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T28" i="2" l="1"/>
  <c r="S28" i="2"/>
  <c r="T27" i="2"/>
  <c r="S27" i="2"/>
  <c r="S26" i="2"/>
  <c r="T26" i="2"/>
  <c r="Z6" i="2"/>
  <c r="AB6" i="2" s="1"/>
  <c r="AA6" i="2"/>
  <c r="Y6" i="2"/>
  <c r="W66" i="1"/>
  <c r="G22" i="2"/>
  <c r="G20" i="2"/>
  <c r="H17" i="2"/>
  <c r="H16" i="2"/>
  <c r="H13" i="2"/>
  <c r="H12" i="2"/>
  <c r="H11" i="2"/>
  <c r="Z65" i="1"/>
  <c r="S66" i="1"/>
  <c r="I45" i="1"/>
  <c r="F45" i="1"/>
  <c r="L60" i="1"/>
  <c r="L54" i="1"/>
  <c r="L48" i="1"/>
  <c r="P26" i="1"/>
  <c r="P21" i="1"/>
  <c r="L42" i="1"/>
  <c r="L36" i="1"/>
  <c r="I28" i="1"/>
  <c r="L21" i="1"/>
  <c r="I21" i="1"/>
  <c r="F21" i="1"/>
  <c r="C21" i="1"/>
  <c r="M2" i="1"/>
  <c r="I2" i="1"/>
  <c r="F2" i="1"/>
  <c r="AC6" i="2" l="1"/>
  <c r="AC65" i="1"/>
  <c r="V26" i="1" l="1"/>
  <c r="S26" i="1"/>
  <c r="L30" i="1"/>
  <c r="C2" i="1" l="1"/>
</calcChain>
</file>

<file path=xl/sharedStrings.xml><?xml version="1.0" encoding="utf-8"?>
<sst xmlns="http://schemas.openxmlformats.org/spreadsheetml/2006/main" count="108" uniqueCount="73">
  <si>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</si>
  <si>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</si>
  <si>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</si>
  <si>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</si>
  <si>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</si>
  <si>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</si>
  <si>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</si>
  <si>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</si>
  <si>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</si>
  <si>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</si>
  <si>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</si>
  <si>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</si>
  <si>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</si>
  <si>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</si>
  <si>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</si>
  <si>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</si>
  <si>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</si>
  <si>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</si>
  <si>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</si>
  <si>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</si>
  <si>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</si>
  <si>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</si>
  <si>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</si>
  <si>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</si>
  <si>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</si>
  <si>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</si>
  <si>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</si>
  <si>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</si>
  <si>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</si>
  <si>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</si>
  <si>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</si>
  <si>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</si>
  <si>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</si>
  <si>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</si>
  <si>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</si>
  <si>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</si>
  <si>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</si>
  <si>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</si>
  <si>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</si>
  <si>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</si>
  <si>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</si>
  <si>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</si>
  <si>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</si>
  <si>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</si>
  <si>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</si>
  <si>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</si>
  <si>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</si>
  <si>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</si>
  <si>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</si>
  <si>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</si>
  <si>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</si>
  <si>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</si>
  <si>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</si>
  <si>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</si>
  <si>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</si>
  <si>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</si>
  <si>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</si>
  <si>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</si>
  <si>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</si>
  <si>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</si>
  <si>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</si>
  <si>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</si>
  <si>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</si>
  <si>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</si>
  <si>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55;60</t>
  </si>
  <si>
    <t>60;65</t>
  </si>
  <si>
    <t>65;70</t>
  </si>
  <si>
    <t>&gt;=60</t>
  </si>
  <si>
    <t>&lt;=50</t>
  </si>
  <si>
    <t>barcelona</t>
  </si>
  <si>
    <t>quito</t>
  </si>
  <si>
    <t>cuenca</t>
  </si>
  <si>
    <t>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</si>
</sst>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1" fontId="0" fillId="0" borderId="0" xfId="0" applyNumberFormat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L46" workbookViewId="0">
      <selection activeCell="R66" sqref="R66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COUNTIF(E4:E17,6)</f>
        <v>2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9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1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4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AVERAGEIF(E47:E60,E48)</f>
        <v>2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/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STANDARDIZE(L50,L51,2.5)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C28"/>
  <sheetViews>
    <sheetView tabSelected="1" topLeftCell="K5" workbookViewId="0">
      <selection activeCell="T29" sqref="T29"/>
    </sheetView>
  </sheetViews>
  <sheetFormatPr baseColWidth="10" defaultColWidth="9.140625" defaultRowHeight="15" x14ac:dyDescent="0.25"/>
  <cols>
    <col min="8" max="8" width="11.85546875" bestFit="1" customWidth="1"/>
    <col min="19" max="19" width="11.85546875" bestFit="1" customWidth="1"/>
    <col min="20" max="20" width="9.42578125" bestFit="1" customWidth="1"/>
  </cols>
  <sheetData>
    <row r="5" spans="6:29" x14ac:dyDescent="0.25">
      <c r="H5">
        <v>65</v>
      </c>
      <c r="I5">
        <v>65</v>
      </c>
      <c r="J5">
        <v>67</v>
      </c>
      <c r="K5">
        <v>54</v>
      </c>
      <c r="L5">
        <v>67</v>
      </c>
      <c r="M5">
        <v>63</v>
      </c>
      <c r="R5" t="s">
        <v>55</v>
      </c>
      <c r="S5">
        <v>2010</v>
      </c>
      <c r="T5">
        <v>2011</v>
      </c>
      <c r="U5">
        <v>2012</v>
      </c>
      <c r="V5">
        <v>2013</v>
      </c>
      <c r="W5">
        <v>2014</v>
      </c>
      <c r="X5">
        <v>2015</v>
      </c>
      <c r="Y5">
        <v>2016</v>
      </c>
      <c r="Z5">
        <v>2017</v>
      </c>
      <c r="AA5">
        <v>2018</v>
      </c>
      <c r="AB5">
        <v>2019</v>
      </c>
      <c r="AC5">
        <v>2020</v>
      </c>
    </row>
    <row r="6" spans="6:29" x14ac:dyDescent="0.25">
      <c r="H6">
        <v>65</v>
      </c>
      <c r="I6">
        <v>69</v>
      </c>
      <c r="J6">
        <v>65</v>
      </c>
      <c r="K6">
        <v>55</v>
      </c>
      <c r="L6">
        <v>56</v>
      </c>
      <c r="M6">
        <v>62</v>
      </c>
      <c r="R6" t="s">
        <v>56</v>
      </c>
      <c r="S6">
        <v>10312</v>
      </c>
      <c r="T6">
        <v>10314</v>
      </c>
      <c r="U6">
        <v>11003</v>
      </c>
      <c r="V6">
        <v>11010</v>
      </c>
      <c r="W6">
        <v>10934</v>
      </c>
      <c r="X6">
        <v>11130</v>
      </c>
      <c r="Y6" s="23">
        <f>TREND(S6:X6,S5:X5)</f>
        <v>10358.333333333314</v>
      </c>
      <c r="Z6" s="23">
        <f t="shared" ref="Z6:AC6" si="0">TREND(T6:Y6,T5:Y5)</f>
        <v>10753.936507936512</v>
      </c>
      <c r="AA6" s="23">
        <f t="shared" si="0"/>
        <v>11079.472411186696</v>
      </c>
      <c r="AB6" s="23">
        <f t="shared" si="0"/>
        <v>10946.516214951589</v>
      </c>
      <c r="AC6" s="23">
        <f t="shared" si="0"/>
        <v>10845.142971978403</v>
      </c>
    </row>
    <row r="7" spans="6:29" x14ac:dyDescent="0.25">
      <c r="H7">
        <v>65</v>
      </c>
      <c r="I7">
        <v>65</v>
      </c>
      <c r="J7">
        <v>67</v>
      </c>
      <c r="K7">
        <v>54</v>
      </c>
      <c r="L7">
        <v>67</v>
      </c>
      <c r="M7">
        <v>64</v>
      </c>
    </row>
    <row r="8" spans="6:29" x14ac:dyDescent="0.25">
      <c r="H8">
        <v>65</v>
      </c>
      <c r="I8">
        <v>69</v>
      </c>
      <c r="J8">
        <v>65</v>
      </c>
      <c r="K8">
        <v>57</v>
      </c>
      <c r="L8">
        <v>58</v>
      </c>
      <c r="M8">
        <v>57</v>
      </c>
    </row>
    <row r="9" spans="6:29" ht="15.75" thickBot="1" x14ac:dyDescent="0.3"/>
    <row r="10" spans="6:29" x14ac:dyDescent="0.25">
      <c r="F10" s="24"/>
      <c r="G10" s="14"/>
      <c r="H10" s="2"/>
    </row>
    <row r="11" spans="6:29" x14ac:dyDescent="0.25">
      <c r="F11" s="25">
        <v>1</v>
      </c>
      <c r="G11" s="8" t="s">
        <v>64</v>
      </c>
      <c r="H11" s="4">
        <f>FREQUENCY(H5:M8,{55;60})</f>
        <v>3</v>
      </c>
      <c r="Q11">
        <v>1</v>
      </c>
      <c r="R11" t="s">
        <v>57</v>
      </c>
      <c r="S11">
        <v>2</v>
      </c>
      <c r="T11">
        <v>1</v>
      </c>
      <c r="U11" t="s">
        <v>58</v>
      </c>
    </row>
    <row r="12" spans="6:29" ht="15.75" thickBot="1" x14ac:dyDescent="0.3">
      <c r="F12" s="26"/>
      <c r="G12" s="8" t="s">
        <v>65</v>
      </c>
      <c r="H12" s="4">
        <f>FREQUENCY(H5:M8,{60;65})</f>
        <v>7</v>
      </c>
      <c r="Q12">
        <v>2</v>
      </c>
      <c r="R12" t="s">
        <v>57</v>
      </c>
      <c r="S12">
        <v>3</v>
      </c>
      <c r="T12">
        <v>3</v>
      </c>
      <c r="U12" t="s">
        <v>58</v>
      </c>
    </row>
    <row r="13" spans="6:29" x14ac:dyDescent="0.25">
      <c r="F13" s="3"/>
      <c r="G13" s="8" t="s">
        <v>66</v>
      </c>
      <c r="H13" s="4">
        <f>FREQUENCY(H5:M8,{65;70})</f>
        <v>18</v>
      </c>
      <c r="Q13">
        <v>3</v>
      </c>
      <c r="R13" t="s">
        <v>57</v>
      </c>
      <c r="S13">
        <v>4</v>
      </c>
      <c r="T13">
        <v>3</v>
      </c>
      <c r="U13" t="s">
        <v>58</v>
      </c>
    </row>
    <row r="14" spans="6:29" ht="15.75" thickBot="1" x14ac:dyDescent="0.3">
      <c r="F14" s="5"/>
      <c r="G14" s="15"/>
      <c r="H14" s="6"/>
    </row>
    <row r="15" spans="6:29" x14ac:dyDescent="0.25">
      <c r="F15" s="24"/>
      <c r="G15" s="14"/>
      <c r="H15" s="2"/>
    </row>
    <row r="16" spans="6:29" ht="15.75" thickBot="1" x14ac:dyDescent="0.3">
      <c r="F16" s="27">
        <v>2</v>
      </c>
      <c r="G16" s="8" t="s">
        <v>67</v>
      </c>
      <c r="H16" s="4">
        <f>COUNTIF(H5:M8,"&gt;=60")</f>
        <v>17</v>
      </c>
      <c r="Q16">
        <v>1</v>
      </c>
      <c r="R16" t="s">
        <v>59</v>
      </c>
      <c r="S16">
        <v>3</v>
      </c>
      <c r="T16">
        <v>2</v>
      </c>
      <c r="U16" t="s">
        <v>60</v>
      </c>
    </row>
    <row r="17" spans="6:21" x14ac:dyDescent="0.25">
      <c r="F17" s="3"/>
      <c r="G17" s="8" t="s">
        <v>68</v>
      </c>
      <c r="H17" s="4">
        <f>COUNTIF(H5:M8,"&lt;=50")</f>
        <v>0</v>
      </c>
      <c r="Q17">
        <v>2</v>
      </c>
      <c r="R17" t="s">
        <v>59</v>
      </c>
      <c r="S17">
        <v>1</v>
      </c>
      <c r="T17">
        <v>2</v>
      </c>
      <c r="U17" t="s">
        <v>60</v>
      </c>
    </row>
    <row r="18" spans="6:21" ht="15.75" thickBot="1" x14ac:dyDescent="0.3">
      <c r="F18" s="5"/>
      <c r="G18" s="15"/>
      <c r="H18" s="6"/>
      <c r="Q18">
        <v>3</v>
      </c>
      <c r="R18" t="s">
        <v>59</v>
      </c>
      <c r="S18">
        <v>1</v>
      </c>
      <c r="T18">
        <v>0</v>
      </c>
      <c r="U18" t="s">
        <v>60</v>
      </c>
    </row>
    <row r="19" spans="6:21" x14ac:dyDescent="0.25">
      <c r="F19" s="24"/>
      <c r="G19" s="14"/>
      <c r="H19" s="2"/>
    </row>
    <row r="20" spans="6:21" ht="15.75" thickBot="1" x14ac:dyDescent="0.3">
      <c r="F20" s="27">
        <v>3</v>
      </c>
      <c r="G20" s="8">
        <f>COUNTIF(practica!H5:M8,"&gt;65")</f>
        <v>6</v>
      </c>
      <c r="H20" s="4"/>
    </row>
    <row r="21" spans="6:21" x14ac:dyDescent="0.25">
      <c r="F21" s="3"/>
      <c r="G21" s="8"/>
      <c r="H21" s="4"/>
      <c r="Q21">
        <v>1</v>
      </c>
      <c r="R21" t="s">
        <v>61</v>
      </c>
      <c r="S21">
        <v>1</v>
      </c>
      <c r="T21">
        <v>0</v>
      </c>
      <c r="U21" t="s">
        <v>62</v>
      </c>
    </row>
    <row r="22" spans="6:21" ht="15.75" thickBot="1" x14ac:dyDescent="0.3">
      <c r="F22" s="5">
        <v>24</v>
      </c>
      <c r="G22" s="15">
        <f>G20/F22</f>
        <v>0.25</v>
      </c>
      <c r="H22" s="6"/>
      <c r="Q22">
        <v>2</v>
      </c>
      <c r="R22" t="s">
        <v>61</v>
      </c>
      <c r="S22">
        <v>2</v>
      </c>
      <c r="T22">
        <v>1</v>
      </c>
      <c r="U22" t="s">
        <v>62</v>
      </c>
    </row>
    <row r="23" spans="6:21" x14ac:dyDescent="0.25">
      <c r="Q23">
        <v>3</v>
      </c>
      <c r="R23" t="s">
        <v>61</v>
      </c>
      <c r="S23">
        <v>0</v>
      </c>
      <c r="T23">
        <v>2</v>
      </c>
      <c r="U23" t="s">
        <v>62</v>
      </c>
    </row>
    <row r="26" spans="6:21" x14ac:dyDescent="0.25">
      <c r="Q26">
        <v>4</v>
      </c>
      <c r="R26" t="s">
        <v>57</v>
      </c>
      <c r="S26">
        <f>FORECAST(Q26,S11:S13,Q11:Q13)</f>
        <v>5</v>
      </c>
      <c r="T26" s="23">
        <f>FORECAST(Q26,T11:T13,Q11:Q13)</f>
        <v>4.3333333333333339</v>
      </c>
      <c r="U26" t="s">
        <v>63</v>
      </c>
    </row>
    <row r="27" spans="6:21" x14ac:dyDescent="0.25">
      <c r="Q27">
        <v>4</v>
      </c>
      <c r="R27" t="s">
        <v>69</v>
      </c>
      <c r="S27">
        <f>FORECAST(Q27,S16:S18,Q16:Q18)</f>
        <v>-0.33333333333333304</v>
      </c>
      <c r="T27">
        <f>FORECAST(Q27,T16:T18,Q16:Q18)</f>
        <v>-0.66666666666666696</v>
      </c>
      <c r="U27" t="s">
        <v>72</v>
      </c>
    </row>
    <row r="28" spans="6:21" x14ac:dyDescent="0.25">
      <c r="Q28">
        <v>4</v>
      </c>
      <c r="R28" t="s">
        <v>70</v>
      </c>
      <c r="S28">
        <f>FORECAST(Q28,S21:S23,Q21:Q23)</f>
        <v>0</v>
      </c>
      <c r="T28">
        <f>FORECAST(Q28,T21:T23,Q21:Q23)</f>
        <v>3</v>
      </c>
      <c r="U28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2015-05-28T16:36:35Z</dcterms:modified>
</cp:coreProperties>
</file>