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L26" i="1"/>
  <c r="L27" i="1"/>
  <c r="L28" i="1"/>
  <c r="M20" i="1"/>
  <c r="M21" i="1"/>
  <c r="M22" i="1"/>
  <c r="M23" i="1"/>
  <c r="M24" i="1"/>
  <c r="M25" i="1"/>
  <c r="M26" i="1"/>
  <c r="M27" i="1"/>
  <c r="M28" i="1"/>
  <c r="N20" i="1"/>
  <c r="N21" i="1"/>
  <c r="N22" i="1"/>
  <c r="N23" i="1"/>
  <c r="N24" i="1"/>
  <c r="N25" i="1"/>
  <c r="N26" i="1"/>
  <c r="N27" i="1"/>
  <c r="N28" i="1"/>
  <c r="O20" i="1"/>
  <c r="O21" i="1"/>
  <c r="O22" i="1"/>
  <c r="O23" i="1"/>
  <c r="O24" i="1"/>
  <c r="O25" i="1"/>
  <c r="O26" i="1"/>
  <c r="O27" i="1"/>
  <c r="O28" i="1"/>
  <c r="P20" i="1"/>
  <c r="P21" i="1"/>
  <c r="P22" i="1"/>
  <c r="P23" i="1"/>
  <c r="P24" i="1"/>
  <c r="P25" i="1"/>
  <c r="P26" i="1"/>
  <c r="P27" i="1"/>
  <c r="P28" i="1"/>
  <c r="Q20" i="1"/>
  <c r="Q21" i="1"/>
  <c r="Q22" i="1"/>
  <c r="Q23" i="1"/>
  <c r="Q24" i="1"/>
  <c r="Q25" i="1"/>
  <c r="Q26" i="1"/>
  <c r="Q27" i="1"/>
  <c r="Q28" i="1"/>
  <c r="Q19" i="1"/>
  <c r="P19" i="1"/>
  <c r="O19" i="1"/>
  <c r="N19" i="1"/>
  <c r="M19" i="1"/>
  <c r="J21" i="1"/>
  <c r="Q5" i="1"/>
  <c r="Q6" i="1"/>
  <c r="Q7" i="1"/>
  <c r="Q8" i="1"/>
  <c r="Q9" i="1"/>
  <c r="Q10" i="1"/>
  <c r="Q11" i="1"/>
  <c r="Q12" i="1"/>
  <c r="Q13" i="1"/>
  <c r="P5" i="1"/>
  <c r="P6" i="1"/>
  <c r="P7" i="1"/>
  <c r="P8" i="1"/>
  <c r="P9" i="1"/>
  <c r="P10" i="1"/>
  <c r="P11" i="1"/>
  <c r="P12" i="1"/>
  <c r="P13" i="1"/>
  <c r="O5" i="1"/>
  <c r="O6" i="1"/>
  <c r="O7" i="1"/>
  <c r="O8" i="1"/>
  <c r="O9" i="1"/>
  <c r="O10" i="1"/>
  <c r="O11" i="1"/>
  <c r="O12" i="1"/>
  <c r="O13" i="1"/>
  <c r="N5" i="1"/>
  <c r="N6" i="1"/>
  <c r="N7" i="1"/>
  <c r="N8" i="1"/>
  <c r="N9" i="1"/>
  <c r="N10" i="1"/>
  <c r="N11" i="1"/>
  <c r="N12" i="1"/>
  <c r="N13" i="1"/>
  <c r="M5" i="1"/>
  <c r="M6" i="1"/>
  <c r="M7" i="1"/>
  <c r="M8" i="1"/>
  <c r="M9" i="1"/>
  <c r="M10" i="1"/>
  <c r="M11" i="1"/>
  <c r="M12" i="1"/>
  <c r="M13" i="1"/>
  <c r="Q4" i="1"/>
  <c r="P4" i="1"/>
  <c r="O4" i="1"/>
  <c r="N4" i="1"/>
  <c r="M4" i="1"/>
  <c r="L4" i="1"/>
  <c r="L5" i="1"/>
  <c r="L7" i="1"/>
  <c r="L6" i="1"/>
  <c r="L12" i="1"/>
  <c r="L8" i="1"/>
  <c r="L9" i="1"/>
  <c r="L10" i="1"/>
  <c r="L11" i="1"/>
  <c r="L13" i="1"/>
  <c r="J22" i="1" l="1"/>
  <c r="J23" i="1" l="1"/>
  <c r="J24" i="1" l="1"/>
  <c r="J25" i="1" l="1"/>
  <c r="J26" i="1" l="1"/>
  <c r="J27" i="1" l="1"/>
  <c r="J28" i="1" s="1"/>
  <c r="J8" i="1" l="1"/>
  <c r="J9" i="1"/>
  <c r="J10" i="1"/>
  <c r="J11" i="1"/>
  <c r="J12" i="1"/>
  <c r="J13" i="1"/>
  <c r="J7" i="1"/>
  <c r="J6" i="1"/>
  <c r="Q34" i="1" l="1"/>
  <c r="P34" i="1"/>
  <c r="O34" i="1"/>
  <c r="N34" i="1"/>
  <c r="M34" i="1"/>
  <c r="L34" i="1"/>
  <c r="Q33" i="1"/>
  <c r="P33" i="1"/>
  <c r="O33" i="1"/>
  <c r="N33" i="1"/>
  <c r="M33" i="1"/>
  <c r="L33" i="1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  <c r="D4" i="1"/>
  <c r="C10" i="1"/>
  <c r="D10" i="1"/>
  <c r="C5" i="1"/>
  <c r="C6" i="1"/>
  <c r="D6" i="1" s="1"/>
  <c r="C7" i="1"/>
  <c r="C8" i="1"/>
  <c r="D8" i="1" s="1"/>
  <c r="C9" i="1"/>
  <c r="C4" i="1"/>
  <c r="D7" i="1"/>
  <c r="D9" i="1"/>
  <c r="D5" i="1"/>
  <c r="B4" i="1"/>
  <c r="L35" i="1" l="1"/>
  <c r="N35" i="1"/>
  <c r="P35" i="1"/>
  <c r="N36" i="1"/>
  <c r="N37" i="1" s="1"/>
  <c r="M35" i="1"/>
  <c r="O35" i="1"/>
  <c r="Q35" i="1"/>
  <c r="M36" i="1"/>
  <c r="M37" i="1" s="1"/>
  <c r="Q36" i="1"/>
  <c r="Q37" i="1" s="1"/>
  <c r="M38" i="1" l="1"/>
  <c r="M40" i="1" s="1"/>
  <c r="N38" i="1"/>
  <c r="N40" i="1" s="1"/>
  <c r="Q38" i="1"/>
  <c r="Q40" i="1" s="1"/>
  <c r="Q39" i="1"/>
  <c r="M39" i="1"/>
  <c r="O36" i="1"/>
  <c r="N39" i="1"/>
  <c r="P36" i="1"/>
  <c r="L36" i="1"/>
  <c r="M41" i="1" l="1"/>
  <c r="M42" i="1" s="1"/>
  <c r="P37" i="1"/>
  <c r="P38" i="1"/>
  <c r="N41" i="1"/>
  <c r="N42" i="1" s="1"/>
  <c r="L37" i="1"/>
  <c r="L38" i="1"/>
  <c r="L39" i="1" s="1"/>
  <c r="O37" i="1"/>
  <c r="O38" i="1" s="1"/>
  <c r="Q41" i="1"/>
  <c r="Q42" i="1" s="1"/>
  <c r="L40" i="1" l="1"/>
  <c r="L41" i="1"/>
  <c r="L42" i="1" s="1"/>
  <c r="P39" i="1"/>
  <c r="P40" i="1" s="1"/>
  <c r="O39" i="1"/>
  <c r="O40" i="1" s="1"/>
  <c r="O41" i="1" s="1"/>
  <c r="O42" i="1" s="1"/>
  <c r="P41" i="1" l="1"/>
  <c r="P42" i="1" s="1"/>
</calcChain>
</file>

<file path=xl/sharedStrings.xml><?xml version="1.0" encoding="utf-8"?>
<sst xmlns="http://schemas.openxmlformats.org/spreadsheetml/2006/main" count="63" uniqueCount="41">
  <si>
    <t>PROYECTO PRIMER PARCIAL</t>
  </si>
  <si>
    <t xml:space="preserve"> </t>
  </si>
  <si>
    <t xml:space="preserve">PRECIOS PLANES </t>
  </si>
  <si>
    <t>Plan Empresarial -Economico</t>
  </si>
  <si>
    <t>Plan Empresarial -Estandar</t>
  </si>
  <si>
    <t xml:space="preserve">Plan Empresarial - Ropa y Tecnología </t>
  </si>
  <si>
    <t>Plan Empresarial - Premium</t>
  </si>
  <si>
    <t xml:space="preserve">Plan a la Medida </t>
  </si>
  <si>
    <t xml:space="preserve">Variables Tabla Amortización </t>
  </si>
  <si>
    <t>Banco:</t>
  </si>
  <si>
    <t>Prestamo:</t>
  </si>
  <si>
    <t>Interes Anual (%):</t>
  </si>
  <si>
    <t xml:space="preserve">Plazo (Años): </t>
  </si>
  <si>
    <t>Banco  Pacífico</t>
  </si>
  <si>
    <t xml:space="preserve">Luz Eléctrica </t>
  </si>
  <si>
    <t xml:space="preserve">Agua </t>
  </si>
  <si>
    <t xml:space="preserve">Teléfono </t>
  </si>
  <si>
    <t xml:space="preserve">Internet </t>
  </si>
  <si>
    <t xml:space="preserve">Arriendo </t>
  </si>
  <si>
    <t xml:space="preserve">Publicidad </t>
  </si>
  <si>
    <t xml:space="preserve">SUELDO ANUAL </t>
  </si>
  <si>
    <t xml:space="preserve">Desarrollador Web Junior </t>
  </si>
  <si>
    <t>Desarrollador Web Senior y Supervisor</t>
  </si>
  <si>
    <t>Diseñador Gráfico</t>
  </si>
  <si>
    <t xml:space="preserve">Técnico en computadoras y redes </t>
  </si>
  <si>
    <t xml:space="preserve">Secretaria </t>
  </si>
  <si>
    <t xml:space="preserve">Personal Call Center </t>
  </si>
  <si>
    <t xml:space="preserve">Contadora </t>
  </si>
  <si>
    <t xml:space="preserve">Consultor Web </t>
  </si>
  <si>
    <t xml:space="preserve"> COSTO TOTAL 
MENSUAL</t>
  </si>
  <si>
    <t>Plan personal</t>
  </si>
  <si>
    <t>AÑOS</t>
  </si>
  <si>
    <t>TABLA D INGRESOS TOTALES</t>
  </si>
  <si>
    <t>Utilidad</t>
  </si>
  <si>
    <t>Ingreso total</t>
  </si>
  <si>
    <t>p. anual</t>
  </si>
  <si>
    <t>p.mensual</t>
  </si>
  <si>
    <t>u.anual</t>
  </si>
  <si>
    <t>TABLA D COSTOS TOTALES</t>
  </si>
  <si>
    <t>C.ANUAL</t>
  </si>
  <si>
    <t>TABLA DE GASTOS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</si>
</sst>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\ * #,##0.00_);_(&quot;$&quot;\ * \(#,##0.00\);_(&quot;$&quot;\ 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10" fontId="3" fillId="0" borderId="1" xfId="0" applyNumberFormat="1" applyFont="1" applyBorder="1"/>
    <xf numFmtId="2" fontId="3" fillId="0" borderId="1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0" xfId="0" applyNumberFormat="1" applyFont="1"/>
    <xf numFmtId="0" fontId="3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/>
    <xf numFmtId="164" fontId="3" fillId="0" borderId="1" xfId="1" applyFont="1" applyBorder="1" applyAlignment="1">
      <alignment horizontal="center" vertical="center"/>
    </xf>
    <xf numFmtId="164" fontId="3" fillId="0" borderId="0" xfId="1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3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28"/>
  <sheetViews>
    <sheetView tabSelected="1" zoomScale="90" zoomScaleNormal="90" workbookViewId="0">
      <selection activeCell="A18" sqref="A18"/>
    </sheetView>
  </sheetViews>
  <sheetFormatPr baseColWidth="10" defaultRowHeight="15" x14ac:dyDescent="0.25"/>
  <cols>
    <col min="1" max="1" width="41.7109375" customWidth="1"/>
    <col min="2" max="2" width="18.85546875" customWidth="1"/>
    <col min="3" max="3" width="12.140625" bestFit="1" customWidth="1"/>
    <col min="5" max="5" width="12.140625" bestFit="1" customWidth="1"/>
    <col min="11" max="11" width="14.140625" customWidth="1"/>
    <col min="12" max="12" width="19.7109375" customWidth="1"/>
    <col min="13" max="13" width="20.85546875" customWidth="1"/>
    <col min="14" max="17" width="16.42578125" bestFit="1" customWidth="1"/>
  </cols>
  <sheetData>
    <row r="1" spans="1:80" ht="17.25" x14ac:dyDescent="0.3">
      <c r="A1" s="8" t="s">
        <v>0</v>
      </c>
      <c r="B1" s="3"/>
      <c r="C1" s="3"/>
      <c r="D1" s="3"/>
      <c r="E1" s="3"/>
      <c r="F1" s="3"/>
      <c r="G1" s="3"/>
      <c r="H1" s="3"/>
      <c r="I1" s="3"/>
      <c r="J1" s="3"/>
      <c r="K1" s="25" t="s">
        <v>32</v>
      </c>
      <c r="L1" s="25"/>
      <c r="M1" s="25"/>
      <c r="N1" s="25"/>
      <c r="O1" s="25"/>
      <c r="P1" s="25"/>
      <c r="Q1" s="2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 ht="17.25" x14ac:dyDescent="0.3">
      <c r="A2" s="3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26">
        <v>0.1</v>
      </c>
      <c r="M2" s="26">
        <v>0.2</v>
      </c>
      <c r="N2" s="26">
        <v>0.1</v>
      </c>
      <c r="O2" s="26">
        <v>0.4</v>
      </c>
      <c r="P2" s="26">
        <v>0.05</v>
      </c>
      <c r="Q2" s="26">
        <v>0.15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ht="49.5" customHeight="1" x14ac:dyDescent="0.3">
      <c r="A3" s="2" t="s">
        <v>2</v>
      </c>
      <c r="B3" s="10" t="s">
        <v>29</v>
      </c>
      <c r="C3" s="3" t="s">
        <v>33</v>
      </c>
      <c r="D3" s="3" t="s">
        <v>37</v>
      </c>
      <c r="E3" s="3" t="s">
        <v>36</v>
      </c>
      <c r="F3" s="3" t="s">
        <v>35</v>
      </c>
      <c r="G3" s="3" t="s">
        <v>39</v>
      </c>
      <c r="H3" s="3"/>
      <c r="I3" s="3"/>
      <c r="J3" s="3"/>
      <c r="K3" s="1" t="s">
        <v>31</v>
      </c>
      <c r="L3" s="13" t="s">
        <v>30</v>
      </c>
      <c r="M3" s="13" t="s">
        <v>3</v>
      </c>
      <c r="N3" s="14" t="s">
        <v>4</v>
      </c>
      <c r="O3" s="13" t="s">
        <v>5</v>
      </c>
      <c r="P3" s="13" t="s">
        <v>6</v>
      </c>
      <c r="Q3" s="13" t="s">
        <v>7</v>
      </c>
      <c r="R3" s="9"/>
      <c r="S3" s="9"/>
      <c r="T3" s="9"/>
      <c r="U3" s="9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</row>
    <row r="4" spans="1:80" ht="17.25" x14ac:dyDescent="0.3">
      <c r="A4" s="4" t="s">
        <v>30</v>
      </c>
      <c r="B4" s="4">
        <f>64.67</f>
        <v>64.67</v>
      </c>
      <c r="C4" s="11">
        <f>B4*1.5%</f>
        <v>0.97004999999999997</v>
      </c>
      <c r="D4" s="11">
        <f>C4*12</f>
        <v>11.640599999999999</v>
      </c>
      <c r="E4" s="7">
        <f>B4+(B4*1.5%)</f>
        <v>65.640050000000002</v>
      </c>
      <c r="F4" s="3">
        <f>E4*12</f>
        <v>787.68060000000003</v>
      </c>
      <c r="G4" s="3">
        <f>B4*12</f>
        <v>776.04</v>
      </c>
      <c r="H4" s="3"/>
      <c r="I4" s="3"/>
      <c r="J4" s="3">
        <v>4</v>
      </c>
      <c r="K4" s="2">
        <v>2014</v>
      </c>
      <c r="L4" s="22">
        <f>$F$4*ROUND(L$2*$J4,0)</f>
        <v>0</v>
      </c>
      <c r="M4" s="22">
        <f>$F$5*ROUND(M$2*$J4,0)</f>
        <v>4516.7093999999997</v>
      </c>
      <c r="N4" s="22">
        <f>$F$6*ROUND(N$2*$J4,0)</f>
        <v>0</v>
      </c>
      <c r="O4" s="22">
        <f>$F$7*ROUND(O$2*$J4,0)</f>
        <v>11821.664400000001</v>
      </c>
      <c r="P4" s="22">
        <f>$F$8*ROUND(P$2*$J4,0)</f>
        <v>0</v>
      </c>
      <c r="Q4" s="22">
        <f>$F$9*ROUND(Q$2*$J4,0)</f>
        <v>5160.4224000000004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 spans="1:80" ht="17.25" x14ac:dyDescent="0.3">
      <c r="A5" s="4" t="s">
        <v>3</v>
      </c>
      <c r="B5" s="4">
        <v>370.83</v>
      </c>
      <c r="C5" s="11">
        <f t="shared" ref="C5:C9" si="0">B5*1.5%</f>
        <v>5.5624499999999992</v>
      </c>
      <c r="D5" s="11">
        <f>C5*12</f>
        <v>66.749399999999994</v>
      </c>
      <c r="E5" s="7">
        <f t="shared" ref="E5:E9" si="1">B5+(B5*1.5%)</f>
        <v>376.39245</v>
      </c>
      <c r="F5" s="3">
        <f t="shared" ref="F5:F9" si="2">E5*12</f>
        <v>4516.7093999999997</v>
      </c>
      <c r="G5" s="3">
        <f t="shared" ref="G5:G9" si="3">B5*12</f>
        <v>4449.96</v>
      </c>
      <c r="H5" s="3"/>
      <c r="I5" s="3"/>
      <c r="J5" s="3">
        <v>7</v>
      </c>
      <c r="K5" s="2">
        <v>2015</v>
      </c>
      <c r="L5" s="22">
        <f>$F$4*ROUND(L$2*$J5,0)</f>
        <v>787.68060000000003</v>
      </c>
      <c r="M5" s="22">
        <f t="shared" ref="M5:M13" si="4">$F$5*ROUND(M$2*$J5,0)</f>
        <v>4516.7093999999997</v>
      </c>
      <c r="N5" s="22">
        <f t="shared" ref="N5:N13" si="5">$F$6*ROUND(N$2*$J5,0)</f>
        <v>4517.8056000000006</v>
      </c>
      <c r="O5" s="22">
        <f t="shared" ref="O5:O13" si="6">$F$7*ROUND(O$2*$J5,0)</f>
        <v>17732.496600000002</v>
      </c>
      <c r="P5" s="22">
        <f t="shared" ref="P5:P13" si="7">$F$8*ROUND(P$2*$J5,0)</f>
        <v>0</v>
      </c>
      <c r="Q5" s="22">
        <f t="shared" ref="Q5:Q13" si="8">$F$9*ROUND(Q$2*$J5,0)</f>
        <v>5160.4224000000004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7.25" x14ac:dyDescent="0.3">
      <c r="A6" s="4" t="s">
        <v>4</v>
      </c>
      <c r="B6" s="4">
        <v>370.92</v>
      </c>
      <c r="C6" s="11">
        <f t="shared" si="0"/>
        <v>5.5637999999999996</v>
      </c>
      <c r="D6" s="11">
        <f t="shared" ref="D6:D10" si="9">C6*12</f>
        <v>66.765599999999992</v>
      </c>
      <c r="E6" s="7">
        <f t="shared" si="1"/>
        <v>376.48380000000003</v>
      </c>
      <c r="F6" s="3">
        <f t="shared" si="2"/>
        <v>4517.8056000000006</v>
      </c>
      <c r="G6" s="3">
        <f t="shared" si="3"/>
        <v>4451.04</v>
      </c>
      <c r="H6" s="3"/>
      <c r="I6" s="3"/>
      <c r="J6" s="3">
        <f>TREND(J4:J5,K4:K5,K6)</f>
        <v>10</v>
      </c>
      <c r="K6" s="2">
        <v>2016</v>
      </c>
      <c r="L6" s="22">
        <f>$F$4*ROUND(L$2*$J6,0)</f>
        <v>787.68060000000003</v>
      </c>
      <c r="M6" s="22">
        <f t="shared" si="4"/>
        <v>9033.4187999999995</v>
      </c>
      <c r="N6" s="22">
        <f t="shared" si="5"/>
        <v>4517.8056000000006</v>
      </c>
      <c r="O6" s="22">
        <f t="shared" si="6"/>
        <v>23643.328800000003</v>
      </c>
      <c r="P6" s="22">
        <f t="shared" si="7"/>
        <v>14239.881600000001</v>
      </c>
      <c r="Q6" s="22">
        <f t="shared" si="8"/>
        <v>10320.844800000001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</row>
    <row r="7" spans="1:80" ht="17.25" x14ac:dyDescent="0.3">
      <c r="A7" s="4" t="s">
        <v>5</v>
      </c>
      <c r="B7" s="4">
        <v>485.29</v>
      </c>
      <c r="C7" s="11">
        <f t="shared" si="0"/>
        <v>7.27935</v>
      </c>
      <c r="D7" s="11">
        <f t="shared" si="9"/>
        <v>87.352199999999996</v>
      </c>
      <c r="E7" s="7">
        <f t="shared" si="1"/>
        <v>492.56935000000004</v>
      </c>
      <c r="F7" s="3">
        <f t="shared" si="2"/>
        <v>5910.8322000000007</v>
      </c>
      <c r="G7" s="3">
        <f t="shared" si="3"/>
        <v>5823.4800000000005</v>
      </c>
      <c r="H7" s="3"/>
      <c r="I7" s="3"/>
      <c r="J7" s="3">
        <f>TREND(J5:J6,K5:K6,K7)</f>
        <v>13</v>
      </c>
      <c r="K7" s="2">
        <v>2017</v>
      </c>
      <c r="L7" s="22">
        <f>$F$4*ROUND(L$2*$J7,0)</f>
        <v>787.68060000000003</v>
      </c>
      <c r="M7" s="22">
        <f t="shared" si="4"/>
        <v>13550.128199999999</v>
      </c>
      <c r="N7" s="22">
        <f t="shared" si="5"/>
        <v>4517.8056000000006</v>
      </c>
      <c r="O7" s="22">
        <f t="shared" si="6"/>
        <v>29554.161000000004</v>
      </c>
      <c r="P7" s="22">
        <f t="shared" si="7"/>
        <v>14239.881600000001</v>
      </c>
      <c r="Q7" s="22">
        <f t="shared" si="8"/>
        <v>10320.844800000001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r="8" spans="1:80" ht="17.25" x14ac:dyDescent="0.3">
      <c r="A8" s="4" t="s">
        <v>6</v>
      </c>
      <c r="B8" s="4">
        <v>1169.1199999999999</v>
      </c>
      <c r="C8" s="11">
        <f t="shared" si="0"/>
        <v>17.536799999999996</v>
      </c>
      <c r="D8" s="11">
        <f t="shared" si="9"/>
        <v>210.44159999999994</v>
      </c>
      <c r="E8" s="7">
        <f t="shared" si="1"/>
        <v>1186.6568</v>
      </c>
      <c r="F8" s="3">
        <f t="shared" si="2"/>
        <v>14239.881600000001</v>
      </c>
      <c r="G8" s="3">
        <f t="shared" si="3"/>
        <v>14029.439999999999</v>
      </c>
      <c r="H8" s="3"/>
      <c r="I8" s="3"/>
      <c r="J8" s="3">
        <f t="shared" ref="J8:J13" si="10">TREND(J6:J7,K6:K7,K8)</f>
        <v>16</v>
      </c>
      <c r="K8" s="2">
        <v>2018</v>
      </c>
      <c r="L8" s="22">
        <f>$F$4*ROUND(L$2*$J8,0)</f>
        <v>1575.3612000000001</v>
      </c>
      <c r="M8" s="22">
        <f t="shared" si="4"/>
        <v>13550.128199999999</v>
      </c>
      <c r="N8" s="22">
        <f t="shared" si="5"/>
        <v>9035.6112000000012</v>
      </c>
      <c r="O8" s="22">
        <f t="shared" si="6"/>
        <v>35464.993200000004</v>
      </c>
      <c r="P8" s="22">
        <f t="shared" si="7"/>
        <v>14239.881600000001</v>
      </c>
      <c r="Q8" s="22">
        <f t="shared" si="8"/>
        <v>10320.844800000001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ht="17.25" x14ac:dyDescent="0.3">
      <c r="A9" s="4" t="s">
        <v>7</v>
      </c>
      <c r="B9" s="4">
        <v>423.68</v>
      </c>
      <c r="C9" s="11">
        <f t="shared" si="0"/>
        <v>6.3552</v>
      </c>
      <c r="D9" s="11">
        <f t="shared" si="9"/>
        <v>76.2624</v>
      </c>
      <c r="E9" s="7">
        <f t="shared" si="1"/>
        <v>430.03520000000003</v>
      </c>
      <c r="F9" s="3">
        <f t="shared" si="2"/>
        <v>5160.4224000000004</v>
      </c>
      <c r="G9" s="3">
        <f t="shared" si="3"/>
        <v>5084.16</v>
      </c>
      <c r="H9" s="11"/>
      <c r="I9" s="11"/>
      <c r="J9" s="3">
        <f t="shared" si="10"/>
        <v>19</v>
      </c>
      <c r="K9" s="2">
        <v>2019</v>
      </c>
      <c r="L9" s="22">
        <f t="shared" ref="L5:Q13" si="11">$F$4*ROUND(L$2*$J9,0)</f>
        <v>1575.3612000000001</v>
      </c>
      <c r="M9" s="22">
        <f t="shared" si="4"/>
        <v>18066.837599999999</v>
      </c>
      <c r="N9" s="22">
        <f t="shared" si="5"/>
        <v>9035.6112000000012</v>
      </c>
      <c r="O9" s="22">
        <f t="shared" si="6"/>
        <v>47286.657600000006</v>
      </c>
      <c r="P9" s="22">
        <f t="shared" si="7"/>
        <v>14239.881600000001</v>
      </c>
      <c r="Q9" s="22">
        <f t="shared" si="8"/>
        <v>15481.267200000002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ht="17.25" x14ac:dyDescent="0.3">
      <c r="A10" s="3"/>
      <c r="B10" s="8" t="s">
        <v>34</v>
      </c>
      <c r="C10" s="17">
        <f>SUM(C4:C9)</f>
        <v>43.267649999999989</v>
      </c>
      <c r="D10" s="11">
        <f t="shared" si="9"/>
        <v>519.21179999999981</v>
      </c>
      <c r="E10" s="3"/>
      <c r="F10" s="3"/>
      <c r="G10" s="3"/>
      <c r="H10" s="3"/>
      <c r="I10" s="3"/>
      <c r="J10" s="3">
        <f t="shared" si="10"/>
        <v>22</v>
      </c>
      <c r="K10" s="2">
        <v>2020</v>
      </c>
      <c r="L10" s="22">
        <f t="shared" si="11"/>
        <v>1575.3612000000001</v>
      </c>
      <c r="M10" s="22">
        <f t="shared" si="4"/>
        <v>18066.837599999999</v>
      </c>
      <c r="N10" s="22">
        <f t="shared" si="5"/>
        <v>9035.6112000000012</v>
      </c>
      <c r="O10" s="22">
        <f t="shared" si="6"/>
        <v>53197.48980000001</v>
      </c>
      <c r="P10" s="22">
        <f t="shared" si="7"/>
        <v>14239.881600000001</v>
      </c>
      <c r="Q10" s="22">
        <f t="shared" si="8"/>
        <v>15481.267200000002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 ht="17.25" x14ac:dyDescent="0.3">
      <c r="A11" s="24" t="s">
        <v>8</v>
      </c>
      <c r="B11" s="24"/>
      <c r="C11" s="3"/>
      <c r="D11" s="3"/>
      <c r="E11" s="3"/>
      <c r="F11" s="3"/>
      <c r="G11" s="3"/>
      <c r="H11" s="3"/>
      <c r="I11" s="3"/>
      <c r="J11" s="3">
        <f t="shared" si="10"/>
        <v>25</v>
      </c>
      <c r="K11" s="2">
        <v>2021</v>
      </c>
      <c r="L11" s="22">
        <f t="shared" si="11"/>
        <v>2363.0418</v>
      </c>
      <c r="M11" s="22">
        <f t="shared" si="4"/>
        <v>22583.546999999999</v>
      </c>
      <c r="N11" s="22">
        <f t="shared" si="5"/>
        <v>13553.416800000003</v>
      </c>
      <c r="O11" s="22">
        <f t="shared" si="6"/>
        <v>59108.322000000007</v>
      </c>
      <c r="P11" s="22">
        <f t="shared" si="7"/>
        <v>14239.881600000001</v>
      </c>
      <c r="Q11" s="22">
        <f t="shared" si="8"/>
        <v>20641.689600000002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 ht="17.25" x14ac:dyDescent="0.3">
      <c r="A12" s="4" t="s">
        <v>9</v>
      </c>
      <c r="B12" s="4" t="s">
        <v>13</v>
      </c>
      <c r="C12" s="3"/>
      <c r="D12" s="3"/>
      <c r="E12" s="3"/>
      <c r="F12" s="3"/>
      <c r="G12" s="3"/>
      <c r="H12" s="3"/>
      <c r="I12" s="3"/>
      <c r="J12" s="3">
        <f t="shared" si="10"/>
        <v>28</v>
      </c>
      <c r="K12" s="2">
        <v>2022</v>
      </c>
      <c r="L12" s="22">
        <f>$F$4*ROUND(L$2*$J12,0)</f>
        <v>2363.0418</v>
      </c>
      <c r="M12" s="22">
        <f t="shared" si="4"/>
        <v>27100.256399999998</v>
      </c>
      <c r="N12" s="22">
        <f t="shared" si="5"/>
        <v>13553.416800000003</v>
      </c>
      <c r="O12" s="22">
        <f t="shared" si="6"/>
        <v>65019.154200000004</v>
      </c>
      <c r="P12" s="22">
        <f t="shared" si="7"/>
        <v>14239.881600000001</v>
      </c>
      <c r="Q12" s="22">
        <f t="shared" si="8"/>
        <v>20641.689600000002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 ht="17.25" x14ac:dyDescent="0.3">
      <c r="A13" s="4" t="s">
        <v>10</v>
      </c>
      <c r="B13" s="5">
        <v>50000</v>
      </c>
      <c r="C13" s="3"/>
      <c r="D13" s="3"/>
      <c r="E13" s="3"/>
      <c r="F13" s="3"/>
      <c r="G13" s="3"/>
      <c r="H13" s="3"/>
      <c r="I13" s="3"/>
      <c r="J13" s="3">
        <f t="shared" si="10"/>
        <v>31</v>
      </c>
      <c r="K13" s="2">
        <v>2023</v>
      </c>
      <c r="L13" s="22">
        <f t="shared" si="11"/>
        <v>2363.0418</v>
      </c>
      <c r="M13" s="22">
        <f t="shared" si="4"/>
        <v>27100.256399999998</v>
      </c>
      <c r="N13" s="22">
        <f t="shared" si="5"/>
        <v>13553.416800000003</v>
      </c>
      <c r="O13" s="22">
        <f t="shared" si="6"/>
        <v>70929.986400000009</v>
      </c>
      <c r="P13" s="22">
        <f t="shared" si="7"/>
        <v>28479.763200000001</v>
      </c>
      <c r="Q13" s="22">
        <f t="shared" si="8"/>
        <v>25802.112000000001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 ht="17.25" x14ac:dyDescent="0.3">
      <c r="A14" s="4" t="s">
        <v>11</v>
      </c>
      <c r="B14" s="6">
        <v>0.1183</v>
      </c>
      <c r="C14" s="3"/>
      <c r="D14" s="3"/>
      <c r="E14" s="3"/>
      <c r="F14" s="11"/>
      <c r="G14" s="3"/>
      <c r="H14" s="3"/>
      <c r="I14" s="3"/>
      <c r="J14" s="3"/>
      <c r="K14" s="3"/>
      <c r="L14" s="23"/>
      <c r="M14" s="23"/>
      <c r="N14" s="23"/>
      <c r="O14" s="23"/>
      <c r="P14" s="23"/>
      <c r="Q14" s="2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 ht="17.25" x14ac:dyDescent="0.3">
      <c r="A15" s="4" t="s">
        <v>12</v>
      </c>
      <c r="B15" s="7">
        <v>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spans="1:80" ht="17.2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25" t="s">
        <v>38</v>
      </c>
      <c r="L16" s="25"/>
      <c r="M16" s="25"/>
      <c r="N16" s="25"/>
      <c r="O16" s="25"/>
      <c r="P16" s="25"/>
      <c r="Q16" s="25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1:80" ht="17.25" x14ac:dyDescent="0.3">
      <c r="A17" s="3"/>
      <c r="B17" s="2" t="s">
        <v>20</v>
      </c>
      <c r="C17" s="2">
        <v>2014</v>
      </c>
      <c r="D17" s="2">
        <v>2015</v>
      </c>
      <c r="E17" s="16"/>
      <c r="F17" s="16"/>
      <c r="G17" s="16"/>
      <c r="H17" s="16"/>
      <c r="I17" s="16"/>
      <c r="J17" s="3"/>
      <c r="K17" s="3"/>
      <c r="L17" s="26">
        <v>0.1</v>
      </c>
      <c r="M17" s="26">
        <v>0.2</v>
      </c>
      <c r="N17" s="26">
        <v>0.1</v>
      </c>
      <c r="O17" s="26">
        <v>0.4</v>
      </c>
      <c r="P17" s="26">
        <v>0.05</v>
      </c>
      <c r="Q17" s="26">
        <v>0.15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</row>
    <row r="18" spans="1:80" ht="25.5" x14ac:dyDescent="0.3">
      <c r="A18" s="4" t="s">
        <v>14</v>
      </c>
      <c r="B18" s="4"/>
      <c r="C18" s="4">
        <v>789.61</v>
      </c>
      <c r="D18" s="4">
        <v>1396.98</v>
      </c>
      <c r="E18" s="12"/>
      <c r="F18" s="12"/>
      <c r="G18" s="12"/>
      <c r="H18" s="12"/>
      <c r="I18" s="12"/>
      <c r="J18" s="3"/>
      <c r="K18" s="1" t="s">
        <v>31</v>
      </c>
      <c r="L18" s="13" t="s">
        <v>30</v>
      </c>
      <c r="M18" s="13" t="s">
        <v>3</v>
      </c>
      <c r="N18" s="14" t="s">
        <v>4</v>
      </c>
      <c r="O18" s="13" t="s">
        <v>5</v>
      </c>
      <c r="P18" s="13" t="s">
        <v>6</v>
      </c>
      <c r="Q18" s="13" t="s">
        <v>7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1:80" ht="17.25" x14ac:dyDescent="0.3">
      <c r="A19" s="4" t="s">
        <v>15</v>
      </c>
      <c r="B19" s="4"/>
      <c r="C19" s="4">
        <v>177</v>
      </c>
      <c r="D19" s="4">
        <v>358.2</v>
      </c>
      <c r="E19" s="12"/>
      <c r="F19" s="12"/>
      <c r="G19" s="12"/>
      <c r="H19" s="12"/>
      <c r="I19" s="12"/>
      <c r="J19" s="3">
        <v>4</v>
      </c>
      <c r="K19" s="2">
        <v>2014</v>
      </c>
      <c r="L19" s="22">
        <f>$G$4*ROUND(L$17*$J19,0)</f>
        <v>0</v>
      </c>
      <c r="M19" s="22">
        <f>$G$5*ROUND(M$17*$J19,0)</f>
        <v>4449.96</v>
      </c>
      <c r="N19" s="22">
        <f>$G$6*ROUND(N$17*$J19,0)</f>
        <v>0</v>
      </c>
      <c r="O19" s="22">
        <f>$G$7*ROUND(O$17*$J19,0)</f>
        <v>11646.960000000001</v>
      </c>
      <c r="P19" s="22">
        <f>$G$8*ROUND(P$17*$J19,0)</f>
        <v>0</v>
      </c>
      <c r="Q19" s="22">
        <f>$G$9*ROUND(Q$17*$J19,0)</f>
        <v>5084.16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</row>
    <row r="20" spans="1:80" ht="17.25" x14ac:dyDescent="0.3">
      <c r="A20" s="4" t="s">
        <v>16</v>
      </c>
      <c r="B20" s="4"/>
      <c r="C20" s="4">
        <v>1152</v>
      </c>
      <c r="D20" s="4">
        <v>1267</v>
      </c>
      <c r="E20" s="12"/>
      <c r="F20" s="12"/>
      <c r="G20" s="12"/>
      <c r="H20" s="12"/>
      <c r="I20" s="12"/>
      <c r="J20" s="3">
        <v>7</v>
      </c>
      <c r="K20" s="2">
        <v>2015</v>
      </c>
      <c r="L20" s="22">
        <f t="shared" ref="L20:L28" si="12">$G$4*ROUND(L$17*$J20,0)</f>
        <v>776.04</v>
      </c>
      <c r="M20" s="22">
        <f t="shared" ref="M20:M28" si="13">$G$5*ROUND(M$17*$J20,0)</f>
        <v>4449.96</v>
      </c>
      <c r="N20" s="22">
        <f t="shared" ref="N20:N28" si="14">$G$6*ROUND(N$17*$J20,0)</f>
        <v>4451.04</v>
      </c>
      <c r="O20" s="22">
        <f t="shared" ref="O20:O28" si="15">$G$7*ROUND(O$17*$J20,0)</f>
        <v>17470.440000000002</v>
      </c>
      <c r="P20" s="22">
        <f t="shared" ref="P20:P28" si="16">$G$8*ROUND(P$17*$J20,0)</f>
        <v>0</v>
      </c>
      <c r="Q20" s="22">
        <f t="shared" ref="Q20:Q28" si="17">$G$9*ROUND(Q$17*$J20,0)</f>
        <v>5084.16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</row>
    <row r="21" spans="1:80" ht="17.25" x14ac:dyDescent="0.3">
      <c r="A21" s="4" t="s">
        <v>17</v>
      </c>
      <c r="B21" s="4"/>
      <c r="C21" s="4">
        <v>6897.6</v>
      </c>
      <c r="D21" s="4">
        <v>6897.6</v>
      </c>
      <c r="E21" s="12"/>
      <c r="F21" s="12"/>
      <c r="G21" s="12"/>
      <c r="H21" s="12"/>
      <c r="I21" s="12"/>
      <c r="J21" s="3">
        <f>TREND(J19:J20,K19:K20,K21)</f>
        <v>10</v>
      </c>
      <c r="K21" s="2">
        <v>2016</v>
      </c>
      <c r="L21" s="22">
        <f t="shared" si="12"/>
        <v>776.04</v>
      </c>
      <c r="M21" s="22">
        <f t="shared" si="13"/>
        <v>8899.92</v>
      </c>
      <c r="N21" s="22">
        <f t="shared" si="14"/>
        <v>4451.04</v>
      </c>
      <c r="O21" s="22">
        <f t="shared" si="15"/>
        <v>23293.920000000002</v>
      </c>
      <c r="P21" s="22">
        <f t="shared" si="16"/>
        <v>14029.439999999999</v>
      </c>
      <c r="Q21" s="22">
        <f t="shared" si="17"/>
        <v>10168.32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</row>
    <row r="22" spans="1:80" ht="17.25" x14ac:dyDescent="0.3">
      <c r="A22" s="4" t="s">
        <v>18</v>
      </c>
      <c r="B22" s="4"/>
      <c r="C22" s="4">
        <v>7200</v>
      </c>
      <c r="D22" s="4">
        <v>7200</v>
      </c>
      <c r="E22" s="12"/>
      <c r="F22" s="12"/>
      <c r="G22" s="12"/>
      <c r="H22" s="12"/>
      <c r="I22" s="12"/>
      <c r="J22" s="3">
        <f>TREND(J20:J21,K20:K21,K22)</f>
        <v>13</v>
      </c>
      <c r="K22" s="2">
        <v>2017</v>
      </c>
      <c r="L22" s="22">
        <f t="shared" si="12"/>
        <v>776.04</v>
      </c>
      <c r="M22" s="22">
        <f t="shared" si="13"/>
        <v>13349.880000000001</v>
      </c>
      <c r="N22" s="22">
        <f t="shared" si="14"/>
        <v>4451.04</v>
      </c>
      <c r="O22" s="22">
        <f t="shared" si="15"/>
        <v>29117.4</v>
      </c>
      <c r="P22" s="22">
        <f t="shared" si="16"/>
        <v>14029.439999999999</v>
      </c>
      <c r="Q22" s="22">
        <f t="shared" si="17"/>
        <v>10168.32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1:80" ht="17.25" x14ac:dyDescent="0.3">
      <c r="A23" s="4" t="s">
        <v>19</v>
      </c>
      <c r="B23" s="4"/>
      <c r="C23" s="4">
        <v>1323.72</v>
      </c>
      <c r="D23" s="4">
        <v>1323.72</v>
      </c>
      <c r="E23" s="12"/>
      <c r="F23" s="12"/>
      <c r="G23" s="12"/>
      <c r="H23" s="12"/>
      <c r="I23" s="12"/>
      <c r="J23" s="3">
        <f t="shared" ref="J23:J28" si="18">TREND(J21:J22,K21:K22,K23)</f>
        <v>16</v>
      </c>
      <c r="K23" s="2">
        <v>2018</v>
      </c>
      <c r="L23" s="22">
        <f t="shared" si="12"/>
        <v>1552.08</v>
      </c>
      <c r="M23" s="22">
        <f t="shared" si="13"/>
        <v>13349.880000000001</v>
      </c>
      <c r="N23" s="22">
        <f t="shared" si="14"/>
        <v>8902.08</v>
      </c>
      <c r="O23" s="22">
        <f t="shared" si="15"/>
        <v>34940.880000000005</v>
      </c>
      <c r="P23" s="22">
        <f t="shared" si="16"/>
        <v>14029.439999999999</v>
      </c>
      <c r="Q23" s="22">
        <f t="shared" si="17"/>
        <v>10168.32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r="24" spans="1:80" ht="17.25" x14ac:dyDescent="0.3">
      <c r="A24" s="3"/>
      <c r="B24" s="3"/>
      <c r="C24" s="3"/>
      <c r="D24" s="3"/>
      <c r="E24" s="3"/>
      <c r="F24" s="3"/>
      <c r="G24" s="3"/>
      <c r="H24" s="3"/>
      <c r="I24" s="3"/>
      <c r="J24" s="3">
        <f t="shared" si="18"/>
        <v>19</v>
      </c>
      <c r="K24" s="2">
        <v>2019</v>
      </c>
      <c r="L24" s="22">
        <f t="shared" si="12"/>
        <v>1552.08</v>
      </c>
      <c r="M24" s="22">
        <f t="shared" si="13"/>
        <v>17799.84</v>
      </c>
      <c r="N24" s="22">
        <f t="shared" si="14"/>
        <v>8902.08</v>
      </c>
      <c r="O24" s="22">
        <f t="shared" si="15"/>
        <v>46587.840000000004</v>
      </c>
      <c r="P24" s="22">
        <f t="shared" si="16"/>
        <v>14029.439999999999</v>
      </c>
      <c r="Q24" s="22">
        <f t="shared" si="17"/>
        <v>15252.48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</row>
    <row r="25" spans="1:80" ht="17.25" x14ac:dyDescent="0.3">
      <c r="A25" s="3"/>
      <c r="B25" s="3"/>
      <c r="C25" s="3"/>
      <c r="D25" s="3"/>
      <c r="E25" s="3"/>
      <c r="F25" s="3"/>
      <c r="G25" s="3"/>
      <c r="H25" s="3"/>
      <c r="I25" s="3"/>
      <c r="J25" s="3">
        <f t="shared" si="18"/>
        <v>22</v>
      </c>
      <c r="K25" s="2">
        <v>2020</v>
      </c>
      <c r="L25" s="22">
        <f t="shared" si="12"/>
        <v>1552.08</v>
      </c>
      <c r="M25" s="22">
        <f t="shared" si="13"/>
        <v>17799.84</v>
      </c>
      <c r="N25" s="22">
        <f t="shared" si="14"/>
        <v>8902.08</v>
      </c>
      <c r="O25" s="22">
        <f t="shared" si="15"/>
        <v>52411.320000000007</v>
      </c>
      <c r="P25" s="22">
        <f t="shared" si="16"/>
        <v>14029.439999999999</v>
      </c>
      <c r="Q25" s="22">
        <f t="shared" si="17"/>
        <v>15252.48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</row>
    <row r="26" spans="1:80" ht="17.25" x14ac:dyDescent="0.3">
      <c r="A26" s="3"/>
      <c r="B26" s="2" t="s">
        <v>20</v>
      </c>
      <c r="C26" s="2">
        <v>2014</v>
      </c>
      <c r="D26" s="2">
        <v>2015</v>
      </c>
      <c r="E26" s="16"/>
      <c r="F26" s="16"/>
      <c r="G26" s="16"/>
      <c r="H26" s="16"/>
      <c r="I26" s="16"/>
      <c r="J26" s="3">
        <f t="shared" si="18"/>
        <v>25</v>
      </c>
      <c r="K26" s="2">
        <v>2021</v>
      </c>
      <c r="L26" s="22">
        <f t="shared" si="12"/>
        <v>2328.12</v>
      </c>
      <c r="M26" s="22">
        <f t="shared" si="13"/>
        <v>22249.8</v>
      </c>
      <c r="N26" s="22">
        <f t="shared" si="14"/>
        <v>13353.119999999999</v>
      </c>
      <c r="O26" s="22">
        <f t="shared" si="15"/>
        <v>58234.8</v>
      </c>
      <c r="P26" s="22">
        <f t="shared" si="16"/>
        <v>14029.439999999999</v>
      </c>
      <c r="Q26" s="22">
        <f t="shared" si="17"/>
        <v>20336.64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</row>
    <row r="27" spans="1:80" ht="17.25" x14ac:dyDescent="0.3">
      <c r="A27" s="4" t="s">
        <v>21</v>
      </c>
      <c r="B27" s="4"/>
      <c r="C27" s="4"/>
      <c r="D27" s="4"/>
      <c r="E27" s="12"/>
      <c r="F27" s="12"/>
      <c r="G27" s="12"/>
      <c r="H27" s="12"/>
      <c r="I27" s="12"/>
      <c r="J27" s="3">
        <f t="shared" si="18"/>
        <v>28</v>
      </c>
      <c r="K27" s="2">
        <v>2022</v>
      </c>
      <c r="L27" s="22">
        <f t="shared" si="12"/>
        <v>2328.12</v>
      </c>
      <c r="M27" s="22">
        <f t="shared" si="13"/>
        <v>26699.760000000002</v>
      </c>
      <c r="N27" s="22">
        <f t="shared" si="14"/>
        <v>13353.119999999999</v>
      </c>
      <c r="O27" s="22">
        <f t="shared" si="15"/>
        <v>64058.280000000006</v>
      </c>
      <c r="P27" s="22">
        <f t="shared" si="16"/>
        <v>14029.439999999999</v>
      </c>
      <c r="Q27" s="22">
        <f t="shared" si="17"/>
        <v>20336.64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spans="1:80" ht="17.25" x14ac:dyDescent="0.3">
      <c r="A28" s="4" t="s">
        <v>22</v>
      </c>
      <c r="B28" s="4"/>
      <c r="C28" s="4"/>
      <c r="D28" s="4"/>
      <c r="E28" s="12"/>
      <c r="F28" s="12"/>
      <c r="G28" s="12"/>
      <c r="H28" s="12"/>
      <c r="I28" s="12"/>
      <c r="J28" s="3">
        <f t="shared" si="18"/>
        <v>31</v>
      </c>
      <c r="K28" s="2">
        <v>2023</v>
      </c>
      <c r="L28" s="22">
        <f t="shared" si="12"/>
        <v>2328.12</v>
      </c>
      <c r="M28" s="22">
        <f t="shared" si="13"/>
        <v>26699.760000000002</v>
      </c>
      <c r="N28" s="22">
        <f t="shared" si="14"/>
        <v>13353.119999999999</v>
      </c>
      <c r="O28" s="22">
        <f t="shared" si="15"/>
        <v>69881.760000000009</v>
      </c>
      <c r="P28" s="22">
        <f t="shared" si="16"/>
        <v>28058.879999999997</v>
      </c>
      <c r="Q28" s="22">
        <f t="shared" si="17"/>
        <v>25420.799999999999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1:80" ht="17.25" x14ac:dyDescent="0.3">
      <c r="A29" s="4" t="s">
        <v>21</v>
      </c>
      <c r="B29" s="4"/>
      <c r="C29" s="4"/>
      <c r="D29" s="4"/>
      <c r="E29" s="12"/>
      <c r="F29" s="12"/>
      <c r="G29" s="12"/>
      <c r="H29" s="12"/>
      <c r="I29" s="1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spans="1:80" ht="17.25" x14ac:dyDescent="0.3">
      <c r="A30" s="4" t="s">
        <v>23</v>
      </c>
      <c r="B30" s="4"/>
      <c r="C30" s="4"/>
      <c r="D30" s="4"/>
      <c r="E30" s="12"/>
      <c r="F30" s="12"/>
      <c r="G30" s="12"/>
      <c r="H30" s="12"/>
      <c r="I30" s="12"/>
      <c r="J30" s="3"/>
      <c r="K30" s="25" t="s">
        <v>40</v>
      </c>
      <c r="L30" s="25"/>
      <c r="M30" s="25"/>
      <c r="N30" s="25"/>
      <c r="O30" s="25"/>
      <c r="P30" s="25"/>
      <c r="Q30" s="25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</row>
    <row r="31" spans="1:80" ht="17.25" x14ac:dyDescent="0.3">
      <c r="A31" s="4" t="s">
        <v>24</v>
      </c>
      <c r="B31" s="4"/>
      <c r="C31" s="4"/>
      <c r="D31" s="4"/>
      <c r="E31" s="12"/>
      <c r="F31" s="12"/>
      <c r="G31" s="12"/>
      <c r="H31" s="12"/>
      <c r="I31" s="1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</row>
    <row r="32" spans="1:80" ht="25.5" x14ac:dyDescent="0.3">
      <c r="A32" s="4"/>
      <c r="B32" s="4"/>
      <c r="C32" s="4"/>
      <c r="D32" s="4"/>
      <c r="E32" s="12"/>
      <c r="F32" s="12"/>
      <c r="G32" s="12"/>
      <c r="H32" s="12"/>
      <c r="I32" s="12"/>
      <c r="J32" s="3"/>
      <c r="K32" s="1" t="s">
        <v>31</v>
      </c>
      <c r="L32" s="13" t="s">
        <v>30</v>
      </c>
      <c r="M32" s="13" t="s">
        <v>3</v>
      </c>
      <c r="N32" s="14" t="s">
        <v>4</v>
      </c>
      <c r="O32" s="13" t="s">
        <v>5</v>
      </c>
      <c r="P32" s="13" t="s">
        <v>6</v>
      </c>
      <c r="Q32" s="13" t="s">
        <v>7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r="33" spans="1:80" ht="17.25" x14ac:dyDescent="0.3">
      <c r="A33" s="4" t="s">
        <v>25</v>
      </c>
      <c r="B33" s="4"/>
      <c r="C33" s="4"/>
      <c r="D33" s="4"/>
      <c r="E33" s="12"/>
      <c r="F33" s="12"/>
      <c r="G33" s="12"/>
      <c r="H33" s="12"/>
      <c r="I33" s="12"/>
      <c r="J33" s="3"/>
      <c r="K33" s="2">
        <v>2014</v>
      </c>
      <c r="L33" s="15">
        <f>G18*4</f>
        <v>0</v>
      </c>
      <c r="M33" s="15">
        <f>G19*4</f>
        <v>0</v>
      </c>
      <c r="N33" s="15">
        <f>G20*4</f>
        <v>0</v>
      </c>
      <c r="O33" s="15">
        <f>G21*4</f>
        <v>0</v>
      </c>
      <c r="P33" s="15">
        <f>G22*4</f>
        <v>0</v>
      </c>
      <c r="Q33" s="15">
        <f>G23*4</f>
        <v>0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</row>
    <row r="34" spans="1:80" ht="17.25" x14ac:dyDescent="0.3">
      <c r="A34" s="4" t="s">
        <v>26</v>
      </c>
      <c r="B34" s="4"/>
      <c r="C34" s="4"/>
      <c r="D34" s="4"/>
      <c r="E34" s="12"/>
      <c r="F34" s="12"/>
      <c r="G34" s="12"/>
      <c r="H34" s="12"/>
      <c r="I34" s="12"/>
      <c r="J34" s="3"/>
      <c r="K34" s="2">
        <v>2015</v>
      </c>
      <c r="L34" s="15">
        <f>G18*7</f>
        <v>0</v>
      </c>
      <c r="M34" s="15">
        <f>G19*7</f>
        <v>0</v>
      </c>
      <c r="N34" s="15">
        <f>G20*7</f>
        <v>0</v>
      </c>
      <c r="O34" s="15">
        <f>G21*7</f>
        <v>0</v>
      </c>
      <c r="P34" s="15">
        <f>G22*7</f>
        <v>0</v>
      </c>
      <c r="Q34" s="15">
        <f>G23*7</f>
        <v>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</row>
    <row r="35" spans="1:80" ht="17.25" x14ac:dyDescent="0.3">
      <c r="A35" s="4" t="s">
        <v>27</v>
      </c>
      <c r="B35" s="4"/>
      <c r="C35" s="4"/>
      <c r="D35" s="4"/>
      <c r="E35" s="12"/>
      <c r="F35" s="12"/>
      <c r="G35" s="12"/>
      <c r="H35" s="12"/>
      <c r="I35" s="12"/>
      <c r="J35" s="3"/>
      <c r="K35" s="2">
        <v>2016</v>
      </c>
      <c r="L35" s="15">
        <f>TREND(L33:L34,K33:K34,K35)</f>
        <v>0</v>
      </c>
      <c r="M35" s="15">
        <f>TREND(M33:M34,K33:K34,K35)</f>
        <v>0</v>
      </c>
      <c r="N35" s="15">
        <f>TREND(N33:N34,K33:K34,K35)</f>
        <v>0</v>
      </c>
      <c r="O35" s="15">
        <f>TREND(O33:O34,K33:K34,K35)</f>
        <v>0</v>
      </c>
      <c r="P35" s="15">
        <f>TREND(P33:P34,K33:K34,K35)</f>
        <v>0</v>
      </c>
      <c r="Q35" s="15">
        <f>TREND(Q33:Q34,K33:K34,K35)</f>
        <v>0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</row>
    <row r="36" spans="1:80" ht="17.25" x14ac:dyDescent="0.3">
      <c r="A36" s="4" t="s">
        <v>28</v>
      </c>
      <c r="B36" s="4"/>
      <c r="C36" s="4"/>
      <c r="D36" s="4"/>
      <c r="E36" s="12"/>
      <c r="F36" s="12"/>
      <c r="G36" s="12"/>
      <c r="H36" s="12"/>
      <c r="I36" s="12"/>
      <c r="J36" s="3"/>
      <c r="K36" s="2">
        <v>2017</v>
      </c>
      <c r="L36" s="15">
        <f>TREND(L33:L35,K33:K35,K36)</f>
        <v>0</v>
      </c>
      <c r="M36" s="15">
        <f>TREND(M33:M35,K33:K35,K36)</f>
        <v>0</v>
      </c>
      <c r="N36" s="15">
        <f>TREND(N33:N35,K33:K35,K36)</f>
        <v>0</v>
      </c>
      <c r="O36" s="15">
        <f>TREND(O33:O35,K33:K35,K36)</f>
        <v>0</v>
      </c>
      <c r="P36" s="15">
        <f>TREND(P33:P35,K33:K35,K36)</f>
        <v>0</v>
      </c>
      <c r="Q36" s="15">
        <f>TREND(Q33:Q35,K33:K35,K36)</f>
        <v>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1:80" ht="17.25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2">
        <v>2018</v>
      </c>
      <c r="L37" s="15">
        <f>TREND(L33:L36,K33:K36,K37)</f>
        <v>0</v>
      </c>
      <c r="M37" s="15">
        <f>TREND(M33:M36,K33:K36,K37)</f>
        <v>0</v>
      </c>
      <c r="N37" s="15">
        <f>TREND(N33:N36,K33:K36,K37)</f>
        <v>0</v>
      </c>
      <c r="O37" s="15">
        <f>TREND(O33:O36,K33:K36,K37)</f>
        <v>0</v>
      </c>
      <c r="P37" s="15">
        <f>TREND(P33:P36,K33:K36,K37)</f>
        <v>0</v>
      </c>
      <c r="Q37" s="15">
        <f>TREND(Q33:Q36,K33:K36,K37)</f>
        <v>0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r="38" spans="1:80" ht="17.2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2">
        <v>2019</v>
      </c>
      <c r="L38" s="15">
        <f>TREND(L33:L37,K33:K37,K38)</f>
        <v>0</v>
      </c>
      <c r="M38" s="15">
        <f>TREND(M33:M37,K33:K37,K38)</f>
        <v>0</v>
      </c>
      <c r="N38" s="15">
        <f>TREND(N33:N37,K33:K37,K38)</f>
        <v>0</v>
      </c>
      <c r="O38" s="15">
        <f>TREND(O33:O37,K33:K37,K38)</f>
        <v>0</v>
      </c>
      <c r="P38" s="15">
        <f>TREND(P33:P37,K33:K37,K38)</f>
        <v>0</v>
      </c>
      <c r="Q38" s="15">
        <f>TREND(Q33:Q37,K33:K37,K38)</f>
        <v>0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</row>
    <row r="39" spans="1:80" ht="17.25" x14ac:dyDescent="0.3">
      <c r="A39" s="19"/>
      <c r="B39" s="19"/>
      <c r="C39" s="19"/>
      <c r="D39" s="19"/>
      <c r="E39" s="19"/>
      <c r="F39" s="19"/>
      <c r="G39" s="19"/>
      <c r="H39" s="19"/>
      <c r="I39" s="19"/>
      <c r="J39" s="20"/>
      <c r="K39" s="18">
        <v>2020</v>
      </c>
      <c r="L39" s="15">
        <f>TREND(L33:L38,K33:K38,K39)</f>
        <v>0</v>
      </c>
      <c r="M39" s="15">
        <f>TREND(M33:M38,K33:K38,K39)</f>
        <v>0</v>
      </c>
      <c r="N39" s="15">
        <f>TREND(N33:N38,K33:K38,K39)</f>
        <v>0</v>
      </c>
      <c r="O39" s="15">
        <f>TREND(O33:O38,K33:K38,K39)</f>
        <v>0</v>
      </c>
      <c r="P39" s="15">
        <f>TREND(P33:P38,K33:K38,K39)</f>
        <v>0</v>
      </c>
      <c r="Q39" s="15">
        <f>TREND(Q33:Q38,K33:K38,K39)</f>
        <v>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spans="1:80" ht="17.25" x14ac:dyDescent="0.3">
      <c r="A40" s="12"/>
      <c r="B40" s="12"/>
      <c r="C40" s="12"/>
      <c r="D40" s="12"/>
      <c r="E40" s="12"/>
      <c r="F40" s="12"/>
      <c r="G40" s="12"/>
      <c r="H40" s="12"/>
      <c r="I40" s="12"/>
      <c r="J40" s="21"/>
      <c r="K40" s="18">
        <v>2021</v>
      </c>
      <c r="L40" s="15">
        <f>TREND(L33:L39,K33:K39,K40)</f>
        <v>0</v>
      </c>
      <c r="M40" s="15">
        <f>TREND(M33:M39,K33:K39,K40)</f>
        <v>0</v>
      </c>
      <c r="N40" s="15">
        <f>TREND(N33:N39,K33:K39,K40)</f>
        <v>0</v>
      </c>
      <c r="O40" s="15">
        <f>TREND(O33:O39,K33:K39,K40)</f>
        <v>0</v>
      </c>
      <c r="P40" s="15">
        <f>TREND(P33:P39,K33:K39,K40)</f>
        <v>0</v>
      </c>
      <c r="Q40" s="15">
        <f>TREND(Q33:Q39,K33:K39,K40)</f>
        <v>0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spans="1:80" ht="17.25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2">
        <v>2022</v>
      </c>
      <c r="L41" s="15">
        <f>TREND(L33:L40,K33:K40,K41)</f>
        <v>0</v>
      </c>
      <c r="M41" s="15">
        <f>TREND(M33:M40,K33:K40,K41)</f>
        <v>0</v>
      </c>
      <c r="N41" s="15">
        <f>TREND(N33:N40,K33:K40,K41)</f>
        <v>0</v>
      </c>
      <c r="O41" s="15">
        <f>TREND(O33:O40,K33:K40,K41)</f>
        <v>0</v>
      </c>
      <c r="P41" s="15">
        <f>TREND(P33:P40,K33:K40,K41)</f>
        <v>0</v>
      </c>
      <c r="Q41" s="15">
        <f>TREND(Q33:Q40,K33:K40,K41)</f>
        <v>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</row>
    <row r="42" spans="1:80" ht="17.25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2">
        <v>2023</v>
      </c>
      <c r="L42" s="15">
        <f>TREND(L33:L41,K33:K41,K42)</f>
        <v>0</v>
      </c>
      <c r="M42" s="15">
        <f>TREND(M33:M41,K33:K41,K42)</f>
        <v>0</v>
      </c>
      <c r="N42" s="15">
        <f>TREND(N33:N41,K33:K41,K42)</f>
        <v>0</v>
      </c>
      <c r="O42" s="15">
        <f>TREND(O33:O41,K33:K41,K42)</f>
        <v>0</v>
      </c>
      <c r="P42" s="15">
        <f>TREND(P33:P41,K33:K41,K42)</f>
        <v>0</v>
      </c>
      <c r="Q42" s="15">
        <f>TREND(Q33:Q41,K33:K41,K42)</f>
        <v>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r="43" spans="1:80" ht="17.25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</row>
    <row r="44" spans="1:80" ht="17.25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  <row r="45" spans="1:80" ht="17.25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</row>
    <row r="46" spans="1:80" ht="17.25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</row>
    <row r="47" spans="1:80" ht="17.25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r="48" spans="1:80" ht="17.2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</row>
    <row r="49" spans="1:80" ht="17.25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</row>
    <row r="50" spans="1:80" ht="17.2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r="51" spans="1:80" ht="17.25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</row>
    <row r="52" spans="1:80" ht="17.25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</row>
    <row r="53" spans="1:80" ht="17.25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</row>
    <row r="54" spans="1:80" ht="17.25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</row>
    <row r="55" spans="1:80" ht="17.25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r="56" spans="1:80" ht="17.25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</row>
    <row r="57" spans="1:80" ht="17.25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</row>
    <row r="58" spans="1:80" ht="17.25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spans="1:80" ht="17.25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</row>
    <row r="60" spans="1:80" ht="17.25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spans="1:80" ht="17.25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</row>
    <row r="62" spans="1:80" ht="17.25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</row>
    <row r="63" spans="1:80" ht="17.25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</row>
    <row r="64" spans="1:80" ht="17.25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1:80" ht="17.25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</row>
    <row r="66" spans="1:80" ht="17.25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</row>
    <row r="67" spans="1:80" ht="17.25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spans="1:80" ht="17.25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</row>
    <row r="69" spans="1:80" ht="17.25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 spans="1:80" ht="17.25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 spans="1:80" ht="17.25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 spans="1:80" ht="17.25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 spans="1:80" ht="17.25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 spans="1:80" ht="17.25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 spans="1:80" ht="17.25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 spans="1:80" ht="17.25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spans="1:80" ht="17.25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 spans="1:80" ht="17.25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 spans="1:80" ht="17.25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 spans="1:80" ht="17.25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  <row r="81" spans="1:80" ht="17.25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spans="1:80" ht="17.25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</row>
    <row r="83" spans="1:80" ht="17.25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r="84" spans="1:80" ht="17.25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</row>
    <row r="85" spans="1:80" ht="17.25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</row>
    <row r="86" spans="1:80" ht="17.25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</row>
    <row r="87" spans="1:80" ht="17.25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</row>
    <row r="88" spans="1:80" ht="17.25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</row>
    <row r="89" spans="1:80" ht="17.2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</row>
    <row r="90" spans="1:80" ht="17.25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</row>
    <row r="91" spans="1:80" ht="17.25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</row>
    <row r="92" spans="1:80" ht="17.25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</row>
    <row r="93" spans="1:80" ht="17.25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</row>
    <row r="94" spans="1:80" ht="17.25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</row>
    <row r="95" spans="1:80" ht="17.25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</row>
    <row r="96" spans="1:80" ht="17.25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</row>
    <row r="97" spans="1:80" ht="17.25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</row>
    <row r="98" spans="1:80" ht="17.25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</row>
    <row r="99" spans="1:80" ht="17.25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</row>
    <row r="100" spans="1:80" ht="17.25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</row>
    <row r="101" spans="1:80" ht="17.25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</row>
    <row r="102" spans="1:80" ht="17.25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</row>
    <row r="103" spans="1:80" ht="17.25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</row>
    <row r="104" spans="1:80" ht="17.25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</row>
    <row r="105" spans="1:80" ht="17.25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</row>
    <row r="106" spans="1:80" ht="17.25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</row>
    <row r="107" spans="1:80" ht="17.25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</row>
    <row r="108" spans="1:80" ht="17.25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</row>
    <row r="109" spans="1:80" ht="17.25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</row>
    <row r="110" spans="1:80" ht="17.25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</row>
    <row r="111" spans="1:80" ht="17.25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</row>
    <row r="112" spans="1:80" ht="17.25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</row>
    <row r="113" spans="1:80" ht="17.25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</row>
    <row r="114" spans="1:80" ht="17.25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</row>
    <row r="115" spans="1:80" ht="17.25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</row>
    <row r="116" spans="1:80" ht="17.25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</row>
    <row r="117" spans="1:80" ht="17.25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</row>
    <row r="118" spans="1:80" ht="17.25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</row>
    <row r="119" spans="1:80" ht="17.25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</row>
    <row r="120" spans="1:80" ht="17.25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</row>
    <row r="121" spans="1:80" ht="17.25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</row>
    <row r="122" spans="1:80" ht="17.25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</row>
    <row r="123" spans="1:80" ht="17.25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</row>
    <row r="124" spans="1:80" ht="17.25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</row>
    <row r="125" spans="1:80" ht="17.25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</row>
    <row r="126" spans="1:80" ht="17.25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</row>
    <row r="127" spans="1:80" ht="17.25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</row>
    <row r="128" spans="1:80" ht="17.25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</row>
    <row r="129" spans="1:80" ht="17.25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</row>
    <row r="130" spans="1:80" ht="17.25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</row>
    <row r="131" spans="1:80" ht="17.25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r="132" spans="1:80" ht="17.25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</row>
    <row r="133" spans="1:80" ht="17.25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</row>
    <row r="134" spans="1:80" ht="17.25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r="135" spans="1:80" ht="17.25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</row>
    <row r="136" spans="1:80" ht="17.25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</row>
    <row r="137" spans="1:80" ht="17.25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</row>
    <row r="138" spans="1:80" ht="17.25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</row>
    <row r="139" spans="1:80" ht="17.25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r="140" spans="1:80" ht="17.25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</row>
    <row r="141" spans="1:80" ht="17.25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</row>
    <row r="142" spans="1:80" ht="17.25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</row>
    <row r="143" spans="1:80" ht="17.25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</row>
    <row r="144" spans="1:80" ht="17.25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</row>
    <row r="145" spans="1:80" ht="17.25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</row>
    <row r="146" spans="1:80" ht="17.25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</row>
    <row r="147" spans="1:80" ht="17.25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</row>
    <row r="148" spans="1:80" ht="17.25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</row>
    <row r="149" spans="1:80" ht="17.25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</row>
    <row r="150" spans="1:80" ht="17.25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</row>
    <row r="151" spans="1:80" ht="17.25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</row>
    <row r="152" spans="1:80" ht="17.25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</row>
    <row r="153" spans="1:80" ht="17.25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</row>
    <row r="154" spans="1:80" ht="17.25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</row>
    <row r="155" spans="1:80" ht="17.25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</row>
    <row r="156" spans="1:80" ht="17.25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</row>
    <row r="157" spans="1:80" ht="17.25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</row>
    <row r="158" spans="1:80" ht="17.25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</row>
    <row r="159" spans="1:80" ht="17.25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</row>
    <row r="160" spans="1:80" ht="17.25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</row>
    <row r="161" spans="1:80" ht="17.25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</row>
    <row r="162" spans="1:80" ht="17.25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</row>
    <row r="163" spans="1:80" ht="17.25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</row>
    <row r="164" spans="1:80" ht="17.25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</row>
    <row r="165" spans="1:80" ht="17.25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</row>
    <row r="166" spans="1:80" ht="17.25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</row>
    <row r="167" spans="1:80" ht="17.25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</row>
    <row r="168" spans="1:80" ht="17.25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</row>
    <row r="169" spans="1:80" ht="17.25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</row>
    <row r="170" spans="1:80" ht="17.25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</row>
    <row r="171" spans="1:80" ht="17.25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</row>
    <row r="172" spans="1:80" ht="17.25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</row>
    <row r="173" spans="1:80" ht="17.25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</row>
    <row r="174" spans="1:80" ht="17.25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</row>
    <row r="175" spans="1:80" ht="17.25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</row>
    <row r="176" spans="1:80" ht="17.25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</row>
    <row r="177" spans="1:80" ht="17.25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</row>
    <row r="178" spans="1:80" ht="17.25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</row>
    <row r="179" spans="1:80" ht="17.25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</row>
    <row r="180" spans="1:80" ht="17.25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</row>
    <row r="181" spans="1:80" ht="17.25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</row>
    <row r="182" spans="1:80" ht="17.25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</row>
    <row r="183" spans="1:80" ht="17.25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</row>
    <row r="184" spans="1:80" ht="17.25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</row>
    <row r="185" spans="1:80" ht="17.25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</row>
    <row r="186" spans="1:80" ht="17.25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</row>
    <row r="187" spans="1:80" ht="17.25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</row>
    <row r="188" spans="1:80" ht="17.25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</row>
    <row r="189" spans="1:80" ht="17.25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</row>
    <row r="190" spans="1:80" ht="17.25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</row>
    <row r="191" spans="1:80" ht="17.25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</row>
    <row r="192" spans="1:80" ht="17.25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</row>
    <row r="193" spans="1:80" ht="17.25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</row>
    <row r="194" spans="1:80" ht="17.25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</row>
    <row r="195" spans="1:80" ht="17.25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</row>
    <row r="196" spans="1:80" ht="17.25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</row>
    <row r="197" spans="1:80" ht="17.25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</row>
    <row r="198" spans="1:80" ht="17.25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</row>
    <row r="199" spans="1:80" ht="17.25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</row>
    <row r="200" spans="1:80" ht="17.25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</row>
    <row r="201" spans="1:80" ht="17.25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</row>
    <row r="202" spans="1:80" ht="17.25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</row>
    <row r="203" spans="1:80" ht="17.25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</row>
    <row r="204" spans="1:80" ht="17.25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</row>
    <row r="205" spans="1:80" ht="17.25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</row>
    <row r="206" spans="1:80" ht="17.25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</row>
    <row r="207" spans="1:80" ht="17.25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</row>
    <row r="208" spans="1:80" ht="17.25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</row>
    <row r="209" spans="1:80" ht="17.25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</row>
    <row r="210" spans="1:80" ht="17.25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</row>
    <row r="211" spans="1:80" ht="17.25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</row>
    <row r="212" spans="1:80" ht="17.25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</row>
    <row r="213" spans="1:80" ht="17.25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</row>
    <row r="214" spans="1:80" ht="17.25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</row>
    <row r="215" spans="1:80" ht="17.25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</row>
    <row r="216" spans="1:80" ht="17.25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</row>
    <row r="217" spans="1:80" ht="17.25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</row>
    <row r="218" spans="1:80" ht="17.25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</row>
    <row r="219" spans="1:80" ht="17.25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</row>
    <row r="220" spans="1:80" ht="17.25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</row>
    <row r="221" spans="1:80" ht="17.25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</row>
    <row r="222" spans="1:80" ht="17.25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</row>
    <row r="223" spans="1:80" ht="17.25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</row>
    <row r="224" spans="1:80" ht="17.25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</row>
    <row r="225" spans="1:80" ht="17.25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</row>
    <row r="226" spans="1:80" ht="17.25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</row>
    <row r="227" spans="1:80" ht="17.25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</row>
    <row r="228" spans="1:80" ht="17.25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</row>
    <row r="229" spans="1:80" ht="17.25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</row>
    <row r="230" spans="1:80" ht="17.25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</row>
    <row r="231" spans="1:80" ht="17.25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</row>
    <row r="232" spans="1:80" ht="17.25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</row>
    <row r="233" spans="1:80" ht="17.25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</row>
    <row r="234" spans="1:80" ht="17.25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</row>
    <row r="235" spans="1:80" ht="17.25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</row>
    <row r="236" spans="1:80" ht="17.25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</row>
    <row r="237" spans="1:80" ht="17.25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</row>
    <row r="238" spans="1:80" ht="17.25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</row>
    <row r="239" spans="1:80" ht="17.25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</row>
    <row r="240" spans="1:80" ht="17.25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</row>
    <row r="241" spans="1:80" ht="17.25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</row>
    <row r="242" spans="1:80" ht="17.25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</row>
    <row r="243" spans="1:80" ht="17.25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</row>
    <row r="244" spans="1:80" ht="17.25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</row>
    <row r="245" spans="1:80" ht="17.25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</row>
    <row r="246" spans="1:80" ht="17.25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</row>
    <row r="247" spans="1:80" ht="17.25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</row>
    <row r="248" spans="1:80" ht="17.25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</row>
    <row r="249" spans="1:80" ht="17.25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</row>
    <row r="250" spans="1:80" ht="17.25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</row>
    <row r="251" spans="1:80" ht="17.25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</row>
    <row r="252" spans="1:80" ht="17.25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</row>
    <row r="253" spans="1:80" ht="17.25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</row>
    <row r="254" spans="1:80" ht="17.25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</row>
    <row r="255" spans="1:80" ht="17.25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</row>
    <row r="256" spans="1:80" ht="17.25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</row>
    <row r="257" spans="1:80" ht="17.25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</row>
    <row r="258" spans="1:80" ht="17.25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</row>
    <row r="259" spans="1:80" ht="17.25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</row>
    <row r="260" spans="1:80" ht="17.25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</row>
    <row r="261" spans="1:80" ht="17.25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</row>
    <row r="262" spans="1:80" ht="17.25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</row>
    <row r="263" spans="1:80" ht="17.25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</row>
    <row r="264" spans="1:80" ht="17.25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</row>
    <row r="265" spans="1:80" ht="17.25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</row>
    <row r="266" spans="1:80" ht="17.25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</row>
    <row r="267" spans="1:80" ht="17.25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</row>
    <row r="268" spans="1:80" ht="17.25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</row>
    <row r="269" spans="1:80" ht="17.25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</row>
    <row r="270" spans="1:80" ht="17.25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</row>
    <row r="271" spans="1:80" ht="17.25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</row>
    <row r="272" spans="1:80" ht="17.25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</row>
    <row r="273" spans="1:80" ht="17.25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</row>
    <row r="274" spans="1:80" ht="17.25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</row>
    <row r="275" spans="1:80" ht="17.25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</row>
    <row r="276" spans="1:80" ht="17.25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</row>
    <row r="277" spans="1:80" ht="17.25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</row>
    <row r="278" spans="1:80" ht="17.25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</row>
    <row r="279" spans="1:80" ht="17.25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</row>
    <row r="280" spans="1:80" ht="17.25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</row>
    <row r="281" spans="1:80" ht="17.25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</row>
    <row r="282" spans="1:80" ht="17.25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</row>
    <row r="283" spans="1:80" ht="17.25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</row>
    <row r="284" spans="1:80" ht="17.25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</row>
    <row r="285" spans="1:80" ht="17.25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</row>
    <row r="286" spans="1:80" ht="17.25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</row>
    <row r="287" spans="1:80" ht="17.25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</row>
    <row r="288" spans="1:80" ht="17.25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</row>
    <row r="289" spans="1:80" ht="17.25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</row>
    <row r="290" spans="1:80" ht="17.25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</row>
    <row r="291" spans="1:80" ht="17.25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</row>
    <row r="292" spans="1:80" ht="17.25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</row>
    <row r="293" spans="1:80" ht="17.25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</row>
    <row r="294" spans="1:80" ht="17.25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</row>
    <row r="295" spans="1:80" ht="17.25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</row>
    <row r="296" spans="1:80" ht="17.25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</row>
    <row r="297" spans="1:80" ht="17.25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</row>
    <row r="298" spans="1:80" ht="17.25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</row>
    <row r="299" spans="1:80" ht="17.25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</row>
    <row r="300" spans="1:80" ht="17.25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</row>
    <row r="301" spans="1:80" ht="17.25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</row>
    <row r="302" spans="1:80" ht="17.25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</row>
    <row r="303" spans="1:80" ht="17.25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</row>
    <row r="304" spans="1:80" ht="17.25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</row>
    <row r="305" spans="1:80" ht="17.25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</row>
    <row r="306" spans="1:80" ht="17.25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</row>
    <row r="307" spans="1:80" ht="17.25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</row>
    <row r="308" spans="1:80" ht="17.25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</row>
    <row r="309" spans="1:80" ht="17.25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</row>
    <row r="310" spans="1:80" ht="17.25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</row>
    <row r="311" spans="1:80" ht="17.25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</row>
    <row r="312" spans="1:80" ht="17.25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</row>
    <row r="313" spans="1:80" ht="17.25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</row>
    <row r="314" spans="1:80" ht="17.25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</row>
    <row r="315" spans="1:80" ht="17.25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</row>
    <row r="316" spans="1:80" ht="17.25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</row>
    <row r="317" spans="1:80" ht="17.25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</row>
    <row r="318" spans="1:80" ht="17.25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</row>
    <row r="319" spans="1:80" ht="17.25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</row>
    <row r="320" spans="1:80" ht="17.25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</row>
    <row r="321" spans="1:80" ht="17.25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</row>
    <row r="322" spans="1:80" ht="17.25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</row>
    <row r="323" spans="1:80" ht="17.25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</row>
    <row r="324" spans="1:80" ht="17.25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</row>
    <row r="325" spans="1:80" ht="17.25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</row>
    <row r="326" spans="1:80" ht="17.25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</row>
    <row r="327" spans="1:80" ht="17.25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</row>
    <row r="328" spans="1:80" ht="17.25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</row>
  </sheetData>
  <mergeCells count="4">
    <mergeCell ref="A11:B11"/>
    <mergeCell ref="K1:Q1"/>
    <mergeCell ref="K16:Q16"/>
    <mergeCell ref="K30:Q3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kleber</cp:lastModifiedBy>
  <dcterms:created xsi:type="dcterms:W3CDTF">2015-06-28T21:36:49Z</dcterms:created>
  <dcterms:modified xsi:type="dcterms:W3CDTF">2015-07-15T08:51:36Z</dcterms:modified>
</cp:coreProperties>
</file>