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/>
  </bookViews>
  <sheets>
    <sheet name="CLASE" sheetId="1" r:id="rId1"/>
    <sheet name="PRACTICA 1" sheetId="2" r:id="rId2"/>
    <sheet name="PRACTICA 2" sheetId="3" r:id="rId3"/>
    <sheet name="PRACTICA 3" sheetId="4" r:id="rId4"/>
    <sheet name="PRACTICA 4" sheetId="5" r:id="rId5"/>
    <sheet name="PRACTICA 5" sheetId="6" r:id="rId6"/>
    <sheet name="PRACTICA 6" sheetId="7" r:id="rId7"/>
  </sheets>
  <calcPr calcId="144525" iterateDelta="1E-4"/>
</workbook>
</file>

<file path=xl/calcChain.xml><?xml version="1.0" encoding="utf-8"?>
<calcChain xmlns="http://schemas.openxmlformats.org/spreadsheetml/2006/main">
  <c r="D26" i="7" l="1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8" i="7"/>
  <c r="D7" i="7"/>
  <c r="D6" i="7"/>
  <c r="D5" i="7"/>
  <c r="D4" i="7"/>
  <c r="D3" i="7"/>
  <c r="C2" i="7"/>
  <c r="D9" i="7" s="1"/>
  <c r="C9" i="6"/>
  <c r="C8" i="6"/>
  <c r="C8" i="5"/>
  <c r="C9" i="5" s="1"/>
  <c r="C7" i="4"/>
  <c r="F10" i="3"/>
  <c r="C12" i="1" l="1"/>
  <c r="C6" i="2"/>
  <c r="C35" i="1"/>
  <c r="C31" i="1"/>
  <c r="C33" i="1" s="1"/>
  <c r="C28" i="1"/>
  <c r="C26" i="1"/>
  <c r="C20" i="1"/>
  <c r="C18" i="1"/>
  <c r="C22" i="1" s="1"/>
  <c r="C16" i="1"/>
  <c r="C2" i="1"/>
  <c r="C43" i="1" l="1"/>
  <c r="C40" i="1"/>
  <c r="C10" i="1"/>
  <c r="C37" i="1"/>
  <c r="C4" i="1"/>
  <c r="C6" i="1"/>
  <c r="C14" i="1"/>
  <c r="C8" i="1"/>
  <c r="C24" i="1" s="1"/>
</calcChain>
</file>

<file path=xl/sharedStrings.xml><?xml version="1.0" encoding="utf-8"?>
<sst xmlns="http://schemas.openxmlformats.org/spreadsheetml/2006/main" count="33" uniqueCount="33">
  <si>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</si>
  <si>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</si>
  <si>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</si>
  <si>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</si>
  <si>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</si>
  <si>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</si>
  <si>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</si>
  <si>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</si>
  <si>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</si>
  <si>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</si>
  <si>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</si>
  <si>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</si>
  <si>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</si>
  <si>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</si>
  <si>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</si>
  <si>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</si>
  <si>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</si>
  <si>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</si>
  <si>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</si>
  <si>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</si>
  <si>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</si>
  <si>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</si>
  <si>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>hora</t>
  </si>
  <si>
    <t>minuto</t>
  </si>
  <si>
    <t>segundo</t>
  </si>
  <si>
    <t>ejercicio # 1</t>
  </si>
  <si>
    <t>ejericcio# 2</t>
  </si>
  <si>
    <t>ejericicio # 3</t>
  </si>
  <si>
    <t>ejercicio #4</t>
  </si>
  <si>
    <t>ejercicio #5</t>
  </si>
  <si>
    <t>ingreso seguro</t>
  </si>
  <si>
    <t>fin del seguro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</si>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</sst>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164" formatCode="dd/mm/yy\ hh:mm"/>
    <numFmt numFmtId="165" formatCode="dd/mm/yy"/>
    <numFmt numFmtId="166" formatCode="0.000"/>
    <numFmt numFmtId="167" formatCode="hh:mm:ss"/>
    <numFmt numFmtId="168" formatCode="yyyy\-mm\-dd"/>
  </numFmts>
  <fonts count="9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Bernard MT Condensed"/>
      <family val="1"/>
    </font>
    <font>
      <b/>
      <sz val="16"/>
      <color theme="5"/>
      <name val="Calibri"/>
      <family val="2"/>
    </font>
    <font>
      <b/>
      <sz val="16"/>
      <color theme="5"/>
      <name val="Bernard MT Condensed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72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0" fillId="0" borderId="0" xfId="0" applyNumberFormat="1" applyFill="1" applyBorder="1"/>
    <xf numFmtId="0" fontId="2" fillId="3" borderId="9" xfId="0" applyFont="1" applyFill="1" applyBorder="1"/>
    <xf numFmtId="164" fontId="0" fillId="4" borderId="9" xfId="0" applyNumberFormat="1" applyFill="1" applyBorder="1"/>
    <xf numFmtId="0" fontId="0" fillId="4" borderId="9" xfId="0" applyFill="1" applyBorder="1"/>
    <xf numFmtId="165" fontId="0" fillId="4" borderId="9" xfId="0" applyNumberFormat="1" applyFill="1" applyBorder="1"/>
    <xf numFmtId="1" fontId="0" fillId="4" borderId="9" xfId="0" applyNumberFormat="1" applyFill="1" applyBorder="1"/>
    <xf numFmtId="166" fontId="0" fillId="4" borderId="9" xfId="0" applyNumberFormat="1" applyFill="1" applyBorder="1"/>
    <xf numFmtId="167" fontId="0" fillId="4" borderId="9" xfId="0" applyNumberFormat="1" applyFill="1" applyBorder="1"/>
    <xf numFmtId="0" fontId="0" fillId="4" borderId="9" xfId="0" applyFont="1" applyFill="1" applyBorder="1"/>
    <xf numFmtId="0" fontId="6" fillId="0" borderId="0" xfId="0" applyFont="1" applyBorder="1"/>
    <xf numFmtId="0" fontId="5" fillId="0" borderId="0" xfId="0" applyFont="1" applyBorder="1"/>
    <xf numFmtId="18" fontId="0" fillId="0" borderId="0" xfId="0" applyNumberFormat="1" applyBorder="1"/>
    <xf numFmtId="14" fontId="0" fillId="0" borderId="0" xfId="0" applyNumberFormat="1" applyBorder="1" applyAlignment="1">
      <alignment horizontal="left"/>
    </xf>
    <xf numFmtId="18" fontId="4" fillId="0" borderId="0" xfId="0" applyNumberFormat="1" applyFont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2" fillId="4" borderId="3" xfId="0" applyFont="1" applyFill="1" applyBorder="1"/>
    <xf numFmtId="168" fontId="0" fillId="4" borderId="4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 applyBorder="1"/>
    <xf numFmtId="0" fontId="0" fillId="5" borderId="7" xfId="0" applyFill="1" applyBorder="1"/>
    <xf numFmtId="0" fontId="0" fillId="5" borderId="2" xfId="0" applyFill="1" applyBorder="1"/>
    <xf numFmtId="0" fontId="5" fillId="5" borderId="3" xfId="0" applyFont="1" applyFill="1" applyBorder="1"/>
    <xf numFmtId="0" fontId="0" fillId="5" borderId="0" xfId="0" applyFill="1" applyBorder="1"/>
    <xf numFmtId="18" fontId="0" fillId="5" borderId="4" xfId="0" applyNumberFormat="1" applyFill="1" applyBorder="1"/>
    <xf numFmtId="14" fontId="0" fillId="5" borderId="3" xfId="0" applyNumberFormat="1" applyFill="1" applyBorder="1" applyAlignment="1">
      <alignment horizontal="left"/>
    </xf>
    <xf numFmtId="0" fontId="0" fillId="5" borderId="0" xfId="0" applyNumberFormat="1" applyFill="1" applyBorder="1"/>
    <xf numFmtId="0" fontId="0" fillId="5" borderId="4" xfId="0" applyFill="1" applyBorder="1"/>
    <xf numFmtId="0" fontId="0" fillId="5" borderId="3" xfId="0" applyFill="1" applyBorder="1"/>
    <xf numFmtId="18" fontId="4" fillId="5" borderId="4" xfId="0" applyNumberFormat="1" applyFont="1" applyFill="1" applyBorder="1"/>
    <xf numFmtId="0" fontId="0" fillId="5" borderId="5" xfId="0" applyFill="1" applyBorder="1"/>
    <xf numFmtId="0" fontId="0" fillId="5" borderId="8" xfId="0" applyFill="1" applyBorder="1"/>
    <xf numFmtId="0" fontId="0" fillId="5" borderId="6" xfId="0" applyFill="1" applyBorder="1"/>
    <xf numFmtId="14" fontId="0" fillId="4" borderId="0" xfId="0" applyNumberFormat="1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4" xfId="0" applyFill="1" applyBorder="1"/>
    <xf numFmtId="14" fontId="0" fillId="6" borderId="0" xfId="0" applyNumberFormat="1" applyFill="1" applyBorder="1"/>
    <xf numFmtId="44" fontId="1" fillId="6" borderId="0" xfId="1" applyFill="1" applyBorder="1"/>
    <xf numFmtId="0" fontId="0" fillId="6" borderId="5" xfId="0" applyFill="1" applyBorder="1"/>
    <xf numFmtId="0" fontId="0" fillId="6" borderId="8" xfId="0" applyFill="1" applyBorder="1"/>
    <xf numFmtId="0" fontId="0" fillId="6" borderId="6" xfId="0" applyFill="1" applyBorder="1"/>
    <xf numFmtId="0" fontId="7" fillId="2" borderId="10" xfId="0" applyFont="1" applyFill="1" applyBorder="1"/>
    <xf numFmtId="0" fontId="3" fillId="2" borderId="11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3" fillId="2" borderId="0" xfId="0" applyFont="1" applyFill="1" applyBorder="1"/>
    <xf numFmtId="14" fontId="0" fillId="2" borderId="14" xfId="0" applyNumberFormat="1" applyFill="1" applyBorder="1"/>
    <xf numFmtId="0" fontId="0" fillId="2" borderId="15" xfId="0" applyFill="1" applyBorder="1"/>
    <xf numFmtId="0" fontId="3" fillId="2" borderId="16" xfId="0" applyFont="1" applyFill="1" applyBorder="1"/>
    <xf numFmtId="14" fontId="0" fillId="2" borderId="17" xfId="0" applyNumberFormat="1" applyFill="1" applyBorder="1"/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/>
    <xf numFmtId="0" fontId="3" fillId="4" borderId="0" xfId="0" applyFont="1" applyFill="1" applyBorder="1"/>
    <xf numFmtId="0" fontId="3" fillId="4" borderId="8" xfId="0" applyFont="1" applyFill="1" applyBorder="1"/>
    <xf numFmtId="0" fontId="7" fillId="4" borderId="1" xfId="0" applyFont="1" applyFill="1" applyBorder="1"/>
    <xf numFmtId="0" fontId="7" fillId="6" borderId="1" xfId="0" applyFont="1" applyFill="1" applyBorder="1"/>
    <xf numFmtId="0" fontId="7" fillId="7" borderId="10" xfId="0" applyFont="1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14" fontId="0" fillId="7" borderId="14" xfId="0" applyNumberFormat="1" applyFill="1" applyBorder="1"/>
    <xf numFmtId="0" fontId="0" fillId="7" borderId="15" xfId="0" applyFill="1" applyBorder="1"/>
    <xf numFmtId="0" fontId="0" fillId="7" borderId="17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C43"/>
  <sheetViews>
    <sheetView tabSelected="1" zoomScaleNormal="100" workbookViewId="0">
      <selection activeCell="I24" sqref="I24"/>
    </sheetView>
  </sheetViews>
  <sheetFormatPr baseColWidth="10" defaultColWidth="9.140625" defaultRowHeight="15"/>
  <cols>
    <col min="1" max="1" width="16.85546875" customWidth="1"/>
    <col min="2" max="2" width="17.42578125"/>
    <col min="3" max="3" width="18" customWidth="1"/>
  </cols>
  <sheetData>
    <row r="2" spans="2:3">
      <c r="B2" s="4" t="s">
        <v>0</v>
      </c>
      <c r="C2" s="5">
        <f ca="1">NOW()</f>
        <v>42198.687578935183</v>
      </c>
    </row>
    <row r="3" spans="2:3">
      <c r="B3" s="4"/>
      <c r="C3" s="6"/>
    </row>
    <row r="4" spans="2:3">
      <c r="B4" s="4" t="s">
        <v>1</v>
      </c>
      <c r="C4" s="6">
        <f ca="1">YEAR(C2)</f>
        <v>2015</v>
      </c>
    </row>
    <row r="5" spans="2:3">
      <c r="B5" s="4"/>
      <c r="C5" s="6"/>
    </row>
    <row r="6" spans="2:3">
      <c r="B6" s="4" t="s">
        <v>2</v>
      </c>
      <c r="C6" s="6">
        <f ca="1">DAY(C2)</f>
        <v>13</v>
      </c>
    </row>
    <row r="7" spans="2:3">
      <c r="B7" s="4"/>
      <c r="C7" s="6"/>
    </row>
    <row r="8" spans="2:3">
      <c r="B8" s="4" t="s">
        <v>3</v>
      </c>
      <c r="C8" s="7">
        <f ca="1">WORKDAY(C2,20)</f>
        <v>42226</v>
      </c>
    </row>
    <row r="9" spans="2:3">
      <c r="B9" s="4"/>
      <c r="C9" s="6"/>
    </row>
    <row r="10" spans="2:3">
      <c r="B10" s="4" t="s">
        <v>4</v>
      </c>
      <c r="C10" s="6">
        <f ca="1">NETWORKDAYS("2015-05-05",C2)</f>
        <v>50</v>
      </c>
    </row>
    <row r="11" spans="2:3">
      <c r="B11" s="4"/>
      <c r="C11" s="6"/>
    </row>
    <row r="12" spans="2:3">
      <c r="B12" s="4" t="s">
        <v>5</v>
      </c>
      <c r="C12" s="6">
        <f>DAYS360(C1,"2015-04-04")</f>
        <v>41494</v>
      </c>
    </row>
    <row r="13" spans="2:3">
      <c r="B13" s="4"/>
      <c r="C13" s="6"/>
    </row>
    <row r="14" spans="2:3">
      <c r="B14" s="4" t="s">
        <v>6</v>
      </c>
      <c r="C14" s="6">
        <f ca="1">WEEKDAY(C2)</f>
        <v>2</v>
      </c>
    </row>
    <row r="15" spans="2:3">
      <c r="B15" s="4"/>
      <c r="C15" s="6"/>
    </row>
    <row r="16" spans="2:3">
      <c r="B16" s="4" t="s">
        <v>7</v>
      </c>
      <c r="C16" s="7">
        <f>DATE("2014","02","02")</f>
        <v>41672</v>
      </c>
    </row>
    <row r="17" spans="2:3">
      <c r="B17" s="4"/>
      <c r="C17" s="6"/>
    </row>
    <row r="18" spans="2:3">
      <c r="B18" s="4" t="s">
        <v>8</v>
      </c>
      <c r="C18" s="7">
        <f>EDATE(C16,2)</f>
        <v>41731</v>
      </c>
    </row>
    <row r="19" spans="2:3">
      <c r="B19" s="4"/>
      <c r="C19" s="6"/>
    </row>
    <row r="20" spans="2:3">
      <c r="B20" s="4" t="s">
        <v>9</v>
      </c>
      <c r="C20" s="7">
        <f>DATEVALUE("2011-04-01")</f>
        <v>40634</v>
      </c>
    </row>
    <row r="21" spans="2:3">
      <c r="B21" s="4"/>
      <c r="C21" s="6"/>
    </row>
    <row r="22" spans="2:3">
      <c r="B22" s="4" t="s">
        <v>10</v>
      </c>
      <c r="C22" s="7">
        <f>EOMONTH(C18,0)</f>
        <v>41759</v>
      </c>
    </row>
    <row r="23" spans="2:3">
      <c r="B23" s="4"/>
      <c r="C23" s="6"/>
    </row>
    <row r="24" spans="2:3">
      <c r="B24" s="4" t="s">
        <v>11</v>
      </c>
      <c r="C24" s="6">
        <f ca="1">INT(YEARFRAC(C20,C8))</f>
        <v>4</v>
      </c>
    </row>
    <row r="25" spans="2:3">
      <c r="B25" s="4"/>
      <c r="C25" s="6"/>
    </row>
    <row r="26" spans="2:3">
      <c r="B26" s="4" t="s">
        <v>12</v>
      </c>
      <c r="C26" s="8">
        <f>HOUR("19:41")</f>
        <v>19</v>
      </c>
    </row>
    <row r="27" spans="2:3">
      <c r="B27" s="4"/>
      <c r="C27" s="6"/>
    </row>
    <row r="28" spans="2:3">
      <c r="B28" s="4" t="s">
        <v>13</v>
      </c>
      <c r="C28" s="9">
        <f>TIMEVALUE("21:07:00")</f>
        <v>0.87986111111111109</v>
      </c>
    </row>
    <row r="29" spans="2:3">
      <c r="B29" s="4"/>
      <c r="C29" s="6"/>
    </row>
    <row r="30" spans="2:3">
      <c r="B30" s="4"/>
      <c r="C30" s="6"/>
    </row>
    <row r="31" spans="2:3">
      <c r="B31" s="4" t="s">
        <v>14</v>
      </c>
      <c r="C31" s="7">
        <f ca="1">TODAY()</f>
        <v>42198</v>
      </c>
    </row>
    <row r="32" spans="2:3">
      <c r="B32" s="4"/>
      <c r="C32" s="6"/>
    </row>
    <row r="33" spans="2:3">
      <c r="B33" s="4" t="s">
        <v>15</v>
      </c>
      <c r="C33" s="6">
        <f ca="1">MONTH(C31)</f>
        <v>7</v>
      </c>
    </row>
    <row r="34" spans="2:3">
      <c r="B34" s="4"/>
      <c r="C34" s="6"/>
    </row>
    <row r="35" spans="2:3">
      <c r="B35" s="4" t="s">
        <v>16</v>
      </c>
      <c r="C35" s="6">
        <f>MINUTE("19:07:05")</f>
        <v>7</v>
      </c>
    </row>
    <row r="36" spans="2:3">
      <c r="B36" s="4"/>
      <c r="C36" s="6"/>
    </row>
    <row r="37" spans="2:3">
      <c r="B37" s="4" t="s">
        <v>17</v>
      </c>
      <c r="C37" s="10">
        <f ca="1">TIME(HOUR(C2),MINUTE(C2),SECOND(C2))</f>
        <v>0.68758101851851849</v>
      </c>
    </row>
    <row r="38" spans="2:3">
      <c r="B38" s="4"/>
      <c r="C38" s="6"/>
    </row>
    <row r="39" spans="2:3">
      <c r="B39" s="4"/>
      <c r="C39" s="6"/>
    </row>
    <row r="40" spans="2:3">
      <c r="B40" s="4" t="s">
        <v>18</v>
      </c>
      <c r="C40" s="6">
        <f ca="1">WEEKNUM(C2,2)</f>
        <v>29</v>
      </c>
    </row>
    <row r="41" spans="2:3">
      <c r="B41" s="4"/>
      <c r="C41" s="6"/>
    </row>
    <row r="42" spans="2:3">
      <c r="B42" s="4"/>
      <c r="C42" s="6"/>
    </row>
    <row r="43" spans="2:3">
      <c r="B43" s="4" t="s">
        <v>19</v>
      </c>
      <c r="C43" s="11">
        <f ca="1">SECOND(C2)</f>
        <v>7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zoomScaleNormal="100" workbookViewId="0">
      <selection activeCell="C12" sqref="C12"/>
    </sheetView>
  </sheetViews>
  <sheetFormatPr baseColWidth="10" defaultColWidth="9.140625" defaultRowHeight="15"/>
  <cols>
    <col min="2" max="2" width="29.42578125" customWidth="1"/>
    <col min="3" max="3" width="14.7109375" bestFit="1" customWidth="1"/>
    <col min="4" max="4" width="10.7109375" bestFit="1" customWidth="1"/>
  </cols>
  <sheetData>
    <row r="2" spans="2:10" ht="15.75" thickBot="1"/>
    <row r="3" spans="2:10" ht="13.9" customHeight="1">
      <c r="B3" s="59" t="s">
        <v>25</v>
      </c>
      <c r="C3" s="17"/>
    </row>
    <row r="4" spans="2:10" ht="13.9" customHeight="1">
      <c r="B4" s="18"/>
      <c r="C4" s="19"/>
    </row>
    <row r="5" spans="2:10" ht="13.9" customHeight="1">
      <c r="B5" s="20" t="s">
        <v>20</v>
      </c>
      <c r="C5" s="21">
        <v>32093</v>
      </c>
    </row>
    <row r="6" spans="2:10" ht="13.9" customHeight="1">
      <c r="B6" s="20" t="s">
        <v>21</v>
      </c>
      <c r="C6" s="19">
        <f ca="1">INT(YEARFRAC(NOW(),C5))</f>
        <v>27</v>
      </c>
    </row>
    <row r="7" spans="2:10" ht="13.9" customHeight="1" thickBot="1">
      <c r="B7" s="22"/>
      <c r="C7" s="23"/>
    </row>
    <row r="9" spans="2:10">
      <c r="B9" s="1"/>
      <c r="C9" s="1"/>
      <c r="D9" s="1"/>
      <c r="E9" s="1"/>
      <c r="F9" s="1"/>
      <c r="G9" s="1"/>
      <c r="H9" s="1"/>
      <c r="I9" s="1"/>
      <c r="J9" s="1"/>
    </row>
    <row r="10" spans="2:10" ht="20.25">
      <c r="B10" s="12"/>
      <c r="C10" s="1"/>
      <c r="D10" s="1"/>
      <c r="E10" s="1"/>
      <c r="F10" s="1"/>
      <c r="G10" s="1"/>
      <c r="H10" s="1"/>
      <c r="I10" s="1"/>
      <c r="J10" s="1"/>
    </row>
    <row r="11" spans="2:10" ht="18.75">
      <c r="B11" s="13"/>
      <c r="C11" s="1"/>
      <c r="D11" s="1"/>
      <c r="E11" s="1"/>
      <c r="F11" s="14"/>
      <c r="G11" s="1"/>
      <c r="H11" s="1"/>
      <c r="I11" s="1"/>
      <c r="J11" s="1"/>
    </row>
    <row r="12" spans="2:10">
      <c r="B12" s="15"/>
      <c r="C12" s="2"/>
      <c r="D12" s="2"/>
      <c r="E12" s="2"/>
      <c r="F12" s="14"/>
      <c r="G12" s="1"/>
      <c r="H12" s="1"/>
      <c r="I12" s="1"/>
      <c r="J12" s="1"/>
    </row>
    <row r="13" spans="2:10">
      <c r="B13" s="15"/>
      <c r="C13" s="2"/>
      <c r="D13" s="2"/>
      <c r="E13" s="2"/>
      <c r="F13" s="14"/>
      <c r="G13" s="1"/>
      <c r="H13" s="1"/>
      <c r="I13" s="1"/>
      <c r="J13" s="1"/>
    </row>
    <row r="14" spans="2:10">
      <c r="B14" s="15"/>
      <c r="C14" s="2"/>
      <c r="D14" s="2"/>
      <c r="E14" s="2"/>
      <c r="F14" s="14"/>
      <c r="G14" s="1"/>
      <c r="H14" s="1"/>
      <c r="I14" s="1"/>
      <c r="J14" s="1"/>
    </row>
    <row r="15" spans="2:10">
      <c r="B15" s="15"/>
      <c r="C15" s="3"/>
      <c r="D15" s="3"/>
      <c r="E15" s="3"/>
      <c r="F15" s="1"/>
      <c r="G15" s="1"/>
      <c r="H15" s="1"/>
      <c r="I15" s="1"/>
      <c r="J15" s="1"/>
    </row>
    <row r="16" spans="2:10">
      <c r="B16" s="1"/>
      <c r="C16" s="1"/>
      <c r="D16" s="1"/>
      <c r="E16" s="1"/>
      <c r="F16" s="1"/>
      <c r="G16" s="1"/>
      <c r="H16" s="1"/>
      <c r="I16" s="1"/>
      <c r="J16" s="1"/>
    </row>
    <row r="17" spans="2:10" ht="15.75">
      <c r="B17" s="1"/>
      <c r="C17" s="1"/>
      <c r="D17" s="1"/>
      <c r="E17" s="1"/>
      <c r="F17" s="16"/>
      <c r="G17" s="1"/>
      <c r="H17" s="1"/>
      <c r="I17" s="1"/>
      <c r="J17" s="1"/>
    </row>
    <row r="18" spans="2:10">
      <c r="B18" s="1"/>
      <c r="C18" s="1"/>
      <c r="D18" s="1"/>
      <c r="E18" s="1"/>
      <c r="F18" s="1"/>
      <c r="G18" s="1"/>
      <c r="H18" s="1"/>
      <c r="I18" s="1"/>
      <c r="J18" s="1"/>
    </row>
    <row r="19" spans="2:10">
      <c r="B19" s="1"/>
      <c r="C19" s="1"/>
      <c r="D19" s="1"/>
      <c r="E19" s="1"/>
      <c r="F19" s="1"/>
      <c r="G19" s="1"/>
      <c r="H19" s="1"/>
      <c r="I19" s="1"/>
      <c r="J19" s="1"/>
    </row>
    <row r="20" spans="2:10">
      <c r="B20" s="1"/>
      <c r="C20" s="1"/>
      <c r="D20" s="1"/>
      <c r="E20" s="1"/>
      <c r="F20" s="1"/>
      <c r="G20" s="1"/>
      <c r="H20" s="1"/>
      <c r="I20" s="1"/>
      <c r="J20" s="1"/>
    </row>
    <row r="21" spans="2:10">
      <c r="B21" s="1"/>
      <c r="C21" s="1"/>
      <c r="D21" s="1"/>
      <c r="E21" s="1"/>
      <c r="F21" s="1"/>
      <c r="G21" s="1"/>
      <c r="H21" s="1"/>
      <c r="I21" s="1"/>
      <c r="J21" s="1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zoomScaleNormal="100" workbookViewId="0">
      <selection activeCell="L13" sqref="L13"/>
    </sheetView>
  </sheetViews>
  <sheetFormatPr baseColWidth="10" defaultColWidth="9.140625" defaultRowHeight="15"/>
  <cols>
    <col min="2" max="2" width="15.85546875" bestFit="1" customWidth="1"/>
  </cols>
  <sheetData>
    <row r="2" spans="2:6" ht="15.75" thickBot="1"/>
    <row r="3" spans="2:6" ht="20.25">
      <c r="B3" s="60" t="s">
        <v>26</v>
      </c>
      <c r="C3" s="26"/>
      <c r="D3" s="26"/>
      <c r="E3" s="26"/>
      <c r="F3" s="27"/>
    </row>
    <row r="4" spans="2:6" ht="18.75">
      <c r="B4" s="28"/>
      <c r="C4" s="29" t="s">
        <v>22</v>
      </c>
      <c r="D4" s="29" t="s">
        <v>23</v>
      </c>
      <c r="E4" s="29" t="s">
        <v>24</v>
      </c>
      <c r="F4" s="30">
        <v>0.3756944444444445</v>
      </c>
    </row>
    <row r="5" spans="2:6">
      <c r="B5" s="31">
        <v>42190.375844907408</v>
      </c>
      <c r="C5" s="32">
        <v>9</v>
      </c>
      <c r="D5" s="32">
        <v>1</v>
      </c>
      <c r="E5" s="32">
        <v>13</v>
      </c>
      <c r="F5" s="30">
        <v>0.52986111111111112</v>
      </c>
    </row>
    <row r="6" spans="2:6">
      <c r="B6" s="31">
        <v>42190</v>
      </c>
      <c r="C6" s="32">
        <v>12</v>
      </c>
      <c r="D6" s="32">
        <v>43</v>
      </c>
      <c r="E6" s="32">
        <v>18</v>
      </c>
      <c r="F6" s="30">
        <v>0.60486111111111118</v>
      </c>
    </row>
    <row r="7" spans="2:6">
      <c r="B7" s="31">
        <v>42190</v>
      </c>
      <c r="C7" s="32">
        <v>14</v>
      </c>
      <c r="D7" s="32">
        <v>31</v>
      </c>
      <c r="E7" s="32">
        <v>15</v>
      </c>
      <c r="F7" s="30">
        <v>0.79166666666666663</v>
      </c>
    </row>
    <row r="8" spans="2:6">
      <c r="B8" s="31">
        <v>42190</v>
      </c>
      <c r="C8" s="32">
        <v>19</v>
      </c>
      <c r="D8" s="32">
        <v>0</v>
      </c>
      <c r="E8" s="32">
        <v>33</v>
      </c>
      <c r="F8" s="33"/>
    </row>
    <row r="9" spans="2:6">
      <c r="B9" s="34"/>
      <c r="C9" s="29"/>
      <c r="D9" s="29"/>
      <c r="E9" s="29"/>
      <c r="F9" s="33"/>
    </row>
    <row r="10" spans="2:6" ht="15.75">
      <c r="B10" s="34"/>
      <c r="C10" s="29"/>
      <c r="D10" s="29"/>
      <c r="E10" s="29"/>
      <c r="F10" s="35">
        <f>SUM(F5-F4,F7-F6)</f>
        <v>0.34097222222222207</v>
      </c>
    </row>
    <row r="11" spans="2:6" ht="15.75" thickBot="1">
      <c r="B11" s="36"/>
      <c r="C11" s="37"/>
      <c r="D11" s="37"/>
      <c r="E11" s="37"/>
      <c r="F11" s="3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workbookViewId="0">
      <selection sqref="A1:A1048576"/>
    </sheetView>
  </sheetViews>
  <sheetFormatPr baseColWidth="10" defaultRowHeight="15"/>
  <cols>
    <col min="2" max="2" width="12" bestFit="1" customWidth="1"/>
    <col min="3" max="3" width="11.85546875" bestFit="1" customWidth="1"/>
  </cols>
  <sheetData>
    <row r="1" spans="2:4" ht="15.75" thickBot="1"/>
    <row r="2" spans="2:4" ht="21">
      <c r="B2" s="64" t="s">
        <v>27</v>
      </c>
      <c r="C2" s="40"/>
      <c r="D2" s="41"/>
    </row>
    <row r="3" spans="2:4">
      <c r="B3" s="42"/>
      <c r="C3" s="43"/>
      <c r="D3" s="44"/>
    </row>
    <row r="4" spans="2:4">
      <c r="B4" s="42"/>
      <c r="C4" s="45">
        <v>40664</v>
      </c>
      <c r="D4" s="44"/>
    </row>
    <row r="5" spans="2:4">
      <c r="B5" s="42"/>
      <c r="C5" s="45">
        <v>41639</v>
      </c>
      <c r="D5" s="44"/>
    </row>
    <row r="6" spans="2:4">
      <c r="B6" s="42"/>
      <c r="C6" s="43"/>
      <c r="D6" s="44"/>
    </row>
    <row r="7" spans="2:4">
      <c r="B7" s="42"/>
      <c r="C7" s="46">
        <f>NETWORKDAYS(C4,C5)*8*8</f>
        <v>44608</v>
      </c>
      <c r="D7" s="44"/>
    </row>
    <row r="8" spans="2:4" ht="15.75" thickBot="1">
      <c r="B8" s="47"/>
      <c r="C8" s="48"/>
      <c r="D8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14" sqref="E14"/>
    </sheetView>
  </sheetViews>
  <sheetFormatPr baseColWidth="10" defaultRowHeight="15"/>
  <cols>
    <col min="3" max="3" width="12" bestFit="1" customWidth="1"/>
  </cols>
  <sheetData>
    <row r="1" spans="2:4" ht="15.75" thickBot="1"/>
    <row r="2" spans="2:4" ht="21">
      <c r="B2" s="63" t="s">
        <v>28</v>
      </c>
      <c r="C2" s="24"/>
      <c r="D2" s="17"/>
    </row>
    <row r="3" spans="2:4">
      <c r="B3" s="18"/>
      <c r="C3" s="25"/>
      <c r="D3" s="19"/>
    </row>
    <row r="4" spans="2:4">
      <c r="B4" s="18"/>
      <c r="C4" s="39">
        <v>40668</v>
      </c>
      <c r="D4" s="19"/>
    </row>
    <row r="5" spans="2:4">
      <c r="B5" s="18"/>
      <c r="C5" s="39">
        <v>36985</v>
      </c>
      <c r="D5" s="19"/>
    </row>
    <row r="6" spans="2:4">
      <c r="B6" s="18"/>
      <c r="C6" s="25"/>
      <c r="D6" s="19"/>
    </row>
    <row r="7" spans="2:4">
      <c r="B7" s="18"/>
      <c r="C7" s="25"/>
      <c r="D7" s="19"/>
    </row>
    <row r="8" spans="2:4">
      <c r="B8" s="18"/>
      <c r="C8" s="61">
        <f>YEARFRAC(C5,C4)</f>
        <v>10.08611111111111</v>
      </c>
      <c r="D8" s="19"/>
    </row>
    <row r="9" spans="2:4" ht="15.75" thickBot="1">
      <c r="B9" s="22"/>
      <c r="C9" s="62">
        <f>INT(C8)</f>
        <v>10</v>
      </c>
      <c r="D9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F19" sqref="F19"/>
    </sheetView>
  </sheetViews>
  <sheetFormatPr baseColWidth="10" defaultRowHeight="15"/>
  <cols>
    <col min="2" max="2" width="14" bestFit="1" customWidth="1"/>
    <col min="3" max="3" width="12" bestFit="1" customWidth="1"/>
  </cols>
  <sheetData>
    <row r="2" spans="2:3" ht="21">
      <c r="B2" s="65" t="s">
        <v>29</v>
      </c>
      <c r="C2" s="66"/>
    </row>
    <row r="3" spans="2:3">
      <c r="B3" s="67"/>
      <c r="C3" s="68"/>
    </row>
    <row r="4" spans="2:3">
      <c r="B4" s="67"/>
      <c r="C4" s="68"/>
    </row>
    <row r="5" spans="2:3">
      <c r="B5" s="67" t="s">
        <v>30</v>
      </c>
      <c r="C5" s="69">
        <v>39691</v>
      </c>
    </row>
    <row r="6" spans="2:3">
      <c r="B6" s="67" t="s">
        <v>31</v>
      </c>
      <c r="C6" s="69">
        <v>41629</v>
      </c>
    </row>
    <row r="7" spans="2:3">
      <c r="B7" s="67"/>
      <c r="C7" s="68"/>
    </row>
    <row r="8" spans="2:3">
      <c r="B8" s="67"/>
      <c r="C8" s="68">
        <f>YEARFRAC(C5,C6)</f>
        <v>5.3083333333333336</v>
      </c>
    </row>
    <row r="9" spans="2:3">
      <c r="B9" s="70"/>
      <c r="C9" s="71">
        <f>C8*12</f>
        <v>63.7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workbookViewId="0">
      <selection activeCell="J14" sqref="J14"/>
    </sheetView>
  </sheetViews>
  <sheetFormatPr baseColWidth="10" defaultRowHeight="15"/>
  <sheetData>
    <row r="2" spans="2:4" ht="21">
      <c r="B2" s="50" t="s">
        <v>32</v>
      </c>
      <c r="C2" s="51">
        <f>INT('PRACTICA 5'!C9)</f>
        <v>63</v>
      </c>
      <c r="D2" s="52"/>
    </row>
    <row r="3" spans="2:4">
      <c r="B3" s="53"/>
      <c r="C3" s="54">
        <v>0</v>
      </c>
      <c r="D3" s="55">
        <f>EDATE('PRACTICA 5'!C4,C3)</f>
        <v>0</v>
      </c>
    </row>
    <row r="4" spans="2:4">
      <c r="B4" s="53"/>
      <c r="C4" s="54">
        <v>1</v>
      </c>
      <c r="D4" s="55">
        <f>EDATE('PRACTICA 5'!C5,C4)</f>
        <v>39721</v>
      </c>
    </row>
    <row r="5" spans="2:4">
      <c r="B5" s="53"/>
      <c r="C5" s="54">
        <v>2</v>
      </c>
      <c r="D5" s="55">
        <f>EDATE('PRACTICA 5'!C6,C5)</f>
        <v>41691</v>
      </c>
    </row>
    <row r="6" spans="2:4">
      <c r="B6" s="53"/>
      <c r="C6" s="54">
        <v>3</v>
      </c>
      <c r="D6" s="55">
        <f>EDATE('PRACTICA 5'!C7,C6)</f>
        <v>91</v>
      </c>
    </row>
    <row r="7" spans="2:4">
      <c r="B7" s="53"/>
      <c r="C7" s="54">
        <v>4</v>
      </c>
      <c r="D7" s="55">
        <f>EDATE('PRACTICA 5'!C8,C7)</f>
        <v>126</v>
      </c>
    </row>
    <row r="8" spans="2:4">
      <c r="B8" s="53"/>
      <c r="C8" s="54">
        <v>5</v>
      </c>
      <c r="D8" s="55">
        <f>EDATE('PRACTICA 5'!C9,C8)</f>
        <v>216</v>
      </c>
    </row>
    <row r="9" spans="2:4">
      <c r="B9" s="53"/>
      <c r="C9" s="54">
        <v>6</v>
      </c>
      <c r="D9" s="55">
        <f t="shared" ref="D9:D26" si="0">EDATE(C2,C9)</f>
        <v>247</v>
      </c>
    </row>
    <row r="10" spans="2:4">
      <c r="B10" s="53"/>
      <c r="C10" s="54">
        <v>7</v>
      </c>
      <c r="D10" s="55">
        <f t="shared" si="0"/>
        <v>213</v>
      </c>
    </row>
    <row r="11" spans="2:4">
      <c r="B11" s="53"/>
      <c r="C11" s="54">
        <v>8</v>
      </c>
      <c r="D11" s="55">
        <f t="shared" si="0"/>
        <v>245</v>
      </c>
    </row>
    <row r="12" spans="2:4">
      <c r="B12" s="53"/>
      <c r="C12" s="54">
        <v>9</v>
      </c>
      <c r="D12" s="55">
        <f t="shared" si="0"/>
        <v>276</v>
      </c>
    </row>
    <row r="13" spans="2:4">
      <c r="B13" s="53"/>
      <c r="C13" s="54">
        <v>10</v>
      </c>
      <c r="D13" s="55">
        <f t="shared" si="0"/>
        <v>308</v>
      </c>
    </row>
    <row r="14" spans="2:4">
      <c r="B14" s="53"/>
      <c r="C14" s="54">
        <v>11</v>
      </c>
      <c r="D14" s="55">
        <f t="shared" si="0"/>
        <v>339</v>
      </c>
    </row>
    <row r="15" spans="2:4">
      <c r="B15" s="53"/>
      <c r="C15" s="54">
        <v>12</v>
      </c>
      <c r="D15" s="55">
        <f t="shared" si="0"/>
        <v>371</v>
      </c>
    </row>
    <row r="16" spans="2:4">
      <c r="B16" s="53"/>
      <c r="C16" s="54">
        <v>13</v>
      </c>
      <c r="D16" s="55">
        <f t="shared" si="0"/>
        <v>403</v>
      </c>
    </row>
    <row r="17" spans="2:4">
      <c r="B17" s="53"/>
      <c r="C17" s="54">
        <v>14</v>
      </c>
      <c r="D17" s="55">
        <f t="shared" si="0"/>
        <v>432</v>
      </c>
    </row>
    <row r="18" spans="2:4">
      <c r="B18" s="53"/>
      <c r="C18" s="54">
        <v>15</v>
      </c>
      <c r="D18" s="55">
        <f t="shared" si="0"/>
        <v>464</v>
      </c>
    </row>
    <row r="19" spans="2:4">
      <c r="B19" s="53"/>
      <c r="C19" s="54">
        <v>16</v>
      </c>
      <c r="D19" s="55">
        <f t="shared" si="0"/>
        <v>495</v>
      </c>
    </row>
    <row r="20" spans="2:4">
      <c r="B20" s="53"/>
      <c r="C20" s="54">
        <v>17</v>
      </c>
      <c r="D20" s="55">
        <f t="shared" si="0"/>
        <v>527</v>
      </c>
    </row>
    <row r="21" spans="2:4">
      <c r="B21" s="53"/>
      <c r="C21" s="54">
        <v>18</v>
      </c>
      <c r="D21" s="55">
        <f t="shared" si="0"/>
        <v>558</v>
      </c>
    </row>
    <row r="22" spans="2:4">
      <c r="B22" s="53"/>
      <c r="C22" s="54">
        <v>19</v>
      </c>
      <c r="D22" s="55">
        <f t="shared" si="0"/>
        <v>590</v>
      </c>
    </row>
    <row r="23" spans="2:4">
      <c r="B23" s="53"/>
      <c r="C23" s="54">
        <v>20</v>
      </c>
      <c r="D23" s="55">
        <f t="shared" si="0"/>
        <v>622</v>
      </c>
    </row>
    <row r="24" spans="2:4">
      <c r="B24" s="53"/>
      <c r="C24" s="54">
        <v>21</v>
      </c>
      <c r="D24" s="55">
        <f t="shared" si="0"/>
        <v>653</v>
      </c>
    </row>
    <row r="25" spans="2:4">
      <c r="B25" s="53"/>
      <c r="C25" s="54">
        <v>22</v>
      </c>
      <c r="D25" s="55">
        <f t="shared" si="0"/>
        <v>685</v>
      </c>
    </row>
    <row r="26" spans="2:4">
      <c r="B26" s="56"/>
      <c r="C26" s="57">
        <v>23</v>
      </c>
      <c r="D26" s="58">
        <f t="shared" si="0"/>
        <v>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CLASE</vt:lpstr>
      <vt:lpstr>PRACTICA 1</vt:lpstr>
      <vt:lpstr>PRACTICA 2</vt:lpstr>
      <vt:lpstr>PRACTICA 3</vt:lpstr>
      <vt:lpstr>PRACTICA 4</vt:lpstr>
      <vt:lpstr>PRACTICA 5</vt:lpstr>
      <vt:lpstr>PRACTICA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Luffi</cp:lastModifiedBy>
  <cp:revision>0</cp:revision>
  <dcterms:created xsi:type="dcterms:W3CDTF">2006-09-16T00:00:00Z</dcterms:created>
  <dcterms:modified xsi:type="dcterms:W3CDTF">2015-07-13T21:30:14Z</dcterms:modified>
  <dc:language>es-EC</dc:language>
</cp:coreProperties>
</file>