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6" windowHeight="7908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7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H7" i="1"/>
  <c r="H8" i="1"/>
  <c r="H9" i="1"/>
  <c r="H10" i="1"/>
  <c r="H11" i="1"/>
  <c r="H12" i="1"/>
  <c r="H13" i="1"/>
  <c r="F8" i="1"/>
  <c r="F7" i="1"/>
  <c r="F11" i="1"/>
  <c r="F12" i="1" l="1"/>
  <c r="F10" i="1"/>
  <c r="F9" i="1"/>
  <c r="F13" i="1"/>
  <c r="M2" i="3"/>
  <c r="F5" i="3"/>
  <c r="F3" i="3"/>
  <c r="B7" i="2"/>
  <c r="B6" i="2"/>
  <c r="B5" i="2"/>
  <c r="B4" i="2"/>
</calcChain>
</file>

<file path=xl/sharedStrings.xml><?xml version="1.0" encoding="utf-8"?>
<sst xmlns="http://schemas.openxmlformats.org/spreadsheetml/2006/main" count="49" uniqueCount="47">
  <si>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</si>
  <si>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</si>
  <si>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</si>
  <si>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</si>
  <si>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</si>
  <si>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</si>
  <si>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</si>
  <si>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</si>
  <si>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</si>
  <si>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</si>
  <si>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</si>
  <si>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</si>
  <si>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</si>
  <si>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</si>
  <si>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</si>
  <si>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</si>
  <si>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</si>
  <si>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</si>
  <si>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</si>
  <si>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</si>
  <si>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</si>
  <si>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</si>
  <si>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</si>
  <si>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</si>
  <si>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</si>
  <si>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</si>
  <si>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</si>
  <si>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</si>
  <si>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</si>
  <si>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</si>
  <si>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</si>
  <si>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</si>
  <si>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</si>
  <si>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CEDULA</t>
  </si>
  <si>
    <t>NOMBRE</t>
  </si>
  <si>
    <t>carlos</t>
  </si>
  <si>
    <t>pedro</t>
  </si>
  <si>
    <t>luis</t>
  </si>
  <si>
    <t>juan</t>
  </si>
  <si>
    <t>PERIODO</t>
  </si>
  <si>
    <t>CARLOS</t>
  </si>
  <si>
    <t>LUIS</t>
  </si>
  <si>
    <t>PEDRO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</si>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</sst>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35"/>
  <sheetViews>
    <sheetView tabSelected="1" topLeftCell="I1" workbookViewId="0">
      <selection activeCell="K7" sqref="K7"/>
    </sheetView>
  </sheetViews>
  <sheetFormatPr baseColWidth="10" defaultColWidth="9.109375" defaultRowHeight="14.4" x14ac:dyDescent="0.3"/>
  <cols>
    <col min="4" max="4" width="24.6640625" customWidth="1"/>
    <col min="5" max="5" width="27.109375" customWidth="1"/>
    <col min="6" max="6" width="30.5546875" customWidth="1"/>
    <col min="7" max="7" width="17" customWidth="1"/>
    <col min="8" max="8" width="40" customWidth="1"/>
    <col min="9" max="9" width="19.6640625" customWidth="1"/>
    <col min="10" max="10" width="16.5546875" customWidth="1"/>
    <col min="11" max="11" width="49.88671875" customWidth="1"/>
    <col min="12" max="12" width="24.109375" customWidth="1"/>
    <col min="13" max="13" width="21.88671875" customWidth="1"/>
    <col min="14" max="14" width="21.44140625" customWidth="1"/>
    <col min="15" max="15" width="25" customWidth="1"/>
  </cols>
  <sheetData>
    <row r="5" spans="4:14" ht="26.4" customHeight="1" x14ac:dyDescent="0.3"/>
    <row r="6" spans="4:14" ht="61.5" customHeight="1" x14ac:dyDescent="0.3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3">
      <c r="D7" s="1">
        <v>1718048232</v>
      </c>
      <c r="E7" s="1" t="s">
        <v>1</v>
      </c>
      <c r="F7" s="5" t="str">
        <f>(VLOOKUP(G7:$G$13,D7:E35,2,FALSE))</f>
        <v>Jonathan</v>
      </c>
      <c r="G7">
        <v>1722455161</v>
      </c>
      <c r="H7" t="str">
        <f>IF(AND(LEN(IFERROR(VLOOKUP($I7:I$13,D8:E36,2,FALSE),""))&gt;0,LEN(IFERROR(VLOOKUP($J7:J$13,D8:E36,2,FALSE),""))&gt;0),"busquedafinalizada","siga intentando")</f>
        <v>busquedafinalizada</v>
      </c>
      <c r="I7" s="1">
        <v>1716987076</v>
      </c>
      <c r="J7" s="1">
        <v>1724495435</v>
      </c>
      <c r="K7" t="str">
        <f>IF(OR(LEN(IFERROR(VLOOKUP(L7,$D$7:$E$35,2,FALSE),""))&gt;0,LEN(IFERROR(VLOOKUP(M7,$D$7:$E$35,2,FALSE),""))&gt;0,LEN(IFERROR(VLOOKUP(N7,$D$7:$E$35,2,FALSE),""))&gt;0),"punto encontrado","objeto perdido")</f>
        <v>punto encontrado</v>
      </c>
      <c r="L7" s="1">
        <v>1716987078</v>
      </c>
      <c r="M7" s="1">
        <v>1029044513</v>
      </c>
      <c r="N7" s="1">
        <v>1724495416</v>
      </c>
    </row>
    <row r="8" spans="4:14" ht="15" x14ac:dyDescent="0.25">
      <c r="D8" s="1">
        <v>1716987076</v>
      </c>
      <c r="E8" s="1" t="s">
        <v>2</v>
      </c>
      <c r="F8" s="5" t="str">
        <f>IFERROR(VLOOKUP(G8:$G$13,D8:E36,2,FALSE),"ninguno")</f>
        <v>ninguno</v>
      </c>
      <c r="G8">
        <v>1442292827</v>
      </c>
      <c r="H8" t="str">
        <f>IF(AND(LEN(IFERROR(VLOOKUP($I8:I$13,D9:E37,2,FALSE),""))&gt;0,LEN(IFERROR(VLOOKUP($J8:J$13,D9:E37,2,FALSE),""))&gt;0),"busquedafinalizada","siga intentando")</f>
        <v>busquedafinalizada</v>
      </c>
      <c r="I8" s="1">
        <v>1720546919</v>
      </c>
      <c r="J8" s="1">
        <v>1718048233</v>
      </c>
      <c r="K8" t="str">
        <f t="shared" ref="K8:K21" si="0">IF(OR(LEN(IFERROR(VLOOKUP(L8,$D$7:$E$35,2,FALSE),""))&gt;0,LEN(IFERROR(VLOOKUP(M8,$D$7:$E$35,2,FALSE),""))&gt;0,LEN(IFERROR(VLOOKUP(N8,$D$7:$E$35,2,FALSE),""))&gt;0),"punto encontrado","objeto perdido")</f>
        <v>punto encontrado</v>
      </c>
      <c r="L8" s="1">
        <v>1724495437</v>
      </c>
      <c r="M8" s="1">
        <v>1029040913</v>
      </c>
      <c r="N8" s="1">
        <v>1716987079</v>
      </c>
    </row>
    <row r="9" spans="4:14" ht="15" x14ac:dyDescent="0.25">
      <c r="D9" s="1">
        <v>1724495435</v>
      </c>
      <c r="E9" s="1" t="s">
        <v>3</v>
      </c>
      <c r="F9" s="5" t="str">
        <f>VLOOKUP(G9:$G$13,D9:E37,2,FALSE)</f>
        <v>Hamilton</v>
      </c>
      <c r="G9">
        <v>1722964771</v>
      </c>
      <c r="H9" t="str">
        <f>IF(AND(LEN(IFERROR(VLOOKUP($I9:I$13,D10:E38,2,FALSE),""))&gt;0,LEN(IFERROR(VLOOKUP($J9:J$13,D10:E38,2,FALSE),""))&gt;0),"busquedafinalizada","siga intentando")</f>
        <v>siga intentando</v>
      </c>
      <c r="I9" s="1">
        <v>1716987081</v>
      </c>
      <c r="J9" s="1">
        <v>1724108440</v>
      </c>
      <c r="K9" t="str">
        <f t="shared" si="0"/>
        <v>punto encontrado</v>
      </c>
      <c r="L9" s="1">
        <v>1722455161</v>
      </c>
      <c r="M9" s="1">
        <v>1029010913</v>
      </c>
      <c r="N9" s="1">
        <v>1010010993</v>
      </c>
    </row>
    <row r="10" spans="4:14" ht="15" x14ac:dyDescent="0.25">
      <c r="D10" s="1">
        <v>1718048233</v>
      </c>
      <c r="E10" s="1" t="s">
        <v>4</v>
      </c>
      <c r="F10" s="5" t="str">
        <f>IFERROR(VLOOKUP(G10:$G$13,D10:E38,2,FALSE),"ninguno")</f>
        <v>ninguno</v>
      </c>
      <c r="G10">
        <v>1700965571</v>
      </c>
      <c r="H10" t="str">
        <f>IF(AND(LEN(IFERROR(VLOOKUP($I10:I$13,D11:E39,2,FALSE),""))&gt;0,LEN(IFERROR(VLOOKUP($J10:J$13,D11:E39,2,FALSE),""))&gt;0),"busquedafinalizada","siga intentando")</f>
        <v>busquedafinalizada</v>
      </c>
      <c r="I10" s="1">
        <v>1724495440</v>
      </c>
      <c r="J10" s="1">
        <v>1716987082</v>
      </c>
      <c r="K10" t="str">
        <f t="shared" si="0"/>
        <v>punto encontrado</v>
      </c>
      <c r="L10" s="1">
        <v>1720488307</v>
      </c>
      <c r="M10" s="1">
        <v>1029049436</v>
      </c>
      <c r="N10" s="1">
        <v>1029049136</v>
      </c>
    </row>
    <row r="11" spans="4:14" ht="15" x14ac:dyDescent="0.25">
      <c r="D11" s="1">
        <v>1716987077</v>
      </c>
      <c r="E11" s="1" t="s">
        <v>5</v>
      </c>
      <c r="F11" s="5" t="str">
        <f>VLOOKUP(G11:$G$13,D11:E39,2,FALSE)</f>
        <v>Yasmina</v>
      </c>
      <c r="G11">
        <v>1724495439</v>
      </c>
      <c r="H11" t="str">
        <f>IF(AND(LEN(IFERROR(VLOOKUP($I11:I$13,D12:E40,2,FALSE),""))&gt;0,LEN(IFERROR(VLOOKUP($J11:J$13,D12:E40,2,FALSE),""))&gt;0),"busquedafinalizada","siga intentando")</f>
        <v>siga intentando</v>
      </c>
      <c r="I11" s="1">
        <v>1718048238</v>
      </c>
      <c r="J11" s="1">
        <v>1724961292</v>
      </c>
      <c r="K11" t="str">
        <f t="shared" si="0"/>
        <v>punto encontrado</v>
      </c>
      <c r="L11" s="1">
        <v>1724495438</v>
      </c>
      <c r="M11" s="1">
        <v>1720488330</v>
      </c>
      <c r="N11" s="1">
        <v>1029040103</v>
      </c>
    </row>
    <row r="12" spans="4:14" ht="15" x14ac:dyDescent="0.25">
      <c r="D12" s="1">
        <v>1724495436</v>
      </c>
      <c r="E12" s="1" t="s">
        <v>6</v>
      </c>
      <c r="F12" s="5" t="str">
        <f>IFERROR(VLOOKUP(G12:$G$13,D12:E40,2,FALSE),"ninguno")</f>
        <v>ninguno</v>
      </c>
      <c r="G12" s="1">
        <v>1724108440</v>
      </c>
      <c r="H12" t="str">
        <f>IF(AND(LEN(IFERROR(VLOOKUP($I12:I$13,D13:E41,2,FALSE),""))&gt;0,LEN(IFERROR(VLOOKUP($J12:J$13,D13:E41,2,FALSE),""))&gt;0),"busquedafinalizada","siga intentando")</f>
        <v>siga intentando</v>
      </c>
      <c r="I12" s="1">
        <v>1725633732</v>
      </c>
      <c r="J12" s="1">
        <v>1796967022</v>
      </c>
      <c r="K12" t="str">
        <f t="shared" si="0"/>
        <v>punto encontrado</v>
      </c>
      <c r="L12" s="1">
        <v>1029040136</v>
      </c>
      <c r="M12" s="1">
        <v>1849518076</v>
      </c>
      <c r="N12" s="1">
        <v>1716987081</v>
      </c>
    </row>
    <row r="13" spans="4:14" ht="15" x14ac:dyDescent="0.25">
      <c r="D13" s="1">
        <v>1718048234</v>
      </c>
      <c r="E13" s="1" t="s">
        <v>7</v>
      </c>
      <c r="F13" s="5" t="str">
        <f>VLOOKUP(G13:$G$13,D13:E41,2,FALSE)</f>
        <v>Sixto</v>
      </c>
      <c r="G13" s="1">
        <v>1723632011</v>
      </c>
      <c r="H13" t="str">
        <f>IF(AND(LEN(IFERROR(VLOOKUP($I13:I$13,D14:E42,2,FALSE),""))&gt;0,LEN(IFERROR(VLOOKUP($J13:J$13,D14:E42,2,FALSE),""))&gt;0),"busquedafinalizada","siga intentando")</f>
        <v>busquedafinalizada</v>
      </c>
      <c r="I13" s="1">
        <v>1724495416</v>
      </c>
      <c r="J13" s="1">
        <v>1724966492</v>
      </c>
      <c r="K13" t="str">
        <f t="shared" si="0"/>
        <v>punto encontrado</v>
      </c>
      <c r="L13" s="1">
        <v>1716987080</v>
      </c>
      <c r="M13" s="1">
        <v>1541952448</v>
      </c>
      <c r="N13" s="1">
        <v>1724496939</v>
      </c>
    </row>
    <row r="14" spans="4:14" ht="15" x14ac:dyDescent="0.25">
      <c r="D14" s="1">
        <v>1716987078</v>
      </c>
      <c r="E14" s="1" t="s">
        <v>8</v>
      </c>
      <c r="K14" t="str">
        <f t="shared" si="0"/>
        <v>punto encontrado</v>
      </c>
      <c r="L14" s="1">
        <v>1724495439</v>
      </c>
      <c r="M14" s="1">
        <v>1989930888</v>
      </c>
      <c r="N14" s="1">
        <v>1090435936</v>
      </c>
    </row>
    <row r="15" spans="4:14" ht="15" x14ac:dyDescent="0.25">
      <c r="D15" s="1">
        <v>1724495437</v>
      </c>
      <c r="E15" s="1" t="s">
        <v>9</v>
      </c>
      <c r="K15" t="str">
        <f t="shared" si="0"/>
        <v>punto encontrado</v>
      </c>
      <c r="L15" s="1">
        <v>1724495410</v>
      </c>
      <c r="M15" s="1">
        <v>1718048237</v>
      </c>
      <c r="N15" s="1">
        <v>1090109936</v>
      </c>
    </row>
    <row r="16" spans="4:14" ht="15" x14ac:dyDescent="0.25">
      <c r="D16" s="1">
        <v>1722455161</v>
      </c>
      <c r="E16" s="1" t="s">
        <v>10</v>
      </c>
      <c r="K16" t="str">
        <f t="shared" si="0"/>
        <v>punto encontrado</v>
      </c>
      <c r="L16" s="1">
        <v>1204954410</v>
      </c>
      <c r="M16" s="1">
        <v>1722455061</v>
      </c>
      <c r="N16" s="1">
        <v>1722455161</v>
      </c>
    </row>
    <row r="17" spans="4:14" ht="15" x14ac:dyDescent="0.25">
      <c r="D17" s="1">
        <v>1716987079</v>
      </c>
      <c r="E17" s="1" t="s">
        <v>11</v>
      </c>
      <c r="K17" t="str">
        <f t="shared" si="0"/>
        <v>punto encontrado</v>
      </c>
      <c r="L17" s="1">
        <v>1724495440</v>
      </c>
      <c r="M17" s="1">
        <v>1090448936</v>
      </c>
      <c r="N17" s="1">
        <v>1718048238</v>
      </c>
    </row>
    <row r="18" spans="4:14" ht="15" x14ac:dyDescent="0.25">
      <c r="D18" s="1">
        <v>1724495438</v>
      </c>
      <c r="E18" s="1" t="s">
        <v>12</v>
      </c>
      <c r="F18" s="5"/>
      <c r="K18" t="str">
        <f t="shared" si="0"/>
        <v>objeto perdido</v>
      </c>
      <c r="L18" s="1">
        <v>1718044536</v>
      </c>
      <c r="M18" s="1">
        <v>1090445136</v>
      </c>
      <c r="N18" s="1">
        <v>1029049436</v>
      </c>
    </row>
    <row r="19" spans="4:14" ht="15" x14ac:dyDescent="0.25">
      <c r="D19" s="1">
        <v>1718048236</v>
      </c>
      <c r="E19" s="1" t="s">
        <v>13</v>
      </c>
      <c r="K19" t="str">
        <f t="shared" si="0"/>
        <v>punto encontrado</v>
      </c>
      <c r="L19" s="1">
        <v>1716987082</v>
      </c>
      <c r="M19" s="1">
        <v>1090435936</v>
      </c>
      <c r="N19" s="1">
        <v>1090445136</v>
      </c>
    </row>
    <row r="20" spans="4:14" ht="15" x14ac:dyDescent="0.25">
      <c r="D20" s="1">
        <v>1716987080</v>
      </c>
      <c r="E20" s="1" t="s">
        <v>14</v>
      </c>
      <c r="K20" t="str">
        <f t="shared" si="0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3">
      <c r="D21" s="1">
        <v>1724495439</v>
      </c>
      <c r="E21" s="1" t="s">
        <v>15</v>
      </c>
      <c r="K21" t="str">
        <f t="shared" si="0"/>
        <v>objeto perdido</v>
      </c>
      <c r="L21" s="1">
        <v>1090445136</v>
      </c>
      <c r="M21" s="1">
        <v>1724198222</v>
      </c>
      <c r="N21" s="1">
        <v>1724410222</v>
      </c>
    </row>
    <row r="22" spans="4:14" x14ac:dyDescent="0.3">
      <c r="D22" s="1">
        <v>1718048237</v>
      </c>
      <c r="E22" s="1" t="s">
        <v>16</v>
      </c>
    </row>
    <row r="23" spans="4:14" x14ac:dyDescent="0.3">
      <c r="D23" s="1">
        <v>1716987081</v>
      </c>
      <c r="E23" s="1" t="s">
        <v>17</v>
      </c>
    </row>
    <row r="24" spans="4:14" x14ac:dyDescent="0.3">
      <c r="D24" s="1">
        <v>1724495440</v>
      </c>
      <c r="E24" s="1" t="s">
        <v>18</v>
      </c>
    </row>
    <row r="25" spans="4:14" x14ac:dyDescent="0.3">
      <c r="D25" s="1">
        <v>1718048238</v>
      </c>
      <c r="E25" s="1" t="s">
        <v>19</v>
      </c>
    </row>
    <row r="26" spans="4:14" x14ac:dyDescent="0.3">
      <c r="D26" s="1">
        <v>1716987082</v>
      </c>
      <c r="E26" s="1" t="s">
        <v>20</v>
      </c>
    </row>
    <row r="27" spans="4:14" x14ac:dyDescent="0.3">
      <c r="D27" s="1">
        <v>1724495416</v>
      </c>
      <c r="E27" s="1" t="s">
        <v>21</v>
      </c>
    </row>
    <row r="28" spans="4:14" x14ac:dyDescent="0.3">
      <c r="D28" s="1">
        <v>1720488307</v>
      </c>
      <c r="E28" t="s">
        <v>23</v>
      </c>
    </row>
    <row r="29" spans="4:14" x14ac:dyDescent="0.3">
      <c r="D29" s="1">
        <v>1720546919</v>
      </c>
      <c r="E29" t="s">
        <v>24</v>
      </c>
    </row>
    <row r="30" spans="4:14" x14ac:dyDescent="0.3">
      <c r="D30" s="1">
        <v>1722297531</v>
      </c>
      <c r="E30" t="s">
        <v>25</v>
      </c>
    </row>
    <row r="31" spans="4:14" x14ac:dyDescent="0.3">
      <c r="D31" s="1">
        <v>1722964771</v>
      </c>
      <c r="E31" t="s">
        <v>26</v>
      </c>
    </row>
    <row r="32" spans="4:14" x14ac:dyDescent="0.3">
      <c r="D32" s="1">
        <v>1723632011</v>
      </c>
      <c r="E32" t="s">
        <v>27</v>
      </c>
    </row>
    <row r="33" spans="4:5" x14ac:dyDescent="0.3">
      <c r="D33" s="1">
        <v>1724299252</v>
      </c>
      <c r="E33" t="s">
        <v>9</v>
      </c>
    </row>
    <row r="34" spans="4:5" x14ac:dyDescent="0.3">
      <c r="D34" s="1">
        <v>1724966492</v>
      </c>
      <c r="E34" t="s">
        <v>28</v>
      </c>
    </row>
    <row r="35" spans="4:5" x14ac:dyDescent="0.3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"/>
  <sheetViews>
    <sheetView workbookViewId="0">
      <selection activeCell="B8" sqref="B8"/>
    </sheetView>
  </sheetViews>
  <sheetFormatPr baseColWidth="10" defaultColWidth="9.109375" defaultRowHeight="14.4" x14ac:dyDescent="0.3"/>
  <cols>
    <col min="2" max="2" width="11.21875" bestFit="1" customWidth="1"/>
  </cols>
  <sheetData>
    <row r="4" spans="2:2" x14ac:dyDescent="0.3">
      <c r="B4" t="str">
        <f>IFERROR(12/0,"ERROR")</f>
        <v>ERROR</v>
      </c>
    </row>
    <row r="5" spans="2:2" x14ac:dyDescent="0.3">
      <c r="B5" t="b">
        <f>AND(1=1,2=2,4=4)</f>
        <v>1</v>
      </c>
    </row>
    <row r="6" spans="2:2" x14ac:dyDescent="0.3">
      <c r="B6" t="b">
        <f>OR(1=1,2=2,4=5)</f>
        <v>1</v>
      </c>
    </row>
    <row r="7" spans="2:2" x14ac:dyDescent="0.3">
      <c r="B7" t="str">
        <f>IF(1=1,"VERDAD","FALSO")</f>
        <v>VERDAD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M3" sqref="M3"/>
    </sheetView>
  </sheetViews>
  <sheetFormatPr baseColWidth="10" defaultColWidth="9.109375" defaultRowHeight="14.4" x14ac:dyDescent="0.3"/>
  <cols>
    <col min="5" max="5" width="11.33203125" bestFit="1" customWidth="1"/>
    <col min="9" max="9" width="14.77734375" customWidth="1"/>
  </cols>
  <sheetData>
    <row r="2" spans="2:13" x14ac:dyDescent="0.3">
      <c r="L2" t="s">
        <v>35</v>
      </c>
      <c r="M2">
        <f>HLOOKUP(L2,$J$3:L7,4,FALSE)</f>
        <v>86</v>
      </c>
    </row>
    <row r="3" spans="2:13" x14ac:dyDescent="0.3">
      <c r="B3" s="6" t="s">
        <v>33</v>
      </c>
      <c r="C3" s="6" t="s">
        <v>34</v>
      </c>
      <c r="F3" t="e">
        <f>LOOKUP(E5,B4:B7)</f>
        <v>#N/A</v>
      </c>
      <c r="I3" s="6" t="s">
        <v>39</v>
      </c>
      <c r="J3" s="6" t="s">
        <v>40</v>
      </c>
      <c r="K3" s="6" t="s">
        <v>41</v>
      </c>
      <c r="L3" s="6" t="s">
        <v>42</v>
      </c>
    </row>
    <row r="4" spans="2:13" x14ac:dyDescent="0.3">
      <c r="B4" s="6">
        <v>1234</v>
      </c>
      <c r="C4" s="6" t="s">
        <v>35</v>
      </c>
      <c r="I4" s="6" t="s">
        <v>43</v>
      </c>
      <c r="J4" s="6">
        <v>80</v>
      </c>
      <c r="K4" s="6">
        <v>100</v>
      </c>
      <c r="L4" s="6">
        <v>30</v>
      </c>
    </row>
    <row r="5" spans="2:13" x14ac:dyDescent="0.3">
      <c r="B5" s="6">
        <v>5678</v>
      </c>
      <c r="C5" s="6" t="s">
        <v>38</v>
      </c>
      <c r="E5">
        <v>1012</v>
      </c>
      <c r="F5" t="str">
        <f>VLOOKUP(E5,B4:C7,2,FALSE)</f>
        <v>luis</v>
      </c>
      <c r="I5" s="6" t="s">
        <v>44</v>
      </c>
      <c r="J5" s="6">
        <v>67</v>
      </c>
      <c r="K5" s="6">
        <v>45</v>
      </c>
      <c r="L5" s="6">
        <v>40</v>
      </c>
    </row>
    <row r="6" spans="2:13" x14ac:dyDescent="0.3">
      <c r="B6" s="6">
        <v>1011</v>
      </c>
      <c r="C6" s="6" t="s">
        <v>36</v>
      </c>
      <c r="I6" s="6" t="s">
        <v>45</v>
      </c>
      <c r="J6" s="6">
        <v>86</v>
      </c>
      <c r="K6" s="6">
        <v>35</v>
      </c>
      <c r="L6" s="6">
        <v>100</v>
      </c>
    </row>
    <row r="7" spans="2:13" x14ac:dyDescent="0.3">
      <c r="B7" s="6">
        <v>1012</v>
      </c>
      <c r="C7" s="6" t="s">
        <v>37</v>
      </c>
      <c r="I7" s="6" t="s">
        <v>46</v>
      </c>
      <c r="J7" s="6">
        <v>81</v>
      </c>
      <c r="K7" s="6">
        <v>83</v>
      </c>
      <c r="L7" s="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2015-06-02T01:59:44Z</dcterms:modified>
</cp:coreProperties>
</file>