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20" i="2" l="1"/>
  <c r="H19" i="2"/>
  <c r="Q28" i="2"/>
  <c r="Q27" i="2"/>
  <c r="Q26" i="2"/>
  <c r="AA6" i="2"/>
  <c r="Z6" i="2"/>
  <c r="Y6" i="2"/>
  <c r="X6" i="2"/>
  <c r="W6" i="2"/>
  <c r="G19" i="2"/>
  <c r="G17" i="2"/>
  <c r="G16" i="2"/>
  <c r="G13" i="2"/>
  <c r="G12" i="2"/>
  <c r="G11" i="2"/>
  <c r="F2" i="1"/>
  <c r="W66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<sst xmlns="http://schemas.openxmlformats.org/spreadsheetml/2006/main" count="109" uniqueCount="74">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</sst>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/>
    </xf>
    <xf numFmtId="9" fontId="1" fillId="0" borderId="0" xfId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A25" zoomScaleNormal="100" workbookViewId="0">
      <selection activeCell="L44" sqref="L44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5">
        <f>COUNT(B4:B8)</f>
        <v>5</v>
      </c>
      <c r="E2" s="1" t="s">
        <v>1</v>
      </c>
      <c r="F2" s="2">
        <f>COUNTIF(E4:E17,1)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C4" zoomScaleNormal="100" workbookViewId="0">
      <selection activeCell="E35" sqref="E35"/>
    </sheetView>
  </sheetViews>
  <sheetFormatPr baseColWidth="10" defaultColWidth="9.140625" defaultRowHeight="15" x14ac:dyDescent="0.25"/>
  <cols>
    <col min="5" max="5" width="15.42578125"/>
    <col min="7" max="7" width="11.85546875" bestFit="1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>TREND(R6:W6,R5:W5)</f>
        <v>10753.936507936512</v>
      </c>
      <c r="Y6">
        <f>TREND(S6:X6,S5:X5)</f>
        <v>11079.472411186696</v>
      </c>
      <c r="Z6">
        <f>TREND(T6:Y6,T5:Y5)</f>
        <v>10946.516214951589</v>
      </c>
      <c r="AA6">
        <f>TREND(U6:Z6,U5:Z5)</f>
        <v>10845.142971978403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G16">
        <f>COUNTIF($F$5:$K$8,"&gt;60")</f>
        <v>17</v>
      </c>
      <c r="O16">
        <v>1</v>
      </c>
      <c r="P16" t="s">
        <v>63</v>
      </c>
      <c r="Q16">
        <v>1</v>
      </c>
      <c r="R16">
        <v>2</v>
      </c>
      <c r="S16" t="s">
        <v>64</v>
      </c>
    </row>
    <row r="17" spans="5:19" x14ac:dyDescent="0.25">
      <c r="E17" t="s">
        <v>65</v>
      </c>
      <c r="G17">
        <f>COUNTIF($F$5:$K$8,"&lt;=0")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0</v>
      </c>
      <c r="S18" t="s">
        <v>64</v>
      </c>
    </row>
    <row r="19" spans="5:19" x14ac:dyDescent="0.25">
      <c r="E19" t="s">
        <v>73</v>
      </c>
      <c r="G19">
        <f>COUNTIF($F$5:$K$8,"&lt;65")</f>
        <v>10</v>
      </c>
      <c r="H19">
        <f>COUNT(F5:K8)</f>
        <v>24</v>
      </c>
    </row>
    <row r="20" spans="5:19" x14ac:dyDescent="0.25">
      <c r="G20" s="26">
        <f>G19/H19</f>
        <v>0.41666666666666669</v>
      </c>
    </row>
    <row r="21" spans="5:19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0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/>
      <c r="S26" t="s">
        <v>68</v>
      </c>
    </row>
    <row r="27" spans="5:19" x14ac:dyDescent="0.25">
      <c r="O27">
        <v>4</v>
      </c>
      <c r="P27" t="s">
        <v>69</v>
      </c>
      <c r="Q27" s="24">
        <f>FORECAST(O27,Q16:Q18,O16:O18)</f>
        <v>5.3333333333333339</v>
      </c>
      <c r="S27" t="s">
        <v>70</v>
      </c>
    </row>
    <row r="28" spans="5:19" x14ac:dyDescent="0.25">
      <c r="O28">
        <v>4</v>
      </c>
      <c r="P28" t="s">
        <v>71</v>
      </c>
      <c r="Q28">
        <f>FORECAST(O28,Q21:Q23,O21:O23)</f>
        <v>0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2015-06-03T01:44:38Z</dcterms:modified>
  <dc:language>es-EC</dc:language>
</cp:coreProperties>
</file>