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Q26" i="2" l="1"/>
  <c r="R28" i="2"/>
  <c r="Q28" i="2"/>
  <c r="R27" i="2"/>
  <c r="Q27" i="2"/>
  <c r="R26" i="2"/>
  <c r="AA6" i="2"/>
  <c r="Z6" i="2"/>
  <c r="Y6" i="2"/>
  <c r="X6" i="2"/>
  <c r="W6" i="2"/>
  <c r="F21" i="2"/>
  <c r="G20" i="2"/>
  <c r="F20" i="2"/>
  <c r="F17" i="2"/>
  <c r="F16" i="2"/>
  <c r="G11" i="2"/>
  <c r="G13" i="2"/>
  <c r="G12" i="2"/>
  <c r="F45" i="1"/>
  <c r="W66" i="1" l="1"/>
  <c r="S66" i="1"/>
  <c r="AC65" i="1"/>
  <c r="Z65" i="1"/>
  <c r="L60" i="1"/>
  <c r="L54" i="1"/>
  <c r="L48" i="1"/>
  <c r="I45" i="1"/>
  <c r="L42" i="1"/>
  <c r="L36" i="1"/>
  <c r="L30" i="1"/>
  <c r="I28" i="1"/>
  <c r="V26" i="1"/>
  <c r="S26" i="1"/>
  <c r="P26" i="1"/>
  <c r="P21" i="1"/>
  <c r="L21" i="1"/>
  <c r="I21" i="1"/>
  <c r="F21" i="1"/>
  <c r="C21" i="1"/>
  <c r="M2" i="1"/>
  <c r="I2" i="1"/>
  <c r="F2" i="1"/>
  <c r="C2" i="1"/>
</calcChain>
</file>

<file path=xl/sharedStrings.xml><?xml version="1.0" encoding="utf-8"?>
<sst xmlns="http://schemas.openxmlformats.org/spreadsheetml/2006/main" count="109" uniqueCount="74">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</sst>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1" fillId="0" borderId="6" xfId="0" applyFont="1" applyBorder="1"/>
    <xf numFmtId="2" fontId="0" fillId="0" borderId="7" xfId="0" applyNumberFormat="1" applyBorder="1"/>
    <xf numFmtId="1" fontId="0" fillId="0" borderId="0" xfId="0" applyNumberFormat="1"/>
    <xf numFmtId="1" fontId="0" fillId="0" borderId="7" xfId="0" applyNumberFormat="1" applyBorder="1"/>
    <xf numFmtId="9" fontId="0" fillId="0" borderId="0" xfId="1" applyFont="1"/>
    <xf numFmtId="166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8"/>
  <sheetViews>
    <sheetView topLeftCell="M44" zoomScaleNormal="100" workbookViewId="0">
      <selection activeCell="W66" sqref="W66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3" max="23" width="9.28515625" customWidth="1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COUNTIF(E4:E17,2)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1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2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2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2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2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2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2" x14ac:dyDescent="0.25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2" x14ac:dyDescent="0.25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</row>
    <row r="27" spans="2:22" x14ac:dyDescent="0.25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</row>
    <row r="28" spans="2:22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</row>
    <row r="29" spans="2:22" x14ac:dyDescent="0.25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</row>
    <row r="30" spans="2:22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</row>
    <row r="31" spans="2:22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</row>
    <row r="32" spans="2:22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</row>
    <row r="33" spans="2:22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</row>
    <row r="34" spans="2:22" x14ac:dyDescent="0.25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</row>
    <row r="35" spans="2:22" x14ac:dyDescent="0.25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</row>
    <row r="36" spans="2:22" x14ac:dyDescent="0.25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</row>
    <row r="37" spans="2:22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</row>
    <row r="38" spans="2:22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</row>
    <row r="39" spans="2:22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</row>
    <row r="40" spans="2:22" x14ac:dyDescent="0.25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</row>
    <row r="41" spans="2:22" x14ac:dyDescent="0.25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</row>
    <row r="42" spans="2:22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2" x14ac:dyDescent="0.25">
      <c r="H43" s="11">
        <v>5</v>
      </c>
      <c r="I43" s="9"/>
      <c r="K43" s="4"/>
      <c r="L43" s="5"/>
    </row>
    <row r="44" spans="2:22" x14ac:dyDescent="0.25">
      <c r="K44" s="4" t="s">
        <v>10</v>
      </c>
      <c r="L44" s="5">
        <v>0.5</v>
      </c>
    </row>
    <row r="45" spans="2:22" x14ac:dyDescent="0.25">
      <c r="E45" s="1" t="s">
        <v>24</v>
      </c>
      <c r="F45" s="2">
        <f>AVERAGEIF(E47:E60,6)</f>
        <v>6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2" x14ac:dyDescent="0.25">
      <c r="E46" s="4"/>
      <c r="F46" s="5"/>
      <c r="H46" s="4"/>
      <c r="I46" s="5"/>
      <c r="K46" s="8"/>
      <c r="L46" s="9"/>
      <c r="O46" s="6"/>
      <c r="P46" s="6"/>
    </row>
    <row r="47" spans="2:22" x14ac:dyDescent="0.25">
      <c r="E47" s="4">
        <v>1</v>
      </c>
      <c r="F47" s="5"/>
      <c r="H47" s="4">
        <v>1</v>
      </c>
      <c r="I47" s="5"/>
      <c r="O47" s="6"/>
      <c r="P47" s="6"/>
    </row>
    <row r="48" spans="2:22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2.7222222222222223</v>
      </c>
    </row>
    <row r="66" spans="17:29" ht="15.75" thickBot="1" x14ac:dyDescent="0.3">
      <c r="Q66" s="21" t="s">
        <v>53</v>
      </c>
      <c r="R66" s="12">
        <v>13</v>
      </c>
      <c r="S66" s="24">
        <f>FORECAST(R66,S54:S65,R54:R65)</f>
        <v>106.5151515151515</v>
      </c>
      <c r="U66" s="21" t="s">
        <v>54</v>
      </c>
      <c r="V66" s="12">
        <v>13</v>
      </c>
      <c r="W66" s="9">
        <f>TREND(W54:W65,V54:V65)</f>
        <v>102.48717948717947</v>
      </c>
    </row>
    <row r="67" spans="17:29" ht="15.75" thickBot="1" x14ac:dyDescent="0.3">
      <c r="W67" s="9"/>
    </row>
    <row r="68" spans="17:29" ht="15.75" thickBot="1" x14ac:dyDescent="0.3">
      <c r="W68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H1" zoomScaleNormal="100" workbookViewId="0">
      <selection activeCell="Q27" sqref="Q27"/>
    </sheetView>
  </sheetViews>
  <sheetFormatPr baseColWidth="10" defaultColWidth="9.140625" defaultRowHeight="15" x14ac:dyDescent="0.25"/>
  <cols>
    <col min="5" max="5" width="21.140625" customWidth="1"/>
    <col min="17" max="17" width="10.28515625"/>
    <col min="18" max="18" width="9.42578125"/>
    <col min="23" max="23" width="9" customWidth="1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 s="23">
        <f>TREND(Q6:V6,Q5:V5)</f>
        <v>10358.333333333314</v>
      </c>
      <c r="X6" s="23">
        <f>TREND(Q6:W6,Q5:W5)</f>
        <v>10540.690476190488</v>
      </c>
      <c r="Y6" s="23">
        <f>TREND(Q6:X6,Q5:X5)</f>
        <v>10611.607142857145</v>
      </c>
      <c r="Z6" s="23">
        <f>TREND(Q6:Y6,Q5:Y5)</f>
        <v>10643.125661375661</v>
      </c>
      <c r="AA6" s="23">
        <f>TREND(Q6:Z6,Q5:Z5)</f>
        <v>10658.598388648388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1" spans="5:27" x14ac:dyDescent="0.25">
      <c r="F11" t="s">
        <v>57</v>
      </c>
      <c r="G11">
        <f>COUNTIFS($F$5:$K$8,"&gt;=55",$F$5:$K$8,"&lt;60")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G12">
        <f>COUNTIFS($F$5:$K$8,"&gt;=60",$F$5:$K$8,"&lt;65")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G13">
        <f>COUNTIFS($F$5:$K$8,"&gt;=65",$F$5:$K$8,"&lt;70")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F16">
        <f>COUNTIF($F$5:$K$8,"&gt;60")</f>
        <v>17</v>
      </c>
      <c r="O16">
        <v>1</v>
      </c>
      <c r="P16" t="s">
        <v>63</v>
      </c>
      <c r="Q16">
        <v>0</v>
      </c>
      <c r="R16">
        <v>1</v>
      </c>
      <c r="S16" t="s">
        <v>64</v>
      </c>
    </row>
    <row r="17" spans="5:19" x14ac:dyDescent="0.25">
      <c r="E17" t="s">
        <v>65</v>
      </c>
      <c r="F17">
        <f>COUNTIFS($F$5:$K$8,"&lt;=50")</f>
        <v>0</v>
      </c>
      <c r="O17">
        <v>2</v>
      </c>
      <c r="P17" t="s">
        <v>63</v>
      </c>
      <c r="Q17">
        <v>1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3</v>
      </c>
      <c r="R18">
        <v>2</v>
      </c>
      <c r="S18" t="s">
        <v>64</v>
      </c>
    </row>
    <row r="20" spans="5:19" x14ac:dyDescent="0.25">
      <c r="E20" t="s">
        <v>73</v>
      </c>
      <c r="F20">
        <f>COUNTIF($F$5:$K$8,"&lt;65")</f>
        <v>10</v>
      </c>
      <c r="G20">
        <f>COUNT(F5:K8)</f>
        <v>24</v>
      </c>
    </row>
    <row r="21" spans="5:19" x14ac:dyDescent="0.25">
      <c r="F21" s="26">
        <f>F20/G20</f>
        <v>0.41666666666666669</v>
      </c>
      <c r="O21">
        <v>1</v>
      </c>
      <c r="P21" t="s">
        <v>66</v>
      </c>
      <c r="Q21">
        <v>1</v>
      </c>
      <c r="R21">
        <v>1</v>
      </c>
      <c r="S21" t="s">
        <v>67</v>
      </c>
    </row>
    <row r="22" spans="5:19" x14ac:dyDescent="0.25">
      <c r="F22" s="25"/>
      <c r="O22">
        <v>2</v>
      </c>
      <c r="P22" t="s">
        <v>66</v>
      </c>
      <c r="Q22">
        <v>3</v>
      </c>
      <c r="R22">
        <v>1</v>
      </c>
      <c r="S22" t="s">
        <v>67</v>
      </c>
    </row>
    <row r="23" spans="5:19" x14ac:dyDescent="0.25">
      <c r="O23">
        <v>3</v>
      </c>
      <c r="P23" t="s">
        <v>66</v>
      </c>
      <c r="Q23">
        <v>4</v>
      </c>
      <c r="R23">
        <v>2</v>
      </c>
      <c r="S23" t="s">
        <v>67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 s="23">
        <f>FORECAST(O26,R11:R13,O11:O13)</f>
        <v>4.3333333333333339</v>
      </c>
      <c r="S26" t="s">
        <v>68</v>
      </c>
    </row>
    <row r="27" spans="5:19" x14ac:dyDescent="0.25">
      <c r="O27">
        <v>4</v>
      </c>
      <c r="P27" t="s">
        <v>69</v>
      </c>
      <c r="Q27" s="23">
        <f>FORECAST(O27,Q16:Q18,O16:O18)</f>
        <v>4.333333333333333</v>
      </c>
      <c r="R27" s="23">
        <f>FORECAST(O27,R16:R18,O16:O18)</f>
        <v>2.666666666666667</v>
      </c>
      <c r="S27" t="s">
        <v>70</v>
      </c>
    </row>
    <row r="28" spans="5:19" x14ac:dyDescent="0.25">
      <c r="O28">
        <v>4</v>
      </c>
      <c r="P28" t="s">
        <v>71</v>
      </c>
      <c r="Q28" s="23">
        <f>FORECAST(O28,Q21:Q23,O21:O23)</f>
        <v>5.6666666666666661</v>
      </c>
      <c r="R28" s="23">
        <f>FORECAST(O28,R21:R23,O21:O23)</f>
        <v>2.333333333333333</v>
      </c>
      <c r="S28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2015-06-03T01:43:40Z</dcterms:modified>
  <dc:language>es-EC</dc:language>
</cp:coreProperties>
</file>