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15" windowHeight="7680" activeTab="2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45621"/>
</workbook>
</file>

<file path=xl/calcChain.xml><?xml version="1.0" encoding="utf-8"?>
<calcChain xmlns="http://schemas.openxmlformats.org/spreadsheetml/2006/main">
  <c r="B8" i="3" l="1"/>
  <c r="B7" i="3"/>
  <c r="B6" i="3"/>
  <c r="C12" i="5" l="1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11" i="5"/>
  <c r="E8" i="5"/>
  <c r="D7" i="1"/>
  <c r="D11" i="1" s="1"/>
  <c r="D8" i="1"/>
  <c r="D9" i="1"/>
  <c r="D10" i="1"/>
  <c r="B9" i="4"/>
  <c r="B10" i="4" s="1"/>
  <c r="E5" i="4" s="1"/>
  <c r="E18" i="2" l="1"/>
  <c r="D18" i="2"/>
  <c r="C18" i="2"/>
  <c r="F18" i="2" l="1"/>
  <c r="G18" i="2" s="1"/>
  <c r="D19" i="2" l="1"/>
  <c r="C19" i="2"/>
  <c r="E19" i="2"/>
  <c r="G19" i="2" s="1"/>
  <c r="F19" i="2"/>
  <c r="E20" i="2" l="1"/>
  <c r="D20" i="2"/>
  <c r="C20" i="2"/>
  <c r="F20" i="2" l="1"/>
  <c r="G20" i="2"/>
  <c r="C21" i="2" s="1"/>
  <c r="E21" i="2" l="1"/>
  <c r="D21" i="2"/>
  <c r="G21" i="2"/>
  <c r="C22" i="2" s="1"/>
  <c r="F21" i="2"/>
  <c r="D22" i="2" l="1"/>
  <c r="F22" i="2"/>
  <c r="E22" i="2"/>
  <c r="G22" i="2" s="1"/>
  <c r="C23" i="2" s="1"/>
  <c r="F23" i="2" l="1"/>
  <c r="E23" i="2"/>
  <c r="G23" i="2" s="1"/>
  <c r="D23" i="2"/>
</calcChain>
</file>

<file path=xl/sharedStrings.xml><?xml version="1.0" encoding="utf-8"?>
<sst xmlns="http://schemas.openxmlformats.org/spreadsheetml/2006/main" count="25" uniqueCount="23">
  <si>
    <t>HORAS TRABAJADAS</t>
  </si>
  <si>
    <t>monto</t>
  </si>
  <si>
    <t>periodos</t>
  </si>
  <si>
    <t>tasa efectiva</t>
  </si>
  <si>
    <t>inicial</t>
  </si>
  <si>
    <t>intereses</t>
  </si>
  <si>
    <t>amort</t>
  </si>
  <si>
    <t>cuota</t>
  </si>
  <si>
    <t>final</t>
  </si>
  <si>
    <t>inicio seguro</t>
  </si>
  <si>
    <t>fin seguro</t>
  </si>
  <si>
    <t>12/21/2014</t>
  </si>
  <si>
    <t>05/31/2009</t>
  </si>
  <si>
    <t>Pregunta 4</t>
  </si>
  <si>
    <t>ventas 2010</t>
  </si>
  <si>
    <t>Crecimiento 2011</t>
  </si>
  <si>
    <t>Venta</t>
  </si>
  <si>
    <t>PREGUNTA 3</t>
  </si>
  <si>
    <t>MONTO</t>
  </si>
  <si>
    <t>PERIODO (1 AÑO)</t>
  </si>
  <si>
    <t>TASA</t>
  </si>
  <si>
    <t>CAPIT MENSUAL</t>
  </si>
  <si>
    <t>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</si>
</sst>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\ #,##0_);[Red]\(&quot;$&quot;\ #,##0\)"/>
    <numFmt numFmtId="8" formatCode="&quot;$&quot;\ #,##0.00_);[Red]\(&quot;$&quot;\ #,##0.00\)"/>
    <numFmt numFmtId="164" formatCode="&quot;$&quot;\ #,##0.00"/>
    <numFmt numFmtId="165" formatCode="dd\-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4" fontId="3" fillId="0" borderId="0" xfId="0" applyNumberFormat="1" applyFont="1"/>
    <xf numFmtId="0" fontId="3" fillId="0" borderId="0" xfId="0" applyFont="1"/>
    <xf numFmtId="18" fontId="3" fillId="0" borderId="0" xfId="0" applyNumberFormat="1" applyFont="1"/>
    <xf numFmtId="0" fontId="0" fillId="0" borderId="0" xfId="0"/>
    <xf numFmtId="10" fontId="0" fillId="0" borderId="0" xfId="1" applyNumberFormat="1" applyFont="1"/>
    <xf numFmtId="164" fontId="0" fillId="0" borderId="0" xfId="0" applyNumberFormat="1"/>
    <xf numFmtId="8" fontId="0" fillId="0" borderId="0" xfId="0" applyNumberFormat="1"/>
    <xf numFmtId="8" fontId="0" fillId="2" borderId="0" xfId="0" applyNumberFormat="1" applyFill="1"/>
    <xf numFmtId="10" fontId="0" fillId="0" borderId="0" xfId="0" applyNumberFormat="1"/>
    <xf numFmtId="6" fontId="0" fillId="0" borderId="0" xfId="0" applyNumberFormat="1"/>
    <xf numFmtId="0" fontId="2" fillId="0" borderId="0" xfId="0" applyFont="1"/>
    <xf numFmtId="0" fontId="0" fillId="0" borderId="1" xfId="0" applyBorder="1"/>
    <xf numFmtId="164" fontId="0" fillId="0" borderId="1" xfId="0" applyNumberFormat="1" applyBorder="1"/>
    <xf numFmtId="10" fontId="0" fillId="0" borderId="1" xfId="0" applyNumberFormat="1" applyBorder="1"/>
    <xf numFmtId="164" fontId="0" fillId="2" borderId="1" xfId="0" applyNumberFormat="1" applyFill="1" applyBorder="1"/>
    <xf numFmtId="165" fontId="0" fillId="0" borderId="0" xfId="0" applyNumberFormat="1"/>
    <xf numFmtId="14" fontId="0" fillId="0" borderId="0" xfId="0" applyNumberFormat="1"/>
    <xf numFmtId="0" fontId="0" fillId="0" borderId="0" xfId="0" applyFill="1" applyBorder="1"/>
    <xf numFmtId="1" fontId="0" fillId="0" borderId="0" xfId="0" applyNumberFormat="1"/>
    <xf numFmtId="8" fontId="0" fillId="0" borderId="0" xfId="1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11"/>
  <sheetViews>
    <sheetView topLeftCell="A4" workbookViewId="0">
      <selection activeCell="F16" sqref="F16"/>
    </sheetView>
  </sheetViews>
  <sheetFormatPr baseColWidth="10" defaultRowHeight="15" x14ac:dyDescent="0.25"/>
  <sheetData>
    <row r="7" spans="2:4" x14ac:dyDescent="0.25">
      <c r="B7" s="1">
        <v>42219.375844907408</v>
      </c>
      <c r="C7" s="2"/>
      <c r="D7" s="3">
        <f>TIME(HOUR(B7),MINUTE(B7),SECOND(B7))</f>
        <v>0.37584490740740745</v>
      </c>
    </row>
    <row r="8" spans="2:4" x14ac:dyDescent="0.25">
      <c r="B8" s="1">
        <v>42219.530069444445</v>
      </c>
      <c r="C8" s="2"/>
      <c r="D8" s="3">
        <f>TIME(HOUR(B8),MINUTE(B8),SECOND(B8))</f>
        <v>0.53006944444444437</v>
      </c>
    </row>
    <row r="9" spans="2:4" x14ac:dyDescent="0.25">
      <c r="B9" s="1">
        <v>42219.605034722219</v>
      </c>
      <c r="C9" s="2"/>
      <c r="D9" s="3">
        <f>TIME(HOUR(B9),MINUTE(B9),SECOND(B9))</f>
        <v>0.60503472222222221</v>
      </c>
    </row>
    <row r="10" spans="2:4" x14ac:dyDescent="0.25">
      <c r="B10" s="1">
        <v>42219.792048611111</v>
      </c>
      <c r="C10" s="2"/>
      <c r="D10" s="3">
        <f>TIME(HOUR(B10),MINUTE(B10),SECOND(B10))</f>
        <v>0.79204861111111102</v>
      </c>
    </row>
    <row r="11" spans="2:4" x14ac:dyDescent="0.25">
      <c r="B11" s="2" t="s">
        <v>0</v>
      </c>
      <c r="C11" s="2"/>
      <c r="D11" s="3">
        <f>TEXT(D8-D7,"h:mm:ss")+TEXT(D10-D9,"h:mm:ss")</f>
        <v>0.3412384259259259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25"/>
  <sheetViews>
    <sheetView topLeftCell="A7" workbookViewId="0">
      <selection activeCell="K15" sqref="K15"/>
    </sheetView>
  </sheetViews>
  <sheetFormatPr baseColWidth="10" defaultRowHeight="15" x14ac:dyDescent="0.25"/>
  <sheetData>
    <row r="5" spans="2:9" x14ac:dyDescent="0.25">
      <c r="B5">
        <v>20000</v>
      </c>
    </row>
    <row r="6" spans="2:9" x14ac:dyDescent="0.25">
      <c r="B6">
        <v>24</v>
      </c>
    </row>
    <row r="12" spans="2:9" x14ac:dyDescent="0.25">
      <c r="B12" s="4" t="s">
        <v>1</v>
      </c>
      <c r="C12" s="6">
        <v>20000</v>
      </c>
      <c r="D12" s="4"/>
      <c r="E12" s="4"/>
      <c r="F12" s="4"/>
      <c r="G12" s="4"/>
      <c r="H12" s="4"/>
      <c r="I12" s="4"/>
    </row>
    <row r="13" spans="2:9" x14ac:dyDescent="0.25">
      <c r="B13" s="4" t="s">
        <v>2</v>
      </c>
      <c r="C13" s="4">
        <v>24</v>
      </c>
      <c r="D13" s="4"/>
      <c r="E13" s="4"/>
      <c r="F13" s="4"/>
      <c r="G13" s="4"/>
      <c r="H13" s="4"/>
      <c r="I13" s="4"/>
    </row>
    <row r="14" spans="2:9" x14ac:dyDescent="0.25">
      <c r="B14" s="4" t="s">
        <v>3</v>
      </c>
      <c r="C14" s="9">
        <v>0.06</v>
      </c>
      <c r="D14" s="4"/>
      <c r="E14" s="4"/>
      <c r="F14" s="4"/>
      <c r="G14" s="4"/>
      <c r="H14" s="4"/>
      <c r="I14" s="4"/>
    </row>
    <row r="15" spans="2:9" x14ac:dyDescent="0.25">
      <c r="B15" s="4"/>
      <c r="C15" s="10"/>
      <c r="D15" s="4"/>
      <c r="E15" s="4"/>
      <c r="F15" s="4"/>
      <c r="G15" s="4"/>
      <c r="H15" s="4"/>
      <c r="I15" s="4"/>
    </row>
    <row r="16" spans="2:9" x14ac:dyDescent="0.25">
      <c r="B16" s="4" t="s">
        <v>2</v>
      </c>
      <c r="C16" s="4" t="s">
        <v>4</v>
      </c>
      <c r="D16" s="4" t="s">
        <v>5</v>
      </c>
      <c r="E16" s="4" t="s">
        <v>6</v>
      </c>
      <c r="F16" s="4" t="s">
        <v>7</v>
      </c>
      <c r="G16" s="4" t="s">
        <v>8</v>
      </c>
      <c r="H16" s="4"/>
      <c r="I16" s="4"/>
    </row>
    <row r="17" spans="2:9" x14ac:dyDescent="0.25">
      <c r="B17" s="4">
        <v>0</v>
      </c>
      <c r="C17" s="4"/>
      <c r="D17" s="4"/>
      <c r="E17" s="4"/>
      <c r="F17" s="4"/>
      <c r="G17" s="6">
        <v>20000</v>
      </c>
      <c r="H17" s="4"/>
      <c r="I17" s="4"/>
    </row>
    <row r="18" spans="2:9" x14ac:dyDescent="0.25">
      <c r="B18" s="4">
        <v>1</v>
      </c>
      <c r="C18" s="6">
        <f>G17</f>
        <v>20000</v>
      </c>
      <c r="D18" s="7">
        <f>IPMT($C$14,B18,$C$13,-$G$17)</f>
        <v>1200</v>
      </c>
      <c r="E18" s="7">
        <f>PPMT($C$14,B18,$C$13,-$G$17)</f>
        <v>393.58009967086821</v>
      </c>
      <c r="F18" s="8">
        <f>PMT($C$14,$C$13,-C18)</f>
        <v>1593.5800996708683</v>
      </c>
      <c r="G18" s="6">
        <f>C18-F18</f>
        <v>18406.419900329132</v>
      </c>
      <c r="H18" s="4"/>
      <c r="I18" s="4"/>
    </row>
    <row r="19" spans="2:9" x14ac:dyDescent="0.25">
      <c r="B19" s="4">
        <v>2</v>
      </c>
      <c r="C19" s="6">
        <f>G18</f>
        <v>18406.419900329132</v>
      </c>
      <c r="D19" s="7">
        <f>IPMT($C$14,B19,$C$13,-$G$18)</f>
        <v>1082.651992282882</v>
      </c>
      <c r="E19" s="7">
        <f>PPMT($C$14,B19,$C$13,-$G$18)</f>
        <v>383.95323068463568</v>
      </c>
      <c r="F19" s="8">
        <f>PMT($C$14,$C$13,-$C$19)</f>
        <v>1466.6052229675174</v>
      </c>
      <c r="G19" s="6">
        <f>C19-E19</f>
        <v>18022.466669644498</v>
      </c>
      <c r="H19" s="4"/>
      <c r="I19" s="4"/>
    </row>
    <row r="20" spans="2:9" x14ac:dyDescent="0.25">
      <c r="B20" s="4">
        <v>3</v>
      </c>
      <c r="C20" s="6">
        <f>G19</f>
        <v>18022.466669644498</v>
      </c>
      <c r="D20" s="7">
        <f>IPMT($C$14,B20,$C$13,-$G$19)</f>
        <v>1037.5115036486809</v>
      </c>
      <c r="E20" s="7">
        <f>PPMT($C$14,B20,$C$13,-$G$19)</f>
        <v>398.50070793766815</v>
      </c>
      <c r="F20" s="8">
        <f>PMT($C$14,$C$13,-$C$20)</f>
        <v>1436.0122115863489</v>
      </c>
      <c r="G20" s="6">
        <f>C20-E20</f>
        <v>17623.965961706832</v>
      </c>
      <c r="H20" s="4"/>
      <c r="I20" s="4"/>
    </row>
    <row r="21" spans="2:9" x14ac:dyDescent="0.25">
      <c r="B21" s="4">
        <v>4</v>
      </c>
      <c r="C21" s="6">
        <f>G20</f>
        <v>17623.965961706832</v>
      </c>
      <c r="D21" s="7">
        <f>IPMT($C$14,B21,$C$13,-$C$21)</f>
        <v>991.18938477645258</v>
      </c>
      <c r="E21" s="7">
        <f>PPMT($C$14,B21,$C$13,-$C$21)</f>
        <v>413.07068691618548</v>
      </c>
      <c r="F21" s="8">
        <f>PMT($C$14,$C$13,-$C$21)</f>
        <v>1404.2600716926381</v>
      </c>
      <c r="G21" s="6">
        <f>C21-E21</f>
        <v>17210.895274790648</v>
      </c>
      <c r="H21" s="4"/>
      <c r="I21" s="4"/>
    </row>
    <row r="22" spans="2:9" x14ac:dyDescent="0.25">
      <c r="B22" s="4">
        <v>5</v>
      </c>
      <c r="C22" s="6">
        <f>G21</f>
        <v>17210.895274790648</v>
      </c>
      <c r="D22" s="7">
        <f>IPMT($C$14,B22,$C$13,-$C$22)</f>
        <v>943.75453033641975</v>
      </c>
      <c r="E22" s="7">
        <f>PPMT($C$14,B22,$C$13,-$C$22)</f>
        <v>427.59248003486806</v>
      </c>
      <c r="F22" s="8">
        <f>PMT($C$14,$C$13,-$C$22)</f>
        <v>1371.3470103712878</v>
      </c>
      <c r="G22" s="6">
        <f>C22-E22</f>
        <v>16783.302794755778</v>
      </c>
      <c r="H22" s="4"/>
      <c r="I22" s="4"/>
    </row>
    <row r="23" spans="2:9" x14ac:dyDescent="0.25">
      <c r="B23" s="4">
        <v>6</v>
      </c>
      <c r="C23" s="6">
        <f>G22</f>
        <v>16783.302794755778</v>
      </c>
      <c r="D23" s="7">
        <f>IPMT($C$14,B23,$C$13,-$C$23)</f>
        <v>895.28946383266771</v>
      </c>
      <c r="E23" s="7">
        <f>PPMT($C$14,B23,$C$13,-$C$23)</f>
        <v>441.98740319099596</v>
      </c>
      <c r="F23" s="8">
        <f>PMT($C$14,$C$13,-C23)</f>
        <v>1337.2768670236637</v>
      </c>
      <c r="G23" s="6">
        <f>C23-E23</f>
        <v>16341.315391564782</v>
      </c>
      <c r="H23" s="4"/>
      <c r="I23" s="4"/>
    </row>
    <row r="24" spans="2:9" x14ac:dyDescent="0.25">
      <c r="B24" s="4"/>
      <c r="C24" s="4"/>
      <c r="D24" s="4"/>
      <c r="E24" s="4"/>
      <c r="F24" s="4"/>
      <c r="G24" s="4"/>
      <c r="H24" s="4"/>
      <c r="I24" s="4"/>
    </row>
    <row r="25" spans="2:9" x14ac:dyDescent="0.25">
      <c r="B25" s="4"/>
      <c r="C25" s="4"/>
      <c r="D25" s="4"/>
      <c r="E25" s="4"/>
      <c r="F25" s="4"/>
      <c r="G25" s="4"/>
      <c r="H25" s="4"/>
      <c r="I2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abSelected="1" workbookViewId="0">
      <selection activeCell="G15" sqref="G15"/>
    </sheetView>
  </sheetViews>
  <sheetFormatPr baseColWidth="10" defaultRowHeight="15" x14ac:dyDescent="0.25"/>
  <cols>
    <col min="1" max="1" width="20" customWidth="1"/>
  </cols>
  <sheetData>
    <row r="2" spans="1:4" x14ac:dyDescent="0.25">
      <c r="A2" s="11" t="s">
        <v>17</v>
      </c>
      <c r="B2" s="4"/>
    </row>
    <row r="3" spans="1:4" x14ac:dyDescent="0.25">
      <c r="A3" s="4" t="s">
        <v>18</v>
      </c>
      <c r="B3" s="6">
        <v>6000</v>
      </c>
    </row>
    <row r="4" spans="1:4" x14ac:dyDescent="0.25">
      <c r="A4" s="4" t="s">
        <v>19</v>
      </c>
      <c r="B4" s="4">
        <v>12</v>
      </c>
    </row>
    <row r="5" spans="1:4" x14ac:dyDescent="0.25">
      <c r="A5" s="4" t="s">
        <v>20</v>
      </c>
      <c r="B5" s="9">
        <v>0.2</v>
      </c>
      <c r="D5" s="9"/>
    </row>
    <row r="6" spans="1:4" x14ac:dyDescent="0.25">
      <c r="A6" s="4" t="s">
        <v>21</v>
      </c>
      <c r="B6" s="5">
        <f>B5/12</f>
        <v>1.6666666666666666E-2</v>
      </c>
    </row>
    <row r="7" spans="1:4" x14ac:dyDescent="0.25">
      <c r="A7" s="4" t="s">
        <v>7</v>
      </c>
      <c r="B7" s="20">
        <f>PMT(B6,B4,-B3)</f>
        <v>555.80703538248019</v>
      </c>
    </row>
    <row r="8" spans="1:4" s="4" customFormat="1" x14ac:dyDescent="0.25">
      <c r="A8" s="4" t="s">
        <v>22</v>
      </c>
      <c r="B8" s="20">
        <f>FV(B6,B4,-B7)</f>
        <v>7316.3465094313751</v>
      </c>
    </row>
    <row r="9" spans="1:4" x14ac:dyDescent="0.25">
      <c r="A9" s="4"/>
      <c r="B9" s="7"/>
    </row>
    <row r="10" spans="1:4" x14ac:dyDescent="0.25">
      <c r="A10" s="4"/>
      <c r="B10" s="7"/>
    </row>
    <row r="11" spans="1:4" x14ac:dyDescent="0.25">
      <c r="A11" s="4"/>
      <c r="B11" s="7"/>
    </row>
    <row r="12" spans="1:4" x14ac:dyDescent="0.25">
      <c r="A12" s="4"/>
      <c r="B12" s="7"/>
    </row>
    <row r="13" spans="1:4" x14ac:dyDescent="0.25">
      <c r="A13" s="4"/>
      <c r="B13" s="7"/>
    </row>
    <row r="14" spans="1:4" x14ac:dyDescent="0.25">
      <c r="A14" s="4"/>
      <c r="B14" s="7"/>
    </row>
    <row r="15" spans="1:4" x14ac:dyDescent="0.25">
      <c r="A15" s="4"/>
      <c r="B15" s="7"/>
    </row>
    <row r="16" spans="1:4" x14ac:dyDescent="0.25">
      <c r="A16" s="4"/>
      <c r="B16" s="7"/>
    </row>
    <row r="17" spans="1:2" x14ac:dyDescent="0.25">
      <c r="A17" s="4"/>
      <c r="B17" s="7"/>
    </row>
    <row r="18" spans="1:2" x14ac:dyDescent="0.25">
      <c r="A18" s="4"/>
      <c r="B18" s="7"/>
    </row>
    <row r="19" spans="1:2" x14ac:dyDescent="0.25">
      <c r="A19" s="4"/>
      <c r="B19" s="7"/>
    </row>
    <row r="20" spans="1:2" x14ac:dyDescent="0.25">
      <c r="A20" s="4"/>
      <c r="B20" s="7"/>
    </row>
    <row r="21" spans="1:2" x14ac:dyDescent="0.25">
      <c r="A21" s="4"/>
      <c r="B21" s="7"/>
    </row>
    <row r="22" spans="1:2" x14ac:dyDescent="0.25">
      <c r="A22" s="4"/>
      <c r="B22" s="8"/>
    </row>
    <row r="23" spans="1:2" x14ac:dyDescent="0.25">
      <c r="A23" s="4"/>
      <c r="B2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3"/>
  <sheetViews>
    <sheetView workbookViewId="0">
      <selection activeCell="B13" sqref="B13"/>
    </sheetView>
  </sheetViews>
  <sheetFormatPr baseColWidth="10" defaultRowHeight="15" x14ac:dyDescent="0.25"/>
  <sheetData>
    <row r="4" spans="1:6" x14ac:dyDescent="0.25">
      <c r="A4" s="4"/>
      <c r="B4" s="4"/>
      <c r="C4" s="4"/>
      <c r="D4" s="4"/>
      <c r="E4" s="4"/>
      <c r="F4" s="4"/>
    </row>
    <row r="5" spans="1:6" x14ac:dyDescent="0.25">
      <c r="A5" s="11" t="s">
        <v>13</v>
      </c>
      <c r="B5" s="4"/>
      <c r="C5" s="4"/>
      <c r="D5" s="4"/>
      <c r="E5" s="13">
        <f>B10</f>
        <v>512500</v>
      </c>
      <c r="F5" s="4"/>
    </row>
    <row r="6" spans="1:6" x14ac:dyDescent="0.25">
      <c r="A6" s="4"/>
      <c r="B6" s="4"/>
      <c r="C6" s="4"/>
      <c r="D6" s="14">
        <v>0.01</v>
      </c>
      <c r="E6" s="13">
        <f t="dataTable" ref="E6:E12" dt2D="0" dtr="0" r1="B8"/>
        <v>505000</v>
      </c>
      <c r="F6" s="4"/>
    </row>
    <row r="7" spans="1:6" x14ac:dyDescent="0.25">
      <c r="A7" s="12" t="s">
        <v>14</v>
      </c>
      <c r="B7" s="13">
        <v>500000</v>
      </c>
      <c r="C7" s="4"/>
      <c r="D7" s="14">
        <v>1.4999999999999999E-2</v>
      </c>
      <c r="E7" s="13">
        <v>507500</v>
      </c>
      <c r="F7" s="4"/>
    </row>
    <row r="8" spans="1:6" x14ac:dyDescent="0.25">
      <c r="A8" s="12" t="s">
        <v>15</v>
      </c>
      <c r="B8" s="14">
        <v>2.5000000000000001E-2</v>
      </c>
      <c r="C8" s="4"/>
      <c r="D8" s="14">
        <v>0.02</v>
      </c>
      <c r="E8" s="13">
        <v>510000</v>
      </c>
      <c r="F8" s="4"/>
    </row>
    <row r="9" spans="1:6" x14ac:dyDescent="0.25">
      <c r="A9" s="12"/>
      <c r="B9" s="15">
        <f>B7*B8</f>
        <v>12500</v>
      </c>
      <c r="C9" s="4"/>
      <c r="D9" s="14">
        <v>2.5000000000000001E-2</v>
      </c>
      <c r="E9" s="13">
        <v>512500</v>
      </c>
      <c r="F9" s="4"/>
    </row>
    <row r="10" spans="1:6" x14ac:dyDescent="0.25">
      <c r="A10" s="18" t="s">
        <v>16</v>
      </c>
      <c r="B10" s="6">
        <f>SUM(B7,B9)</f>
        <v>512500</v>
      </c>
      <c r="C10" s="4"/>
      <c r="D10" s="14">
        <v>0.03</v>
      </c>
      <c r="E10" s="13">
        <v>515000</v>
      </c>
      <c r="F10" s="4"/>
    </row>
    <row r="11" spans="1:6" x14ac:dyDescent="0.25">
      <c r="A11" s="4"/>
      <c r="B11" s="4"/>
      <c r="C11" s="4"/>
      <c r="D11" s="14">
        <v>3.5000000000000003E-2</v>
      </c>
      <c r="E11" s="13">
        <v>517500</v>
      </c>
      <c r="F11" s="4"/>
    </row>
    <row r="12" spans="1:6" x14ac:dyDescent="0.25">
      <c r="A12" s="4"/>
      <c r="B12" s="4"/>
      <c r="C12" s="4"/>
      <c r="D12" s="14">
        <v>0.04</v>
      </c>
      <c r="E12" s="13">
        <v>520000</v>
      </c>
      <c r="F12" s="4"/>
    </row>
    <row r="13" spans="1:6" x14ac:dyDescent="0.25">
      <c r="A13" s="4"/>
      <c r="B13" s="4"/>
      <c r="C13" s="4"/>
      <c r="D13" s="4"/>
      <c r="E13" s="4"/>
      <c r="F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7"/>
  <sheetViews>
    <sheetView topLeftCell="A4" workbookViewId="0">
      <selection activeCell="H12" sqref="H12"/>
    </sheetView>
  </sheetViews>
  <sheetFormatPr baseColWidth="10" defaultRowHeight="15" x14ac:dyDescent="0.25"/>
  <cols>
    <col min="2" max="2" width="14.42578125" customWidth="1"/>
  </cols>
  <sheetData>
    <row r="3" spans="1:5" x14ac:dyDescent="0.25">
      <c r="B3" s="4"/>
      <c r="C3" s="4"/>
      <c r="D3" s="4"/>
    </row>
    <row r="4" spans="1:5" x14ac:dyDescent="0.25">
      <c r="A4" s="17" t="s">
        <v>12</v>
      </c>
    </row>
    <row r="5" spans="1:5" x14ac:dyDescent="0.25">
      <c r="A5" s="17" t="s">
        <v>11</v>
      </c>
    </row>
    <row r="8" spans="1:5" x14ac:dyDescent="0.25">
      <c r="B8" s="4" t="s">
        <v>9</v>
      </c>
      <c r="C8" s="16">
        <v>39964</v>
      </c>
      <c r="D8" s="4"/>
      <c r="E8" s="19">
        <f>(YEARFRAC(C8,C9)*12)</f>
        <v>66.7</v>
      </c>
    </row>
    <row r="9" spans="1:5" x14ac:dyDescent="0.25">
      <c r="B9" s="4" t="s">
        <v>10</v>
      </c>
      <c r="C9" s="16">
        <v>41994</v>
      </c>
      <c r="D9" s="4"/>
    </row>
    <row r="10" spans="1:5" x14ac:dyDescent="0.25">
      <c r="B10" s="4"/>
      <c r="C10" s="4"/>
      <c r="D10" s="4"/>
    </row>
    <row r="11" spans="1:5" x14ac:dyDescent="0.25">
      <c r="B11" s="4">
        <v>1</v>
      </c>
      <c r="C11" s="16">
        <f>EDATE($C$8,B11)</f>
        <v>39994</v>
      </c>
      <c r="D11" s="4"/>
    </row>
    <row r="12" spans="1:5" x14ac:dyDescent="0.25">
      <c r="B12" s="4">
        <v>2</v>
      </c>
      <c r="C12" s="16">
        <f t="shared" ref="C12:C75" si="0">EDATE($C$8,B12)</f>
        <v>40025</v>
      </c>
      <c r="D12" s="4"/>
    </row>
    <row r="13" spans="1:5" x14ac:dyDescent="0.25">
      <c r="B13" s="4">
        <v>3</v>
      </c>
      <c r="C13" s="16">
        <f t="shared" si="0"/>
        <v>40056</v>
      </c>
      <c r="D13" s="4"/>
    </row>
    <row r="14" spans="1:5" x14ac:dyDescent="0.25">
      <c r="B14" s="4">
        <v>4</v>
      </c>
      <c r="C14" s="16">
        <f t="shared" si="0"/>
        <v>40086</v>
      </c>
      <c r="D14" s="4"/>
    </row>
    <row r="15" spans="1:5" x14ac:dyDescent="0.25">
      <c r="B15" s="4">
        <v>5</v>
      </c>
      <c r="C15" s="16">
        <f t="shared" si="0"/>
        <v>40117</v>
      </c>
      <c r="D15" s="4"/>
    </row>
    <row r="16" spans="1:5" x14ac:dyDescent="0.25">
      <c r="B16" s="4">
        <v>6</v>
      </c>
      <c r="C16" s="16">
        <f t="shared" si="0"/>
        <v>40147</v>
      </c>
      <c r="D16" s="4"/>
    </row>
    <row r="17" spans="2:4" x14ac:dyDescent="0.25">
      <c r="B17" s="4">
        <v>7</v>
      </c>
      <c r="C17" s="16">
        <f t="shared" si="0"/>
        <v>40178</v>
      </c>
      <c r="D17" s="4"/>
    </row>
    <row r="18" spans="2:4" x14ac:dyDescent="0.25">
      <c r="B18" s="4">
        <v>8</v>
      </c>
      <c r="C18" s="16">
        <f t="shared" si="0"/>
        <v>40209</v>
      </c>
      <c r="D18" s="4"/>
    </row>
    <row r="19" spans="2:4" x14ac:dyDescent="0.25">
      <c r="B19" s="4">
        <v>9</v>
      </c>
      <c r="C19" s="16">
        <f t="shared" si="0"/>
        <v>40237</v>
      </c>
      <c r="D19" s="4"/>
    </row>
    <row r="20" spans="2:4" x14ac:dyDescent="0.25">
      <c r="B20" s="4">
        <v>10</v>
      </c>
      <c r="C20" s="16">
        <f t="shared" si="0"/>
        <v>40268</v>
      </c>
      <c r="D20" s="4"/>
    </row>
    <row r="21" spans="2:4" x14ac:dyDescent="0.25">
      <c r="B21" s="4">
        <v>11</v>
      </c>
      <c r="C21" s="16">
        <f t="shared" si="0"/>
        <v>40298</v>
      </c>
      <c r="D21" s="4"/>
    </row>
    <row r="22" spans="2:4" x14ac:dyDescent="0.25">
      <c r="B22" s="4">
        <v>12</v>
      </c>
      <c r="C22" s="16">
        <f t="shared" si="0"/>
        <v>40329</v>
      </c>
      <c r="D22" s="4"/>
    </row>
    <row r="23" spans="2:4" x14ac:dyDescent="0.25">
      <c r="B23" s="4">
        <v>13</v>
      </c>
      <c r="C23" s="16">
        <f t="shared" si="0"/>
        <v>40359</v>
      </c>
      <c r="D23" s="4"/>
    </row>
    <row r="24" spans="2:4" x14ac:dyDescent="0.25">
      <c r="B24" s="4">
        <v>14</v>
      </c>
      <c r="C24" s="16">
        <f t="shared" si="0"/>
        <v>40390</v>
      </c>
      <c r="D24" s="4"/>
    </row>
    <row r="25" spans="2:4" x14ac:dyDescent="0.25">
      <c r="B25" s="4">
        <v>15</v>
      </c>
      <c r="C25" s="16">
        <f t="shared" si="0"/>
        <v>40421</v>
      </c>
      <c r="D25" s="4"/>
    </row>
    <row r="26" spans="2:4" x14ac:dyDescent="0.25">
      <c r="B26" s="4">
        <v>16</v>
      </c>
      <c r="C26" s="16">
        <f t="shared" si="0"/>
        <v>40451</v>
      </c>
      <c r="D26" s="4"/>
    </row>
    <row r="27" spans="2:4" x14ac:dyDescent="0.25">
      <c r="B27" s="4">
        <v>17</v>
      </c>
      <c r="C27" s="16">
        <f t="shared" si="0"/>
        <v>40482</v>
      </c>
      <c r="D27" s="4"/>
    </row>
    <row r="28" spans="2:4" x14ac:dyDescent="0.25">
      <c r="B28" s="4">
        <v>18</v>
      </c>
      <c r="C28" s="16">
        <f t="shared" si="0"/>
        <v>40512</v>
      </c>
      <c r="D28" s="4"/>
    </row>
    <row r="29" spans="2:4" x14ac:dyDescent="0.25">
      <c r="B29" s="4">
        <v>19</v>
      </c>
      <c r="C29" s="16">
        <f t="shared" si="0"/>
        <v>40543</v>
      </c>
      <c r="D29" s="4"/>
    </row>
    <row r="30" spans="2:4" x14ac:dyDescent="0.25">
      <c r="B30" s="4">
        <v>20</v>
      </c>
      <c r="C30" s="16">
        <f t="shared" si="0"/>
        <v>40574</v>
      </c>
      <c r="D30" s="4"/>
    </row>
    <row r="31" spans="2:4" x14ac:dyDescent="0.25">
      <c r="B31" s="4">
        <v>21</v>
      </c>
      <c r="C31" s="16">
        <f t="shared" si="0"/>
        <v>40602</v>
      </c>
      <c r="D31" s="4"/>
    </row>
    <row r="32" spans="2:4" x14ac:dyDescent="0.25">
      <c r="B32" s="4">
        <v>22</v>
      </c>
      <c r="C32" s="16">
        <f t="shared" si="0"/>
        <v>40633</v>
      </c>
      <c r="D32" s="4"/>
    </row>
    <row r="33" spans="2:4" x14ac:dyDescent="0.25">
      <c r="B33" s="4">
        <v>23</v>
      </c>
      <c r="C33" s="16">
        <f t="shared" si="0"/>
        <v>40663</v>
      </c>
      <c r="D33" s="4"/>
    </row>
    <row r="34" spans="2:4" x14ac:dyDescent="0.25">
      <c r="B34" s="4">
        <v>24</v>
      </c>
      <c r="C34" s="16">
        <f t="shared" si="0"/>
        <v>40694</v>
      </c>
      <c r="D34" s="4"/>
    </row>
    <row r="35" spans="2:4" x14ac:dyDescent="0.25">
      <c r="B35" s="4">
        <v>25</v>
      </c>
      <c r="C35" s="16">
        <f t="shared" si="0"/>
        <v>40724</v>
      </c>
      <c r="D35" s="4"/>
    </row>
    <row r="36" spans="2:4" x14ac:dyDescent="0.25">
      <c r="B36" s="4">
        <v>26</v>
      </c>
      <c r="C36" s="16">
        <f t="shared" si="0"/>
        <v>40755</v>
      </c>
      <c r="D36" s="4"/>
    </row>
    <row r="37" spans="2:4" x14ac:dyDescent="0.25">
      <c r="B37" s="4">
        <v>27</v>
      </c>
      <c r="C37" s="16">
        <f t="shared" si="0"/>
        <v>40786</v>
      </c>
      <c r="D37" s="4"/>
    </row>
    <row r="38" spans="2:4" x14ac:dyDescent="0.25">
      <c r="B38" s="4">
        <v>28</v>
      </c>
      <c r="C38" s="16">
        <f t="shared" si="0"/>
        <v>40816</v>
      </c>
      <c r="D38" s="4"/>
    </row>
    <row r="39" spans="2:4" x14ac:dyDescent="0.25">
      <c r="B39" s="4">
        <v>29</v>
      </c>
      <c r="C39" s="16">
        <f t="shared" si="0"/>
        <v>40847</v>
      </c>
      <c r="D39" s="4"/>
    </row>
    <row r="40" spans="2:4" x14ac:dyDescent="0.25">
      <c r="B40" s="4">
        <v>30</v>
      </c>
      <c r="C40" s="16">
        <f t="shared" si="0"/>
        <v>40877</v>
      </c>
      <c r="D40" s="4"/>
    </row>
    <row r="41" spans="2:4" x14ac:dyDescent="0.25">
      <c r="B41" s="4">
        <v>31</v>
      </c>
      <c r="C41" s="16">
        <f t="shared" si="0"/>
        <v>40908</v>
      </c>
      <c r="D41" s="4"/>
    </row>
    <row r="42" spans="2:4" x14ac:dyDescent="0.25">
      <c r="B42" s="4">
        <v>32</v>
      </c>
      <c r="C42" s="16">
        <f t="shared" si="0"/>
        <v>40939</v>
      </c>
      <c r="D42" s="4"/>
    </row>
    <row r="43" spans="2:4" x14ac:dyDescent="0.25">
      <c r="B43" s="4">
        <v>33</v>
      </c>
      <c r="C43" s="16">
        <f t="shared" si="0"/>
        <v>40968</v>
      </c>
      <c r="D43" s="4"/>
    </row>
    <row r="44" spans="2:4" x14ac:dyDescent="0.25">
      <c r="B44" s="4">
        <v>34</v>
      </c>
      <c r="C44" s="16">
        <f t="shared" si="0"/>
        <v>40999</v>
      </c>
      <c r="D44" s="4"/>
    </row>
    <row r="45" spans="2:4" x14ac:dyDescent="0.25">
      <c r="B45" s="4">
        <v>35</v>
      </c>
      <c r="C45" s="16">
        <f t="shared" si="0"/>
        <v>41029</v>
      </c>
      <c r="D45" s="4"/>
    </row>
    <row r="46" spans="2:4" x14ac:dyDescent="0.25">
      <c r="B46" s="4">
        <v>36</v>
      </c>
      <c r="C46" s="16">
        <f t="shared" si="0"/>
        <v>41060</v>
      </c>
      <c r="D46" s="4"/>
    </row>
    <row r="47" spans="2:4" x14ac:dyDescent="0.25">
      <c r="B47" s="4">
        <v>37</v>
      </c>
      <c r="C47" s="16">
        <f t="shared" si="0"/>
        <v>41090</v>
      </c>
      <c r="D47" s="4"/>
    </row>
    <row r="48" spans="2:4" x14ac:dyDescent="0.25">
      <c r="B48" s="4">
        <v>38</v>
      </c>
      <c r="C48" s="16">
        <f t="shared" si="0"/>
        <v>41121</v>
      </c>
      <c r="D48" s="4"/>
    </row>
    <row r="49" spans="2:4" x14ac:dyDescent="0.25">
      <c r="B49" s="4">
        <v>39</v>
      </c>
      <c r="C49" s="16">
        <f t="shared" si="0"/>
        <v>41152</v>
      </c>
      <c r="D49" s="4"/>
    </row>
    <row r="50" spans="2:4" x14ac:dyDescent="0.25">
      <c r="B50" s="4">
        <v>40</v>
      </c>
      <c r="C50" s="16">
        <f t="shared" si="0"/>
        <v>41182</v>
      </c>
      <c r="D50" s="4"/>
    </row>
    <row r="51" spans="2:4" x14ac:dyDescent="0.25">
      <c r="B51" s="4">
        <v>41</v>
      </c>
      <c r="C51" s="16">
        <f t="shared" si="0"/>
        <v>41213</v>
      </c>
      <c r="D51" s="4"/>
    </row>
    <row r="52" spans="2:4" x14ac:dyDescent="0.25">
      <c r="B52" s="4">
        <v>42</v>
      </c>
      <c r="C52" s="16">
        <f t="shared" si="0"/>
        <v>41243</v>
      </c>
      <c r="D52" s="4"/>
    </row>
    <row r="53" spans="2:4" x14ac:dyDescent="0.25">
      <c r="B53" s="4">
        <v>43</v>
      </c>
      <c r="C53" s="16">
        <f t="shared" si="0"/>
        <v>41274</v>
      </c>
      <c r="D53" s="4"/>
    </row>
    <row r="54" spans="2:4" x14ac:dyDescent="0.25">
      <c r="B54" s="4">
        <v>44</v>
      </c>
      <c r="C54" s="16">
        <f t="shared" si="0"/>
        <v>41305</v>
      </c>
      <c r="D54" s="4"/>
    </row>
    <row r="55" spans="2:4" x14ac:dyDescent="0.25">
      <c r="B55" s="4">
        <v>45</v>
      </c>
      <c r="C55" s="16">
        <f t="shared" si="0"/>
        <v>41333</v>
      </c>
      <c r="D55" s="4"/>
    </row>
    <row r="56" spans="2:4" x14ac:dyDescent="0.25">
      <c r="B56" s="4">
        <v>46</v>
      </c>
      <c r="C56" s="16">
        <f t="shared" si="0"/>
        <v>41364</v>
      </c>
      <c r="D56" s="4"/>
    </row>
    <row r="57" spans="2:4" x14ac:dyDescent="0.25">
      <c r="B57" s="4">
        <v>47</v>
      </c>
      <c r="C57" s="16">
        <f t="shared" si="0"/>
        <v>41394</v>
      </c>
      <c r="D57" s="4"/>
    </row>
    <row r="58" spans="2:4" x14ac:dyDescent="0.25">
      <c r="B58" s="4">
        <v>48</v>
      </c>
      <c r="C58" s="16">
        <f t="shared" si="0"/>
        <v>41425</v>
      </c>
      <c r="D58" s="4"/>
    </row>
    <row r="59" spans="2:4" x14ac:dyDescent="0.25">
      <c r="B59" s="4">
        <v>49</v>
      </c>
      <c r="C59" s="16">
        <f t="shared" si="0"/>
        <v>41455</v>
      </c>
      <c r="D59" s="4"/>
    </row>
    <row r="60" spans="2:4" x14ac:dyDescent="0.25">
      <c r="B60" s="4">
        <v>50</v>
      </c>
      <c r="C60" s="16">
        <f t="shared" si="0"/>
        <v>41486</v>
      </c>
      <c r="D60" s="4"/>
    </row>
    <row r="61" spans="2:4" x14ac:dyDescent="0.25">
      <c r="B61" s="4">
        <v>51</v>
      </c>
      <c r="C61" s="16">
        <f t="shared" si="0"/>
        <v>41517</v>
      </c>
      <c r="D61" s="4"/>
    </row>
    <row r="62" spans="2:4" x14ac:dyDescent="0.25">
      <c r="B62" s="4">
        <v>52</v>
      </c>
      <c r="C62" s="16">
        <f t="shared" si="0"/>
        <v>41547</v>
      </c>
      <c r="D62" s="4"/>
    </row>
    <row r="63" spans="2:4" x14ac:dyDescent="0.25">
      <c r="B63" s="4">
        <v>53</v>
      </c>
      <c r="C63" s="16">
        <f t="shared" si="0"/>
        <v>41578</v>
      </c>
      <c r="D63" s="4"/>
    </row>
    <row r="64" spans="2:4" x14ac:dyDescent="0.25">
      <c r="B64" s="4">
        <v>54</v>
      </c>
      <c r="C64" s="16">
        <f t="shared" si="0"/>
        <v>41608</v>
      </c>
      <c r="D64" s="4"/>
    </row>
    <row r="65" spans="2:4" x14ac:dyDescent="0.25">
      <c r="B65" s="4">
        <v>55</v>
      </c>
      <c r="C65" s="16">
        <f t="shared" si="0"/>
        <v>41639</v>
      </c>
      <c r="D65" s="4"/>
    </row>
    <row r="66" spans="2:4" x14ac:dyDescent="0.25">
      <c r="B66" s="4">
        <v>56</v>
      </c>
      <c r="C66" s="16">
        <f t="shared" si="0"/>
        <v>41670</v>
      </c>
      <c r="D66" s="4"/>
    </row>
    <row r="67" spans="2:4" x14ac:dyDescent="0.25">
      <c r="B67" s="4">
        <v>57</v>
      </c>
      <c r="C67" s="16">
        <f t="shared" si="0"/>
        <v>41698</v>
      </c>
      <c r="D67" s="4"/>
    </row>
    <row r="68" spans="2:4" x14ac:dyDescent="0.25">
      <c r="B68" s="4">
        <v>58</v>
      </c>
      <c r="C68" s="16">
        <f t="shared" si="0"/>
        <v>41729</v>
      </c>
      <c r="D68" s="4"/>
    </row>
    <row r="69" spans="2:4" x14ac:dyDescent="0.25">
      <c r="B69" s="4">
        <v>59</v>
      </c>
      <c r="C69" s="16">
        <f t="shared" si="0"/>
        <v>41759</v>
      </c>
      <c r="D69" s="4"/>
    </row>
    <row r="70" spans="2:4" x14ac:dyDescent="0.25">
      <c r="B70" s="4">
        <v>60</v>
      </c>
      <c r="C70" s="16">
        <f t="shared" si="0"/>
        <v>41790</v>
      </c>
      <c r="D70" s="4"/>
    </row>
    <row r="71" spans="2:4" x14ac:dyDescent="0.25">
      <c r="B71" s="4">
        <v>61</v>
      </c>
      <c r="C71" s="16">
        <f t="shared" si="0"/>
        <v>41820</v>
      </c>
      <c r="D71" s="4"/>
    </row>
    <row r="72" spans="2:4" x14ac:dyDescent="0.25">
      <c r="B72" s="4">
        <v>62</v>
      </c>
      <c r="C72" s="16">
        <f t="shared" si="0"/>
        <v>41851</v>
      </c>
      <c r="D72" s="4"/>
    </row>
    <row r="73" spans="2:4" x14ac:dyDescent="0.25">
      <c r="B73" s="4">
        <v>63</v>
      </c>
      <c r="C73" s="16">
        <f t="shared" si="0"/>
        <v>41882</v>
      </c>
      <c r="D73" s="4"/>
    </row>
    <row r="74" spans="2:4" x14ac:dyDescent="0.25">
      <c r="B74" s="4">
        <v>64</v>
      </c>
      <c r="C74" s="16">
        <f t="shared" si="0"/>
        <v>41912</v>
      </c>
      <c r="D74" s="4"/>
    </row>
    <row r="75" spans="2:4" x14ac:dyDescent="0.25">
      <c r="B75" s="4">
        <v>65</v>
      </c>
      <c r="C75" s="16">
        <f t="shared" si="0"/>
        <v>41943</v>
      </c>
      <c r="D75" s="4"/>
    </row>
    <row r="76" spans="2:4" x14ac:dyDescent="0.25">
      <c r="B76" s="4">
        <v>66</v>
      </c>
      <c r="C76" s="16">
        <f t="shared" ref="C76:C77" si="1">EDATE($C$8,B76)</f>
        <v>41973</v>
      </c>
      <c r="D76" s="4"/>
    </row>
    <row r="77" spans="2:4" x14ac:dyDescent="0.25">
      <c r="B77">
        <v>67</v>
      </c>
      <c r="C77" s="16">
        <f t="shared" si="1"/>
        <v>42004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:F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2015-07-08T00:22:21Z</dcterms:created>
  <dcterms:modified xsi:type="dcterms:W3CDTF">2015-07-08T01:34:50Z</dcterms:modified>
</cp:coreProperties>
</file>