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 activeTab="1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calcChain.xml><?xml version="1.0" encoding="utf-8"?>
<calcChain xmlns="http://schemas.openxmlformats.org/spreadsheetml/2006/main">
  <c r="B28" i="1" l="1"/>
  <c r="B30" i="1" l="1"/>
  <c r="B31" i="1" s="1"/>
  <c r="B15" i="1"/>
  <c r="D15" i="2"/>
  <c r="D14" i="2"/>
  <c r="D13" i="2"/>
  <c r="D10" i="2"/>
  <c r="D12" i="2"/>
  <c r="D11" i="2"/>
  <c r="C10" i="2"/>
  <c r="E10" i="2" s="1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" i="3"/>
  <c r="B8" i="3"/>
  <c r="B9" i="3"/>
  <c r="B10" i="3"/>
  <c r="B11" i="3"/>
  <c r="B12" i="3"/>
  <c r="B13" i="3"/>
  <c r="B6" i="3"/>
  <c r="B5" i="3"/>
  <c r="B13" i="2"/>
  <c r="B14" i="2"/>
  <c r="B15" i="2"/>
  <c r="B12" i="2"/>
  <c r="B11" i="2"/>
  <c r="B10" i="2"/>
  <c r="B9" i="2"/>
  <c r="B7" i="2"/>
  <c r="B17" i="1"/>
  <c r="C11" i="2" l="1"/>
  <c r="E11" i="2"/>
  <c r="B10" i="1"/>
  <c r="B11" i="1" s="1"/>
  <c r="E12" i="2" l="1"/>
  <c r="C12" i="2"/>
  <c r="B5" i="1"/>
  <c r="B4" i="1"/>
  <c r="B3" i="1"/>
  <c r="B6" i="1" s="1"/>
  <c r="B2" i="1"/>
  <c r="E13" i="2" l="1"/>
  <c r="C13" i="2"/>
  <c r="C14" i="2" l="1"/>
  <c r="E14" i="2"/>
  <c r="C15" i="2" l="1"/>
  <c r="E15" i="2"/>
</calcChain>
</file>

<file path=xl/sharedStrings.xml><?xml version="1.0" encoding="utf-8"?>
<sst xmlns="http://schemas.openxmlformats.org/spreadsheetml/2006/main" count="38" uniqueCount="34">
  <si>
    <t>MONTO</t>
  </si>
  <si>
    <t>TIEMPO</t>
  </si>
  <si>
    <t>TASA</t>
  </si>
  <si>
    <t>INTERES</t>
  </si>
  <si>
    <t>VENTAS</t>
  </si>
  <si>
    <t>CRECIMIENTO</t>
  </si>
  <si>
    <t>PAGO</t>
  </si>
  <si>
    <t>DEUDA</t>
  </si>
  <si>
    <t>NPER</t>
  </si>
  <si>
    <t>TASA EFECTIVA</t>
  </si>
  <si>
    <t xml:space="preserve">PERIODO </t>
  </si>
  <si>
    <t>CUOTA</t>
  </si>
  <si>
    <t>SALDO</t>
  </si>
  <si>
    <t>CAPITAL</t>
  </si>
  <si>
    <t>INICIAL</t>
  </si>
  <si>
    <t>FINAL</t>
  </si>
  <si>
    <t>INVERSION</t>
  </si>
  <si>
    <t>VALOR FUTURO</t>
  </si>
  <si>
    <t>CEDULA</t>
  </si>
  <si>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</si>
  <si>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</si>
  <si>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</si>
  <si>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</si>
  <si>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</si>
  <si>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</si>
  <si>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</si>
  <si>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</si>
  <si>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</si>
  <si>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</si>
  <si>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</si>
  <si>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BORIS</t>
  </si>
  <si>
    <t>YAMIL</t>
  </si>
  <si>
    <t>ALEJANDRO</t>
  </si>
  <si>
    <t>ENMANUEL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</si>
</sst>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168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8" fontId="0" fillId="0" borderId="0" xfId="0" applyNumberFormat="1"/>
    <xf numFmtId="1" fontId="0" fillId="0" borderId="0" xfId="0" applyNumberFormat="1"/>
    <xf numFmtId="168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left"/>
    </xf>
    <xf numFmtId="18" fontId="0" fillId="0" borderId="4" xfId="0" applyNumberFormat="1" applyBorder="1"/>
    <xf numFmtId="21" fontId="0" fillId="0" borderId="4" xfId="0" applyNumberFormat="1" applyBorder="1"/>
    <xf numFmtId="0" fontId="0" fillId="0" borderId="5" xfId="0" applyBorder="1" applyAlignment="1">
      <alignment horizontal="left"/>
    </xf>
    <xf numFmtId="21" fontId="0" fillId="0" borderId="6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8" fontId="0" fillId="0" borderId="6" xfId="0" applyNumberFormat="1" applyBorder="1"/>
    <xf numFmtId="10" fontId="0" fillId="0" borderId="4" xfId="0" applyNumberFormat="1" applyBorder="1"/>
    <xf numFmtId="8" fontId="0" fillId="0" borderId="4" xfId="0" applyNumberFormat="1" applyBorder="1"/>
    <xf numFmtId="0" fontId="1" fillId="0" borderId="7" xfId="0" applyFont="1" applyBorder="1"/>
    <xf numFmtId="8" fontId="1" fillId="0" borderId="8" xfId="0" applyNumberFormat="1" applyFont="1" applyBorder="1"/>
    <xf numFmtId="9" fontId="1" fillId="0" borderId="9" xfId="0" applyNumberFormat="1" applyFont="1" applyBorder="1"/>
    <xf numFmtId="2" fontId="0" fillId="0" borderId="4" xfId="0" applyNumberFormat="1" applyFont="1" applyBorder="1"/>
    <xf numFmtId="10" fontId="1" fillId="0" borderId="9" xfId="0" applyNumberFormat="1" applyFont="1" applyBorder="1"/>
    <xf numFmtId="9" fontId="1" fillId="0" borderId="10" xfId="0" applyNumberFormat="1" applyFont="1" applyBorder="1"/>
    <xf numFmtId="2" fontId="0" fillId="0" borderId="11" xfId="0" applyNumberFormat="1" applyFont="1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9" fontId="0" fillId="0" borderId="4" xfId="0" applyNumberFormat="1" applyBorder="1"/>
    <xf numFmtId="0" fontId="0" fillId="0" borderId="12" xfId="0" applyBorder="1"/>
    <xf numFmtId="0" fontId="0" fillId="0" borderId="0" xfId="0" applyBorder="1"/>
    <xf numFmtId="9" fontId="0" fillId="0" borderId="0" xfId="0" applyNumberFormat="1" applyBorder="1"/>
    <xf numFmtId="8" fontId="0" fillId="0" borderId="0" xfId="0" applyNumberFormat="1" applyBorder="1"/>
    <xf numFmtId="8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activeCell="D31" sqref="D31"/>
    </sheetView>
  </sheetViews>
  <sheetFormatPr baseColWidth="10" defaultRowHeight="15" x14ac:dyDescent="0.25"/>
  <cols>
    <col min="1" max="1" width="14.28515625" customWidth="1"/>
    <col min="2" max="2" width="13.85546875" bestFit="1" customWidth="1"/>
  </cols>
  <sheetData>
    <row r="1" spans="1:4" x14ac:dyDescent="0.25">
      <c r="A1" s="5">
        <v>6</v>
      </c>
      <c r="B1" s="6"/>
    </row>
    <row r="2" spans="1:4" x14ac:dyDescent="0.25">
      <c r="A2" s="7">
        <v>42219</v>
      </c>
      <c r="B2" s="8">
        <f>TIME(9,1,13)</f>
        <v>0.37584490740740745</v>
      </c>
      <c r="D2" s="2"/>
    </row>
    <row r="3" spans="1:4" x14ac:dyDescent="0.25">
      <c r="A3" s="7">
        <v>42220</v>
      </c>
      <c r="B3" s="9">
        <f>TIME(12,43,18)</f>
        <v>0.53006944444444437</v>
      </c>
    </row>
    <row r="4" spans="1:4" x14ac:dyDescent="0.25">
      <c r="A4" s="7">
        <v>42221</v>
      </c>
      <c r="B4" s="9">
        <f>TIME(2,31,15)</f>
        <v>0.10503472222222222</v>
      </c>
    </row>
    <row r="5" spans="1:4" x14ac:dyDescent="0.25">
      <c r="A5" s="7">
        <v>42222</v>
      </c>
      <c r="B5" s="9">
        <f>TIME(7,0,33)</f>
        <v>0.29204861111111108</v>
      </c>
    </row>
    <row r="6" spans="1:4" ht="15.75" thickBot="1" x14ac:dyDescent="0.3">
      <c r="A6" s="10"/>
      <c r="B6" s="11">
        <f>TEXT(B3-B2,"H:MM:SS")+TEXT(B5-B4,"H:MM:SS")</f>
        <v>0.3412384259259259</v>
      </c>
    </row>
    <row r="7" spans="1:4" x14ac:dyDescent="0.25">
      <c r="A7" s="5">
        <v>1</v>
      </c>
      <c r="B7" s="6"/>
    </row>
    <row r="8" spans="1:4" x14ac:dyDescent="0.25">
      <c r="A8" s="12" t="s">
        <v>0</v>
      </c>
      <c r="B8" s="13">
        <v>60000</v>
      </c>
    </row>
    <row r="9" spans="1:4" x14ac:dyDescent="0.25">
      <c r="A9" s="12" t="s">
        <v>1</v>
      </c>
      <c r="B9" s="13">
        <v>12</v>
      </c>
    </row>
    <row r="10" spans="1:4" x14ac:dyDescent="0.25">
      <c r="A10" s="12" t="s">
        <v>2</v>
      </c>
      <c r="B10" s="13">
        <f>24%/4</f>
        <v>0.06</v>
      </c>
    </row>
    <row r="11" spans="1:4" ht="15.75" thickBot="1" x14ac:dyDescent="0.3">
      <c r="A11" s="14" t="s">
        <v>3</v>
      </c>
      <c r="B11" s="15">
        <f>FV(B10,B9,-B8)</f>
        <v>1012196.4718355519</v>
      </c>
    </row>
    <row r="12" spans="1:4" x14ac:dyDescent="0.25">
      <c r="A12" s="5">
        <v>4</v>
      </c>
      <c r="B12" s="6"/>
    </row>
    <row r="13" spans="1:4" x14ac:dyDescent="0.25">
      <c r="A13" s="12" t="s">
        <v>4</v>
      </c>
      <c r="B13" s="13">
        <v>500000</v>
      </c>
    </row>
    <row r="14" spans="1:4" x14ac:dyDescent="0.25">
      <c r="A14" s="12" t="s">
        <v>5</v>
      </c>
      <c r="B14" s="16">
        <v>2.5000000000000001E-2</v>
      </c>
    </row>
    <row r="15" spans="1:4" x14ac:dyDescent="0.25">
      <c r="A15" s="12" t="s">
        <v>6</v>
      </c>
      <c r="B15" s="17">
        <f>B13*B14</f>
        <v>12500</v>
      </c>
    </row>
    <row r="16" spans="1:4" x14ac:dyDescent="0.25">
      <c r="A16" s="12"/>
      <c r="B16" s="13"/>
    </row>
    <row r="17" spans="1:2" x14ac:dyDescent="0.25">
      <c r="A17" s="18"/>
      <c r="B17" s="19">
        <f>B15</f>
        <v>12500</v>
      </c>
    </row>
    <row r="18" spans="1:2" x14ac:dyDescent="0.25">
      <c r="A18" s="20">
        <v>0.01</v>
      </c>
      <c r="B18" s="21">
        <f t="dataTable" ref="B18:B24" dt2D="0" dtr="0" r1="B14"/>
        <v>5000</v>
      </c>
    </row>
    <row r="19" spans="1:2" x14ac:dyDescent="0.25">
      <c r="A19" s="22">
        <v>1.4999999999999999E-2</v>
      </c>
      <c r="B19" s="21">
        <v>7500</v>
      </c>
    </row>
    <row r="20" spans="1:2" x14ac:dyDescent="0.25">
      <c r="A20" s="20">
        <v>0.02</v>
      </c>
      <c r="B20" s="21">
        <v>10000</v>
      </c>
    </row>
    <row r="21" spans="1:2" x14ac:dyDescent="0.25">
      <c r="A21" s="22">
        <v>2.5000000000000001E-2</v>
      </c>
      <c r="B21" s="21">
        <v>12500</v>
      </c>
    </row>
    <row r="22" spans="1:2" x14ac:dyDescent="0.25">
      <c r="A22" s="20">
        <v>0.03</v>
      </c>
      <c r="B22" s="21">
        <v>15000</v>
      </c>
    </row>
    <row r="23" spans="1:2" x14ac:dyDescent="0.25">
      <c r="A23" s="22">
        <v>3.5000000000000003E-2</v>
      </c>
      <c r="B23" s="21">
        <v>17500</v>
      </c>
    </row>
    <row r="24" spans="1:2" x14ac:dyDescent="0.25">
      <c r="A24" s="23">
        <v>0.04</v>
      </c>
      <c r="B24" s="24">
        <v>20000</v>
      </c>
    </row>
    <row r="25" spans="1:2" ht="15.75" thickBot="1" x14ac:dyDescent="0.3">
      <c r="A25" s="14"/>
      <c r="B25" s="25"/>
    </row>
    <row r="26" spans="1:2" x14ac:dyDescent="0.25">
      <c r="A26" s="26"/>
      <c r="B26" s="27">
        <v>3</v>
      </c>
    </row>
    <row r="27" spans="1:2" x14ac:dyDescent="0.25">
      <c r="A27" s="12" t="s">
        <v>16</v>
      </c>
      <c r="B27" s="13">
        <v>6000</v>
      </c>
    </row>
    <row r="28" spans="1:2" x14ac:dyDescent="0.25">
      <c r="A28" s="12" t="s">
        <v>2</v>
      </c>
      <c r="B28" s="28">
        <f>20%/12</f>
        <v>1.6666666666666666E-2</v>
      </c>
    </row>
    <row r="29" spans="1:2" x14ac:dyDescent="0.25">
      <c r="A29" s="12" t="s">
        <v>1</v>
      </c>
      <c r="B29" s="13">
        <v>12</v>
      </c>
    </row>
    <row r="30" spans="1:2" x14ac:dyDescent="0.25">
      <c r="A30" s="12" t="s">
        <v>11</v>
      </c>
      <c r="B30" s="17">
        <f>PMT(B28,B29,-B27)</f>
        <v>555.80703538248019</v>
      </c>
    </row>
    <row r="31" spans="1:2" ht="15.75" thickBot="1" x14ac:dyDescent="0.3">
      <c r="A31" s="14" t="s">
        <v>17</v>
      </c>
      <c r="B31" s="15">
        <f>FV(B28,B29,-B30)</f>
        <v>7316.3465094313751</v>
      </c>
    </row>
  </sheetData>
  <mergeCells count="3">
    <mergeCell ref="A12:B12"/>
    <mergeCell ref="A7:B7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1" sqref="I11"/>
    </sheetView>
  </sheetViews>
  <sheetFormatPr baseColWidth="10" defaultRowHeight="15" x14ac:dyDescent="0.25"/>
  <cols>
    <col min="2" max="2" width="12.28515625" bestFit="1" customWidth="1"/>
  </cols>
  <sheetData>
    <row r="1" spans="1:5" x14ac:dyDescent="0.25">
      <c r="A1" s="26"/>
      <c r="B1" s="29">
        <v>2</v>
      </c>
      <c r="C1" s="29"/>
      <c r="D1" s="29"/>
      <c r="E1" s="27"/>
    </row>
    <row r="2" spans="1:5" x14ac:dyDescent="0.25">
      <c r="A2" s="12" t="s">
        <v>7</v>
      </c>
      <c r="B2" s="30">
        <v>20000</v>
      </c>
      <c r="C2" s="30"/>
      <c r="D2" s="30"/>
      <c r="E2" s="13"/>
    </row>
    <row r="3" spans="1:5" x14ac:dyDescent="0.25">
      <c r="A3" s="12" t="s">
        <v>8</v>
      </c>
      <c r="B3" s="30">
        <v>24</v>
      </c>
      <c r="C3" s="30"/>
      <c r="D3" s="30"/>
      <c r="E3" s="13"/>
    </row>
    <row r="4" spans="1:5" x14ac:dyDescent="0.25">
      <c r="A4" s="12" t="s">
        <v>9</v>
      </c>
      <c r="B4" s="31">
        <v>0.06</v>
      </c>
      <c r="C4" s="30"/>
      <c r="D4" s="30"/>
      <c r="E4" s="13"/>
    </row>
    <row r="5" spans="1:5" x14ac:dyDescent="0.25">
      <c r="A5" s="12"/>
      <c r="B5" s="30"/>
      <c r="C5" s="30"/>
      <c r="D5" s="30"/>
      <c r="E5" s="13"/>
    </row>
    <row r="6" spans="1:5" x14ac:dyDescent="0.25">
      <c r="A6" s="12"/>
      <c r="B6" s="30"/>
      <c r="C6" s="30"/>
      <c r="D6" s="30"/>
      <c r="E6" s="13"/>
    </row>
    <row r="7" spans="1:5" x14ac:dyDescent="0.25">
      <c r="A7" s="12"/>
      <c r="B7" s="32">
        <f>PMT(B4,B3,-B2)</f>
        <v>1593.5800996708683</v>
      </c>
      <c r="C7" s="30"/>
      <c r="D7" s="30"/>
      <c r="E7" s="13"/>
    </row>
    <row r="8" spans="1:5" x14ac:dyDescent="0.25">
      <c r="A8" s="12" t="s">
        <v>10</v>
      </c>
      <c r="B8" s="30" t="s">
        <v>11</v>
      </c>
      <c r="C8" s="30" t="s">
        <v>13</v>
      </c>
      <c r="D8" s="30" t="s">
        <v>3</v>
      </c>
      <c r="E8" s="13" t="s">
        <v>12</v>
      </c>
    </row>
    <row r="9" spans="1:5" x14ac:dyDescent="0.25">
      <c r="A9" s="12">
        <v>0</v>
      </c>
      <c r="B9" s="32">
        <f>PMT(B4,B3,-B2)</f>
        <v>1593.5800996708683</v>
      </c>
      <c r="C9" s="30"/>
      <c r="D9" s="30"/>
      <c r="E9" s="13">
        <v>20000</v>
      </c>
    </row>
    <row r="10" spans="1:5" x14ac:dyDescent="0.25">
      <c r="A10" s="12">
        <v>1</v>
      </c>
      <c r="B10" s="32">
        <f>B9</f>
        <v>1593.5800996708683</v>
      </c>
      <c r="C10" s="32">
        <f>PPMT($B$4,A10,$B$3,-E9)</f>
        <v>393.58009967086821</v>
      </c>
      <c r="D10" s="32">
        <f>IPMT(B4,A10,B3,-E9)</f>
        <v>1200</v>
      </c>
      <c r="E10" s="17">
        <f>E9-C10</f>
        <v>19606.419900329132</v>
      </c>
    </row>
    <row r="11" spans="1:5" x14ac:dyDescent="0.25">
      <c r="A11" s="12">
        <v>2</v>
      </c>
      <c r="B11" s="32">
        <f>B9</f>
        <v>1593.5800996708683</v>
      </c>
      <c r="C11" s="32">
        <f>PPMT(B4,A11,B3,-E10)</f>
        <v>408.98492502370289</v>
      </c>
      <c r="D11" s="32">
        <f>IPMT($B$4,A11,$B$3,-E10)</f>
        <v>1153.2351039240666</v>
      </c>
      <c r="E11" s="17">
        <f>E10-D11</f>
        <v>18453.184796405065</v>
      </c>
    </row>
    <row r="12" spans="1:5" x14ac:dyDescent="0.25">
      <c r="A12" s="12">
        <v>3</v>
      </c>
      <c r="B12" s="32">
        <f>B9</f>
        <v>1593.5800996708683</v>
      </c>
      <c r="C12" s="32">
        <f>PPMT($B$4,A12,$B$3,-E11)</f>
        <v>408.02445857524145</v>
      </c>
      <c r="D12" s="32">
        <f>IPMT($B$4,A12,$B$3,-E11)</f>
        <v>1062.306944779765</v>
      </c>
      <c r="E12" s="17">
        <f>E11-D12</f>
        <v>17390.877851625301</v>
      </c>
    </row>
    <row r="13" spans="1:5" x14ac:dyDescent="0.25">
      <c r="A13" s="12">
        <v>4</v>
      </c>
      <c r="B13" s="32">
        <f>B12</f>
        <v>1593.5800996708683</v>
      </c>
      <c r="C13" s="32">
        <f>PPMT($B$4,A13,$B$3,-E12)</f>
        <v>407.60756550795224</v>
      </c>
      <c r="D13" s="32">
        <f>IPMT($B$4,A13,$B$3,-E12)</f>
        <v>978.08027749989469</v>
      </c>
      <c r="E13" s="17">
        <f>E12-D13</f>
        <v>16412.797574125405</v>
      </c>
    </row>
    <row r="14" spans="1:5" x14ac:dyDescent="0.25">
      <c r="A14" s="12">
        <v>5</v>
      </c>
      <c r="B14" s="32">
        <f>B12</f>
        <v>1593.5800996708683</v>
      </c>
      <c r="C14" s="32">
        <f>PPMT($B$4,A14,$B$3,-E13)</f>
        <v>407.76430900198557</v>
      </c>
      <c r="D14" s="32">
        <f>IPMT($B$4,A14,$B$3,-E13)</f>
        <v>899.99107070064167</v>
      </c>
      <c r="E14" s="17">
        <f>E13-D14</f>
        <v>15512.806503424763</v>
      </c>
    </row>
    <row r="15" spans="1:5" ht="15.75" thickBot="1" x14ac:dyDescent="0.3">
      <c r="A15" s="14">
        <v>6</v>
      </c>
      <c r="B15" s="33">
        <f>B12</f>
        <v>1593.5800996708683</v>
      </c>
      <c r="C15" s="33">
        <f>PPMT($B$4,A15,$B$3,-E14)</f>
        <v>408.52894966511121</v>
      </c>
      <c r="D15" s="33">
        <f>IPMT($B$4,A15,$B$3,-E14)</f>
        <v>827.51603703001501</v>
      </c>
      <c r="E15" s="15">
        <f t="shared" ref="E15" si="0">E14-D15</f>
        <v>14685.290466394748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25" sqref="B25"/>
    </sheetView>
  </sheetViews>
  <sheetFormatPr baseColWidth="10" defaultRowHeight="15" x14ac:dyDescent="0.25"/>
  <sheetData>
    <row r="1" spans="1:2" x14ac:dyDescent="0.25">
      <c r="B1">
        <v>5</v>
      </c>
    </row>
    <row r="2" spans="1:2" x14ac:dyDescent="0.25">
      <c r="A2" t="s">
        <v>14</v>
      </c>
      <c r="B2" s="1">
        <v>39964</v>
      </c>
    </row>
    <row r="3" spans="1:2" x14ac:dyDescent="0.25">
      <c r="A3" t="s">
        <v>15</v>
      </c>
      <c r="B3" s="1">
        <v>41994</v>
      </c>
    </row>
    <row r="5" spans="1:2" x14ac:dyDescent="0.25">
      <c r="B5" s="3">
        <f>YEARFRAC(B2,B3)*(12)</f>
        <v>66.7</v>
      </c>
    </row>
    <row r="6" spans="1:2" x14ac:dyDescent="0.25">
      <c r="A6">
        <v>1</v>
      </c>
      <c r="B6" s="4">
        <f>EDATE($B$2,A6)</f>
        <v>39994</v>
      </c>
    </row>
    <row r="7" spans="1:2" x14ac:dyDescent="0.25">
      <c r="A7">
        <v>2</v>
      </c>
      <c r="B7" s="4">
        <f t="shared" ref="B7:B70" si="0">EDATE($B$2,A7)</f>
        <v>40025</v>
      </c>
    </row>
    <row r="8" spans="1:2" x14ac:dyDescent="0.25">
      <c r="A8">
        <v>3</v>
      </c>
      <c r="B8" s="4">
        <f t="shared" si="0"/>
        <v>40056</v>
      </c>
    </row>
    <row r="9" spans="1:2" x14ac:dyDescent="0.25">
      <c r="A9">
        <v>4</v>
      </c>
      <c r="B9" s="4">
        <f t="shared" si="0"/>
        <v>40086</v>
      </c>
    </row>
    <row r="10" spans="1:2" x14ac:dyDescent="0.25">
      <c r="A10">
        <v>5</v>
      </c>
      <c r="B10" s="4">
        <f t="shared" si="0"/>
        <v>40117</v>
      </c>
    </row>
    <row r="11" spans="1:2" x14ac:dyDescent="0.25">
      <c r="A11">
        <v>6</v>
      </c>
      <c r="B11" s="4">
        <f t="shared" si="0"/>
        <v>40147</v>
      </c>
    </row>
    <row r="12" spans="1:2" x14ac:dyDescent="0.25">
      <c r="A12">
        <v>7</v>
      </c>
      <c r="B12" s="4">
        <f t="shared" si="0"/>
        <v>40178</v>
      </c>
    </row>
    <row r="13" spans="1:2" x14ac:dyDescent="0.25">
      <c r="A13">
        <v>8</v>
      </c>
      <c r="B13" s="4">
        <f t="shared" si="0"/>
        <v>40209</v>
      </c>
    </row>
    <row r="14" spans="1:2" x14ac:dyDescent="0.25">
      <c r="A14">
        <v>9</v>
      </c>
      <c r="B14" s="4">
        <f t="shared" si="0"/>
        <v>40237</v>
      </c>
    </row>
    <row r="15" spans="1:2" x14ac:dyDescent="0.25">
      <c r="A15">
        <v>10</v>
      </c>
      <c r="B15" s="4">
        <f t="shared" si="0"/>
        <v>40268</v>
      </c>
    </row>
    <row r="16" spans="1:2" x14ac:dyDescent="0.25">
      <c r="A16">
        <v>11</v>
      </c>
      <c r="B16" s="4">
        <f t="shared" si="0"/>
        <v>40298</v>
      </c>
    </row>
    <row r="17" spans="1:2" x14ac:dyDescent="0.25">
      <c r="A17">
        <v>12</v>
      </c>
      <c r="B17" s="4">
        <f t="shared" si="0"/>
        <v>40329</v>
      </c>
    </row>
    <row r="18" spans="1:2" x14ac:dyDescent="0.25">
      <c r="A18">
        <v>13</v>
      </c>
      <c r="B18" s="4">
        <f t="shared" si="0"/>
        <v>40359</v>
      </c>
    </row>
    <row r="19" spans="1:2" x14ac:dyDescent="0.25">
      <c r="A19">
        <v>14</v>
      </c>
      <c r="B19" s="4">
        <f t="shared" si="0"/>
        <v>40390</v>
      </c>
    </row>
    <row r="20" spans="1:2" x14ac:dyDescent="0.25">
      <c r="A20">
        <v>15</v>
      </c>
      <c r="B20" s="4">
        <f t="shared" si="0"/>
        <v>40421</v>
      </c>
    </row>
    <row r="21" spans="1:2" x14ac:dyDescent="0.25">
      <c r="A21">
        <v>16</v>
      </c>
      <c r="B21" s="4">
        <f t="shared" si="0"/>
        <v>40451</v>
      </c>
    </row>
    <row r="22" spans="1:2" x14ac:dyDescent="0.25">
      <c r="A22">
        <v>17</v>
      </c>
      <c r="B22" s="4">
        <f t="shared" si="0"/>
        <v>40482</v>
      </c>
    </row>
    <row r="23" spans="1:2" x14ac:dyDescent="0.25">
      <c r="A23">
        <v>18</v>
      </c>
      <c r="B23" s="4">
        <f t="shared" si="0"/>
        <v>40512</v>
      </c>
    </row>
    <row r="24" spans="1:2" x14ac:dyDescent="0.25">
      <c r="A24">
        <v>19</v>
      </c>
      <c r="B24" s="4">
        <f t="shared" si="0"/>
        <v>40543</v>
      </c>
    </row>
    <row r="25" spans="1:2" x14ac:dyDescent="0.25">
      <c r="A25">
        <v>20</v>
      </c>
      <c r="B25" s="4">
        <f t="shared" si="0"/>
        <v>40574</v>
      </c>
    </row>
    <row r="26" spans="1:2" x14ac:dyDescent="0.25">
      <c r="A26">
        <v>21</v>
      </c>
      <c r="B26" s="4">
        <f t="shared" si="0"/>
        <v>40602</v>
      </c>
    </row>
    <row r="27" spans="1:2" x14ac:dyDescent="0.25">
      <c r="A27">
        <v>22</v>
      </c>
      <c r="B27" s="4">
        <f t="shared" si="0"/>
        <v>40633</v>
      </c>
    </row>
    <row r="28" spans="1:2" x14ac:dyDescent="0.25">
      <c r="A28">
        <v>23</v>
      </c>
      <c r="B28" s="4">
        <f t="shared" si="0"/>
        <v>40663</v>
      </c>
    </row>
    <row r="29" spans="1:2" x14ac:dyDescent="0.25">
      <c r="A29">
        <v>24</v>
      </c>
      <c r="B29" s="4">
        <f t="shared" si="0"/>
        <v>40694</v>
      </c>
    </row>
    <row r="30" spans="1:2" x14ac:dyDescent="0.25">
      <c r="A30">
        <v>25</v>
      </c>
      <c r="B30" s="4">
        <f t="shared" si="0"/>
        <v>40724</v>
      </c>
    </row>
    <row r="31" spans="1:2" x14ac:dyDescent="0.25">
      <c r="A31">
        <v>26</v>
      </c>
      <c r="B31" s="4">
        <f t="shared" si="0"/>
        <v>40755</v>
      </c>
    </row>
    <row r="32" spans="1:2" x14ac:dyDescent="0.25">
      <c r="A32">
        <v>27</v>
      </c>
      <c r="B32" s="4">
        <f t="shared" si="0"/>
        <v>40786</v>
      </c>
    </row>
    <row r="33" spans="1:2" x14ac:dyDescent="0.25">
      <c r="A33">
        <v>28</v>
      </c>
      <c r="B33" s="4">
        <f t="shared" si="0"/>
        <v>40816</v>
      </c>
    </row>
    <row r="34" spans="1:2" x14ac:dyDescent="0.25">
      <c r="A34">
        <v>29</v>
      </c>
      <c r="B34" s="4">
        <f t="shared" si="0"/>
        <v>40847</v>
      </c>
    </row>
    <row r="35" spans="1:2" x14ac:dyDescent="0.25">
      <c r="A35">
        <v>30</v>
      </c>
      <c r="B35" s="4">
        <f t="shared" si="0"/>
        <v>40877</v>
      </c>
    </row>
    <row r="36" spans="1:2" x14ac:dyDescent="0.25">
      <c r="A36">
        <v>31</v>
      </c>
      <c r="B36" s="4">
        <f t="shared" si="0"/>
        <v>40908</v>
      </c>
    </row>
    <row r="37" spans="1:2" x14ac:dyDescent="0.25">
      <c r="A37">
        <v>32</v>
      </c>
      <c r="B37" s="4">
        <f t="shared" si="0"/>
        <v>40939</v>
      </c>
    </row>
    <row r="38" spans="1:2" x14ac:dyDescent="0.25">
      <c r="A38">
        <v>33</v>
      </c>
      <c r="B38" s="4">
        <f t="shared" si="0"/>
        <v>40968</v>
      </c>
    </row>
    <row r="39" spans="1:2" x14ac:dyDescent="0.25">
      <c r="A39">
        <v>34</v>
      </c>
      <c r="B39" s="4">
        <f t="shared" si="0"/>
        <v>40999</v>
      </c>
    </row>
    <row r="40" spans="1:2" x14ac:dyDescent="0.25">
      <c r="A40">
        <v>35</v>
      </c>
      <c r="B40" s="4">
        <f t="shared" si="0"/>
        <v>41029</v>
      </c>
    </row>
    <row r="41" spans="1:2" x14ac:dyDescent="0.25">
      <c r="A41">
        <v>36</v>
      </c>
      <c r="B41" s="4">
        <f t="shared" si="0"/>
        <v>41060</v>
      </c>
    </row>
    <row r="42" spans="1:2" x14ac:dyDescent="0.25">
      <c r="A42">
        <v>37</v>
      </c>
      <c r="B42" s="4">
        <f t="shared" si="0"/>
        <v>41090</v>
      </c>
    </row>
    <row r="43" spans="1:2" x14ac:dyDescent="0.25">
      <c r="A43">
        <v>38</v>
      </c>
      <c r="B43" s="4">
        <f t="shared" si="0"/>
        <v>41121</v>
      </c>
    </row>
    <row r="44" spans="1:2" x14ac:dyDescent="0.25">
      <c r="A44">
        <v>39</v>
      </c>
      <c r="B44" s="4">
        <f t="shared" si="0"/>
        <v>41152</v>
      </c>
    </row>
    <row r="45" spans="1:2" x14ac:dyDescent="0.25">
      <c r="A45">
        <v>40</v>
      </c>
      <c r="B45" s="4">
        <f t="shared" si="0"/>
        <v>41182</v>
      </c>
    </row>
    <row r="46" spans="1:2" x14ac:dyDescent="0.25">
      <c r="A46">
        <v>41</v>
      </c>
      <c r="B46" s="4">
        <f t="shared" si="0"/>
        <v>41213</v>
      </c>
    </row>
    <row r="47" spans="1:2" x14ac:dyDescent="0.25">
      <c r="A47">
        <v>42</v>
      </c>
      <c r="B47" s="4">
        <f t="shared" si="0"/>
        <v>41243</v>
      </c>
    </row>
    <row r="48" spans="1:2" x14ac:dyDescent="0.25">
      <c r="A48">
        <v>43</v>
      </c>
      <c r="B48" s="4">
        <f t="shared" si="0"/>
        <v>41274</v>
      </c>
    </row>
    <row r="49" spans="1:2" x14ac:dyDescent="0.25">
      <c r="A49">
        <v>44</v>
      </c>
      <c r="B49" s="4">
        <f t="shared" si="0"/>
        <v>41305</v>
      </c>
    </row>
    <row r="50" spans="1:2" x14ac:dyDescent="0.25">
      <c r="A50">
        <v>45</v>
      </c>
      <c r="B50" s="4">
        <f t="shared" si="0"/>
        <v>41333</v>
      </c>
    </row>
    <row r="51" spans="1:2" x14ac:dyDescent="0.25">
      <c r="A51">
        <v>46</v>
      </c>
      <c r="B51" s="4">
        <f t="shared" si="0"/>
        <v>41364</v>
      </c>
    </row>
    <row r="52" spans="1:2" x14ac:dyDescent="0.25">
      <c r="A52">
        <v>47</v>
      </c>
      <c r="B52" s="4">
        <f t="shared" si="0"/>
        <v>41394</v>
      </c>
    </row>
    <row r="53" spans="1:2" x14ac:dyDescent="0.25">
      <c r="A53">
        <v>48</v>
      </c>
      <c r="B53" s="4">
        <f t="shared" si="0"/>
        <v>41425</v>
      </c>
    </row>
    <row r="54" spans="1:2" x14ac:dyDescent="0.25">
      <c r="A54">
        <v>49</v>
      </c>
      <c r="B54" s="4">
        <f t="shared" si="0"/>
        <v>41455</v>
      </c>
    </row>
    <row r="55" spans="1:2" x14ac:dyDescent="0.25">
      <c r="A55">
        <v>50</v>
      </c>
      <c r="B55" s="4">
        <f t="shared" si="0"/>
        <v>41486</v>
      </c>
    </row>
    <row r="56" spans="1:2" x14ac:dyDescent="0.25">
      <c r="A56">
        <v>51</v>
      </c>
      <c r="B56" s="4">
        <f t="shared" si="0"/>
        <v>41517</v>
      </c>
    </row>
    <row r="57" spans="1:2" x14ac:dyDescent="0.25">
      <c r="A57">
        <v>52</v>
      </c>
      <c r="B57" s="4">
        <f t="shared" si="0"/>
        <v>41547</v>
      </c>
    </row>
    <row r="58" spans="1:2" x14ac:dyDescent="0.25">
      <c r="A58">
        <v>53</v>
      </c>
      <c r="B58" s="4">
        <f t="shared" si="0"/>
        <v>41578</v>
      </c>
    </row>
    <row r="59" spans="1:2" x14ac:dyDescent="0.25">
      <c r="A59">
        <v>54</v>
      </c>
      <c r="B59" s="4">
        <f t="shared" si="0"/>
        <v>41608</v>
      </c>
    </row>
    <row r="60" spans="1:2" x14ac:dyDescent="0.25">
      <c r="A60">
        <v>55</v>
      </c>
      <c r="B60" s="4">
        <f t="shared" si="0"/>
        <v>41639</v>
      </c>
    </row>
    <row r="61" spans="1:2" x14ac:dyDescent="0.25">
      <c r="A61">
        <v>56</v>
      </c>
      <c r="B61" s="4">
        <f t="shared" si="0"/>
        <v>41670</v>
      </c>
    </row>
    <row r="62" spans="1:2" x14ac:dyDescent="0.25">
      <c r="A62">
        <v>57</v>
      </c>
      <c r="B62" s="4">
        <f t="shared" si="0"/>
        <v>41698</v>
      </c>
    </row>
    <row r="63" spans="1:2" x14ac:dyDescent="0.25">
      <c r="A63">
        <v>58</v>
      </c>
      <c r="B63" s="4">
        <f t="shared" si="0"/>
        <v>41729</v>
      </c>
    </row>
    <row r="64" spans="1:2" x14ac:dyDescent="0.25">
      <c r="A64">
        <v>59</v>
      </c>
      <c r="B64" s="4">
        <f t="shared" si="0"/>
        <v>41759</v>
      </c>
    </row>
    <row r="65" spans="1:2" x14ac:dyDescent="0.25">
      <c r="A65">
        <v>60</v>
      </c>
      <c r="B65" s="4">
        <f t="shared" si="0"/>
        <v>41790</v>
      </c>
    </row>
    <row r="66" spans="1:2" x14ac:dyDescent="0.25">
      <c r="A66">
        <v>61</v>
      </c>
      <c r="B66" s="4">
        <f t="shared" si="0"/>
        <v>41820</v>
      </c>
    </row>
    <row r="67" spans="1:2" x14ac:dyDescent="0.25">
      <c r="A67">
        <v>62</v>
      </c>
      <c r="B67" s="4">
        <f t="shared" si="0"/>
        <v>41851</v>
      </c>
    </row>
    <row r="68" spans="1:2" x14ac:dyDescent="0.25">
      <c r="A68">
        <v>63</v>
      </c>
      <c r="B68" s="4">
        <f t="shared" si="0"/>
        <v>41882</v>
      </c>
    </row>
    <row r="69" spans="1:2" x14ac:dyDescent="0.25">
      <c r="A69">
        <v>64</v>
      </c>
      <c r="B69" s="4">
        <f t="shared" si="0"/>
        <v>41912</v>
      </c>
    </row>
    <row r="70" spans="1:2" x14ac:dyDescent="0.25">
      <c r="A70">
        <v>65</v>
      </c>
      <c r="B70" s="4">
        <f t="shared" si="0"/>
        <v>41943</v>
      </c>
    </row>
    <row r="71" spans="1:2" x14ac:dyDescent="0.25">
      <c r="A71">
        <v>66</v>
      </c>
      <c r="B71" s="4">
        <f t="shared" ref="B71:B72" si="1">EDATE($B$2,A71)</f>
        <v>41973</v>
      </c>
    </row>
    <row r="72" spans="1:2" x14ac:dyDescent="0.25">
      <c r="A72">
        <v>67</v>
      </c>
      <c r="B72" s="4">
        <f t="shared" si="1"/>
        <v>42004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18</v>
      </c>
      <c r="B1" t="s">
        <v>19</v>
      </c>
    </row>
    <row r="2" spans="1:8" x14ac:dyDescent="0.25">
      <c r="A2">
        <v>1718048232</v>
      </c>
      <c r="B2" t="s">
        <v>20</v>
      </c>
      <c r="G2">
        <v>1716987034</v>
      </c>
      <c r="H2">
        <v>1716987035</v>
      </c>
    </row>
    <row r="3" spans="1:8" x14ac:dyDescent="0.25">
      <c r="A3">
        <v>1716987076</v>
      </c>
      <c r="B3" t="s">
        <v>21</v>
      </c>
      <c r="G3">
        <v>1724495437</v>
      </c>
    </row>
    <row r="4" spans="1:8" x14ac:dyDescent="0.25">
      <c r="A4">
        <v>1724495435</v>
      </c>
      <c r="B4" t="s">
        <v>22</v>
      </c>
      <c r="G4">
        <v>1722455161</v>
      </c>
    </row>
    <row r="5" spans="1:8" x14ac:dyDescent="0.25">
      <c r="A5">
        <v>1718048233</v>
      </c>
      <c r="B5" t="s">
        <v>23</v>
      </c>
      <c r="G5">
        <v>1720488307</v>
      </c>
    </row>
    <row r="6" spans="1:8" x14ac:dyDescent="0.25">
      <c r="A6">
        <v>1716987077</v>
      </c>
      <c r="B6" t="s">
        <v>24</v>
      </c>
      <c r="G6">
        <v>1724495438</v>
      </c>
    </row>
    <row r="7" spans="1:8" x14ac:dyDescent="0.25">
      <c r="A7">
        <v>1724495436</v>
      </c>
      <c r="B7" t="s">
        <v>25</v>
      </c>
      <c r="G7">
        <v>1029040139</v>
      </c>
    </row>
    <row r="8" spans="1:8" x14ac:dyDescent="0.25">
      <c r="A8">
        <v>1718048234</v>
      </c>
      <c r="B8" t="s">
        <v>26</v>
      </c>
      <c r="G8">
        <v>1716987080</v>
      </c>
    </row>
    <row r="9" spans="1:8" x14ac:dyDescent="0.25">
      <c r="A9">
        <v>1716987078</v>
      </c>
      <c r="B9" t="s">
        <v>27</v>
      </c>
      <c r="G9">
        <v>1724495439</v>
      </c>
    </row>
    <row r="10" spans="1:8" x14ac:dyDescent="0.25">
      <c r="A10">
        <v>1724495437</v>
      </c>
      <c r="B10" t="s">
        <v>28</v>
      </c>
      <c r="G10">
        <v>1724495410</v>
      </c>
    </row>
    <row r="11" spans="1:8" x14ac:dyDescent="0.25">
      <c r="A11">
        <v>1722455161</v>
      </c>
      <c r="B11" t="s">
        <v>29</v>
      </c>
      <c r="G11">
        <v>1204954410</v>
      </c>
    </row>
    <row r="12" spans="1:8" x14ac:dyDescent="0.25">
      <c r="A12">
        <v>1716987079</v>
      </c>
      <c r="B12" t="s">
        <v>30</v>
      </c>
      <c r="G12">
        <v>1724495440</v>
      </c>
    </row>
    <row r="13" spans="1:8" x14ac:dyDescent="0.25">
      <c r="A13">
        <v>1724495438</v>
      </c>
      <c r="B13" t="s">
        <v>31</v>
      </c>
    </row>
    <row r="14" spans="1:8" x14ac:dyDescent="0.25">
      <c r="A14">
        <v>1718048236</v>
      </c>
      <c r="B14" t="s">
        <v>32</v>
      </c>
    </row>
    <row r="15" spans="1:8" x14ac:dyDescent="0.25">
      <c r="A15">
        <v>1716987080</v>
      </c>
      <c r="B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2015-07-08T00:15:25Z</dcterms:created>
  <dcterms:modified xsi:type="dcterms:W3CDTF">2015-07-08T01:32:04Z</dcterms:modified>
</cp:coreProperties>
</file>