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75" windowWidth="20115" windowHeight="7995" activeTab="4"/>
  </bookViews>
  <sheets>
    <sheet name="EJ 2" sheetId="4" r:id="rId1"/>
    <sheet name="EJ 3" sheetId="8" r:id="rId2"/>
    <sheet name="EJ 4" sheetId="6" r:id="rId3"/>
    <sheet name="EJ 5 " sheetId="5" r:id="rId4"/>
    <sheet name="EJ 6" sheetId="7" r:id="rId5"/>
    <sheet name="Hoja2" sheetId="2" r:id="rId6"/>
    <sheet name="Hoja3" sheetId="3" r:id="rId7"/>
  </sheets>
  <calcPr calcId="145621"/>
</workbook>
</file>

<file path=xl/calcChain.xml><?xml version="1.0" encoding="utf-8"?>
<calcChain xmlns="http://schemas.openxmlformats.org/spreadsheetml/2006/main">
  <c r="B12" i="8" l="1"/>
  <c r="B11" i="8"/>
  <c r="C8" i="7"/>
  <c r="C7" i="7"/>
  <c r="D8" i="7" s="1"/>
  <c r="C6" i="7"/>
  <c r="C5" i="7"/>
  <c r="C11" i="6"/>
  <c r="C12" i="6"/>
  <c r="D12" i="6" s="1"/>
  <c r="C13" i="6"/>
  <c r="C14" i="6"/>
  <c r="D14" i="6" s="1"/>
  <c r="B27" i="6"/>
  <c r="C27" i="6"/>
  <c r="E27" i="6" s="1"/>
  <c r="D27" i="6"/>
  <c r="B28" i="6"/>
  <c r="B29" i="6"/>
  <c r="B30" i="6"/>
  <c r="B31" i="6"/>
  <c r="B32" i="6"/>
  <c r="B39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C116" i="6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7" i="5"/>
  <c r="B16" i="4"/>
  <c r="B15" i="4"/>
  <c r="B14" i="4"/>
  <c r="B13" i="4"/>
  <c r="B12" i="4"/>
  <c r="D11" i="4"/>
  <c r="C11" i="4"/>
  <c r="E11" i="4" s="1"/>
  <c r="B11" i="4"/>
  <c r="C9" i="7" l="1"/>
  <c r="D6" i="7"/>
  <c r="D9" i="7" s="1"/>
  <c r="D15" i="6"/>
  <c r="C28" i="6"/>
  <c r="D28" i="6"/>
  <c r="E28" i="6"/>
  <c r="C15" i="6"/>
  <c r="D12" i="4"/>
  <c r="C12" i="4"/>
  <c r="E12" i="4" s="1"/>
  <c r="C29" i="6" l="1"/>
  <c r="D29" i="6"/>
  <c r="E29" i="6"/>
  <c r="D13" i="4"/>
  <c r="C13" i="4"/>
  <c r="E13" i="4" s="1"/>
  <c r="C30" i="6" l="1"/>
  <c r="D30" i="6"/>
  <c r="E30" i="6"/>
  <c r="D14" i="4"/>
  <c r="C14" i="4"/>
  <c r="E14" i="4" s="1"/>
  <c r="C31" i="6" l="1"/>
  <c r="D31" i="6"/>
  <c r="E31" i="6"/>
  <c r="D15" i="4"/>
  <c r="C15" i="4"/>
  <c r="E15" i="4" s="1"/>
  <c r="C32" i="6" l="1"/>
  <c r="D32" i="6"/>
  <c r="E32" i="6"/>
  <c r="D16" i="4"/>
  <c r="C16" i="4"/>
  <c r="E16" i="4" s="1"/>
</calcChain>
</file>

<file path=xl/sharedStrings.xml><?xml version="1.0" encoding="utf-8"?>
<sst xmlns="http://schemas.openxmlformats.org/spreadsheetml/2006/main" count="59" uniqueCount="34">
  <si>
    <t>1) ¿Cuál será el valor futuro o monto de una inversión de $ 60,000 que se colocó en un banco durante 12 trimestres a una tasa del 24% y cuál fue el interés generado?</t>
  </si>
  <si>
    <t>valor</t>
  </si>
  <si>
    <t>nper</t>
  </si>
  <si>
    <t>ENTRADA</t>
  </si>
  <si>
    <t>SALIDA</t>
  </si>
  <si>
    <t>Dado el siguiente reporte del reloj biométrico de Juan Pablo:</t>
  </si>
  <si>
    <t>TOTAL TRABAJADOS</t>
  </si>
  <si>
    <t>2) Una deuda de $20.000 debe amortizarse con 24 pagos mensuales vencidos. Hallar el valor de estos, a la tasa efectiva del 6% mensual, y elaborar el cuadro de amortización para los 6 primeros meses.</t>
  </si>
  <si>
    <t>DEUDA</t>
  </si>
  <si>
    <t>NPER</t>
  </si>
  <si>
    <t>TASA</t>
  </si>
  <si>
    <t>CUOTA</t>
  </si>
  <si>
    <t>CAPITAL</t>
  </si>
  <si>
    <t>INTERES</t>
  </si>
  <si>
    <t>SALDO</t>
  </si>
  <si>
    <t>PERIODO</t>
  </si>
  <si>
    <t>5) ¿Si Enrique ha comprado un seguro médico el 2009-05-31, donde lo mantuvo hasta el 2014-12-21, Obtenga el rango de fechas de pago mensual del seguro médico?</t>
  </si>
  <si>
    <t>INICIAL</t>
  </si>
  <si>
    <t>FINAL</t>
  </si>
  <si>
    <t>VENTAS 2010</t>
  </si>
  <si>
    <t>CRECIMIENTO 2011</t>
  </si>
  <si>
    <t xml:space="preserve">4) Dado </t>
  </si>
  <si>
    <t xml:space="preserve"> Calcule:  La Venta del 2011  Los montos dado las siguientes tasas de intereses:</t>
  </si>
  <si>
    <t>VENTAS 2011</t>
  </si>
  <si>
    <t>¿Cuál es el valor futuro de su inversión?</t>
  </si>
  <si>
    <t>¿Los intereses que va a generar su inversión?</t>
  </si>
  <si>
    <t>¿La tasa efectiva anual de su inversión?</t>
  </si>
  <si>
    <t xml:space="preserve">3) El Sr. Díaz invirtió $ 6,000 durante un año al 20% con capitalización mensual y desea saber: o  o  o  o </t>
  </si>
  <si>
    <t>¿Aplicando la tasa efectiva anual sobre su inversión compruebe el valor futuro?</t>
  </si>
  <si>
    <t>6) dado el siguiente reporte del reloj biométrico de Juan Pablo:</t>
  </si>
  <si>
    <t>monto</t>
  </si>
  <si>
    <t>interes</t>
  </si>
  <si>
    <t>cuota</t>
  </si>
  <si>
    <t>VALOR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</si>
</sst>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44" formatCode="_(&quot;$&quot;\ * #,##0.00_);_(&quot;$&quot;\ * \(#,##0.00\);_(&quot;$&quot;\ * &quot;-&quot;??_);_(@_)"/>
    <numFmt numFmtId="168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21" fontId="0" fillId="0" borderId="0" xfId="0" applyNumberFormat="1"/>
    <xf numFmtId="18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10" fontId="0" fillId="0" borderId="0" xfId="0" applyNumberFormat="1"/>
    <xf numFmtId="10" fontId="0" fillId="0" borderId="1" xfId="0" applyNumberFormat="1" applyBorder="1"/>
    <xf numFmtId="9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E16"/>
  <sheetViews>
    <sheetView workbookViewId="0">
      <selection activeCell="A18" sqref="A18:XFD125"/>
    </sheetView>
  </sheetViews>
  <sheetFormatPr baseColWidth="10" defaultRowHeight="15" x14ac:dyDescent="0.25"/>
  <cols>
    <col min="1" max="1" width="11.85546875" customWidth="1"/>
    <col min="2" max="2" width="17.140625" customWidth="1"/>
    <col min="3" max="3" width="11.85546875" bestFit="1" customWidth="1"/>
    <col min="4" max="4" width="13.5703125" customWidth="1"/>
    <col min="5" max="5" width="12" bestFit="1" customWidth="1"/>
  </cols>
  <sheetData>
    <row r="2" spans="1:5" x14ac:dyDescent="0.25">
      <c r="A2" s="12" t="s">
        <v>7</v>
      </c>
      <c r="D2" s="3"/>
      <c r="E2" s="3"/>
    </row>
    <row r="3" spans="1:5" x14ac:dyDescent="0.25">
      <c r="D3" s="3"/>
      <c r="E3" s="3"/>
    </row>
    <row r="4" spans="1:5" x14ac:dyDescent="0.25">
      <c r="A4" t="s">
        <v>8</v>
      </c>
      <c r="B4">
        <v>20000</v>
      </c>
      <c r="D4" s="3"/>
      <c r="E4" s="3"/>
    </row>
    <row r="5" spans="1:5" x14ac:dyDescent="0.25">
      <c r="A5" t="s">
        <v>9</v>
      </c>
      <c r="B5">
        <v>24</v>
      </c>
    </row>
    <row r="6" spans="1:5" x14ac:dyDescent="0.25">
      <c r="A6" t="s">
        <v>10</v>
      </c>
      <c r="B6" s="6">
        <v>0.06</v>
      </c>
    </row>
    <row r="9" spans="1:5" x14ac:dyDescent="0.25">
      <c r="A9" s="10" t="s">
        <v>15</v>
      </c>
      <c r="B9" s="10" t="s">
        <v>11</v>
      </c>
      <c r="C9" s="10" t="s">
        <v>12</v>
      </c>
      <c r="D9" s="10" t="s">
        <v>13</v>
      </c>
      <c r="E9" s="10" t="s">
        <v>14</v>
      </c>
    </row>
    <row r="10" spans="1:5" x14ac:dyDescent="0.25">
      <c r="A10" s="8">
        <v>0</v>
      </c>
      <c r="B10" s="9"/>
      <c r="C10" s="8"/>
      <c r="D10" s="8"/>
      <c r="E10" s="11">
        <v>20000</v>
      </c>
    </row>
    <row r="11" spans="1:5" x14ac:dyDescent="0.25">
      <c r="A11" s="8">
        <v>1</v>
      </c>
      <c r="B11" s="9">
        <f>PMT($B$6,$B$5,-$B$4)</f>
        <v>1593.5800996708683</v>
      </c>
      <c r="C11" s="9">
        <f>PPMT($B$6,A11,$B$5,-E10)</f>
        <v>393.58009967086821</v>
      </c>
      <c r="D11" s="9">
        <f>IPMT($B$6,A11,$B$5,-E10)</f>
        <v>1200</v>
      </c>
      <c r="E11" s="9">
        <f>+E10-C11</f>
        <v>19606.419900329132</v>
      </c>
    </row>
    <row r="12" spans="1:5" x14ac:dyDescent="0.25">
      <c r="A12" s="8">
        <v>2</v>
      </c>
      <c r="B12" s="9">
        <f t="shared" ref="B12:B16" si="0">PMT($B$6,$B$5,-$B$4)</f>
        <v>1593.5800996708683</v>
      </c>
      <c r="C12" s="9">
        <f t="shared" ref="C12:C16" si="1">PPMT($B$6,A12,$B$5,-E11)</f>
        <v>408.98492502370289</v>
      </c>
      <c r="D12" s="9">
        <f t="shared" ref="D12:D16" si="2">IPMT($B$6,A12,$B$5,-E11)</f>
        <v>1153.2351039240666</v>
      </c>
      <c r="E12" s="9">
        <f t="shared" ref="E12:E16" si="3">+E11-C12</f>
        <v>19197.43497530543</v>
      </c>
    </row>
    <row r="13" spans="1:5" x14ac:dyDescent="0.25">
      <c r="A13" s="8">
        <v>3</v>
      </c>
      <c r="B13" s="9">
        <f t="shared" si="0"/>
        <v>1593.5800996708683</v>
      </c>
      <c r="C13" s="9">
        <f t="shared" si="1"/>
        <v>424.48081988310133</v>
      </c>
      <c r="D13" s="9">
        <f t="shared" si="2"/>
        <v>1105.1516971855106</v>
      </c>
      <c r="E13" s="9">
        <f t="shared" si="3"/>
        <v>18772.954155422329</v>
      </c>
    </row>
    <row r="14" spans="1:5" x14ac:dyDescent="0.25">
      <c r="A14" s="8">
        <v>4</v>
      </c>
      <c r="B14" s="9">
        <f t="shared" si="0"/>
        <v>1593.5800996708683</v>
      </c>
      <c r="C14" s="9">
        <f t="shared" si="1"/>
        <v>440.00068345997607</v>
      </c>
      <c r="D14" s="9">
        <f t="shared" si="2"/>
        <v>1055.8096242457516</v>
      </c>
      <c r="E14" s="9">
        <f t="shared" si="3"/>
        <v>18332.953471962352</v>
      </c>
    </row>
    <row r="15" spans="1:5" x14ac:dyDescent="0.25">
      <c r="A15" s="8">
        <v>5</v>
      </c>
      <c r="B15" s="9">
        <f t="shared" si="0"/>
        <v>1593.5800996708683</v>
      </c>
      <c r="C15" s="9">
        <f t="shared" si="1"/>
        <v>455.46921971701903</v>
      </c>
      <c r="D15" s="9">
        <f t="shared" si="2"/>
        <v>1005.2822713385386</v>
      </c>
      <c r="E15" s="9">
        <f t="shared" si="3"/>
        <v>17877.484252245333</v>
      </c>
    </row>
    <row r="16" spans="1:5" x14ac:dyDescent="0.25">
      <c r="A16" s="8">
        <v>6</v>
      </c>
      <c r="B16" s="9">
        <f t="shared" si="0"/>
        <v>1593.5800996708683</v>
      </c>
      <c r="C16" s="9">
        <f t="shared" si="1"/>
        <v>470.80261476941422</v>
      </c>
      <c r="D16" s="9">
        <f t="shared" si="2"/>
        <v>953.65754205846031</v>
      </c>
      <c r="E16" s="9">
        <f t="shared" si="3"/>
        <v>17406.681637475918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B12"/>
  <sheetViews>
    <sheetView workbookViewId="0">
      <selection activeCell="A8" sqref="A8"/>
    </sheetView>
  </sheetViews>
  <sheetFormatPr baseColWidth="10" defaultRowHeight="15" x14ac:dyDescent="0.25"/>
  <cols>
    <col min="1" max="1" width="11.85546875" customWidth="1"/>
    <col min="2" max="2" width="17.140625" customWidth="1"/>
    <col min="3" max="3" width="11.85546875" bestFit="1" customWidth="1"/>
    <col min="4" max="4" width="13.5703125" customWidth="1"/>
    <col min="5" max="5" width="12" bestFit="1" customWidth="1"/>
  </cols>
  <sheetData>
    <row r="2" spans="1:2" x14ac:dyDescent="0.25">
      <c r="A2" t="s">
        <v>27</v>
      </c>
    </row>
    <row r="3" spans="1:2" x14ac:dyDescent="0.25">
      <c r="A3" t="s">
        <v>24</v>
      </c>
    </row>
    <row r="4" spans="1:2" x14ac:dyDescent="0.25">
      <c r="A4" t="s">
        <v>25</v>
      </c>
    </row>
    <row r="5" spans="1:2" x14ac:dyDescent="0.25">
      <c r="A5" t="s">
        <v>26</v>
      </c>
    </row>
    <row r="6" spans="1:2" x14ac:dyDescent="0.25">
      <c r="A6" t="s">
        <v>28</v>
      </c>
    </row>
    <row r="8" spans="1:2" x14ac:dyDescent="0.25">
      <c r="A8" t="s">
        <v>30</v>
      </c>
      <c r="B8">
        <v>6000</v>
      </c>
    </row>
    <row r="9" spans="1:2" x14ac:dyDescent="0.25">
      <c r="A9" t="s">
        <v>31</v>
      </c>
      <c r="B9" s="15">
        <v>1.67E-2</v>
      </c>
    </row>
    <row r="10" spans="1:2" x14ac:dyDescent="0.25">
      <c r="A10" t="s">
        <v>2</v>
      </c>
      <c r="B10">
        <v>12</v>
      </c>
    </row>
    <row r="11" spans="1:2" x14ac:dyDescent="0.25">
      <c r="A11" t="s">
        <v>32</v>
      </c>
      <c r="B11" s="7">
        <f>PMT(B9,B10,-B8)</f>
        <v>555.92190536653311</v>
      </c>
    </row>
    <row r="12" spans="1:2" x14ac:dyDescent="0.25">
      <c r="A12" t="s">
        <v>33</v>
      </c>
      <c r="B12" s="7">
        <f>FV(B9,B10,-B11)</f>
        <v>7319.2255911342254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E129"/>
  <sheetViews>
    <sheetView workbookViewId="0">
      <selection activeCell="A108" sqref="A1:XFD108"/>
    </sheetView>
  </sheetViews>
  <sheetFormatPr baseColWidth="10" defaultRowHeight="15" x14ac:dyDescent="0.25"/>
  <cols>
    <col min="1" max="1" width="11.85546875" customWidth="1"/>
    <col min="2" max="2" width="17.140625" customWidth="1"/>
    <col min="3" max="3" width="11.85546875" bestFit="1" customWidth="1"/>
    <col min="4" max="4" width="13.5703125" customWidth="1"/>
    <col min="5" max="5" width="12" bestFit="1" customWidth="1"/>
  </cols>
  <sheetData>
    <row r="2" spans="1:5" x14ac:dyDescent="0.25">
      <c r="A2" s="12" t="s">
        <v>0</v>
      </c>
    </row>
    <row r="4" spans="1:5" x14ac:dyDescent="0.25">
      <c r="A4" t="s">
        <v>1</v>
      </c>
      <c r="B4">
        <v>60000</v>
      </c>
    </row>
    <row r="5" spans="1:5" x14ac:dyDescent="0.25">
      <c r="A5" t="s">
        <v>2</v>
      </c>
      <c r="B5">
        <v>12</v>
      </c>
    </row>
    <row r="9" spans="1:5" x14ac:dyDescent="0.25">
      <c r="A9" s="12" t="s">
        <v>5</v>
      </c>
    </row>
    <row r="10" spans="1:5" x14ac:dyDescent="0.25">
      <c r="C10" s="2"/>
    </row>
    <row r="11" spans="1:5" x14ac:dyDescent="0.25">
      <c r="A11" t="s">
        <v>3</v>
      </c>
      <c r="B11" s="1">
        <v>42219.375844907408</v>
      </c>
      <c r="C11" s="2">
        <f>TIME(HOUR(B11),MINUTE(B11),SECOND(B11))</f>
        <v>0.37584490740740745</v>
      </c>
      <c r="D11" s="2"/>
      <c r="E11" s="3"/>
    </row>
    <row r="12" spans="1:5" x14ac:dyDescent="0.25">
      <c r="A12" t="s">
        <v>4</v>
      </c>
      <c r="B12" s="1">
        <v>42219.530069444445</v>
      </c>
      <c r="C12" s="2">
        <f t="shared" ref="C12:C14" si="0">TIME(HOUR(B12),MINUTE(B12),SECOND(B12))</f>
        <v>0.53006944444444437</v>
      </c>
      <c r="D12" s="4">
        <f>+C12-C11</f>
        <v>0.15422453703703692</v>
      </c>
      <c r="E12" s="3"/>
    </row>
    <row r="13" spans="1:5" x14ac:dyDescent="0.25">
      <c r="A13" t="s">
        <v>3</v>
      </c>
      <c r="B13" s="1">
        <v>42219.605034722219</v>
      </c>
      <c r="C13" s="2">
        <f t="shared" si="0"/>
        <v>0.60503472222222221</v>
      </c>
      <c r="D13" s="4"/>
      <c r="E13" s="3"/>
    </row>
    <row r="14" spans="1:5" x14ac:dyDescent="0.25">
      <c r="A14" t="s">
        <v>4</v>
      </c>
      <c r="B14" s="1">
        <v>42219.792048611111</v>
      </c>
      <c r="C14" s="2">
        <f t="shared" si="0"/>
        <v>0.79204861111111102</v>
      </c>
      <c r="D14" s="4">
        <f>+C14-C13</f>
        <v>0.18701388888888881</v>
      </c>
      <c r="E14" s="3"/>
    </row>
    <row r="15" spans="1:5" x14ac:dyDescent="0.25">
      <c r="A15" s="5" t="s">
        <v>6</v>
      </c>
      <c r="B15" s="5"/>
      <c r="C15" s="1">
        <f>TEXT(C12-C11,"h:mm:ss")+TEXT(C14-C13,"h:mm:ss")</f>
        <v>0.3412384259259259</v>
      </c>
      <c r="D15" s="4">
        <f>SUM(D12:D14)</f>
        <v>0.34123842592592574</v>
      </c>
      <c r="E15" s="3"/>
    </row>
    <row r="16" spans="1:5" x14ac:dyDescent="0.25">
      <c r="D16" s="3"/>
      <c r="E16" s="3"/>
    </row>
    <row r="17" spans="1:5" x14ac:dyDescent="0.25">
      <c r="D17" s="3"/>
      <c r="E17" s="3"/>
    </row>
    <row r="18" spans="1:5" x14ac:dyDescent="0.25">
      <c r="A18" s="12" t="s">
        <v>7</v>
      </c>
      <c r="D18" s="3"/>
      <c r="E18" s="3"/>
    </row>
    <row r="19" spans="1:5" x14ac:dyDescent="0.25">
      <c r="D19" s="3"/>
      <c r="E19" s="3"/>
    </row>
    <row r="20" spans="1:5" x14ac:dyDescent="0.25">
      <c r="A20" t="s">
        <v>8</v>
      </c>
      <c r="B20">
        <v>20000</v>
      </c>
      <c r="D20" s="3"/>
      <c r="E20" s="3"/>
    </row>
    <row r="21" spans="1:5" x14ac:dyDescent="0.25">
      <c r="A21" t="s">
        <v>9</v>
      </c>
      <c r="B21">
        <v>24</v>
      </c>
    </row>
    <row r="22" spans="1:5" x14ac:dyDescent="0.25">
      <c r="A22" t="s">
        <v>10</v>
      </c>
      <c r="B22" s="6">
        <v>0.06</v>
      </c>
    </row>
    <row r="25" spans="1:5" x14ac:dyDescent="0.25">
      <c r="A25" s="10" t="s">
        <v>15</v>
      </c>
      <c r="B25" s="10" t="s">
        <v>11</v>
      </c>
      <c r="C25" s="10" t="s">
        <v>12</v>
      </c>
      <c r="D25" s="10" t="s">
        <v>13</v>
      </c>
      <c r="E25" s="10" t="s">
        <v>14</v>
      </c>
    </row>
    <row r="26" spans="1:5" x14ac:dyDescent="0.25">
      <c r="A26" s="8">
        <v>0</v>
      </c>
      <c r="B26" s="9"/>
      <c r="C26" s="8"/>
      <c r="D26" s="8"/>
      <c r="E26" s="11">
        <v>20000</v>
      </c>
    </row>
    <row r="27" spans="1:5" x14ac:dyDescent="0.25">
      <c r="A27" s="8">
        <v>1</v>
      </c>
      <c r="B27" s="9">
        <f>PMT($B$22,$B$21,-$B$20)</f>
        <v>1593.5800996708683</v>
      </c>
      <c r="C27" s="9">
        <f>PPMT($B$22,A27,$B$21,-E26)</f>
        <v>393.58009967086821</v>
      </c>
      <c r="D27" s="9">
        <f>IPMT($B$22,A27,$B$21,-E26)</f>
        <v>1200</v>
      </c>
      <c r="E27" s="9">
        <f>+E26-C27</f>
        <v>19606.419900329132</v>
      </c>
    </row>
    <row r="28" spans="1:5" x14ac:dyDescent="0.25">
      <c r="A28" s="8">
        <v>2</v>
      </c>
      <c r="B28" s="9">
        <f t="shared" ref="B28:B32" si="1">PMT($B$22,$B$21,-$B$20)</f>
        <v>1593.5800996708683</v>
      </c>
      <c r="C28" s="9">
        <f t="shared" ref="C28:C32" si="2">PPMT($B$22,A28,$B$21,-E27)</f>
        <v>408.98492502370289</v>
      </c>
      <c r="D28" s="9">
        <f t="shared" ref="D28:D32" si="3">IPMT($B$22,A28,$B$21,-E27)</f>
        <v>1153.2351039240666</v>
      </c>
      <c r="E28" s="9">
        <f t="shared" ref="E28:E32" si="4">+E27-C28</f>
        <v>19197.43497530543</v>
      </c>
    </row>
    <row r="29" spans="1:5" x14ac:dyDescent="0.25">
      <c r="A29" s="8">
        <v>3</v>
      </c>
      <c r="B29" s="9">
        <f t="shared" si="1"/>
        <v>1593.5800996708683</v>
      </c>
      <c r="C29" s="9">
        <f t="shared" si="2"/>
        <v>424.48081988310133</v>
      </c>
      <c r="D29" s="9">
        <f t="shared" si="3"/>
        <v>1105.1516971855106</v>
      </c>
      <c r="E29" s="9">
        <f t="shared" si="4"/>
        <v>18772.954155422329</v>
      </c>
    </row>
    <row r="30" spans="1:5" x14ac:dyDescent="0.25">
      <c r="A30" s="8">
        <v>4</v>
      </c>
      <c r="B30" s="9">
        <f t="shared" si="1"/>
        <v>1593.5800996708683</v>
      </c>
      <c r="C30" s="9">
        <f t="shared" si="2"/>
        <v>440.00068345997607</v>
      </c>
      <c r="D30" s="9">
        <f t="shared" si="3"/>
        <v>1055.8096242457516</v>
      </c>
      <c r="E30" s="9">
        <f t="shared" si="4"/>
        <v>18332.953471962352</v>
      </c>
    </row>
    <row r="31" spans="1:5" x14ac:dyDescent="0.25">
      <c r="A31" s="8">
        <v>5</v>
      </c>
      <c r="B31" s="9">
        <f t="shared" si="1"/>
        <v>1593.5800996708683</v>
      </c>
      <c r="C31" s="9">
        <f t="shared" si="2"/>
        <v>455.46921971701903</v>
      </c>
      <c r="D31" s="9">
        <f t="shared" si="3"/>
        <v>1005.2822713385386</v>
      </c>
      <c r="E31" s="9">
        <f t="shared" si="4"/>
        <v>17877.484252245333</v>
      </c>
    </row>
    <row r="32" spans="1:5" x14ac:dyDescent="0.25">
      <c r="A32" s="8">
        <v>6</v>
      </c>
      <c r="B32" s="9">
        <f t="shared" si="1"/>
        <v>1593.5800996708683</v>
      </c>
      <c r="C32" s="9">
        <f t="shared" si="2"/>
        <v>470.80261476941422</v>
      </c>
      <c r="D32" s="9">
        <f t="shared" si="3"/>
        <v>953.65754205846031</v>
      </c>
      <c r="E32" s="9">
        <f t="shared" si="4"/>
        <v>17406.681637475918</v>
      </c>
    </row>
    <row r="34" spans="1:2" x14ac:dyDescent="0.25">
      <c r="A34" s="12" t="s">
        <v>16</v>
      </c>
    </row>
    <row r="36" spans="1:2" x14ac:dyDescent="0.25">
      <c r="A36" t="s">
        <v>17</v>
      </c>
      <c r="B36" s="13">
        <v>39964</v>
      </c>
    </row>
    <row r="37" spans="1:2" x14ac:dyDescent="0.25">
      <c r="A37" t="s">
        <v>18</v>
      </c>
      <c r="B37" s="13">
        <v>41994</v>
      </c>
    </row>
    <row r="39" spans="1:2" x14ac:dyDescent="0.25">
      <c r="B39" s="14">
        <f>YEARFRAC(B36,B37)*12</f>
        <v>66.7</v>
      </c>
    </row>
    <row r="41" spans="1:2" x14ac:dyDescent="0.25">
      <c r="A41">
        <v>1</v>
      </c>
      <c r="B41" s="13">
        <f>EDATE($B$36,A41)</f>
        <v>39994</v>
      </c>
    </row>
    <row r="42" spans="1:2" x14ac:dyDescent="0.25">
      <c r="A42">
        <v>2</v>
      </c>
      <c r="B42" s="13">
        <f t="shared" ref="B42:B105" si="5">EDATE($B$36,A42)</f>
        <v>40025</v>
      </c>
    </row>
    <row r="43" spans="1:2" x14ac:dyDescent="0.25">
      <c r="A43">
        <v>3</v>
      </c>
      <c r="B43" s="13">
        <f t="shared" si="5"/>
        <v>40056</v>
      </c>
    </row>
    <row r="44" spans="1:2" x14ac:dyDescent="0.25">
      <c r="A44">
        <v>4</v>
      </c>
      <c r="B44" s="13">
        <f t="shared" si="5"/>
        <v>40086</v>
      </c>
    </row>
    <row r="45" spans="1:2" x14ac:dyDescent="0.25">
      <c r="A45">
        <v>5</v>
      </c>
      <c r="B45" s="13">
        <f t="shared" si="5"/>
        <v>40117</v>
      </c>
    </row>
    <row r="46" spans="1:2" x14ac:dyDescent="0.25">
      <c r="A46">
        <v>6</v>
      </c>
      <c r="B46" s="13">
        <f t="shared" si="5"/>
        <v>40147</v>
      </c>
    </row>
    <row r="47" spans="1:2" x14ac:dyDescent="0.25">
      <c r="A47">
        <v>7</v>
      </c>
      <c r="B47" s="13">
        <f t="shared" si="5"/>
        <v>40178</v>
      </c>
    </row>
    <row r="48" spans="1:2" x14ac:dyDescent="0.25">
      <c r="A48">
        <v>8</v>
      </c>
      <c r="B48" s="13">
        <f t="shared" si="5"/>
        <v>40209</v>
      </c>
    </row>
    <row r="49" spans="1:2" x14ac:dyDescent="0.25">
      <c r="A49">
        <v>9</v>
      </c>
      <c r="B49" s="13">
        <f t="shared" si="5"/>
        <v>40237</v>
      </c>
    </row>
    <row r="50" spans="1:2" x14ac:dyDescent="0.25">
      <c r="A50">
        <v>10</v>
      </c>
      <c r="B50" s="13">
        <f t="shared" si="5"/>
        <v>40268</v>
      </c>
    </row>
    <row r="51" spans="1:2" x14ac:dyDescent="0.25">
      <c r="A51">
        <v>11</v>
      </c>
      <c r="B51" s="13">
        <f t="shared" si="5"/>
        <v>40298</v>
      </c>
    </row>
    <row r="52" spans="1:2" x14ac:dyDescent="0.25">
      <c r="A52">
        <v>12</v>
      </c>
      <c r="B52" s="13">
        <f t="shared" si="5"/>
        <v>40329</v>
      </c>
    </row>
    <row r="53" spans="1:2" x14ac:dyDescent="0.25">
      <c r="A53">
        <v>13</v>
      </c>
      <c r="B53" s="13">
        <f t="shared" si="5"/>
        <v>40359</v>
      </c>
    </row>
    <row r="54" spans="1:2" x14ac:dyDescent="0.25">
      <c r="A54">
        <v>14</v>
      </c>
      <c r="B54" s="13">
        <f t="shared" si="5"/>
        <v>40390</v>
      </c>
    </row>
    <row r="55" spans="1:2" x14ac:dyDescent="0.25">
      <c r="A55">
        <v>15</v>
      </c>
      <c r="B55" s="13">
        <f t="shared" si="5"/>
        <v>40421</v>
      </c>
    </row>
    <row r="56" spans="1:2" x14ac:dyDescent="0.25">
      <c r="A56">
        <v>16</v>
      </c>
      <c r="B56" s="13">
        <f t="shared" si="5"/>
        <v>40451</v>
      </c>
    </row>
    <row r="57" spans="1:2" x14ac:dyDescent="0.25">
      <c r="A57">
        <v>17</v>
      </c>
      <c r="B57" s="13">
        <f t="shared" si="5"/>
        <v>40482</v>
      </c>
    </row>
    <row r="58" spans="1:2" x14ac:dyDescent="0.25">
      <c r="A58">
        <v>18</v>
      </c>
      <c r="B58" s="13">
        <f t="shared" si="5"/>
        <v>40512</v>
      </c>
    </row>
    <row r="59" spans="1:2" x14ac:dyDescent="0.25">
      <c r="A59">
        <v>19</v>
      </c>
      <c r="B59" s="13">
        <f t="shared" si="5"/>
        <v>40543</v>
      </c>
    </row>
    <row r="60" spans="1:2" x14ac:dyDescent="0.25">
      <c r="A60">
        <v>20</v>
      </c>
      <c r="B60" s="13">
        <f t="shared" si="5"/>
        <v>40574</v>
      </c>
    </row>
    <row r="61" spans="1:2" x14ac:dyDescent="0.25">
      <c r="A61">
        <v>21</v>
      </c>
      <c r="B61" s="13">
        <f t="shared" si="5"/>
        <v>40602</v>
      </c>
    </row>
    <row r="62" spans="1:2" x14ac:dyDescent="0.25">
      <c r="A62">
        <v>22</v>
      </c>
      <c r="B62" s="13">
        <f t="shared" si="5"/>
        <v>40633</v>
      </c>
    </row>
    <row r="63" spans="1:2" x14ac:dyDescent="0.25">
      <c r="A63">
        <v>23</v>
      </c>
      <c r="B63" s="13">
        <f t="shared" si="5"/>
        <v>40663</v>
      </c>
    </row>
    <row r="64" spans="1:2" x14ac:dyDescent="0.25">
      <c r="A64">
        <v>24</v>
      </c>
      <c r="B64" s="13">
        <f t="shared" si="5"/>
        <v>40694</v>
      </c>
    </row>
    <row r="65" spans="1:2" x14ac:dyDescent="0.25">
      <c r="A65">
        <v>25</v>
      </c>
      <c r="B65" s="13">
        <f t="shared" si="5"/>
        <v>40724</v>
      </c>
    </row>
    <row r="66" spans="1:2" x14ac:dyDescent="0.25">
      <c r="A66">
        <v>26</v>
      </c>
      <c r="B66" s="13">
        <f t="shared" si="5"/>
        <v>40755</v>
      </c>
    </row>
    <row r="67" spans="1:2" x14ac:dyDescent="0.25">
      <c r="A67">
        <v>27</v>
      </c>
      <c r="B67" s="13">
        <f t="shared" si="5"/>
        <v>40786</v>
      </c>
    </row>
    <row r="68" spans="1:2" x14ac:dyDescent="0.25">
      <c r="A68">
        <v>28</v>
      </c>
      <c r="B68" s="13">
        <f t="shared" si="5"/>
        <v>40816</v>
      </c>
    </row>
    <row r="69" spans="1:2" x14ac:dyDescent="0.25">
      <c r="A69">
        <v>29</v>
      </c>
      <c r="B69" s="13">
        <f t="shared" si="5"/>
        <v>40847</v>
      </c>
    </row>
    <row r="70" spans="1:2" x14ac:dyDescent="0.25">
      <c r="A70">
        <v>30</v>
      </c>
      <c r="B70" s="13">
        <f t="shared" si="5"/>
        <v>40877</v>
      </c>
    </row>
    <row r="71" spans="1:2" x14ac:dyDescent="0.25">
      <c r="A71">
        <v>31</v>
      </c>
      <c r="B71" s="13">
        <f t="shared" si="5"/>
        <v>40908</v>
      </c>
    </row>
    <row r="72" spans="1:2" x14ac:dyDescent="0.25">
      <c r="A72">
        <v>32</v>
      </c>
      <c r="B72" s="13">
        <f t="shared" si="5"/>
        <v>40939</v>
      </c>
    </row>
    <row r="73" spans="1:2" x14ac:dyDescent="0.25">
      <c r="A73">
        <v>33</v>
      </c>
      <c r="B73" s="13">
        <f t="shared" si="5"/>
        <v>40968</v>
      </c>
    </row>
    <row r="74" spans="1:2" x14ac:dyDescent="0.25">
      <c r="A74">
        <v>34</v>
      </c>
      <c r="B74" s="13">
        <f t="shared" si="5"/>
        <v>40999</v>
      </c>
    </row>
    <row r="75" spans="1:2" x14ac:dyDescent="0.25">
      <c r="A75">
        <v>35</v>
      </c>
      <c r="B75" s="13">
        <f t="shared" si="5"/>
        <v>41029</v>
      </c>
    </row>
    <row r="76" spans="1:2" x14ac:dyDescent="0.25">
      <c r="A76">
        <v>36</v>
      </c>
      <c r="B76" s="13">
        <f t="shared" si="5"/>
        <v>41060</v>
      </c>
    </row>
    <row r="77" spans="1:2" x14ac:dyDescent="0.25">
      <c r="A77">
        <v>37</v>
      </c>
      <c r="B77" s="13">
        <f t="shared" si="5"/>
        <v>41090</v>
      </c>
    </row>
    <row r="78" spans="1:2" x14ac:dyDescent="0.25">
      <c r="A78">
        <v>38</v>
      </c>
      <c r="B78" s="13">
        <f t="shared" si="5"/>
        <v>41121</v>
      </c>
    </row>
    <row r="79" spans="1:2" x14ac:dyDescent="0.25">
      <c r="A79">
        <v>39</v>
      </c>
      <c r="B79" s="13">
        <f t="shared" si="5"/>
        <v>41152</v>
      </c>
    </row>
    <row r="80" spans="1:2" x14ac:dyDescent="0.25">
      <c r="A80">
        <v>40</v>
      </c>
      <c r="B80" s="13">
        <f t="shared" si="5"/>
        <v>41182</v>
      </c>
    </row>
    <row r="81" spans="1:2" x14ac:dyDescent="0.25">
      <c r="A81">
        <v>41</v>
      </c>
      <c r="B81" s="13">
        <f t="shared" si="5"/>
        <v>41213</v>
      </c>
    </row>
    <row r="82" spans="1:2" x14ac:dyDescent="0.25">
      <c r="A82">
        <v>42</v>
      </c>
      <c r="B82" s="13">
        <f t="shared" si="5"/>
        <v>41243</v>
      </c>
    </row>
    <row r="83" spans="1:2" x14ac:dyDescent="0.25">
      <c r="A83">
        <v>43</v>
      </c>
      <c r="B83" s="13">
        <f t="shared" si="5"/>
        <v>41274</v>
      </c>
    </row>
    <row r="84" spans="1:2" x14ac:dyDescent="0.25">
      <c r="A84">
        <v>44</v>
      </c>
      <c r="B84" s="13">
        <f t="shared" si="5"/>
        <v>41305</v>
      </c>
    </row>
    <row r="85" spans="1:2" x14ac:dyDescent="0.25">
      <c r="A85">
        <v>45</v>
      </c>
      <c r="B85" s="13">
        <f t="shared" si="5"/>
        <v>41333</v>
      </c>
    </row>
    <row r="86" spans="1:2" x14ac:dyDescent="0.25">
      <c r="A86">
        <v>46</v>
      </c>
      <c r="B86" s="13">
        <f t="shared" si="5"/>
        <v>41364</v>
      </c>
    </row>
    <row r="87" spans="1:2" x14ac:dyDescent="0.25">
      <c r="A87">
        <v>47</v>
      </c>
      <c r="B87" s="13">
        <f t="shared" si="5"/>
        <v>41394</v>
      </c>
    </row>
    <row r="88" spans="1:2" x14ac:dyDescent="0.25">
      <c r="A88">
        <v>48</v>
      </c>
      <c r="B88" s="13">
        <f t="shared" si="5"/>
        <v>41425</v>
      </c>
    </row>
    <row r="89" spans="1:2" x14ac:dyDescent="0.25">
      <c r="A89">
        <v>49</v>
      </c>
      <c r="B89" s="13">
        <f t="shared" si="5"/>
        <v>41455</v>
      </c>
    </row>
    <row r="90" spans="1:2" x14ac:dyDescent="0.25">
      <c r="A90">
        <v>50</v>
      </c>
      <c r="B90" s="13">
        <f t="shared" si="5"/>
        <v>41486</v>
      </c>
    </row>
    <row r="91" spans="1:2" x14ac:dyDescent="0.25">
      <c r="A91">
        <v>51</v>
      </c>
      <c r="B91" s="13">
        <f t="shared" si="5"/>
        <v>41517</v>
      </c>
    </row>
    <row r="92" spans="1:2" x14ac:dyDescent="0.25">
      <c r="A92">
        <v>52</v>
      </c>
      <c r="B92" s="13">
        <f t="shared" si="5"/>
        <v>41547</v>
      </c>
    </row>
    <row r="93" spans="1:2" x14ac:dyDescent="0.25">
      <c r="A93">
        <v>53</v>
      </c>
      <c r="B93" s="13">
        <f t="shared" si="5"/>
        <v>41578</v>
      </c>
    </row>
    <row r="94" spans="1:2" x14ac:dyDescent="0.25">
      <c r="A94">
        <v>54</v>
      </c>
      <c r="B94" s="13">
        <f t="shared" si="5"/>
        <v>41608</v>
      </c>
    </row>
    <row r="95" spans="1:2" x14ac:dyDescent="0.25">
      <c r="A95">
        <v>55</v>
      </c>
      <c r="B95" s="13">
        <f t="shared" si="5"/>
        <v>41639</v>
      </c>
    </row>
    <row r="96" spans="1:2" x14ac:dyDescent="0.25">
      <c r="A96">
        <v>56</v>
      </c>
      <c r="B96" s="13">
        <f t="shared" si="5"/>
        <v>41670</v>
      </c>
    </row>
    <row r="97" spans="1:3" x14ac:dyDescent="0.25">
      <c r="A97">
        <v>57</v>
      </c>
      <c r="B97" s="13">
        <f t="shared" si="5"/>
        <v>41698</v>
      </c>
    </row>
    <row r="98" spans="1:3" x14ac:dyDescent="0.25">
      <c r="A98">
        <v>58</v>
      </c>
      <c r="B98" s="13">
        <f t="shared" si="5"/>
        <v>41729</v>
      </c>
    </row>
    <row r="99" spans="1:3" x14ac:dyDescent="0.25">
      <c r="A99">
        <v>59</v>
      </c>
      <c r="B99" s="13">
        <f t="shared" si="5"/>
        <v>41759</v>
      </c>
    </row>
    <row r="100" spans="1:3" x14ac:dyDescent="0.25">
      <c r="A100">
        <v>60</v>
      </c>
      <c r="B100" s="13">
        <f t="shared" si="5"/>
        <v>41790</v>
      </c>
    </row>
    <row r="101" spans="1:3" x14ac:dyDescent="0.25">
      <c r="A101">
        <v>61</v>
      </c>
      <c r="B101" s="13">
        <f t="shared" si="5"/>
        <v>41820</v>
      </c>
    </row>
    <row r="102" spans="1:3" x14ac:dyDescent="0.25">
      <c r="A102">
        <v>62</v>
      </c>
      <c r="B102" s="13">
        <f t="shared" si="5"/>
        <v>41851</v>
      </c>
    </row>
    <row r="103" spans="1:3" x14ac:dyDescent="0.25">
      <c r="A103">
        <v>63</v>
      </c>
      <c r="B103" s="13">
        <f t="shared" si="5"/>
        <v>41882</v>
      </c>
    </row>
    <row r="104" spans="1:3" x14ac:dyDescent="0.25">
      <c r="A104">
        <v>64</v>
      </c>
      <c r="B104" s="13">
        <f t="shared" si="5"/>
        <v>41912</v>
      </c>
    </row>
    <row r="105" spans="1:3" x14ac:dyDescent="0.25">
      <c r="A105">
        <v>65</v>
      </c>
      <c r="B105" s="13">
        <f t="shared" si="5"/>
        <v>41943</v>
      </c>
    </row>
    <row r="106" spans="1:3" x14ac:dyDescent="0.25">
      <c r="A106">
        <v>66</v>
      </c>
      <c r="B106" s="13">
        <f t="shared" ref="B106:B107" si="6">EDATE($B$36,A106)</f>
        <v>41973</v>
      </c>
    </row>
    <row r="107" spans="1:3" x14ac:dyDescent="0.25">
      <c r="A107">
        <v>67</v>
      </c>
      <c r="B107" s="13">
        <f t="shared" si="6"/>
        <v>42004</v>
      </c>
    </row>
    <row r="109" spans="1:3" x14ac:dyDescent="0.25">
      <c r="A109" t="s">
        <v>21</v>
      </c>
    </row>
    <row r="110" spans="1:3" x14ac:dyDescent="0.25">
      <c r="A110" t="s">
        <v>22</v>
      </c>
    </row>
    <row r="112" spans="1:3" x14ac:dyDescent="0.25">
      <c r="A112" t="s">
        <v>19</v>
      </c>
      <c r="C112">
        <v>500000</v>
      </c>
    </row>
    <row r="113" spans="1:3" x14ac:dyDescent="0.25">
      <c r="A113" t="s">
        <v>20</v>
      </c>
      <c r="C113" s="15">
        <v>2.5000000000000001E-2</v>
      </c>
    </row>
    <row r="114" spans="1:3" x14ac:dyDescent="0.25">
      <c r="C114" s="15"/>
    </row>
    <row r="115" spans="1:3" x14ac:dyDescent="0.25">
      <c r="B115" s="8"/>
      <c r="C115" s="8">
        <v>50000</v>
      </c>
    </row>
    <row r="116" spans="1:3" x14ac:dyDescent="0.25">
      <c r="A116" t="s">
        <v>23</v>
      </c>
      <c r="B116" s="16">
        <v>2.5000000000000001E-2</v>
      </c>
      <c r="C116" s="8">
        <f>(C112+(C112*C113))</f>
        <v>512500</v>
      </c>
    </row>
    <row r="117" spans="1:3" x14ac:dyDescent="0.25">
      <c r="B117" s="17">
        <v>0.01</v>
      </c>
      <c r="C117" s="8">
        <f t="dataTable" ref="C117:C123" dt2D="0" dtr="0" r1="C113"/>
        <v>505000</v>
      </c>
    </row>
    <row r="118" spans="1:3" x14ac:dyDescent="0.25">
      <c r="B118" s="16">
        <v>1.4999999999999999E-2</v>
      </c>
      <c r="C118" s="8">
        <v>507500</v>
      </c>
    </row>
    <row r="119" spans="1:3" x14ac:dyDescent="0.25">
      <c r="B119" s="17">
        <v>0.02</v>
      </c>
      <c r="C119" s="8">
        <v>510000</v>
      </c>
    </row>
    <row r="120" spans="1:3" x14ac:dyDescent="0.25">
      <c r="B120" s="16">
        <v>2.5000000000000001E-2</v>
      </c>
      <c r="C120" s="8">
        <v>512500</v>
      </c>
    </row>
    <row r="121" spans="1:3" x14ac:dyDescent="0.25">
      <c r="B121" s="17">
        <v>0.03</v>
      </c>
      <c r="C121" s="8">
        <v>515000</v>
      </c>
    </row>
    <row r="122" spans="1:3" x14ac:dyDescent="0.25">
      <c r="B122" s="16">
        <v>3.5000000000000003E-2</v>
      </c>
      <c r="C122" s="8">
        <v>517500</v>
      </c>
    </row>
    <row r="123" spans="1:3" x14ac:dyDescent="0.25">
      <c r="B123" s="17">
        <v>0.04</v>
      </c>
      <c r="C123" s="8">
        <v>520000</v>
      </c>
    </row>
    <row r="125" spans="1:3" x14ac:dyDescent="0.25">
      <c r="A125" t="s">
        <v>27</v>
      </c>
    </row>
    <row r="126" spans="1:3" x14ac:dyDescent="0.25">
      <c r="A126" t="s">
        <v>24</v>
      </c>
    </row>
    <row r="127" spans="1:3" x14ac:dyDescent="0.25">
      <c r="A127" t="s">
        <v>25</v>
      </c>
    </row>
    <row r="128" spans="1:3" x14ac:dyDescent="0.25">
      <c r="A128" t="s">
        <v>26</v>
      </c>
    </row>
    <row r="129" spans="1:1" x14ac:dyDescent="0.25">
      <c r="A129" t="s">
        <v>28</v>
      </c>
    </row>
  </sheetData>
  <mergeCells count="1">
    <mergeCell ref="A15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B75"/>
  <sheetViews>
    <sheetView workbookViewId="0">
      <selection activeCell="A77" sqref="A77:XFD106"/>
    </sheetView>
  </sheetViews>
  <sheetFormatPr baseColWidth="10" defaultRowHeight="15" x14ac:dyDescent="0.25"/>
  <cols>
    <col min="1" max="1" width="11.85546875" customWidth="1"/>
    <col min="2" max="2" width="17.140625" customWidth="1"/>
    <col min="3" max="3" width="11.85546875" bestFit="1" customWidth="1"/>
    <col min="4" max="4" width="13.5703125" customWidth="1"/>
    <col min="5" max="5" width="12" bestFit="1" customWidth="1"/>
  </cols>
  <sheetData>
    <row r="2" spans="1:2" x14ac:dyDescent="0.25">
      <c r="A2" s="12" t="s">
        <v>16</v>
      </c>
    </row>
    <row r="4" spans="1:2" x14ac:dyDescent="0.25">
      <c r="A4" t="s">
        <v>17</v>
      </c>
      <c r="B4" s="13">
        <v>39964</v>
      </c>
    </row>
    <row r="5" spans="1:2" x14ac:dyDescent="0.25">
      <c r="A5" t="s">
        <v>18</v>
      </c>
      <c r="B5" s="13">
        <v>41994</v>
      </c>
    </row>
    <row r="7" spans="1:2" x14ac:dyDescent="0.25">
      <c r="B7" s="14">
        <f>YEARFRAC(B4,B5)*12</f>
        <v>66.7</v>
      </c>
    </row>
    <row r="9" spans="1:2" x14ac:dyDescent="0.25">
      <c r="A9">
        <v>1</v>
      </c>
      <c r="B9" s="13">
        <f>EDATE($B$4,A9)</f>
        <v>39994</v>
      </c>
    </row>
    <row r="10" spans="1:2" x14ac:dyDescent="0.25">
      <c r="A10">
        <v>2</v>
      </c>
      <c r="B10" s="13">
        <f t="shared" ref="B10:B73" si="0">EDATE($B$4,A10)</f>
        <v>40025</v>
      </c>
    </row>
    <row r="11" spans="1:2" x14ac:dyDescent="0.25">
      <c r="A11">
        <v>3</v>
      </c>
      <c r="B11" s="13">
        <f t="shared" si="0"/>
        <v>40056</v>
      </c>
    </row>
    <row r="12" spans="1:2" x14ac:dyDescent="0.25">
      <c r="A12">
        <v>4</v>
      </c>
      <c r="B12" s="13">
        <f t="shared" si="0"/>
        <v>40086</v>
      </c>
    </row>
    <row r="13" spans="1:2" x14ac:dyDescent="0.25">
      <c r="A13">
        <v>5</v>
      </c>
      <c r="B13" s="13">
        <f t="shared" si="0"/>
        <v>40117</v>
      </c>
    </row>
    <row r="14" spans="1:2" x14ac:dyDescent="0.25">
      <c r="A14">
        <v>6</v>
      </c>
      <c r="B14" s="13">
        <f t="shared" si="0"/>
        <v>40147</v>
      </c>
    </row>
    <row r="15" spans="1:2" x14ac:dyDescent="0.25">
      <c r="A15">
        <v>7</v>
      </c>
      <c r="B15" s="13">
        <f t="shared" si="0"/>
        <v>40178</v>
      </c>
    </row>
    <row r="16" spans="1:2" x14ac:dyDescent="0.25">
      <c r="A16">
        <v>8</v>
      </c>
      <c r="B16" s="13">
        <f t="shared" si="0"/>
        <v>40209</v>
      </c>
    </row>
    <row r="17" spans="1:2" x14ac:dyDescent="0.25">
      <c r="A17">
        <v>9</v>
      </c>
      <c r="B17" s="13">
        <f t="shared" si="0"/>
        <v>40237</v>
      </c>
    </row>
    <row r="18" spans="1:2" x14ac:dyDescent="0.25">
      <c r="A18">
        <v>10</v>
      </c>
      <c r="B18" s="13">
        <f t="shared" si="0"/>
        <v>40268</v>
      </c>
    </row>
    <row r="19" spans="1:2" x14ac:dyDescent="0.25">
      <c r="A19">
        <v>11</v>
      </c>
      <c r="B19" s="13">
        <f t="shared" si="0"/>
        <v>40298</v>
      </c>
    </row>
    <row r="20" spans="1:2" x14ac:dyDescent="0.25">
      <c r="A20">
        <v>12</v>
      </c>
      <c r="B20" s="13">
        <f t="shared" si="0"/>
        <v>40329</v>
      </c>
    </row>
    <row r="21" spans="1:2" x14ac:dyDescent="0.25">
      <c r="A21">
        <v>13</v>
      </c>
      <c r="B21" s="13">
        <f t="shared" si="0"/>
        <v>40359</v>
      </c>
    </row>
    <row r="22" spans="1:2" x14ac:dyDescent="0.25">
      <c r="A22">
        <v>14</v>
      </c>
      <c r="B22" s="13">
        <f t="shared" si="0"/>
        <v>40390</v>
      </c>
    </row>
    <row r="23" spans="1:2" x14ac:dyDescent="0.25">
      <c r="A23">
        <v>15</v>
      </c>
      <c r="B23" s="13">
        <f t="shared" si="0"/>
        <v>40421</v>
      </c>
    </row>
    <row r="24" spans="1:2" x14ac:dyDescent="0.25">
      <c r="A24">
        <v>16</v>
      </c>
      <c r="B24" s="13">
        <f t="shared" si="0"/>
        <v>40451</v>
      </c>
    </row>
    <row r="25" spans="1:2" x14ac:dyDescent="0.25">
      <c r="A25">
        <v>17</v>
      </c>
      <c r="B25" s="13">
        <f t="shared" si="0"/>
        <v>40482</v>
      </c>
    </row>
    <row r="26" spans="1:2" x14ac:dyDescent="0.25">
      <c r="A26">
        <v>18</v>
      </c>
      <c r="B26" s="13">
        <f t="shared" si="0"/>
        <v>40512</v>
      </c>
    </row>
    <row r="27" spans="1:2" x14ac:dyDescent="0.25">
      <c r="A27">
        <v>19</v>
      </c>
      <c r="B27" s="13">
        <f t="shared" si="0"/>
        <v>40543</v>
      </c>
    </row>
    <row r="28" spans="1:2" x14ac:dyDescent="0.25">
      <c r="A28">
        <v>20</v>
      </c>
      <c r="B28" s="13">
        <f t="shared" si="0"/>
        <v>40574</v>
      </c>
    </row>
    <row r="29" spans="1:2" x14ac:dyDescent="0.25">
      <c r="A29">
        <v>21</v>
      </c>
      <c r="B29" s="13">
        <f t="shared" si="0"/>
        <v>40602</v>
      </c>
    </row>
    <row r="30" spans="1:2" x14ac:dyDescent="0.25">
      <c r="A30">
        <v>22</v>
      </c>
      <c r="B30" s="13">
        <f t="shared" si="0"/>
        <v>40633</v>
      </c>
    </row>
    <row r="31" spans="1:2" x14ac:dyDescent="0.25">
      <c r="A31">
        <v>23</v>
      </c>
      <c r="B31" s="13">
        <f t="shared" si="0"/>
        <v>40663</v>
      </c>
    </row>
    <row r="32" spans="1:2" x14ac:dyDescent="0.25">
      <c r="A32">
        <v>24</v>
      </c>
      <c r="B32" s="13">
        <f t="shared" si="0"/>
        <v>40694</v>
      </c>
    </row>
    <row r="33" spans="1:2" x14ac:dyDescent="0.25">
      <c r="A33">
        <v>25</v>
      </c>
      <c r="B33" s="13">
        <f t="shared" si="0"/>
        <v>40724</v>
      </c>
    </row>
    <row r="34" spans="1:2" x14ac:dyDescent="0.25">
      <c r="A34">
        <v>26</v>
      </c>
      <c r="B34" s="13">
        <f t="shared" si="0"/>
        <v>40755</v>
      </c>
    </row>
    <row r="35" spans="1:2" x14ac:dyDescent="0.25">
      <c r="A35">
        <v>27</v>
      </c>
      <c r="B35" s="13">
        <f t="shared" si="0"/>
        <v>40786</v>
      </c>
    </row>
    <row r="36" spans="1:2" x14ac:dyDescent="0.25">
      <c r="A36">
        <v>28</v>
      </c>
      <c r="B36" s="13">
        <f t="shared" si="0"/>
        <v>40816</v>
      </c>
    </row>
    <row r="37" spans="1:2" x14ac:dyDescent="0.25">
      <c r="A37">
        <v>29</v>
      </c>
      <c r="B37" s="13">
        <f t="shared" si="0"/>
        <v>40847</v>
      </c>
    </row>
    <row r="38" spans="1:2" x14ac:dyDescent="0.25">
      <c r="A38">
        <v>30</v>
      </c>
      <c r="B38" s="13">
        <f t="shared" si="0"/>
        <v>40877</v>
      </c>
    </row>
    <row r="39" spans="1:2" x14ac:dyDescent="0.25">
      <c r="A39">
        <v>31</v>
      </c>
      <c r="B39" s="13">
        <f t="shared" si="0"/>
        <v>40908</v>
      </c>
    </row>
    <row r="40" spans="1:2" x14ac:dyDescent="0.25">
      <c r="A40">
        <v>32</v>
      </c>
      <c r="B40" s="13">
        <f t="shared" si="0"/>
        <v>40939</v>
      </c>
    </row>
    <row r="41" spans="1:2" x14ac:dyDescent="0.25">
      <c r="A41">
        <v>33</v>
      </c>
      <c r="B41" s="13">
        <f t="shared" si="0"/>
        <v>40968</v>
      </c>
    </row>
    <row r="42" spans="1:2" x14ac:dyDescent="0.25">
      <c r="A42">
        <v>34</v>
      </c>
      <c r="B42" s="13">
        <f t="shared" si="0"/>
        <v>40999</v>
      </c>
    </row>
    <row r="43" spans="1:2" x14ac:dyDescent="0.25">
      <c r="A43">
        <v>35</v>
      </c>
      <c r="B43" s="13">
        <f t="shared" si="0"/>
        <v>41029</v>
      </c>
    </row>
    <row r="44" spans="1:2" x14ac:dyDescent="0.25">
      <c r="A44">
        <v>36</v>
      </c>
      <c r="B44" s="13">
        <f t="shared" si="0"/>
        <v>41060</v>
      </c>
    </row>
    <row r="45" spans="1:2" x14ac:dyDescent="0.25">
      <c r="A45">
        <v>37</v>
      </c>
      <c r="B45" s="13">
        <f t="shared" si="0"/>
        <v>41090</v>
      </c>
    </row>
    <row r="46" spans="1:2" x14ac:dyDescent="0.25">
      <c r="A46">
        <v>38</v>
      </c>
      <c r="B46" s="13">
        <f t="shared" si="0"/>
        <v>41121</v>
      </c>
    </row>
    <row r="47" spans="1:2" x14ac:dyDescent="0.25">
      <c r="A47">
        <v>39</v>
      </c>
      <c r="B47" s="13">
        <f t="shared" si="0"/>
        <v>41152</v>
      </c>
    </row>
    <row r="48" spans="1:2" x14ac:dyDescent="0.25">
      <c r="A48">
        <v>40</v>
      </c>
      <c r="B48" s="13">
        <f t="shared" si="0"/>
        <v>41182</v>
      </c>
    </row>
    <row r="49" spans="1:2" x14ac:dyDescent="0.25">
      <c r="A49">
        <v>41</v>
      </c>
      <c r="B49" s="13">
        <f t="shared" si="0"/>
        <v>41213</v>
      </c>
    </row>
    <row r="50" spans="1:2" x14ac:dyDescent="0.25">
      <c r="A50">
        <v>42</v>
      </c>
      <c r="B50" s="13">
        <f t="shared" si="0"/>
        <v>41243</v>
      </c>
    </row>
    <row r="51" spans="1:2" x14ac:dyDescent="0.25">
      <c r="A51">
        <v>43</v>
      </c>
      <c r="B51" s="13">
        <f t="shared" si="0"/>
        <v>41274</v>
      </c>
    </row>
    <row r="52" spans="1:2" x14ac:dyDescent="0.25">
      <c r="A52">
        <v>44</v>
      </c>
      <c r="B52" s="13">
        <f t="shared" si="0"/>
        <v>41305</v>
      </c>
    </row>
    <row r="53" spans="1:2" x14ac:dyDescent="0.25">
      <c r="A53">
        <v>45</v>
      </c>
      <c r="B53" s="13">
        <f t="shared" si="0"/>
        <v>41333</v>
      </c>
    </row>
    <row r="54" spans="1:2" x14ac:dyDescent="0.25">
      <c r="A54">
        <v>46</v>
      </c>
      <c r="B54" s="13">
        <f t="shared" si="0"/>
        <v>41364</v>
      </c>
    </row>
    <row r="55" spans="1:2" x14ac:dyDescent="0.25">
      <c r="A55">
        <v>47</v>
      </c>
      <c r="B55" s="13">
        <f t="shared" si="0"/>
        <v>41394</v>
      </c>
    </row>
    <row r="56" spans="1:2" x14ac:dyDescent="0.25">
      <c r="A56">
        <v>48</v>
      </c>
      <c r="B56" s="13">
        <f t="shared" si="0"/>
        <v>41425</v>
      </c>
    </row>
    <row r="57" spans="1:2" x14ac:dyDescent="0.25">
      <c r="A57">
        <v>49</v>
      </c>
      <c r="B57" s="13">
        <f t="shared" si="0"/>
        <v>41455</v>
      </c>
    </row>
    <row r="58" spans="1:2" x14ac:dyDescent="0.25">
      <c r="A58">
        <v>50</v>
      </c>
      <c r="B58" s="13">
        <f t="shared" si="0"/>
        <v>41486</v>
      </c>
    </row>
    <row r="59" spans="1:2" x14ac:dyDescent="0.25">
      <c r="A59">
        <v>51</v>
      </c>
      <c r="B59" s="13">
        <f t="shared" si="0"/>
        <v>41517</v>
      </c>
    </row>
    <row r="60" spans="1:2" x14ac:dyDescent="0.25">
      <c r="A60">
        <v>52</v>
      </c>
      <c r="B60" s="13">
        <f t="shared" si="0"/>
        <v>41547</v>
      </c>
    </row>
    <row r="61" spans="1:2" x14ac:dyDescent="0.25">
      <c r="A61">
        <v>53</v>
      </c>
      <c r="B61" s="13">
        <f t="shared" si="0"/>
        <v>41578</v>
      </c>
    </row>
    <row r="62" spans="1:2" x14ac:dyDescent="0.25">
      <c r="A62">
        <v>54</v>
      </c>
      <c r="B62" s="13">
        <f t="shared" si="0"/>
        <v>41608</v>
      </c>
    </row>
    <row r="63" spans="1:2" x14ac:dyDescent="0.25">
      <c r="A63">
        <v>55</v>
      </c>
      <c r="B63" s="13">
        <f t="shared" si="0"/>
        <v>41639</v>
      </c>
    </row>
    <row r="64" spans="1:2" x14ac:dyDescent="0.25">
      <c r="A64">
        <v>56</v>
      </c>
      <c r="B64" s="13">
        <f t="shared" si="0"/>
        <v>41670</v>
      </c>
    </row>
    <row r="65" spans="1:2" x14ac:dyDescent="0.25">
      <c r="A65">
        <v>57</v>
      </c>
      <c r="B65" s="13">
        <f t="shared" si="0"/>
        <v>41698</v>
      </c>
    </row>
    <row r="66" spans="1:2" x14ac:dyDescent="0.25">
      <c r="A66">
        <v>58</v>
      </c>
      <c r="B66" s="13">
        <f t="shared" si="0"/>
        <v>41729</v>
      </c>
    </row>
    <row r="67" spans="1:2" x14ac:dyDescent="0.25">
      <c r="A67">
        <v>59</v>
      </c>
      <c r="B67" s="13">
        <f t="shared" si="0"/>
        <v>41759</v>
      </c>
    </row>
    <row r="68" spans="1:2" x14ac:dyDescent="0.25">
      <c r="A68">
        <v>60</v>
      </c>
      <c r="B68" s="13">
        <f t="shared" si="0"/>
        <v>41790</v>
      </c>
    </row>
    <row r="69" spans="1:2" x14ac:dyDescent="0.25">
      <c r="A69">
        <v>61</v>
      </c>
      <c r="B69" s="13">
        <f t="shared" si="0"/>
        <v>41820</v>
      </c>
    </row>
    <row r="70" spans="1:2" x14ac:dyDescent="0.25">
      <c r="A70">
        <v>62</v>
      </c>
      <c r="B70" s="13">
        <f t="shared" si="0"/>
        <v>41851</v>
      </c>
    </row>
    <row r="71" spans="1:2" x14ac:dyDescent="0.25">
      <c r="A71">
        <v>63</v>
      </c>
      <c r="B71" s="13">
        <f t="shared" si="0"/>
        <v>41882</v>
      </c>
    </row>
    <row r="72" spans="1:2" x14ac:dyDescent="0.25">
      <c r="A72">
        <v>64</v>
      </c>
      <c r="B72" s="13">
        <f t="shared" si="0"/>
        <v>41912</v>
      </c>
    </row>
    <row r="73" spans="1:2" x14ac:dyDescent="0.25">
      <c r="A73">
        <v>65</v>
      </c>
      <c r="B73" s="13">
        <f t="shared" si="0"/>
        <v>41943</v>
      </c>
    </row>
    <row r="74" spans="1:2" x14ac:dyDescent="0.25">
      <c r="A74">
        <v>66</v>
      </c>
      <c r="B74" s="13">
        <f t="shared" ref="B74:B75" si="1">EDATE($B$4,A74)</f>
        <v>41973</v>
      </c>
    </row>
    <row r="75" spans="1:2" x14ac:dyDescent="0.25">
      <c r="A75">
        <v>67</v>
      </c>
      <c r="B75" s="13">
        <f t="shared" si="1"/>
        <v>42004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3:E10"/>
  <sheetViews>
    <sheetView tabSelected="1" workbookViewId="0">
      <selection activeCell="C21" sqref="C21"/>
    </sheetView>
  </sheetViews>
  <sheetFormatPr baseColWidth="10" defaultRowHeight="15" x14ac:dyDescent="0.25"/>
  <cols>
    <col min="1" max="1" width="11.85546875" customWidth="1"/>
    <col min="2" max="2" width="17.140625" customWidth="1"/>
    <col min="3" max="3" width="11.85546875" bestFit="1" customWidth="1"/>
    <col min="4" max="4" width="13.5703125" customWidth="1"/>
    <col min="5" max="5" width="12" bestFit="1" customWidth="1"/>
  </cols>
  <sheetData>
    <row r="3" spans="1:5" x14ac:dyDescent="0.25">
      <c r="A3" s="12" t="s">
        <v>29</v>
      </c>
    </row>
    <row r="4" spans="1:5" x14ac:dyDescent="0.25">
      <c r="C4" s="2"/>
    </row>
    <row r="5" spans="1:5" x14ac:dyDescent="0.25">
      <c r="A5" t="s">
        <v>3</v>
      </c>
      <c r="B5" s="1">
        <v>42219.375844907408</v>
      </c>
      <c r="C5" s="2">
        <f>TIME(HOUR(B5),MINUTE(B5),SECOND(B5))</f>
        <v>0.37584490740740745</v>
      </c>
      <c r="D5" s="2"/>
      <c r="E5" s="3"/>
    </row>
    <row r="6" spans="1:5" x14ac:dyDescent="0.25">
      <c r="A6" t="s">
        <v>4</v>
      </c>
      <c r="B6" s="1">
        <v>42219.530069444445</v>
      </c>
      <c r="C6" s="2">
        <f t="shared" ref="C6:C8" si="0">TIME(HOUR(B6),MINUTE(B6),SECOND(B6))</f>
        <v>0.53006944444444437</v>
      </c>
      <c r="D6" s="4">
        <f>+C6-C5</f>
        <v>0.15422453703703692</v>
      </c>
      <c r="E6" s="3"/>
    </row>
    <row r="7" spans="1:5" x14ac:dyDescent="0.25">
      <c r="A7" t="s">
        <v>3</v>
      </c>
      <c r="B7" s="1">
        <v>42219.605034722219</v>
      </c>
      <c r="C7" s="2">
        <f t="shared" si="0"/>
        <v>0.60503472222222221</v>
      </c>
      <c r="D7" s="4"/>
      <c r="E7" s="3"/>
    </row>
    <row r="8" spans="1:5" x14ac:dyDescent="0.25">
      <c r="A8" t="s">
        <v>4</v>
      </c>
      <c r="B8" s="1">
        <v>42219.792048611111</v>
      </c>
      <c r="C8" s="2">
        <f t="shared" si="0"/>
        <v>0.79204861111111102</v>
      </c>
      <c r="D8" s="4">
        <f>+C8-C7</f>
        <v>0.18701388888888881</v>
      </c>
      <c r="E8" s="3"/>
    </row>
    <row r="9" spans="1:5" x14ac:dyDescent="0.25">
      <c r="A9" s="5" t="s">
        <v>6</v>
      </c>
      <c r="B9" s="5"/>
      <c r="C9" s="1">
        <f>TEXT(C6-C5,"h:mm:ss")+TEXT(C8-C7,"h:mm:ss")</f>
        <v>0.3412384259259259</v>
      </c>
      <c r="D9" s="4">
        <f>SUM(D6:D8)</f>
        <v>0.34123842592592574</v>
      </c>
      <c r="E9" s="3"/>
    </row>
    <row r="10" spans="1:5" x14ac:dyDescent="0.25">
      <c r="D10" s="3"/>
      <c r="E10" s="3"/>
    </row>
  </sheetData>
  <mergeCells count="1"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 2</vt:lpstr>
      <vt:lpstr>EJ 3</vt:lpstr>
      <vt:lpstr>EJ 4</vt:lpstr>
      <vt:lpstr>EJ 5 </vt:lpstr>
      <vt:lpstr>EJ 6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2015-07-08T00:15:10Z</dcterms:created>
  <dcterms:modified xsi:type="dcterms:W3CDTF">2015-07-08T01:30:39Z</dcterms:modified>
</cp:coreProperties>
</file>