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105" windowWidth="18375" windowHeight="7350" activeTab="2"/>
  </bookViews>
  <sheets>
    <sheet name="Hoja1" sheetId="3" r:id="rId1"/>
    <sheet name="Hoja2" sheetId="2" r:id="rId2"/>
    <sheet name="Hoja3" sheetId="1" r:id="rId3"/>
  </sheets>
  <calcPr calcId="145621"/>
</workbook>
</file>

<file path=xl/calcChain.xml><?xml version="1.0" encoding="utf-8"?>
<calcChain xmlns="http://schemas.openxmlformats.org/spreadsheetml/2006/main">
  <c r="G10" i="2" l="1"/>
  <c r="D7" i="1"/>
  <c r="C8" i="1"/>
  <c r="C7" i="1"/>
  <c r="E8" i="1" l="1"/>
  <c r="E9" i="1"/>
  <c r="E10" i="1"/>
  <c r="E11" i="1"/>
  <c r="E12" i="1"/>
  <c r="E13" i="1"/>
  <c r="E14" i="1"/>
  <c r="E15" i="1"/>
  <c r="E16" i="1"/>
  <c r="E17" i="1"/>
  <c r="E18" i="1"/>
  <c r="D8" i="1"/>
  <c r="D9" i="1"/>
  <c r="D10" i="1"/>
  <c r="D11" i="1"/>
  <c r="D12" i="1"/>
  <c r="D13" i="1"/>
  <c r="D14" i="1"/>
  <c r="D15" i="1"/>
  <c r="D16" i="1"/>
  <c r="D17" i="1"/>
  <c r="D18" i="1"/>
  <c r="E7" i="1"/>
  <c r="G7" i="1" s="1"/>
  <c r="F8" i="1"/>
  <c r="F9" i="1"/>
  <c r="F10" i="1"/>
  <c r="F11" i="1"/>
  <c r="F12" i="1"/>
  <c r="F13" i="1"/>
  <c r="F14" i="1"/>
  <c r="F15" i="1"/>
  <c r="F16" i="1"/>
  <c r="F17" i="1"/>
  <c r="F18" i="1"/>
  <c r="F7" i="1"/>
  <c r="G8" i="1" l="1"/>
  <c r="C9" i="1" s="1"/>
  <c r="G8" i="2"/>
  <c r="G6" i="2"/>
  <c r="G7" i="2"/>
  <c r="G5" i="2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8" i="3"/>
  <c r="D5" i="3"/>
  <c r="D4" i="3"/>
  <c r="G9" i="1" l="1"/>
  <c r="C10" i="1" s="1"/>
  <c r="G10" i="1" l="1"/>
  <c r="C11" i="1" s="1"/>
  <c r="F6" i="2"/>
  <c r="F7" i="2"/>
  <c r="F8" i="2"/>
  <c r="E6" i="2"/>
  <c r="E7" i="2"/>
  <c r="E8" i="2"/>
  <c r="D6" i="2"/>
  <c r="D7" i="2"/>
  <c r="D8" i="2"/>
  <c r="F5" i="2"/>
  <c r="E5" i="2"/>
  <c r="D5" i="2"/>
  <c r="G11" i="1" l="1"/>
  <c r="C12" i="1" s="1"/>
  <c r="G12" i="1" l="1"/>
  <c r="C13" i="1" s="1"/>
  <c r="G13" i="1" l="1"/>
  <c r="C14" i="1" s="1"/>
  <c r="G14" i="1" l="1"/>
  <c r="C15" i="1" s="1"/>
  <c r="G15" i="1" l="1"/>
  <c r="C16" i="1" s="1"/>
  <c r="G16" i="1" l="1"/>
  <c r="C17" i="1" s="1"/>
  <c r="G17" i="1" l="1"/>
  <c r="C18" i="1" s="1"/>
  <c r="G18" i="1" l="1"/>
</calcChain>
</file>

<file path=xl/sharedStrings.xml><?xml version="1.0" encoding="utf-8"?>
<sst xmlns="http://schemas.openxmlformats.org/spreadsheetml/2006/main" count="16" uniqueCount="15">
  <si>
    <t>HORA</t>
  </si>
  <si>
    <t>MINUTO</t>
  </si>
  <si>
    <t>SEGUNDO</t>
  </si>
  <si>
    <t>PERIODO</t>
  </si>
  <si>
    <t>INICIAL</t>
  </si>
  <si>
    <t>INTERES</t>
  </si>
  <si>
    <t>AMORTIZACION</t>
  </si>
  <si>
    <t>CUOTA</t>
  </si>
  <si>
    <t>FINAL</t>
  </si>
  <si>
    <t>PERIODOS</t>
  </si>
  <si>
    <t>FECHA INICIAL</t>
  </si>
  <si>
    <t>FECHA FINAL</t>
  </si>
  <si>
    <t xml:space="preserve"> MESES</t>
  </si>
  <si>
    <t>RANGO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</si>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</sst>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0.000000"/>
    <numFmt numFmtId="166" formatCode="&quot;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5" fontId="0" fillId="0" borderId="0" xfId="0" applyNumberFormat="1"/>
    <xf numFmtId="0" fontId="3" fillId="0" borderId="1" xfId="0" applyFont="1" applyBorder="1"/>
    <xf numFmtId="14" fontId="0" fillId="0" borderId="1" xfId="0" applyNumberFormat="1" applyBorder="1"/>
    <xf numFmtId="0" fontId="1" fillId="0" borderId="0" xfId="0" applyFont="1" applyAlignment="1">
      <alignment horizontal="right"/>
    </xf>
    <xf numFmtId="1" fontId="1" fillId="0" borderId="0" xfId="0" applyNumberFormat="1" applyFont="1"/>
    <xf numFmtId="0" fontId="1" fillId="0" borderId="0" xfId="0" applyFont="1"/>
    <xf numFmtId="0" fontId="0" fillId="0" borderId="1" xfId="0" applyBorder="1"/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0" fillId="0" borderId="1" xfId="0" applyNumberForma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14" fontId="5" fillId="0" borderId="0" xfId="0" applyNumberFormat="1" applyFont="1"/>
    <xf numFmtId="164" fontId="5" fillId="0" borderId="0" xfId="0" applyNumberFormat="1" applyFont="1"/>
    <xf numFmtId="0" fontId="5" fillId="0" borderId="1" xfId="0" applyFont="1" applyBorder="1" applyAlignment="1">
      <alignment horizontal="center"/>
    </xf>
    <xf numFmtId="18" fontId="5" fillId="0" borderId="1" xfId="0" applyNumberFormat="1" applyFont="1" applyBorder="1" applyAlignment="1">
      <alignment horizontal="center"/>
    </xf>
    <xf numFmtId="18" fontId="6" fillId="0" borderId="0" xfId="0" applyNumberFormat="1" applyFont="1"/>
    <xf numFmtId="0" fontId="4" fillId="0" borderId="0" xfId="0" applyFont="1" applyAlignment="1">
      <alignment horizontal="center"/>
    </xf>
    <xf numFmtId="164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66"/>
  <sheetViews>
    <sheetView workbookViewId="0">
      <selection activeCell="F14" sqref="F14"/>
    </sheetView>
  </sheetViews>
  <sheetFormatPr baseColWidth="10" defaultRowHeight="15" x14ac:dyDescent="0.25"/>
  <cols>
    <col min="1" max="1" width="18.140625" customWidth="1"/>
  </cols>
  <sheetData>
    <row r="4" spans="1:4" ht="18.75" x14ac:dyDescent="0.3">
      <c r="A4" s="2" t="s">
        <v>10</v>
      </c>
      <c r="B4" s="3">
        <v>39964</v>
      </c>
      <c r="C4" s="1"/>
      <c r="D4">
        <f>YEARFRAC(B4,B5)</f>
        <v>5.5583333333333336</v>
      </c>
    </row>
    <row r="5" spans="1:4" ht="18.75" x14ac:dyDescent="0.3">
      <c r="A5" s="2" t="s">
        <v>11</v>
      </c>
      <c r="B5" s="3">
        <v>41994</v>
      </c>
      <c r="C5" s="4" t="s">
        <v>12</v>
      </c>
      <c r="D5" s="5">
        <f>D4*12</f>
        <v>66.7</v>
      </c>
    </row>
    <row r="6" spans="1:4" x14ac:dyDescent="0.25">
      <c r="C6" s="6"/>
      <c r="D6" s="6"/>
    </row>
    <row r="7" spans="1:4" ht="18.75" x14ac:dyDescent="0.3">
      <c r="B7" s="10" t="s">
        <v>13</v>
      </c>
      <c r="C7" s="10"/>
    </row>
    <row r="8" spans="1:4" x14ac:dyDescent="0.25">
      <c r="B8" s="8">
        <v>0</v>
      </c>
      <c r="C8" s="9">
        <f>EDATE($B$4,B8)</f>
        <v>39964</v>
      </c>
    </row>
    <row r="9" spans="1:4" ht="14.45" x14ac:dyDescent="0.3">
      <c r="B9" s="8">
        <v>1</v>
      </c>
      <c r="C9" s="9">
        <f t="shared" ref="C9:C65" si="0">EDATE($B$4,B9)</f>
        <v>39994</v>
      </c>
    </row>
    <row r="10" spans="1:4" ht="14.45" x14ac:dyDescent="0.3">
      <c r="B10" s="8">
        <v>3</v>
      </c>
      <c r="C10" s="9">
        <f t="shared" si="0"/>
        <v>40056</v>
      </c>
    </row>
    <row r="11" spans="1:4" ht="14.45" x14ac:dyDescent="0.3">
      <c r="B11" s="8">
        <v>4</v>
      </c>
      <c r="C11" s="9">
        <f t="shared" si="0"/>
        <v>40086</v>
      </c>
    </row>
    <row r="12" spans="1:4" ht="14.45" x14ac:dyDescent="0.3">
      <c r="B12" s="8">
        <v>5</v>
      </c>
      <c r="C12" s="9">
        <f t="shared" si="0"/>
        <v>40117</v>
      </c>
    </row>
    <row r="13" spans="1:4" ht="14.45" x14ac:dyDescent="0.3">
      <c r="B13" s="8">
        <v>6</v>
      </c>
      <c r="C13" s="9">
        <f t="shared" si="0"/>
        <v>40147</v>
      </c>
    </row>
    <row r="14" spans="1:4" ht="14.45" x14ac:dyDescent="0.3">
      <c r="B14" s="8">
        <v>7</v>
      </c>
      <c r="C14" s="9">
        <f t="shared" si="0"/>
        <v>40178</v>
      </c>
    </row>
    <row r="15" spans="1:4" ht="14.45" x14ac:dyDescent="0.3">
      <c r="B15" s="8">
        <v>8.4285714285714306</v>
      </c>
      <c r="C15" s="9">
        <f t="shared" si="0"/>
        <v>40209</v>
      </c>
    </row>
    <row r="16" spans="1:4" ht="14.45" x14ac:dyDescent="0.3">
      <c r="B16" s="8">
        <v>9.6071428571428594</v>
      </c>
      <c r="C16" s="9">
        <f t="shared" si="0"/>
        <v>40237</v>
      </c>
    </row>
    <row r="17" spans="2:3" ht="14.45" x14ac:dyDescent="0.3">
      <c r="B17" s="8">
        <v>10.785714285714301</v>
      </c>
      <c r="C17" s="9">
        <f t="shared" si="0"/>
        <v>40268</v>
      </c>
    </row>
    <row r="18" spans="2:3" ht="14.45" x14ac:dyDescent="0.3">
      <c r="B18" s="8">
        <v>11.964285714285699</v>
      </c>
      <c r="C18" s="9">
        <f t="shared" si="0"/>
        <v>40298</v>
      </c>
    </row>
    <row r="19" spans="2:3" ht="14.45" x14ac:dyDescent="0.3">
      <c r="B19" s="8">
        <v>13.1428571428571</v>
      </c>
      <c r="C19" s="9">
        <f t="shared" si="0"/>
        <v>40359</v>
      </c>
    </row>
    <row r="20" spans="2:3" ht="14.45" x14ac:dyDescent="0.3">
      <c r="B20" s="8">
        <v>14.3214285714285</v>
      </c>
      <c r="C20" s="9">
        <f t="shared" si="0"/>
        <v>40390</v>
      </c>
    </row>
    <row r="21" spans="2:3" ht="14.45" x14ac:dyDescent="0.3">
      <c r="B21" s="8">
        <v>15.5</v>
      </c>
      <c r="C21" s="9">
        <f t="shared" si="0"/>
        <v>40421</v>
      </c>
    </row>
    <row r="22" spans="2:3" ht="14.45" x14ac:dyDescent="0.3">
      <c r="B22" s="8">
        <v>16.678571428571399</v>
      </c>
      <c r="C22" s="9">
        <f t="shared" si="0"/>
        <v>40451</v>
      </c>
    </row>
    <row r="23" spans="2:3" ht="14.45" x14ac:dyDescent="0.3">
      <c r="B23" s="8">
        <v>17.857142857142801</v>
      </c>
      <c r="C23" s="9">
        <f t="shared" si="0"/>
        <v>40482</v>
      </c>
    </row>
    <row r="24" spans="2:3" ht="14.45" x14ac:dyDescent="0.3">
      <c r="B24" s="8">
        <v>19.035714285714299</v>
      </c>
      <c r="C24" s="9">
        <f t="shared" si="0"/>
        <v>40543</v>
      </c>
    </row>
    <row r="25" spans="2:3" x14ac:dyDescent="0.25">
      <c r="B25" s="8">
        <v>20.214285714285701</v>
      </c>
      <c r="C25" s="9">
        <f t="shared" si="0"/>
        <v>40574</v>
      </c>
    </row>
    <row r="26" spans="2:3" x14ac:dyDescent="0.25">
      <c r="B26" s="8">
        <v>21.3928571428571</v>
      </c>
      <c r="C26" s="9">
        <f t="shared" si="0"/>
        <v>40602</v>
      </c>
    </row>
    <row r="27" spans="2:3" x14ac:dyDescent="0.25">
      <c r="B27" s="8">
        <v>22.571428571428498</v>
      </c>
      <c r="C27" s="9">
        <f t="shared" si="0"/>
        <v>40633</v>
      </c>
    </row>
    <row r="28" spans="2:3" x14ac:dyDescent="0.25">
      <c r="B28" s="8">
        <v>23.75</v>
      </c>
      <c r="C28" s="9">
        <f t="shared" si="0"/>
        <v>40663</v>
      </c>
    </row>
    <row r="29" spans="2:3" x14ac:dyDescent="0.25">
      <c r="B29" s="8">
        <v>24.928571428571399</v>
      </c>
      <c r="C29" s="9">
        <f t="shared" si="0"/>
        <v>40694</v>
      </c>
    </row>
    <row r="30" spans="2:3" x14ac:dyDescent="0.25">
      <c r="B30" s="8">
        <v>26.107142857142801</v>
      </c>
      <c r="C30" s="9">
        <f t="shared" si="0"/>
        <v>40755</v>
      </c>
    </row>
    <row r="31" spans="2:3" x14ac:dyDescent="0.25">
      <c r="B31" s="8">
        <v>27.285714285714299</v>
      </c>
      <c r="C31" s="9">
        <f t="shared" si="0"/>
        <v>40786</v>
      </c>
    </row>
    <row r="32" spans="2:3" x14ac:dyDescent="0.25">
      <c r="B32" s="8">
        <v>28.464285714285701</v>
      </c>
      <c r="C32" s="9">
        <f t="shared" si="0"/>
        <v>40816</v>
      </c>
    </row>
    <row r="33" spans="2:3" x14ac:dyDescent="0.25">
      <c r="B33" s="8">
        <v>29.6428571428571</v>
      </c>
      <c r="C33" s="9">
        <f t="shared" si="0"/>
        <v>40847</v>
      </c>
    </row>
    <row r="34" spans="2:3" x14ac:dyDescent="0.25">
      <c r="B34" s="8">
        <v>30.821428571428498</v>
      </c>
      <c r="C34" s="9">
        <f t="shared" si="0"/>
        <v>40877</v>
      </c>
    </row>
    <row r="35" spans="2:3" x14ac:dyDescent="0.25">
      <c r="B35" s="8">
        <v>32</v>
      </c>
      <c r="C35" s="9">
        <f t="shared" si="0"/>
        <v>40939</v>
      </c>
    </row>
    <row r="36" spans="2:3" x14ac:dyDescent="0.25">
      <c r="B36" s="8">
        <v>33.178571428571402</v>
      </c>
      <c r="C36" s="9">
        <f t="shared" si="0"/>
        <v>40968</v>
      </c>
    </row>
    <row r="37" spans="2:3" x14ac:dyDescent="0.25">
      <c r="B37" s="8">
        <v>34.357142857142797</v>
      </c>
      <c r="C37" s="9">
        <f t="shared" si="0"/>
        <v>40999</v>
      </c>
    </row>
    <row r="38" spans="2:3" x14ac:dyDescent="0.25">
      <c r="B38" s="8">
        <v>35.535714285714299</v>
      </c>
      <c r="C38" s="9">
        <f t="shared" si="0"/>
        <v>41029</v>
      </c>
    </row>
    <row r="39" spans="2:3" x14ac:dyDescent="0.25">
      <c r="B39" s="8">
        <v>36.714285714285701</v>
      </c>
      <c r="C39" s="9">
        <f t="shared" si="0"/>
        <v>41060</v>
      </c>
    </row>
    <row r="40" spans="2:3" x14ac:dyDescent="0.25">
      <c r="B40" s="8">
        <v>37.892857142857103</v>
      </c>
      <c r="C40" s="9">
        <f t="shared" si="0"/>
        <v>41090</v>
      </c>
    </row>
    <row r="41" spans="2:3" x14ac:dyDescent="0.25">
      <c r="B41" s="8">
        <v>39.071428571428598</v>
      </c>
      <c r="C41" s="9">
        <f t="shared" si="0"/>
        <v>41152</v>
      </c>
    </row>
    <row r="42" spans="2:3" x14ac:dyDescent="0.25">
      <c r="B42" s="8">
        <v>40.25</v>
      </c>
      <c r="C42" s="9">
        <f t="shared" si="0"/>
        <v>41182</v>
      </c>
    </row>
    <row r="43" spans="2:3" x14ac:dyDescent="0.25">
      <c r="B43" s="8">
        <v>41.428571428571402</v>
      </c>
      <c r="C43" s="9">
        <f t="shared" si="0"/>
        <v>41213</v>
      </c>
    </row>
    <row r="44" spans="2:3" x14ac:dyDescent="0.25">
      <c r="B44" s="8">
        <v>42.607142857142797</v>
      </c>
      <c r="C44" s="9">
        <f t="shared" si="0"/>
        <v>41243</v>
      </c>
    </row>
    <row r="45" spans="2:3" x14ac:dyDescent="0.25">
      <c r="B45" s="8">
        <v>43.785714285714299</v>
      </c>
      <c r="C45" s="9">
        <f t="shared" si="0"/>
        <v>41274</v>
      </c>
    </row>
    <row r="46" spans="2:3" x14ac:dyDescent="0.25">
      <c r="B46" s="8">
        <v>44.964285714285701</v>
      </c>
      <c r="C46" s="9">
        <f t="shared" si="0"/>
        <v>41305</v>
      </c>
    </row>
    <row r="47" spans="2:3" x14ac:dyDescent="0.25">
      <c r="B47" s="8">
        <v>46.142857142857103</v>
      </c>
      <c r="C47" s="9">
        <f t="shared" si="0"/>
        <v>41364</v>
      </c>
    </row>
    <row r="48" spans="2:3" x14ac:dyDescent="0.25">
      <c r="B48" s="8">
        <v>47.321428571428598</v>
      </c>
      <c r="C48" s="9">
        <f t="shared" si="0"/>
        <v>41394</v>
      </c>
    </row>
    <row r="49" spans="2:3" x14ac:dyDescent="0.25">
      <c r="B49" s="8">
        <v>48.5</v>
      </c>
      <c r="C49" s="9">
        <f t="shared" si="0"/>
        <v>41425</v>
      </c>
    </row>
    <row r="50" spans="2:3" x14ac:dyDescent="0.25">
      <c r="B50" s="8">
        <v>49.678571428571402</v>
      </c>
      <c r="C50" s="9">
        <f t="shared" si="0"/>
        <v>41455</v>
      </c>
    </row>
    <row r="51" spans="2:3" x14ac:dyDescent="0.25">
      <c r="B51" s="8">
        <v>50.857142857142797</v>
      </c>
      <c r="C51" s="9">
        <f t="shared" si="0"/>
        <v>41486</v>
      </c>
    </row>
    <row r="52" spans="2:3" x14ac:dyDescent="0.25">
      <c r="B52" s="8">
        <v>52.035714285714299</v>
      </c>
      <c r="C52" s="9">
        <f t="shared" si="0"/>
        <v>41547</v>
      </c>
    </row>
    <row r="53" spans="2:3" x14ac:dyDescent="0.25">
      <c r="B53" s="8">
        <v>53.214285714285701</v>
      </c>
      <c r="C53" s="9">
        <f t="shared" si="0"/>
        <v>41578</v>
      </c>
    </row>
    <row r="54" spans="2:3" x14ac:dyDescent="0.25">
      <c r="B54" s="8">
        <v>54.392857142857103</v>
      </c>
      <c r="C54" s="9">
        <f t="shared" si="0"/>
        <v>41608</v>
      </c>
    </row>
    <row r="55" spans="2:3" x14ac:dyDescent="0.25">
      <c r="B55" s="8">
        <v>55.571428571428598</v>
      </c>
      <c r="C55" s="9">
        <f t="shared" si="0"/>
        <v>41639</v>
      </c>
    </row>
    <row r="56" spans="2:3" x14ac:dyDescent="0.25">
      <c r="B56" s="8">
        <v>56.75</v>
      </c>
      <c r="C56" s="9">
        <f t="shared" si="0"/>
        <v>41670</v>
      </c>
    </row>
    <row r="57" spans="2:3" x14ac:dyDescent="0.25">
      <c r="B57" s="8">
        <v>57.928571428571402</v>
      </c>
      <c r="C57" s="9">
        <f t="shared" si="0"/>
        <v>41698</v>
      </c>
    </row>
    <row r="58" spans="2:3" x14ac:dyDescent="0.25">
      <c r="B58" s="8">
        <v>59.107142857142797</v>
      </c>
      <c r="C58" s="9">
        <f t="shared" si="0"/>
        <v>41759</v>
      </c>
    </row>
    <row r="59" spans="2:3" x14ac:dyDescent="0.25">
      <c r="B59" s="8">
        <v>60.285714285714299</v>
      </c>
      <c r="C59" s="9">
        <f t="shared" si="0"/>
        <v>41790</v>
      </c>
    </row>
    <row r="60" spans="2:3" x14ac:dyDescent="0.25">
      <c r="B60" s="8">
        <v>61.464285714285701</v>
      </c>
      <c r="C60" s="9">
        <f t="shared" si="0"/>
        <v>41820</v>
      </c>
    </row>
    <row r="61" spans="2:3" x14ac:dyDescent="0.25">
      <c r="B61" s="8">
        <v>62.642857142857103</v>
      </c>
      <c r="C61" s="9">
        <f t="shared" si="0"/>
        <v>41851</v>
      </c>
    </row>
    <row r="62" spans="2:3" x14ac:dyDescent="0.25">
      <c r="B62" s="8">
        <v>63.821428571428598</v>
      </c>
      <c r="C62" s="9">
        <f t="shared" si="0"/>
        <v>41882</v>
      </c>
    </row>
    <row r="63" spans="2:3" x14ac:dyDescent="0.25">
      <c r="B63" s="8">
        <v>65</v>
      </c>
      <c r="C63" s="9">
        <f t="shared" si="0"/>
        <v>41943</v>
      </c>
    </row>
    <row r="64" spans="2:3" x14ac:dyDescent="0.25">
      <c r="B64" s="8">
        <v>66.178571428571402</v>
      </c>
      <c r="C64" s="9">
        <f t="shared" si="0"/>
        <v>41973</v>
      </c>
    </row>
    <row r="65" spans="2:3" x14ac:dyDescent="0.25">
      <c r="B65" s="8">
        <v>67.357142857142804</v>
      </c>
      <c r="C65" s="9">
        <f t="shared" si="0"/>
        <v>42004</v>
      </c>
    </row>
    <row r="66" spans="2:3" x14ac:dyDescent="0.25">
      <c r="B66" s="7"/>
      <c r="C66" s="7"/>
    </row>
  </sheetData>
  <mergeCells count="1">
    <mergeCell ref="B7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0"/>
  <sheetViews>
    <sheetView zoomScale="90" zoomScaleNormal="90" workbookViewId="0">
      <selection activeCell="H14" sqref="H14"/>
    </sheetView>
  </sheetViews>
  <sheetFormatPr baseColWidth="10" defaultRowHeight="15" x14ac:dyDescent="0.25"/>
  <cols>
    <col min="2" max="2" width="16.28515625" bestFit="1" customWidth="1"/>
    <col min="3" max="3" width="12.5703125" bestFit="1" customWidth="1"/>
    <col min="4" max="4" width="12.28515625" customWidth="1"/>
    <col min="5" max="5" width="14.140625" customWidth="1"/>
    <col min="6" max="6" width="16.85546875" customWidth="1"/>
    <col min="7" max="7" width="13.28515625" bestFit="1" customWidth="1"/>
  </cols>
  <sheetData>
    <row r="4" spans="2:7" ht="21" x14ac:dyDescent="0.35">
      <c r="B4" s="27" t="s">
        <v>14</v>
      </c>
      <c r="C4" s="20"/>
      <c r="D4" s="21" t="s">
        <v>0</v>
      </c>
      <c r="E4" s="21" t="s">
        <v>1</v>
      </c>
      <c r="F4" s="21" t="s">
        <v>2</v>
      </c>
      <c r="G4" s="21"/>
    </row>
    <row r="5" spans="2:7" ht="21" x14ac:dyDescent="0.35">
      <c r="B5" s="22">
        <v>42219</v>
      </c>
      <c r="C5" s="23">
        <v>0.37584490740740745</v>
      </c>
      <c r="D5" s="24">
        <f>HOUR(C5)</f>
        <v>9</v>
      </c>
      <c r="E5" s="24">
        <f>MINUTE(C5)</f>
        <v>1</v>
      </c>
      <c r="F5" s="24">
        <f>SECOND(C5)</f>
        <v>13</v>
      </c>
      <c r="G5" s="25">
        <f>TIME(D5,E5,F5)</f>
        <v>0.37584490740740745</v>
      </c>
    </row>
    <row r="6" spans="2:7" ht="21" x14ac:dyDescent="0.35">
      <c r="B6" s="22">
        <v>42219</v>
      </c>
      <c r="C6" s="23">
        <v>0.53006944444444437</v>
      </c>
      <c r="D6" s="24">
        <f t="shared" ref="D6:D8" si="0">HOUR(C6)</f>
        <v>12</v>
      </c>
      <c r="E6" s="24">
        <f t="shared" ref="E6:E8" si="1">MINUTE(C6)</f>
        <v>43</v>
      </c>
      <c r="F6" s="24">
        <f t="shared" ref="F6:F8" si="2">SECOND(C6)</f>
        <v>18</v>
      </c>
      <c r="G6" s="25">
        <f>TIME(D6,E6,F6)</f>
        <v>0.53006944444444437</v>
      </c>
    </row>
    <row r="7" spans="2:7" ht="21" x14ac:dyDescent="0.35">
      <c r="B7" s="22">
        <v>42219</v>
      </c>
      <c r="C7" s="23">
        <v>0.60503472222222221</v>
      </c>
      <c r="D7" s="24">
        <f t="shared" si="0"/>
        <v>14</v>
      </c>
      <c r="E7" s="24">
        <f t="shared" si="1"/>
        <v>31</v>
      </c>
      <c r="F7" s="24">
        <f t="shared" si="2"/>
        <v>15</v>
      </c>
      <c r="G7" s="25">
        <f t="shared" ref="G7" si="3">TIME(D7,E7,F7)</f>
        <v>0.60503472222222221</v>
      </c>
    </row>
    <row r="8" spans="2:7" ht="21" x14ac:dyDescent="0.35">
      <c r="B8" s="22">
        <v>42219</v>
      </c>
      <c r="C8" s="23">
        <v>0.79204861111111102</v>
      </c>
      <c r="D8" s="24">
        <f t="shared" si="0"/>
        <v>19</v>
      </c>
      <c r="E8" s="24">
        <f t="shared" si="1"/>
        <v>0</v>
      </c>
      <c r="F8" s="24">
        <f t="shared" si="2"/>
        <v>33</v>
      </c>
      <c r="G8" s="25">
        <f>TIME(D8,E8,F8)</f>
        <v>0.79204861111111102</v>
      </c>
    </row>
    <row r="9" spans="2:7" ht="18.75" x14ac:dyDescent="0.3">
      <c r="G9" s="26"/>
    </row>
    <row r="10" spans="2:7" ht="21" x14ac:dyDescent="0.35">
      <c r="G10" s="28">
        <f>TEXT(G6-G5,"h:mm:ss")+TEXT(G8-G7,"h:mm:ss")</f>
        <v>0.3412384259259259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8"/>
  <sheetViews>
    <sheetView tabSelected="1" workbookViewId="0">
      <selection activeCell="P25" sqref="P25"/>
    </sheetView>
  </sheetViews>
  <sheetFormatPr baseColWidth="10" defaultRowHeight="15" x14ac:dyDescent="0.25"/>
  <cols>
    <col min="2" max="2" width="15.7109375" customWidth="1"/>
    <col min="5" max="5" width="18.140625" customWidth="1"/>
  </cols>
  <sheetData>
    <row r="2" spans="2:7" ht="18.75" x14ac:dyDescent="0.3">
      <c r="B2" s="2" t="s">
        <v>5</v>
      </c>
      <c r="C2" s="19">
        <v>0.08</v>
      </c>
    </row>
    <row r="3" spans="2:7" ht="18.75" x14ac:dyDescent="0.3">
      <c r="B3" s="2" t="s">
        <v>9</v>
      </c>
      <c r="C3" s="7">
        <v>12</v>
      </c>
    </row>
    <row r="5" spans="2:7" ht="15.75" x14ac:dyDescent="0.25">
      <c r="B5" s="18" t="s">
        <v>3</v>
      </c>
      <c r="C5" s="18" t="s">
        <v>4</v>
      </c>
      <c r="D5" s="18" t="s">
        <v>5</v>
      </c>
      <c r="E5" s="18" t="s">
        <v>6</v>
      </c>
      <c r="F5" s="18" t="s">
        <v>7</v>
      </c>
      <c r="G5" s="18" t="s">
        <v>8</v>
      </c>
    </row>
    <row r="6" spans="2:7" ht="14.45" x14ac:dyDescent="0.3">
      <c r="B6" s="13"/>
      <c r="C6" s="13"/>
      <c r="D6" s="13"/>
      <c r="E6" s="13"/>
      <c r="F6" s="13"/>
      <c r="G6" s="11">
        <v>20000</v>
      </c>
    </row>
    <row r="7" spans="2:7" ht="14.45" x14ac:dyDescent="0.3">
      <c r="B7" s="14">
        <v>1</v>
      </c>
      <c r="C7" s="16">
        <f>G6</f>
        <v>20000</v>
      </c>
      <c r="D7" s="16">
        <f>IPMT($C$2,B7,$C$3,-$C$7)</f>
        <v>1600.0000000000002</v>
      </c>
      <c r="E7" s="16">
        <f>PPMT($C$2,B7,$C$3,-$C$7)</f>
        <v>1053.9003384893913</v>
      </c>
      <c r="F7" s="16">
        <f>PMT($C$2,$C$3,-$G$6)</f>
        <v>2653.9003384893913</v>
      </c>
      <c r="G7" s="11">
        <f>C7-E7</f>
        <v>18946.099661510609</v>
      </c>
    </row>
    <row r="8" spans="2:7" ht="14.45" x14ac:dyDescent="0.3">
      <c r="B8" s="14">
        <v>2</v>
      </c>
      <c r="C8" s="16">
        <f>G7</f>
        <v>18946.099661510609</v>
      </c>
      <c r="D8" s="16">
        <f t="shared" ref="D8:D18" si="0">IPMT($C$2,B8,$C$3,-$C$7)</f>
        <v>1515.6879729208488</v>
      </c>
      <c r="E8" s="16">
        <f t="shared" ref="E8:E18" si="1">PPMT($C$2,B8,$C$3,-$C$7)</f>
        <v>1138.2123655685425</v>
      </c>
      <c r="F8" s="16">
        <f t="shared" ref="F8:F18" si="2">PMT($C$2,$C$3,-$G$6)</f>
        <v>2653.9003384893913</v>
      </c>
      <c r="G8" s="11">
        <f t="shared" ref="G8:G18" si="3">C8-E8</f>
        <v>17807.887295942066</v>
      </c>
    </row>
    <row r="9" spans="2:7" ht="14.45" x14ac:dyDescent="0.3">
      <c r="B9" s="14">
        <v>3</v>
      </c>
      <c r="C9" s="16">
        <f t="shared" ref="C8:C18" si="4">G8</f>
        <v>17807.887295942066</v>
      </c>
      <c r="D9" s="16">
        <f t="shared" si="0"/>
        <v>1424.6309836753653</v>
      </c>
      <c r="E9" s="16">
        <f t="shared" si="1"/>
        <v>1229.269354814026</v>
      </c>
      <c r="F9" s="16">
        <f t="shared" si="2"/>
        <v>2653.9003384893913</v>
      </c>
      <c r="G9" s="11">
        <f t="shared" si="3"/>
        <v>16578.617941128039</v>
      </c>
    </row>
    <row r="10" spans="2:7" ht="14.45" x14ac:dyDescent="0.3">
      <c r="B10" s="14">
        <v>4</v>
      </c>
      <c r="C10" s="16">
        <f t="shared" si="4"/>
        <v>16578.617941128039</v>
      </c>
      <c r="D10" s="16">
        <f t="shared" si="0"/>
        <v>1326.2894352902435</v>
      </c>
      <c r="E10" s="16">
        <f t="shared" si="1"/>
        <v>1327.610903199148</v>
      </c>
      <c r="F10" s="16">
        <f t="shared" si="2"/>
        <v>2653.9003384893913</v>
      </c>
      <c r="G10" s="11">
        <f t="shared" si="3"/>
        <v>15251.007037928892</v>
      </c>
    </row>
    <row r="11" spans="2:7" ht="14.45" x14ac:dyDescent="0.3">
      <c r="B11" s="14">
        <v>5</v>
      </c>
      <c r="C11" s="16">
        <f t="shared" si="4"/>
        <v>15251.007037928892</v>
      </c>
      <c r="D11" s="16">
        <f t="shared" si="0"/>
        <v>1220.0805630343114</v>
      </c>
      <c r="E11" s="16">
        <f t="shared" si="1"/>
        <v>1433.8197754550799</v>
      </c>
      <c r="F11" s="16">
        <f t="shared" si="2"/>
        <v>2653.9003384893913</v>
      </c>
      <c r="G11" s="11">
        <f t="shared" si="3"/>
        <v>13817.187262473812</v>
      </c>
    </row>
    <row r="12" spans="2:7" ht="14.45" x14ac:dyDescent="0.3">
      <c r="B12" s="14">
        <v>6</v>
      </c>
      <c r="C12" s="16">
        <f t="shared" si="4"/>
        <v>13817.187262473812</v>
      </c>
      <c r="D12" s="16">
        <f t="shared" si="0"/>
        <v>1105.3749809979049</v>
      </c>
      <c r="E12" s="16">
        <f t="shared" si="1"/>
        <v>1548.5253574914864</v>
      </c>
      <c r="F12" s="16">
        <f t="shared" si="2"/>
        <v>2653.9003384893913</v>
      </c>
      <c r="G12" s="11">
        <f t="shared" si="3"/>
        <v>12268.661904982326</v>
      </c>
    </row>
    <row r="13" spans="2:7" ht="14.45" x14ac:dyDescent="0.3">
      <c r="B13" s="14">
        <v>7</v>
      </c>
      <c r="C13" s="16">
        <f t="shared" si="4"/>
        <v>12268.661904982326</v>
      </c>
      <c r="D13" s="16">
        <f t="shared" si="0"/>
        <v>981.49295239858611</v>
      </c>
      <c r="E13" s="16">
        <f t="shared" si="1"/>
        <v>1672.4073860908052</v>
      </c>
      <c r="F13" s="16">
        <f t="shared" si="2"/>
        <v>2653.9003384893913</v>
      </c>
      <c r="G13" s="11">
        <f t="shared" si="3"/>
        <v>10596.254518891521</v>
      </c>
    </row>
    <row r="14" spans="2:7" ht="14.45" x14ac:dyDescent="0.3">
      <c r="B14" s="14">
        <v>8</v>
      </c>
      <c r="C14" s="16">
        <f t="shared" si="4"/>
        <v>10596.254518891521</v>
      </c>
      <c r="D14" s="16">
        <f t="shared" si="0"/>
        <v>847.70036151132172</v>
      </c>
      <c r="E14" s="16">
        <f t="shared" si="1"/>
        <v>1806.1999769780696</v>
      </c>
      <c r="F14" s="16">
        <f t="shared" si="2"/>
        <v>2653.9003384893913</v>
      </c>
      <c r="G14" s="11">
        <f t="shared" si="3"/>
        <v>8790.0545419134505</v>
      </c>
    </row>
    <row r="15" spans="2:7" ht="14.45" x14ac:dyDescent="0.3">
      <c r="B15" s="14">
        <v>9</v>
      </c>
      <c r="C15" s="16">
        <f t="shared" si="4"/>
        <v>8790.0545419134505</v>
      </c>
      <c r="D15" s="16">
        <f t="shared" si="0"/>
        <v>703.20436335307602</v>
      </c>
      <c r="E15" s="16">
        <f t="shared" si="1"/>
        <v>1950.6959751363152</v>
      </c>
      <c r="F15" s="16">
        <f t="shared" si="2"/>
        <v>2653.9003384893913</v>
      </c>
      <c r="G15" s="11">
        <f t="shared" si="3"/>
        <v>6839.3585667771349</v>
      </c>
    </row>
    <row r="16" spans="2:7" ht="14.45" x14ac:dyDescent="0.3">
      <c r="B16" s="14">
        <v>10</v>
      </c>
      <c r="C16" s="16">
        <f t="shared" si="4"/>
        <v>6839.3585667771349</v>
      </c>
      <c r="D16" s="16">
        <f t="shared" si="0"/>
        <v>547.14868534217089</v>
      </c>
      <c r="E16" s="16">
        <f t="shared" si="1"/>
        <v>2106.7516531472202</v>
      </c>
      <c r="F16" s="16">
        <f t="shared" si="2"/>
        <v>2653.9003384893913</v>
      </c>
      <c r="G16" s="11">
        <f t="shared" si="3"/>
        <v>4732.6069136299147</v>
      </c>
    </row>
    <row r="17" spans="2:7" ht="14.45" x14ac:dyDescent="0.3">
      <c r="B17" s="14">
        <v>11</v>
      </c>
      <c r="C17" s="16">
        <f t="shared" si="4"/>
        <v>4732.6069136299147</v>
      </c>
      <c r="D17" s="16">
        <f t="shared" si="0"/>
        <v>378.60855309039329</v>
      </c>
      <c r="E17" s="16">
        <f t="shared" si="1"/>
        <v>2275.2917853989979</v>
      </c>
      <c r="F17" s="16">
        <f t="shared" si="2"/>
        <v>2653.9003384893913</v>
      </c>
      <c r="G17" s="11">
        <f t="shared" si="3"/>
        <v>2457.3151282309168</v>
      </c>
    </row>
    <row r="18" spans="2:7" ht="14.45" x14ac:dyDescent="0.3">
      <c r="B18" s="15">
        <v>12</v>
      </c>
      <c r="C18" s="17">
        <f t="shared" si="4"/>
        <v>2457.3151282309168</v>
      </c>
      <c r="D18" s="17">
        <f t="shared" si="0"/>
        <v>196.58521025847341</v>
      </c>
      <c r="E18" s="17">
        <f t="shared" si="1"/>
        <v>2457.3151282309177</v>
      </c>
      <c r="F18" s="17">
        <f t="shared" si="2"/>
        <v>2653.9003384893913</v>
      </c>
      <c r="G18" s="12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 4</dc:creator>
  <cp:lastModifiedBy>Laboratorio 4</cp:lastModifiedBy>
  <dcterms:created xsi:type="dcterms:W3CDTF">2015-07-09T14:44:01Z</dcterms:created>
  <dcterms:modified xsi:type="dcterms:W3CDTF">2015-07-09T15:43:04Z</dcterms:modified>
</cp:coreProperties>
</file>