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5" i="3" l="1"/>
  <c r="G14" i="3"/>
  <c r="F15" i="3"/>
  <c r="F14" i="3"/>
  <c r="E15" i="3"/>
  <c r="E14" i="3"/>
  <c r="D15" i="3"/>
  <c r="D14" i="3"/>
  <c r="G10" i="2"/>
  <c r="G6" i="2"/>
  <c r="G7" i="2"/>
  <c r="G8" i="2"/>
  <c r="G5" i="2"/>
  <c r="F6" i="2"/>
  <c r="F7" i="2"/>
  <c r="F8" i="2"/>
  <c r="E6" i="2"/>
  <c r="E7" i="2"/>
  <c r="E8" i="2"/>
  <c r="D6" i="2"/>
  <c r="D7" i="2"/>
  <c r="D8" i="2"/>
  <c r="F5" i="2"/>
  <c r="E5" i="2"/>
  <c r="D5" i="2"/>
  <c r="D76" i="1"/>
  <c r="C7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9" i="1"/>
</calcChain>
</file>

<file path=xl/sharedStrings.xml><?xml version="1.0" encoding="utf-8"?>
<sst xmlns="http://schemas.openxmlformats.org/spreadsheetml/2006/main" count="15" uniqueCount="15">
  <si>
    <t>Fecha final</t>
  </si>
  <si>
    <t>Fecha inicial</t>
  </si>
  <si>
    <t>HORAS DE TRABAJO</t>
  </si>
  <si>
    <t>HORA ENTRADA</t>
  </si>
  <si>
    <t>HORA SALIDA ALMUERZO</t>
  </si>
  <si>
    <t>HORA REGRESO ALMUERZO</t>
  </si>
  <si>
    <t>HORA SALIDA</t>
  </si>
  <si>
    <t># PERDIODOS</t>
  </si>
  <si>
    <t>TASA MENSUAL</t>
  </si>
  <si>
    <t>CUOTA</t>
  </si>
  <si>
    <t>INTERESES</t>
  </si>
  <si>
    <t>SALDO</t>
  </si>
  <si>
    <t>AMORTIZACION O CAPITAL</t>
  </si>
  <si>
    <t>VA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</si>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</sst>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9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335B4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4" fontId="0" fillId="0" borderId="0" xfId="0" applyNumberFormat="1" applyAlignment="1"/>
    <xf numFmtId="0" fontId="1" fillId="0" borderId="0" xfId="0" applyFont="1"/>
    <xf numFmtId="169" fontId="0" fillId="2" borderId="0" xfId="0" applyNumberFormat="1" applyFill="1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8" fontId="0" fillId="0" borderId="0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8" fontId="0" fillId="0" borderId="5" xfId="0" applyNumberFormat="1" applyBorder="1"/>
    <xf numFmtId="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8" fontId="0" fillId="4" borderId="7" xfId="0" applyNumberFormat="1" applyFill="1" applyBorder="1"/>
    <xf numFmtId="22" fontId="0" fillId="0" borderId="4" xfId="0" applyNumberFormat="1" applyBorder="1" applyAlignment="1">
      <alignment horizontal="center"/>
    </xf>
    <xf numFmtId="18" fontId="0" fillId="0" borderId="0" xfId="0" applyNumberFormat="1" applyBorder="1"/>
    <xf numFmtId="22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8" fontId="0" fillId="0" borderId="9" xfId="0" applyNumberFormat="1" applyBorder="1"/>
    <xf numFmtId="22" fontId="0" fillId="0" borderId="2" xfId="0" applyNumberFormat="1" applyBorder="1" applyAlignment="1">
      <alignment horizontal="center"/>
    </xf>
    <xf numFmtId="18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35B4"/>
      <color rgb="FFFF3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6"/>
  <sheetViews>
    <sheetView topLeftCell="A61" workbookViewId="0">
      <selection activeCell="H18" sqref="H18"/>
    </sheetView>
  </sheetViews>
  <sheetFormatPr baseColWidth="10" defaultRowHeight="15" x14ac:dyDescent="0.25"/>
  <cols>
    <col min="2" max="2" width="12.140625" customWidth="1"/>
    <col min="3" max="3" width="15.85546875" customWidth="1"/>
  </cols>
  <sheetData>
    <row r="2" spans="2:4" x14ac:dyDescent="0.25">
      <c r="B2" s="3">
        <v>1</v>
      </c>
    </row>
    <row r="4" spans="2:4" x14ac:dyDescent="0.25">
      <c r="B4" s="10" t="s">
        <v>1</v>
      </c>
      <c r="C4" s="5">
        <v>39964</v>
      </c>
    </row>
    <row r="5" spans="2:4" x14ac:dyDescent="0.25">
      <c r="B5" s="10" t="s">
        <v>0</v>
      </c>
      <c r="C5" s="5">
        <v>41994</v>
      </c>
    </row>
    <row r="7" spans="2:4" x14ac:dyDescent="0.25">
      <c r="C7" s="4">
        <f>YEARFRAC(C4,C5)*12</f>
        <v>66.7</v>
      </c>
    </row>
    <row r="9" spans="2:4" x14ac:dyDescent="0.25">
      <c r="C9" s="2">
        <v>0</v>
      </c>
      <c r="D9" s="1">
        <f>EDATE($C$4,C9)</f>
        <v>39964</v>
      </c>
    </row>
    <row r="10" spans="2:4" x14ac:dyDescent="0.25">
      <c r="C10" s="2">
        <v>1</v>
      </c>
      <c r="D10" s="1">
        <f t="shared" ref="D10:D73" si="0">EDATE($C$4,C10)</f>
        <v>39994</v>
      </c>
    </row>
    <row r="11" spans="2:4" x14ac:dyDescent="0.25">
      <c r="C11" s="2">
        <v>2</v>
      </c>
      <c r="D11" s="1">
        <f t="shared" si="0"/>
        <v>40025</v>
      </c>
    </row>
    <row r="12" spans="2:4" x14ac:dyDescent="0.25">
      <c r="C12" s="2">
        <v>3</v>
      </c>
      <c r="D12" s="1">
        <f t="shared" si="0"/>
        <v>40056</v>
      </c>
    </row>
    <row r="13" spans="2:4" x14ac:dyDescent="0.25">
      <c r="C13" s="2">
        <v>4</v>
      </c>
      <c r="D13" s="1">
        <f t="shared" si="0"/>
        <v>40086</v>
      </c>
    </row>
    <row r="14" spans="2:4" x14ac:dyDescent="0.25">
      <c r="C14" s="2">
        <v>5</v>
      </c>
      <c r="D14" s="1">
        <f t="shared" si="0"/>
        <v>40117</v>
      </c>
    </row>
    <row r="15" spans="2:4" x14ac:dyDescent="0.25">
      <c r="C15" s="2">
        <v>6</v>
      </c>
      <c r="D15" s="1">
        <f t="shared" si="0"/>
        <v>40147</v>
      </c>
    </row>
    <row r="16" spans="2:4" x14ac:dyDescent="0.25">
      <c r="C16" s="2">
        <v>7</v>
      </c>
      <c r="D16" s="1">
        <f t="shared" si="0"/>
        <v>40178</v>
      </c>
    </row>
    <row r="17" spans="3:4" x14ac:dyDescent="0.25">
      <c r="C17" s="2">
        <v>8</v>
      </c>
      <c r="D17" s="1">
        <f t="shared" si="0"/>
        <v>40209</v>
      </c>
    </row>
    <row r="18" spans="3:4" x14ac:dyDescent="0.25">
      <c r="C18" s="2">
        <v>9</v>
      </c>
      <c r="D18" s="1">
        <f t="shared" si="0"/>
        <v>40237</v>
      </c>
    </row>
    <row r="19" spans="3:4" x14ac:dyDescent="0.25">
      <c r="C19" s="2">
        <v>10</v>
      </c>
      <c r="D19" s="1">
        <f t="shared" si="0"/>
        <v>40268</v>
      </c>
    </row>
    <row r="20" spans="3:4" x14ac:dyDescent="0.25">
      <c r="C20" s="2">
        <v>11</v>
      </c>
      <c r="D20" s="1">
        <f t="shared" si="0"/>
        <v>40298</v>
      </c>
    </row>
    <row r="21" spans="3:4" x14ac:dyDescent="0.25">
      <c r="C21" s="2">
        <v>12</v>
      </c>
      <c r="D21" s="1">
        <f t="shared" si="0"/>
        <v>40329</v>
      </c>
    </row>
    <row r="22" spans="3:4" x14ac:dyDescent="0.25">
      <c r="C22" s="2">
        <v>13</v>
      </c>
      <c r="D22" s="1">
        <f t="shared" si="0"/>
        <v>40359</v>
      </c>
    </row>
    <row r="23" spans="3:4" x14ac:dyDescent="0.25">
      <c r="C23" s="2">
        <v>14</v>
      </c>
      <c r="D23" s="1">
        <f t="shared" si="0"/>
        <v>40390</v>
      </c>
    </row>
    <row r="24" spans="3:4" x14ac:dyDescent="0.25">
      <c r="C24" s="2">
        <v>15</v>
      </c>
      <c r="D24" s="1">
        <f t="shared" si="0"/>
        <v>40421</v>
      </c>
    </row>
    <row r="25" spans="3:4" x14ac:dyDescent="0.25">
      <c r="C25" s="2">
        <v>16</v>
      </c>
      <c r="D25" s="1">
        <f t="shared" si="0"/>
        <v>40451</v>
      </c>
    </row>
    <row r="26" spans="3:4" x14ac:dyDescent="0.25">
      <c r="C26" s="2">
        <v>17</v>
      </c>
      <c r="D26" s="1">
        <f t="shared" si="0"/>
        <v>40482</v>
      </c>
    </row>
    <row r="27" spans="3:4" x14ac:dyDescent="0.25">
      <c r="C27" s="2">
        <v>18</v>
      </c>
      <c r="D27" s="1">
        <f t="shared" si="0"/>
        <v>40512</v>
      </c>
    </row>
    <row r="28" spans="3:4" x14ac:dyDescent="0.25">
      <c r="C28" s="2">
        <v>19</v>
      </c>
      <c r="D28" s="1">
        <f t="shared" si="0"/>
        <v>40543</v>
      </c>
    </row>
    <row r="29" spans="3:4" x14ac:dyDescent="0.25">
      <c r="C29" s="2">
        <v>20</v>
      </c>
      <c r="D29" s="1">
        <f t="shared" si="0"/>
        <v>40574</v>
      </c>
    </row>
    <row r="30" spans="3:4" x14ac:dyDescent="0.25">
      <c r="C30" s="2">
        <v>21</v>
      </c>
      <c r="D30" s="1">
        <f t="shared" si="0"/>
        <v>40602</v>
      </c>
    </row>
    <row r="31" spans="3:4" x14ac:dyDescent="0.25">
      <c r="C31" s="2">
        <v>22</v>
      </c>
      <c r="D31" s="1">
        <f t="shared" si="0"/>
        <v>40633</v>
      </c>
    </row>
    <row r="32" spans="3:4" x14ac:dyDescent="0.25">
      <c r="C32" s="2">
        <v>23</v>
      </c>
      <c r="D32" s="1">
        <f t="shared" si="0"/>
        <v>40663</v>
      </c>
    </row>
    <row r="33" spans="3:4" x14ac:dyDescent="0.25">
      <c r="C33" s="2">
        <v>24</v>
      </c>
      <c r="D33" s="1">
        <f t="shared" si="0"/>
        <v>40694</v>
      </c>
    </row>
    <row r="34" spans="3:4" x14ac:dyDescent="0.25">
      <c r="C34" s="2">
        <v>25</v>
      </c>
      <c r="D34" s="1">
        <f t="shared" si="0"/>
        <v>40724</v>
      </c>
    </row>
    <row r="35" spans="3:4" x14ac:dyDescent="0.25">
      <c r="C35" s="2">
        <v>26</v>
      </c>
      <c r="D35" s="1">
        <f t="shared" si="0"/>
        <v>40755</v>
      </c>
    </row>
    <row r="36" spans="3:4" x14ac:dyDescent="0.25">
      <c r="C36" s="2">
        <v>27</v>
      </c>
      <c r="D36" s="1">
        <f t="shared" si="0"/>
        <v>40786</v>
      </c>
    </row>
    <row r="37" spans="3:4" x14ac:dyDescent="0.25">
      <c r="C37" s="2">
        <v>28</v>
      </c>
      <c r="D37" s="1">
        <f t="shared" si="0"/>
        <v>40816</v>
      </c>
    </row>
    <row r="38" spans="3:4" x14ac:dyDescent="0.25">
      <c r="C38" s="2">
        <v>29</v>
      </c>
      <c r="D38" s="1">
        <f t="shared" si="0"/>
        <v>40847</v>
      </c>
    </row>
    <row r="39" spans="3:4" x14ac:dyDescent="0.25">
      <c r="C39" s="2">
        <v>30</v>
      </c>
      <c r="D39" s="1">
        <f t="shared" si="0"/>
        <v>40877</v>
      </c>
    </row>
    <row r="40" spans="3:4" x14ac:dyDescent="0.25">
      <c r="C40" s="2">
        <v>31</v>
      </c>
      <c r="D40" s="1">
        <f t="shared" si="0"/>
        <v>40908</v>
      </c>
    </row>
    <row r="41" spans="3:4" x14ac:dyDescent="0.25">
      <c r="C41" s="2">
        <v>32</v>
      </c>
      <c r="D41" s="1">
        <f t="shared" si="0"/>
        <v>40939</v>
      </c>
    </row>
    <row r="42" spans="3:4" x14ac:dyDescent="0.25">
      <c r="C42" s="2">
        <v>33</v>
      </c>
      <c r="D42" s="1">
        <f t="shared" si="0"/>
        <v>40968</v>
      </c>
    </row>
    <row r="43" spans="3:4" x14ac:dyDescent="0.25">
      <c r="C43" s="2">
        <v>34</v>
      </c>
      <c r="D43" s="1">
        <f t="shared" si="0"/>
        <v>40999</v>
      </c>
    </row>
    <row r="44" spans="3:4" x14ac:dyDescent="0.25">
      <c r="C44" s="2">
        <v>35</v>
      </c>
      <c r="D44" s="1">
        <f t="shared" si="0"/>
        <v>41029</v>
      </c>
    </row>
    <row r="45" spans="3:4" x14ac:dyDescent="0.25">
      <c r="C45" s="2">
        <v>36</v>
      </c>
      <c r="D45" s="1">
        <f t="shared" si="0"/>
        <v>41060</v>
      </c>
    </row>
    <row r="46" spans="3:4" x14ac:dyDescent="0.25">
      <c r="C46" s="2">
        <v>37</v>
      </c>
      <c r="D46" s="1">
        <f t="shared" si="0"/>
        <v>41090</v>
      </c>
    </row>
    <row r="47" spans="3:4" x14ac:dyDescent="0.25">
      <c r="C47" s="2">
        <v>38</v>
      </c>
      <c r="D47" s="1">
        <f t="shared" si="0"/>
        <v>41121</v>
      </c>
    </row>
    <row r="48" spans="3:4" x14ac:dyDescent="0.25">
      <c r="C48" s="2">
        <v>39</v>
      </c>
      <c r="D48" s="1">
        <f t="shared" si="0"/>
        <v>41152</v>
      </c>
    </row>
    <row r="49" spans="3:4" x14ac:dyDescent="0.25">
      <c r="C49" s="2">
        <v>40</v>
      </c>
      <c r="D49" s="1">
        <f t="shared" si="0"/>
        <v>41182</v>
      </c>
    </row>
    <row r="50" spans="3:4" x14ac:dyDescent="0.25">
      <c r="C50" s="2">
        <v>41</v>
      </c>
      <c r="D50" s="1">
        <f t="shared" si="0"/>
        <v>41213</v>
      </c>
    </row>
    <row r="51" spans="3:4" x14ac:dyDescent="0.25">
      <c r="C51" s="2">
        <v>42</v>
      </c>
      <c r="D51" s="1">
        <f t="shared" si="0"/>
        <v>41243</v>
      </c>
    </row>
    <row r="52" spans="3:4" x14ac:dyDescent="0.25">
      <c r="C52" s="2">
        <v>43</v>
      </c>
      <c r="D52" s="1">
        <f t="shared" si="0"/>
        <v>41274</v>
      </c>
    </row>
    <row r="53" spans="3:4" x14ac:dyDescent="0.25">
      <c r="C53" s="2">
        <v>44</v>
      </c>
      <c r="D53" s="1">
        <f t="shared" si="0"/>
        <v>41305</v>
      </c>
    </row>
    <row r="54" spans="3:4" x14ac:dyDescent="0.25">
      <c r="C54" s="2">
        <v>45</v>
      </c>
      <c r="D54" s="1">
        <f t="shared" si="0"/>
        <v>41333</v>
      </c>
    </row>
    <row r="55" spans="3:4" x14ac:dyDescent="0.25">
      <c r="C55" s="2">
        <v>46</v>
      </c>
      <c r="D55" s="1">
        <f t="shared" si="0"/>
        <v>41364</v>
      </c>
    </row>
    <row r="56" spans="3:4" x14ac:dyDescent="0.25">
      <c r="C56" s="2">
        <v>47</v>
      </c>
      <c r="D56" s="1">
        <f t="shared" si="0"/>
        <v>41394</v>
      </c>
    </row>
    <row r="57" spans="3:4" x14ac:dyDescent="0.25">
      <c r="C57" s="2">
        <v>48</v>
      </c>
      <c r="D57" s="1">
        <f t="shared" si="0"/>
        <v>41425</v>
      </c>
    </row>
    <row r="58" spans="3:4" x14ac:dyDescent="0.25">
      <c r="C58" s="2">
        <v>49</v>
      </c>
      <c r="D58" s="1">
        <f t="shared" si="0"/>
        <v>41455</v>
      </c>
    </row>
    <row r="59" spans="3:4" x14ac:dyDescent="0.25">
      <c r="C59" s="2">
        <v>50</v>
      </c>
      <c r="D59" s="1">
        <f t="shared" si="0"/>
        <v>41486</v>
      </c>
    </row>
    <row r="60" spans="3:4" x14ac:dyDescent="0.25">
      <c r="C60" s="2">
        <v>51</v>
      </c>
      <c r="D60" s="1">
        <f t="shared" si="0"/>
        <v>41517</v>
      </c>
    </row>
    <row r="61" spans="3:4" x14ac:dyDescent="0.25">
      <c r="C61" s="2">
        <v>52</v>
      </c>
      <c r="D61" s="1">
        <f t="shared" si="0"/>
        <v>41547</v>
      </c>
    </row>
    <row r="62" spans="3:4" x14ac:dyDescent="0.25">
      <c r="C62" s="2">
        <v>53</v>
      </c>
      <c r="D62" s="1">
        <f t="shared" si="0"/>
        <v>41578</v>
      </c>
    </row>
    <row r="63" spans="3:4" x14ac:dyDescent="0.25">
      <c r="C63" s="2">
        <v>54</v>
      </c>
      <c r="D63" s="1">
        <f t="shared" si="0"/>
        <v>41608</v>
      </c>
    </row>
    <row r="64" spans="3:4" x14ac:dyDescent="0.25">
      <c r="C64" s="2">
        <v>55</v>
      </c>
      <c r="D64" s="1">
        <f t="shared" si="0"/>
        <v>41639</v>
      </c>
    </row>
    <row r="65" spans="3:4" x14ac:dyDescent="0.25">
      <c r="C65" s="2">
        <v>56</v>
      </c>
      <c r="D65" s="1">
        <f t="shared" si="0"/>
        <v>41670</v>
      </c>
    </row>
    <row r="66" spans="3:4" x14ac:dyDescent="0.25">
      <c r="C66" s="2">
        <v>57</v>
      </c>
      <c r="D66" s="1">
        <f t="shared" si="0"/>
        <v>41698</v>
      </c>
    </row>
    <row r="67" spans="3:4" x14ac:dyDescent="0.25">
      <c r="C67" s="2">
        <v>58</v>
      </c>
      <c r="D67" s="1">
        <f t="shared" si="0"/>
        <v>41729</v>
      </c>
    </row>
    <row r="68" spans="3:4" x14ac:dyDescent="0.25">
      <c r="C68" s="2">
        <v>59</v>
      </c>
      <c r="D68" s="1">
        <f t="shared" si="0"/>
        <v>41759</v>
      </c>
    </row>
    <row r="69" spans="3:4" x14ac:dyDescent="0.25">
      <c r="C69" s="2">
        <v>60</v>
      </c>
      <c r="D69" s="1">
        <f t="shared" si="0"/>
        <v>41790</v>
      </c>
    </row>
    <row r="70" spans="3:4" x14ac:dyDescent="0.25">
      <c r="C70" s="2">
        <v>61</v>
      </c>
      <c r="D70" s="1">
        <f t="shared" si="0"/>
        <v>41820</v>
      </c>
    </row>
    <row r="71" spans="3:4" x14ac:dyDescent="0.25">
      <c r="C71" s="2">
        <v>62</v>
      </c>
      <c r="D71" s="1">
        <f t="shared" si="0"/>
        <v>41851</v>
      </c>
    </row>
    <row r="72" spans="3:4" x14ac:dyDescent="0.25">
      <c r="C72" s="2">
        <v>63</v>
      </c>
      <c r="D72" s="1">
        <f t="shared" si="0"/>
        <v>41882</v>
      </c>
    </row>
    <row r="73" spans="3:4" x14ac:dyDescent="0.25">
      <c r="C73" s="2">
        <v>64</v>
      </c>
      <c r="D73" s="1">
        <f t="shared" si="0"/>
        <v>41912</v>
      </c>
    </row>
    <row r="74" spans="3:4" x14ac:dyDescent="0.25">
      <c r="C74" s="2">
        <v>65</v>
      </c>
      <c r="D74" s="1">
        <f t="shared" ref="D74:D76" si="1">EDATE($C$4,C74)</f>
        <v>41943</v>
      </c>
    </row>
    <row r="75" spans="3:4" x14ac:dyDescent="0.25">
      <c r="C75" s="2">
        <v>66</v>
      </c>
      <c r="D75" s="1">
        <f t="shared" si="1"/>
        <v>41973</v>
      </c>
    </row>
    <row r="76" spans="3:4" x14ac:dyDescent="0.25">
      <c r="C76" s="2">
        <v>67</v>
      </c>
      <c r="D76" s="1">
        <f t="shared" si="1"/>
        <v>42004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I19" sqref="I19"/>
    </sheetView>
  </sheetViews>
  <sheetFormatPr baseColWidth="10" defaultRowHeight="15" x14ac:dyDescent="0.25"/>
  <cols>
    <col min="3" max="3" width="17.42578125" customWidth="1"/>
    <col min="7" max="7" width="11.42578125" customWidth="1"/>
    <col min="8" max="8" width="25.85546875" customWidth="1"/>
    <col min="9" max="9" width="11.42578125" customWidth="1"/>
  </cols>
  <sheetData>
    <row r="2" spans="2:8" x14ac:dyDescent="0.25">
      <c r="B2" s="6">
        <v>2</v>
      </c>
    </row>
    <row r="5" spans="2:8" x14ac:dyDescent="0.25">
      <c r="C5" s="33">
        <v>42219.375844907408</v>
      </c>
      <c r="D5" s="15">
        <f>HOUR(C5)</f>
        <v>9</v>
      </c>
      <c r="E5" s="15">
        <f>MINUTE(C5)</f>
        <v>1</v>
      </c>
      <c r="F5" s="15">
        <f>SECOND(C5)</f>
        <v>13</v>
      </c>
      <c r="G5" s="34">
        <f>TIME(D5,E5,F5)</f>
        <v>0.37584490740740745</v>
      </c>
      <c r="H5" s="11" t="s">
        <v>3</v>
      </c>
    </row>
    <row r="6" spans="2:8" x14ac:dyDescent="0.25">
      <c r="C6" s="28">
        <v>42219.530069444445</v>
      </c>
      <c r="D6" s="16">
        <f t="shared" ref="D6:D8" si="0">HOUR(C6)</f>
        <v>12</v>
      </c>
      <c r="E6" s="16">
        <f t="shared" ref="E6:E8" si="1">MINUTE(C6)</f>
        <v>43</v>
      </c>
      <c r="F6" s="16">
        <f t="shared" ref="F6:F8" si="2">SECOND(C6)</f>
        <v>18</v>
      </c>
      <c r="G6" s="29">
        <f t="shared" ref="G6:G8" si="3">TIME(D6,E6,F6)</f>
        <v>0.53006944444444437</v>
      </c>
      <c r="H6" s="13" t="s">
        <v>4</v>
      </c>
    </row>
    <row r="7" spans="2:8" x14ac:dyDescent="0.25">
      <c r="C7" s="28">
        <v>42219.605034722219</v>
      </c>
      <c r="D7" s="16">
        <f t="shared" si="0"/>
        <v>14</v>
      </c>
      <c r="E7" s="16">
        <f t="shared" si="1"/>
        <v>31</v>
      </c>
      <c r="F7" s="16">
        <f t="shared" si="2"/>
        <v>15</v>
      </c>
      <c r="G7" s="29">
        <f t="shared" si="3"/>
        <v>0.60503472222222221</v>
      </c>
      <c r="H7" s="13" t="s">
        <v>5</v>
      </c>
    </row>
    <row r="8" spans="2:8" x14ac:dyDescent="0.25">
      <c r="C8" s="30">
        <v>42219.792048611111</v>
      </c>
      <c r="D8" s="31">
        <f t="shared" si="0"/>
        <v>19</v>
      </c>
      <c r="E8" s="31">
        <f t="shared" si="1"/>
        <v>0</v>
      </c>
      <c r="F8" s="31">
        <f t="shared" si="2"/>
        <v>33</v>
      </c>
      <c r="G8" s="32">
        <f t="shared" si="3"/>
        <v>0.79204861111111102</v>
      </c>
      <c r="H8" s="22" t="s">
        <v>6</v>
      </c>
    </row>
    <row r="10" spans="2:8" x14ac:dyDescent="0.25">
      <c r="E10" s="8" t="s">
        <v>2</v>
      </c>
      <c r="F10" s="8"/>
      <c r="G10" s="7">
        <f>TEXT(G6-G5,"h:mm:ss")+TEXT(G8-G7,"h:mm:ss")</f>
        <v>0.3412384259259259</v>
      </c>
    </row>
  </sheetData>
  <mergeCells count="1">
    <mergeCell ref="E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K14" sqref="K14"/>
    </sheetView>
  </sheetViews>
  <sheetFormatPr baseColWidth="10" defaultRowHeight="15" x14ac:dyDescent="0.25"/>
  <cols>
    <col min="3" max="3" width="20.7109375" bestFit="1" customWidth="1"/>
    <col min="4" max="4" width="14.140625" customWidth="1"/>
    <col min="5" max="5" width="24.140625" bestFit="1" customWidth="1"/>
    <col min="6" max="6" width="10.140625" bestFit="1" customWidth="1"/>
  </cols>
  <sheetData>
    <row r="3" spans="2:7" x14ac:dyDescent="0.25">
      <c r="B3" s="6">
        <v>3</v>
      </c>
    </row>
    <row r="6" spans="2:7" x14ac:dyDescent="0.25">
      <c r="C6" s="26" t="s">
        <v>13</v>
      </c>
      <c r="D6" s="21">
        <v>20000</v>
      </c>
    </row>
    <row r="7" spans="2:7" x14ac:dyDescent="0.25">
      <c r="C7" s="26" t="s">
        <v>7</v>
      </c>
      <c r="D7" s="21">
        <v>12</v>
      </c>
    </row>
    <row r="8" spans="2:7" x14ac:dyDescent="0.25">
      <c r="C8" s="26" t="s">
        <v>8</v>
      </c>
      <c r="D8" s="24">
        <v>0.08</v>
      </c>
      <c r="E8" s="9"/>
    </row>
    <row r="9" spans="2:7" x14ac:dyDescent="0.25">
      <c r="D9" s="2"/>
    </row>
    <row r="10" spans="2:7" x14ac:dyDescent="0.25">
      <c r="D10" s="2"/>
    </row>
    <row r="11" spans="2:7" x14ac:dyDescent="0.25">
      <c r="C11" s="2"/>
      <c r="D11" s="2"/>
    </row>
    <row r="12" spans="2:7" x14ac:dyDescent="0.25">
      <c r="C12" s="25" t="s">
        <v>14</v>
      </c>
      <c r="D12" s="25" t="s">
        <v>9</v>
      </c>
      <c r="E12" s="25" t="s">
        <v>12</v>
      </c>
      <c r="F12" s="25" t="s">
        <v>10</v>
      </c>
      <c r="G12" s="25" t="s">
        <v>11</v>
      </c>
    </row>
    <row r="13" spans="2:7" x14ac:dyDescent="0.25">
      <c r="C13" s="12">
        <v>0</v>
      </c>
      <c r="D13" s="16"/>
      <c r="E13" s="16"/>
      <c r="F13" s="17"/>
      <c r="G13" s="18">
        <v>20000</v>
      </c>
    </row>
    <row r="14" spans="2:7" x14ac:dyDescent="0.25">
      <c r="C14" s="12">
        <v>1</v>
      </c>
      <c r="D14" s="19">
        <f>PMT($D$8,$D$7,-$D$6)</f>
        <v>2653.9003384893913</v>
      </c>
      <c r="E14" s="19">
        <f>PPMT($D$8,C14,$D$7,-$D$6)</f>
        <v>1053.9003384893913</v>
      </c>
      <c r="F14" s="19">
        <f>IPMT($D$8,C14,$D$7,-$D$6)</f>
        <v>1600.0000000000002</v>
      </c>
      <c r="G14" s="23">
        <f>G13-E14</f>
        <v>18946.099661510609</v>
      </c>
    </row>
    <row r="15" spans="2:7" x14ac:dyDescent="0.25">
      <c r="C15" s="14">
        <v>2</v>
      </c>
      <c r="D15" s="20">
        <f>PMT($D$8,$D$7,-$D$6)</f>
        <v>2653.9003384893913</v>
      </c>
      <c r="E15" s="20">
        <f>PPMT($D$8,C15,$D$7,-$D$6)</f>
        <v>1138.2123655685425</v>
      </c>
      <c r="F15" s="20">
        <f>IPMT($D$8,C15,$D$7,-$D$6)</f>
        <v>1515.6879729208488</v>
      </c>
      <c r="G15" s="27">
        <f>G14-E15</f>
        <v>17807.887295942066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2015-07-09T14:43:21Z</dcterms:created>
  <dcterms:modified xsi:type="dcterms:W3CDTF">2015-07-09T15:34:33Z</dcterms:modified>
</cp:coreProperties>
</file>