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65" windowWidth="16515" windowHeight="6150" activeTab="2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E8" i="1" l="1"/>
  <c r="I4" i="1"/>
  <c r="H4" i="1"/>
  <c r="J8" i="2"/>
  <c r="G4" i="2"/>
  <c r="I21" i="3" l="1"/>
  <c r="E21" i="3"/>
  <c r="I20" i="3"/>
  <c r="E20" i="3"/>
  <c r="I19" i="3"/>
  <c r="E19" i="3"/>
  <c r="I18" i="3"/>
  <c r="E18" i="3"/>
  <c r="I17" i="3"/>
  <c r="E17" i="3"/>
  <c r="I16" i="3"/>
  <c r="E16" i="3"/>
  <c r="I15" i="3"/>
  <c r="E15" i="3"/>
  <c r="I14" i="3"/>
  <c r="E14" i="3"/>
  <c r="I13" i="3"/>
  <c r="G14" i="3"/>
  <c r="G15" i="3"/>
  <c r="G16" i="3"/>
  <c r="G17" i="3"/>
  <c r="G18" i="3"/>
  <c r="G19" i="3"/>
  <c r="G20" i="3"/>
  <c r="G21" i="3"/>
  <c r="F14" i="3"/>
  <c r="F15" i="3"/>
  <c r="F16" i="3"/>
  <c r="F17" i="3"/>
  <c r="F18" i="3"/>
  <c r="F19" i="3"/>
  <c r="F20" i="3"/>
  <c r="F21" i="3"/>
  <c r="G13" i="3"/>
  <c r="F13" i="3"/>
  <c r="E13" i="3"/>
  <c r="I12" i="3"/>
  <c r="G12" i="3"/>
  <c r="F12" i="3"/>
  <c r="E12" i="3"/>
  <c r="I11" i="3"/>
  <c r="F10" i="3"/>
  <c r="G11" i="3"/>
  <c r="F11" i="3"/>
  <c r="G10" i="3"/>
  <c r="I10" i="3" s="1"/>
  <c r="H11" i="3"/>
  <c r="H12" i="3"/>
  <c r="H13" i="3"/>
  <c r="H14" i="3"/>
  <c r="H15" i="3"/>
  <c r="H16" i="3"/>
  <c r="H17" i="3"/>
  <c r="H18" i="3"/>
  <c r="H19" i="3"/>
  <c r="H20" i="3"/>
  <c r="H21" i="3"/>
  <c r="H10" i="3"/>
  <c r="D7" i="3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16" i="1"/>
  <c r="E17" i="1"/>
  <c r="E18" i="1"/>
  <c r="E19" i="1"/>
  <c r="E20" i="1"/>
  <c r="E21" i="1"/>
  <c r="E22" i="1"/>
  <c r="E23" i="1"/>
  <c r="E9" i="1"/>
  <c r="E10" i="1"/>
  <c r="E11" i="1"/>
  <c r="E12" i="1"/>
  <c r="E13" i="1"/>
  <c r="E14" i="1"/>
  <c r="E15" i="1"/>
  <c r="J7" i="2"/>
  <c r="J6" i="2"/>
  <c r="J5" i="2"/>
  <c r="J4" i="2"/>
  <c r="I7" i="2"/>
  <c r="H7" i="2"/>
  <c r="G7" i="2"/>
  <c r="I6" i="2"/>
  <c r="H6" i="2"/>
  <c r="G6" i="2"/>
  <c r="I5" i="2"/>
  <c r="H5" i="2"/>
  <c r="G5" i="2"/>
  <c r="I4" i="2"/>
  <c r="H4" i="2"/>
  <c r="E11" i="3" l="1"/>
</calcChain>
</file>

<file path=xl/sharedStrings.xml><?xml version="1.0" encoding="utf-8"?>
<sst xmlns="http://schemas.openxmlformats.org/spreadsheetml/2006/main" count="16" uniqueCount="16">
  <si>
    <t>INTERES</t>
  </si>
  <si>
    <t>AMRTIZACION</t>
  </si>
  <si>
    <t>PAGO</t>
  </si>
  <si>
    <t>FINAL</t>
  </si>
  <si>
    <t>INICIAL</t>
  </si>
  <si>
    <t>HORA</t>
  </si>
  <si>
    <t>MINUTO</t>
  </si>
  <si>
    <t>SEGUNDO</t>
  </si>
  <si>
    <t>FECHA</t>
  </si>
  <si>
    <t>HORAS</t>
  </si>
  <si>
    <t>total</t>
  </si>
  <si>
    <t>fecha de inicio</t>
  </si>
  <si>
    <t>fecha final</t>
  </si>
  <si>
    <t>periodos</t>
  </si>
  <si>
    <t>valor inicial</t>
  </si>
  <si>
    <t>interes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</si>
</sst>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8" formatCode="&quot;$&quot;\ #,##0.00_);[Red]\(&quot;$&quot;\ #,##0.00\)"/>
    <numFmt numFmtId="164" formatCode="[$-F400]h:mm:ss\ AM/PM"/>
    <numFmt numFmtId="165" formatCode="dd/mm/yy;@"/>
    <numFmt numFmtId="166" formatCode="&quot;$&quot;\ #,##0.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66CC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8" fontId="0" fillId="0" borderId="0" xfId="0" applyNumberFormat="1"/>
    <xf numFmtId="0" fontId="0" fillId="0" borderId="1" xfId="0" applyBorder="1"/>
    <xf numFmtId="0" fontId="0" fillId="2" borderId="2" xfId="0" applyFill="1" applyBorder="1"/>
    <xf numFmtId="165" fontId="0" fillId="2" borderId="3" xfId="0" applyNumberFormat="1" applyFill="1" applyBorder="1"/>
    <xf numFmtId="0" fontId="0" fillId="2" borderId="4" xfId="0" applyFill="1" applyBorder="1"/>
    <xf numFmtId="165" fontId="0" fillId="2" borderId="5" xfId="0" applyNumberFormat="1" applyFill="1" applyBorder="1"/>
    <xf numFmtId="165" fontId="0" fillId="2" borderId="6" xfId="0" applyNumberFormat="1" applyFill="1" applyBorder="1"/>
    <xf numFmtId="14" fontId="0" fillId="0" borderId="1" xfId="0" applyNumberFormat="1" applyBorder="1"/>
    <xf numFmtId="21" fontId="0" fillId="0" borderId="1" xfId="0" applyNumberFormat="1" applyBorder="1"/>
    <xf numFmtId="18" fontId="0" fillId="0" borderId="1" xfId="0" applyNumberFormat="1" applyBorder="1"/>
    <xf numFmtId="164" fontId="0" fillId="0" borderId="1" xfId="0" applyNumberFormat="1" applyBorder="1"/>
    <xf numFmtId="166" fontId="0" fillId="0" borderId="1" xfId="0" applyNumberFormat="1" applyBorder="1"/>
    <xf numFmtId="8" fontId="0" fillId="0" borderId="1" xfId="0" applyNumberFormat="1" applyBorder="1"/>
    <xf numFmtId="0" fontId="0" fillId="0" borderId="1" xfId="0" applyBorder="1" applyAlignment="1">
      <alignment horizontal="center"/>
    </xf>
    <xf numFmtId="14" fontId="0" fillId="0" borderId="0" xfId="0" applyNumberFormat="1" applyBorder="1"/>
    <xf numFmtId="0" fontId="0" fillId="0" borderId="0" xfId="0" applyBorder="1"/>
    <xf numFmtId="0" fontId="0" fillId="0" borderId="0" xfId="0" applyFill="1" applyBorder="1"/>
    <xf numFmtId="9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I73"/>
  <sheetViews>
    <sheetView workbookViewId="0">
      <selection activeCell="I13" sqref="I13"/>
    </sheetView>
  </sheetViews>
  <sheetFormatPr baseColWidth="10" defaultRowHeight="15" x14ac:dyDescent="0.25"/>
  <cols>
    <col min="5" max="5" width="14.140625" customWidth="1"/>
  </cols>
  <sheetData>
    <row r="3" spans="4:9" x14ac:dyDescent="0.25">
      <c r="E3" t="s">
        <v>11</v>
      </c>
      <c r="F3" t="s">
        <v>12</v>
      </c>
    </row>
    <row r="4" spans="4:9" x14ac:dyDescent="0.25">
      <c r="E4" s="8">
        <v>39964</v>
      </c>
      <c r="F4" s="8">
        <v>41994</v>
      </c>
      <c r="H4">
        <f>YEARFRAC(E4,F4,)</f>
        <v>5.5583333333333336</v>
      </c>
      <c r="I4">
        <f>INT(H4*12)</f>
        <v>66</v>
      </c>
    </row>
    <row r="5" spans="4:9" x14ac:dyDescent="0.25">
      <c r="E5" s="17"/>
      <c r="F5" s="15"/>
      <c r="G5" s="16"/>
      <c r="H5" s="16"/>
      <c r="I5" s="16"/>
    </row>
    <row r="6" spans="4:9" x14ac:dyDescent="0.25">
      <c r="E6" s="17"/>
      <c r="F6" s="15"/>
      <c r="G6" s="16"/>
      <c r="H6" s="16"/>
      <c r="I6" s="16"/>
    </row>
    <row r="7" spans="4:9" ht="15.75" thickBot="1" x14ac:dyDescent="0.3"/>
    <row r="8" spans="4:9" x14ac:dyDescent="0.25">
      <c r="D8" s="3">
        <v>0</v>
      </c>
      <c r="E8" s="4">
        <f>EDATE($E$4,D8)</f>
        <v>39964</v>
      </c>
    </row>
    <row r="9" spans="4:9" x14ac:dyDescent="0.25">
      <c r="D9" s="5">
        <v>1</v>
      </c>
      <c r="E9" s="6">
        <f t="shared" ref="E9:E72" si="0">EDATE($F$5,D9)</f>
        <v>31</v>
      </c>
    </row>
    <row r="10" spans="4:9" ht="15.75" thickBot="1" x14ac:dyDescent="0.3">
      <c r="D10" s="5">
        <v>2</v>
      </c>
      <c r="E10" s="6">
        <f t="shared" si="0"/>
        <v>60</v>
      </c>
    </row>
    <row r="11" spans="4:9" x14ac:dyDescent="0.25">
      <c r="D11" s="3">
        <v>3</v>
      </c>
      <c r="E11" s="6">
        <f t="shared" si="0"/>
        <v>91</v>
      </c>
    </row>
    <row r="12" spans="4:9" x14ac:dyDescent="0.25">
      <c r="D12" s="5">
        <v>4</v>
      </c>
      <c r="E12" s="6">
        <f t="shared" si="0"/>
        <v>121</v>
      </c>
    </row>
    <row r="13" spans="4:9" ht="15.75" thickBot="1" x14ac:dyDescent="0.3">
      <c r="D13" s="5">
        <v>5</v>
      </c>
      <c r="E13" s="6">
        <f t="shared" si="0"/>
        <v>152</v>
      </c>
    </row>
    <row r="14" spans="4:9" x14ac:dyDescent="0.25">
      <c r="D14" s="3">
        <v>6</v>
      </c>
      <c r="E14" s="6">
        <f t="shared" si="0"/>
        <v>182</v>
      </c>
    </row>
    <row r="15" spans="4:9" x14ac:dyDescent="0.25">
      <c r="D15" s="5">
        <v>7</v>
      </c>
      <c r="E15" s="6">
        <f t="shared" si="0"/>
        <v>213</v>
      </c>
    </row>
    <row r="16" spans="4:9" ht="15.75" thickBot="1" x14ac:dyDescent="0.3">
      <c r="D16" s="5">
        <v>8</v>
      </c>
      <c r="E16" s="6">
        <f>EDATE($F$5,D16)</f>
        <v>244</v>
      </c>
    </row>
    <row r="17" spans="4:5" x14ac:dyDescent="0.25">
      <c r="D17" s="3">
        <v>9</v>
      </c>
      <c r="E17" s="6">
        <f t="shared" si="0"/>
        <v>274</v>
      </c>
    </row>
    <row r="18" spans="4:5" x14ac:dyDescent="0.25">
      <c r="D18" s="5">
        <v>10</v>
      </c>
      <c r="E18" s="6">
        <f t="shared" si="0"/>
        <v>305</v>
      </c>
    </row>
    <row r="19" spans="4:5" ht="15.75" thickBot="1" x14ac:dyDescent="0.3">
      <c r="D19" s="5">
        <v>11</v>
      </c>
      <c r="E19" s="6">
        <f t="shared" si="0"/>
        <v>335</v>
      </c>
    </row>
    <row r="20" spans="4:5" x14ac:dyDescent="0.25">
      <c r="D20" s="3">
        <v>12</v>
      </c>
      <c r="E20" s="6">
        <f t="shared" si="0"/>
        <v>366</v>
      </c>
    </row>
    <row r="21" spans="4:5" x14ac:dyDescent="0.25">
      <c r="D21" s="5">
        <v>13</v>
      </c>
      <c r="E21" s="6">
        <f t="shared" si="0"/>
        <v>397</v>
      </c>
    </row>
    <row r="22" spans="4:5" ht="15.75" thickBot="1" x14ac:dyDescent="0.3">
      <c r="D22" s="5">
        <v>14</v>
      </c>
      <c r="E22" s="6">
        <f t="shared" si="0"/>
        <v>425</v>
      </c>
    </row>
    <row r="23" spans="4:5" x14ac:dyDescent="0.25">
      <c r="D23" s="3">
        <v>15</v>
      </c>
      <c r="E23" s="6">
        <f t="shared" si="0"/>
        <v>456</v>
      </c>
    </row>
    <row r="24" spans="4:5" x14ac:dyDescent="0.25">
      <c r="D24" s="5">
        <v>16</v>
      </c>
      <c r="E24" s="6">
        <f t="shared" si="0"/>
        <v>486</v>
      </c>
    </row>
    <row r="25" spans="4:5" ht="15.75" thickBot="1" x14ac:dyDescent="0.3">
      <c r="D25" s="5">
        <v>17</v>
      </c>
      <c r="E25" s="6">
        <f t="shared" si="0"/>
        <v>517</v>
      </c>
    </row>
    <row r="26" spans="4:5" x14ac:dyDescent="0.25">
      <c r="D26" s="3">
        <v>18</v>
      </c>
      <c r="E26" s="6">
        <f t="shared" si="0"/>
        <v>547</v>
      </c>
    </row>
    <row r="27" spans="4:5" x14ac:dyDescent="0.25">
      <c r="D27" s="5">
        <v>19</v>
      </c>
      <c r="E27" s="6">
        <f t="shared" si="0"/>
        <v>578</v>
      </c>
    </row>
    <row r="28" spans="4:5" ht="15.75" thickBot="1" x14ac:dyDescent="0.3">
      <c r="D28" s="5">
        <v>20</v>
      </c>
      <c r="E28" s="6">
        <f t="shared" si="0"/>
        <v>609</v>
      </c>
    </row>
    <row r="29" spans="4:5" x14ac:dyDescent="0.25">
      <c r="D29" s="3">
        <v>21</v>
      </c>
      <c r="E29" s="6">
        <f t="shared" si="0"/>
        <v>639</v>
      </c>
    </row>
    <row r="30" spans="4:5" x14ac:dyDescent="0.25">
      <c r="D30" s="5">
        <v>22</v>
      </c>
      <c r="E30" s="6">
        <f t="shared" si="0"/>
        <v>670</v>
      </c>
    </row>
    <row r="31" spans="4:5" ht="15.75" thickBot="1" x14ac:dyDescent="0.3">
      <c r="D31" s="5">
        <v>23</v>
      </c>
      <c r="E31" s="6">
        <f t="shared" si="0"/>
        <v>700</v>
      </c>
    </row>
    <row r="32" spans="4:5" x14ac:dyDescent="0.25">
      <c r="D32" s="3">
        <v>24</v>
      </c>
      <c r="E32" s="6">
        <f t="shared" si="0"/>
        <v>731</v>
      </c>
    </row>
    <row r="33" spans="4:5" x14ac:dyDescent="0.25">
      <c r="D33" s="5">
        <v>25</v>
      </c>
      <c r="E33" s="6">
        <f t="shared" si="0"/>
        <v>762</v>
      </c>
    </row>
    <row r="34" spans="4:5" ht="15.75" thickBot="1" x14ac:dyDescent="0.3">
      <c r="D34" s="5">
        <v>26</v>
      </c>
      <c r="E34" s="6">
        <f t="shared" si="0"/>
        <v>790</v>
      </c>
    </row>
    <row r="35" spans="4:5" x14ac:dyDescent="0.25">
      <c r="D35" s="3">
        <v>27</v>
      </c>
      <c r="E35" s="6">
        <f t="shared" si="0"/>
        <v>821</v>
      </c>
    </row>
    <row r="36" spans="4:5" x14ac:dyDescent="0.25">
      <c r="D36" s="5">
        <v>28</v>
      </c>
      <c r="E36" s="6">
        <f t="shared" si="0"/>
        <v>851</v>
      </c>
    </row>
    <row r="37" spans="4:5" ht="15.75" thickBot="1" x14ac:dyDescent="0.3">
      <c r="D37" s="5">
        <v>29</v>
      </c>
      <c r="E37" s="6">
        <f t="shared" si="0"/>
        <v>882</v>
      </c>
    </row>
    <row r="38" spans="4:5" x14ac:dyDescent="0.25">
      <c r="D38" s="3">
        <v>30</v>
      </c>
      <c r="E38" s="6">
        <f t="shared" si="0"/>
        <v>912</v>
      </c>
    </row>
    <row r="39" spans="4:5" x14ac:dyDescent="0.25">
      <c r="D39" s="5">
        <v>31</v>
      </c>
      <c r="E39" s="6">
        <f t="shared" si="0"/>
        <v>943</v>
      </c>
    </row>
    <row r="40" spans="4:5" ht="15.75" thickBot="1" x14ac:dyDescent="0.3">
      <c r="D40" s="5">
        <v>32</v>
      </c>
      <c r="E40" s="6">
        <f t="shared" si="0"/>
        <v>974</v>
      </c>
    </row>
    <row r="41" spans="4:5" x14ac:dyDescent="0.25">
      <c r="D41" s="3">
        <v>33</v>
      </c>
      <c r="E41" s="6">
        <f t="shared" si="0"/>
        <v>1004</v>
      </c>
    </row>
    <row r="42" spans="4:5" x14ac:dyDescent="0.25">
      <c r="D42" s="5">
        <v>34</v>
      </c>
      <c r="E42" s="6">
        <f t="shared" si="0"/>
        <v>1035</v>
      </c>
    </row>
    <row r="43" spans="4:5" ht="15.75" thickBot="1" x14ac:dyDescent="0.3">
      <c r="D43" s="5">
        <v>35</v>
      </c>
      <c r="E43" s="6">
        <f t="shared" si="0"/>
        <v>1065</v>
      </c>
    </row>
    <row r="44" spans="4:5" x14ac:dyDescent="0.25">
      <c r="D44" s="3">
        <v>36</v>
      </c>
      <c r="E44" s="6">
        <f t="shared" si="0"/>
        <v>1096</v>
      </c>
    </row>
    <row r="45" spans="4:5" x14ac:dyDescent="0.25">
      <c r="D45" s="5">
        <v>37</v>
      </c>
      <c r="E45" s="6">
        <f t="shared" si="0"/>
        <v>1127</v>
      </c>
    </row>
    <row r="46" spans="4:5" ht="15.75" thickBot="1" x14ac:dyDescent="0.3">
      <c r="D46" s="5">
        <v>38</v>
      </c>
      <c r="E46" s="6">
        <f t="shared" si="0"/>
        <v>1155</v>
      </c>
    </row>
    <row r="47" spans="4:5" x14ac:dyDescent="0.25">
      <c r="D47" s="3">
        <v>39</v>
      </c>
      <c r="E47" s="6">
        <f t="shared" si="0"/>
        <v>1186</v>
      </c>
    </row>
    <row r="48" spans="4:5" x14ac:dyDescent="0.25">
      <c r="D48" s="5">
        <v>40</v>
      </c>
      <c r="E48" s="6">
        <f t="shared" si="0"/>
        <v>1216</v>
      </c>
    </row>
    <row r="49" spans="4:5" ht="15.75" thickBot="1" x14ac:dyDescent="0.3">
      <c r="D49" s="5">
        <v>41</v>
      </c>
      <c r="E49" s="6">
        <f t="shared" si="0"/>
        <v>1247</v>
      </c>
    </row>
    <row r="50" spans="4:5" x14ac:dyDescent="0.25">
      <c r="D50" s="3">
        <v>42</v>
      </c>
      <c r="E50" s="6">
        <f t="shared" si="0"/>
        <v>1277</v>
      </c>
    </row>
    <row r="51" spans="4:5" x14ac:dyDescent="0.25">
      <c r="D51" s="5">
        <v>43</v>
      </c>
      <c r="E51" s="6">
        <f t="shared" si="0"/>
        <v>1308</v>
      </c>
    </row>
    <row r="52" spans="4:5" ht="15.75" thickBot="1" x14ac:dyDescent="0.3">
      <c r="D52" s="5">
        <v>44</v>
      </c>
      <c r="E52" s="6">
        <f t="shared" si="0"/>
        <v>1339</v>
      </c>
    </row>
    <row r="53" spans="4:5" x14ac:dyDescent="0.25">
      <c r="D53" s="3">
        <v>45</v>
      </c>
      <c r="E53" s="6">
        <f t="shared" si="0"/>
        <v>1369</v>
      </c>
    </row>
    <row r="54" spans="4:5" x14ac:dyDescent="0.25">
      <c r="D54" s="5">
        <v>46</v>
      </c>
      <c r="E54" s="6">
        <f t="shared" si="0"/>
        <v>1400</v>
      </c>
    </row>
    <row r="55" spans="4:5" ht="15.75" thickBot="1" x14ac:dyDescent="0.3">
      <c r="D55" s="5">
        <v>47</v>
      </c>
      <c r="E55" s="6">
        <f t="shared" si="0"/>
        <v>1430</v>
      </c>
    </row>
    <row r="56" spans="4:5" x14ac:dyDescent="0.25">
      <c r="D56" s="3">
        <v>48</v>
      </c>
      <c r="E56" s="6">
        <f t="shared" si="0"/>
        <v>1461</v>
      </c>
    </row>
    <row r="57" spans="4:5" x14ac:dyDescent="0.25">
      <c r="D57" s="5">
        <v>49</v>
      </c>
      <c r="E57" s="6">
        <f t="shared" si="0"/>
        <v>1492</v>
      </c>
    </row>
    <row r="58" spans="4:5" ht="15.75" thickBot="1" x14ac:dyDescent="0.3">
      <c r="D58" s="5">
        <v>50</v>
      </c>
      <c r="E58" s="6">
        <f t="shared" si="0"/>
        <v>1521</v>
      </c>
    </row>
    <row r="59" spans="4:5" x14ac:dyDescent="0.25">
      <c r="D59" s="3">
        <v>51</v>
      </c>
      <c r="E59" s="6">
        <f t="shared" si="0"/>
        <v>1552</v>
      </c>
    </row>
    <row r="60" spans="4:5" x14ac:dyDescent="0.25">
      <c r="D60" s="5">
        <v>52</v>
      </c>
      <c r="E60" s="6">
        <f t="shared" si="0"/>
        <v>1582</v>
      </c>
    </row>
    <row r="61" spans="4:5" ht="15.75" thickBot="1" x14ac:dyDescent="0.3">
      <c r="D61" s="5">
        <v>53</v>
      </c>
      <c r="E61" s="6">
        <f t="shared" si="0"/>
        <v>1613</v>
      </c>
    </row>
    <row r="62" spans="4:5" x14ac:dyDescent="0.25">
      <c r="D62" s="3">
        <v>54</v>
      </c>
      <c r="E62" s="6">
        <f t="shared" si="0"/>
        <v>1643</v>
      </c>
    </row>
    <row r="63" spans="4:5" x14ac:dyDescent="0.25">
      <c r="D63" s="5">
        <v>55</v>
      </c>
      <c r="E63" s="6">
        <f t="shared" si="0"/>
        <v>1674</v>
      </c>
    </row>
    <row r="64" spans="4:5" ht="15.75" thickBot="1" x14ac:dyDescent="0.3">
      <c r="D64" s="5">
        <v>56</v>
      </c>
      <c r="E64" s="6">
        <f t="shared" si="0"/>
        <v>1705</v>
      </c>
    </row>
    <row r="65" spans="4:5" x14ac:dyDescent="0.25">
      <c r="D65" s="3">
        <v>57</v>
      </c>
      <c r="E65" s="6">
        <f t="shared" si="0"/>
        <v>1735</v>
      </c>
    </row>
    <row r="66" spans="4:5" x14ac:dyDescent="0.25">
      <c r="D66" s="5">
        <v>58</v>
      </c>
      <c r="E66" s="6">
        <f t="shared" si="0"/>
        <v>1766</v>
      </c>
    </row>
    <row r="67" spans="4:5" ht="15.75" thickBot="1" x14ac:dyDescent="0.3">
      <c r="D67" s="5">
        <v>59</v>
      </c>
      <c r="E67" s="6">
        <f t="shared" si="0"/>
        <v>1796</v>
      </c>
    </row>
    <row r="68" spans="4:5" x14ac:dyDescent="0.25">
      <c r="D68" s="3">
        <v>60</v>
      </c>
      <c r="E68" s="6">
        <f t="shared" si="0"/>
        <v>1827</v>
      </c>
    </row>
    <row r="69" spans="4:5" x14ac:dyDescent="0.25">
      <c r="D69" s="5">
        <v>61</v>
      </c>
      <c r="E69" s="6">
        <f t="shared" si="0"/>
        <v>1858</v>
      </c>
    </row>
    <row r="70" spans="4:5" ht="15.75" thickBot="1" x14ac:dyDescent="0.3">
      <c r="D70" s="5">
        <v>62</v>
      </c>
      <c r="E70" s="6">
        <f t="shared" si="0"/>
        <v>1886</v>
      </c>
    </row>
    <row r="71" spans="4:5" x14ac:dyDescent="0.25">
      <c r="D71" s="3">
        <v>63</v>
      </c>
      <c r="E71" s="6">
        <f t="shared" si="0"/>
        <v>1917</v>
      </c>
    </row>
    <row r="72" spans="4:5" x14ac:dyDescent="0.25">
      <c r="D72" s="5">
        <v>64</v>
      </c>
      <c r="E72" s="6">
        <f t="shared" si="0"/>
        <v>1947</v>
      </c>
    </row>
    <row r="73" spans="4:5" ht="15.75" thickBot="1" x14ac:dyDescent="0.3">
      <c r="D73" s="5">
        <v>65</v>
      </c>
      <c r="E73" s="7">
        <f t="shared" ref="E73" si="1">EDATE($F$5,D73)</f>
        <v>1978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:J8"/>
  <sheetViews>
    <sheetView workbookViewId="0">
      <selection activeCell="J8" sqref="J8"/>
    </sheetView>
  </sheetViews>
  <sheetFormatPr baseColWidth="10" defaultRowHeight="15" x14ac:dyDescent="0.25"/>
  <sheetData>
    <row r="3" spans="5:10" x14ac:dyDescent="0.25">
      <c r="E3" s="14" t="s">
        <v>8</v>
      </c>
      <c r="F3" s="14" t="s">
        <v>9</v>
      </c>
      <c r="G3" s="14" t="s">
        <v>5</v>
      </c>
      <c r="H3" s="14" t="s">
        <v>6</v>
      </c>
      <c r="I3" s="14" t="s">
        <v>7</v>
      </c>
      <c r="J3" s="14"/>
    </row>
    <row r="4" spans="5:10" x14ac:dyDescent="0.25">
      <c r="E4" s="8">
        <v>42219</v>
      </c>
      <c r="F4" s="9">
        <v>0.37584490740740745</v>
      </c>
      <c r="G4" s="2">
        <f>HOUR(F4)</f>
        <v>9</v>
      </c>
      <c r="H4" s="2">
        <f>MINUTE(F4)</f>
        <v>1</v>
      </c>
      <c r="I4" s="2">
        <f>SECOND(F4)</f>
        <v>13</v>
      </c>
      <c r="J4" s="10">
        <f>TIME(G4,H4,I4)</f>
        <v>0.37584490740740745</v>
      </c>
    </row>
    <row r="5" spans="5:10" x14ac:dyDescent="0.25">
      <c r="E5" s="8">
        <v>42219</v>
      </c>
      <c r="F5" s="9">
        <v>0.53006944444444437</v>
      </c>
      <c r="G5" s="2">
        <f>HOUR(F5)</f>
        <v>12</v>
      </c>
      <c r="H5" s="2">
        <f>MINUTE(F5)</f>
        <v>43</v>
      </c>
      <c r="I5" s="2">
        <f>SECOND(F5)</f>
        <v>18</v>
      </c>
      <c r="J5" s="10">
        <f>TIME(G5,H5,I5)</f>
        <v>0.53006944444444437</v>
      </c>
    </row>
    <row r="6" spans="5:10" x14ac:dyDescent="0.25">
      <c r="E6" s="8">
        <v>42219</v>
      </c>
      <c r="F6" s="9">
        <v>0.10503472222222222</v>
      </c>
      <c r="G6" s="2">
        <f>HOUR(F6)</f>
        <v>2</v>
      </c>
      <c r="H6" s="2">
        <f>MINUTE(F6)</f>
        <v>31</v>
      </c>
      <c r="I6" s="2">
        <f>SECOND(F6)</f>
        <v>15</v>
      </c>
      <c r="J6" s="10">
        <f>TIME(G6,H6,I6)</f>
        <v>0.10503472222222222</v>
      </c>
    </row>
    <row r="7" spans="5:10" x14ac:dyDescent="0.25">
      <c r="E7" s="8">
        <v>42219</v>
      </c>
      <c r="F7" s="9">
        <v>0.29204861111111108</v>
      </c>
      <c r="G7" s="2">
        <f>HOUR(F7)</f>
        <v>7</v>
      </c>
      <c r="H7" s="2">
        <f>MINUTE(F7)</f>
        <v>0</v>
      </c>
      <c r="I7" s="2">
        <f>SECOND(F7)</f>
        <v>33</v>
      </c>
      <c r="J7" s="10">
        <f>TIME(G7,H7,I7)</f>
        <v>0.29204861111111108</v>
      </c>
    </row>
    <row r="8" spans="5:10" x14ac:dyDescent="0.25">
      <c r="I8" s="2" t="s">
        <v>10</v>
      </c>
      <c r="J8" s="11">
        <f>TEXT(J5-J4,"h:mm:ss")+TEXT(J7-J6,"h:mm:ss")</f>
        <v>0.3412384259259259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J21"/>
  <sheetViews>
    <sheetView tabSelected="1" workbookViewId="0">
      <selection activeCell="I6" sqref="I6"/>
    </sheetView>
  </sheetViews>
  <sheetFormatPr baseColWidth="10" defaultRowHeight="15" x14ac:dyDescent="0.25"/>
  <cols>
    <col min="6" max="6" width="12" bestFit="1" customWidth="1"/>
    <col min="7" max="8" width="15.140625" customWidth="1"/>
    <col min="9" max="9" width="12" bestFit="1" customWidth="1"/>
    <col min="10" max="10" width="11.85546875" bestFit="1" customWidth="1"/>
  </cols>
  <sheetData>
    <row r="4" spans="3:10" x14ac:dyDescent="0.25">
      <c r="C4" s="2" t="s">
        <v>14</v>
      </c>
      <c r="D4" s="12">
        <v>20000</v>
      </c>
      <c r="J4" s="1"/>
    </row>
    <row r="5" spans="3:10" x14ac:dyDescent="0.25">
      <c r="C5" s="2" t="s">
        <v>13</v>
      </c>
      <c r="D5" s="2">
        <v>12</v>
      </c>
    </row>
    <row r="6" spans="3:10" x14ac:dyDescent="0.25">
      <c r="C6" s="2" t="s">
        <v>15</v>
      </c>
      <c r="D6" s="18">
        <v>0.08</v>
      </c>
    </row>
    <row r="7" spans="3:10" x14ac:dyDescent="0.25">
      <c r="D7">
        <f>0.08/12</f>
        <v>6.6666666666666671E-3</v>
      </c>
    </row>
    <row r="9" spans="3:10" x14ac:dyDescent="0.25">
      <c r="D9" s="2"/>
      <c r="E9" s="2" t="s">
        <v>4</v>
      </c>
      <c r="F9" s="2" t="s">
        <v>0</v>
      </c>
      <c r="G9" s="2" t="s">
        <v>1</v>
      </c>
      <c r="H9" s="2" t="s">
        <v>2</v>
      </c>
      <c r="I9" s="2" t="s">
        <v>3</v>
      </c>
    </row>
    <row r="10" spans="3:10" x14ac:dyDescent="0.25">
      <c r="D10" s="2">
        <v>1</v>
      </c>
      <c r="E10" s="12">
        <v>20000</v>
      </c>
      <c r="F10" s="13">
        <f>IPMT(D7,D10,D5,-D4)</f>
        <v>133.33333333333334</v>
      </c>
      <c r="G10" s="13">
        <f>PPMT(D7,D10,D5,-D4)</f>
        <v>1606.4352483750879</v>
      </c>
      <c r="H10" s="13">
        <f>PMT($D$7,$D$5,-$D$4)</f>
        <v>1739.7685817084212</v>
      </c>
      <c r="I10" s="13">
        <f>E10-G10</f>
        <v>18393.564751624912</v>
      </c>
    </row>
    <row r="11" spans="3:10" x14ac:dyDescent="0.25">
      <c r="D11" s="2">
        <v>2</v>
      </c>
      <c r="E11" s="13">
        <f>$E$10-$G$10</f>
        <v>18393.564751624912</v>
      </c>
      <c r="F11" s="13">
        <f>IPMT(D7,D11,D5,-D4)</f>
        <v>122.62376501083276</v>
      </c>
      <c r="G11" s="13">
        <f>PPMT(D7,D11,D5,-D4)</f>
        <v>1617.1448166975883</v>
      </c>
      <c r="H11" s="13">
        <f t="shared" ref="H11:H21" si="0">PMT($D$7,$D$5,-$D$4)</f>
        <v>1739.7685817084212</v>
      </c>
      <c r="I11" s="13">
        <f>$E$11-$G$11</f>
        <v>16776.419934927322</v>
      </c>
    </row>
    <row r="12" spans="3:10" x14ac:dyDescent="0.25">
      <c r="D12" s="2">
        <v>3</v>
      </c>
      <c r="E12" s="13">
        <f>$E$11-$G$11</f>
        <v>16776.419934927322</v>
      </c>
      <c r="F12" s="13">
        <f>IPMT(D7,D12,D5,-D4)</f>
        <v>111.84279956618215</v>
      </c>
      <c r="G12" s="13">
        <f>PPMT(D7,D12,D5,-D4)</f>
        <v>1627.9257821422389</v>
      </c>
      <c r="H12" s="13">
        <f t="shared" si="0"/>
        <v>1739.7685817084212</v>
      </c>
      <c r="I12" s="13">
        <f>$E$12-$G$12</f>
        <v>15148.494152785082</v>
      </c>
    </row>
    <row r="13" spans="3:10" x14ac:dyDescent="0.25">
      <c r="D13" s="2">
        <v>4</v>
      </c>
      <c r="E13" s="13">
        <f>$E$12-$G$12</f>
        <v>15148.494152785082</v>
      </c>
      <c r="F13" s="13">
        <f>IPMT($D$7,D13,$D$5,-$D$4)</f>
        <v>100.98996101856723</v>
      </c>
      <c r="G13" s="13">
        <f>PPMT($D$7,D13,$D$5,-$D$4)</f>
        <v>1638.7786206898538</v>
      </c>
      <c r="H13" s="13">
        <f t="shared" si="0"/>
        <v>1739.7685817084212</v>
      </c>
      <c r="I13" s="13">
        <f>$E$13-$G$13</f>
        <v>13509.715532095228</v>
      </c>
    </row>
    <row r="14" spans="3:10" x14ac:dyDescent="0.25">
      <c r="D14" s="2">
        <v>5</v>
      </c>
      <c r="E14" s="13">
        <f>$E$13-$G$13</f>
        <v>13509.715532095228</v>
      </c>
      <c r="F14" s="13">
        <f t="shared" ref="F14:F21" si="1">IPMT($D$7,D14,$D$5,-$D$4)</f>
        <v>90.064770213968188</v>
      </c>
      <c r="G14" s="13">
        <f t="shared" ref="G14:G21" si="2">PPMT($D$7,D14,$D$5,-$D$4)</f>
        <v>1649.703811494453</v>
      </c>
      <c r="H14" s="13">
        <f t="shared" si="0"/>
        <v>1739.7685817084212</v>
      </c>
      <c r="I14" s="13">
        <f>$E$14-$G$14</f>
        <v>11860.011720600774</v>
      </c>
    </row>
    <row r="15" spans="3:10" x14ac:dyDescent="0.25">
      <c r="D15" s="2">
        <v>6</v>
      </c>
      <c r="E15" s="13">
        <f>$E$14-$G$14</f>
        <v>11860.011720600774</v>
      </c>
      <c r="F15" s="13">
        <f t="shared" si="1"/>
        <v>79.066744804005182</v>
      </c>
      <c r="G15" s="13">
        <f t="shared" si="2"/>
        <v>1660.701836904416</v>
      </c>
      <c r="H15" s="13">
        <f t="shared" si="0"/>
        <v>1739.7685817084212</v>
      </c>
      <c r="I15" s="13">
        <f>$E$15-$G$15</f>
        <v>10199.309883696358</v>
      </c>
    </row>
    <row r="16" spans="3:10" x14ac:dyDescent="0.25">
      <c r="D16" s="2">
        <v>7</v>
      </c>
      <c r="E16" s="13">
        <f>$E$15-$G$15</f>
        <v>10199.309883696358</v>
      </c>
      <c r="F16" s="13">
        <f t="shared" si="1"/>
        <v>67.995399224642398</v>
      </c>
      <c r="G16" s="13">
        <f t="shared" si="2"/>
        <v>1671.773182483779</v>
      </c>
      <c r="H16" s="13">
        <f t="shared" si="0"/>
        <v>1739.7685817084212</v>
      </c>
      <c r="I16" s="13">
        <f>$E$16-$G$16</f>
        <v>8527.5367012125789</v>
      </c>
    </row>
    <row r="17" spans="4:9" x14ac:dyDescent="0.25">
      <c r="D17" s="2">
        <v>8</v>
      </c>
      <c r="E17" s="13">
        <f>$E$16-$G$16</f>
        <v>8527.5367012125789</v>
      </c>
      <c r="F17" s="13">
        <f t="shared" si="1"/>
        <v>56.850244674750556</v>
      </c>
      <c r="G17" s="13">
        <f t="shared" si="2"/>
        <v>1682.9183370336707</v>
      </c>
      <c r="H17" s="13">
        <f t="shared" si="0"/>
        <v>1739.7685817084212</v>
      </c>
      <c r="I17" s="13">
        <f>$E$17-$G$17</f>
        <v>6844.6183641789085</v>
      </c>
    </row>
    <row r="18" spans="4:9" x14ac:dyDescent="0.25">
      <c r="D18" s="2">
        <v>9</v>
      </c>
      <c r="E18" s="13">
        <f>$E$17-$G$17</f>
        <v>6844.6183641789085</v>
      </c>
      <c r="F18" s="13">
        <f t="shared" si="1"/>
        <v>45.630789094526079</v>
      </c>
      <c r="G18" s="13">
        <f t="shared" si="2"/>
        <v>1694.1377926138953</v>
      </c>
      <c r="H18" s="13">
        <f t="shared" si="0"/>
        <v>1739.7685817084212</v>
      </c>
      <c r="I18" s="13">
        <f>$E$18-$G$18</f>
        <v>5150.4805715650127</v>
      </c>
    </row>
    <row r="19" spans="4:9" x14ac:dyDescent="0.25">
      <c r="D19" s="2">
        <v>10</v>
      </c>
      <c r="E19" s="13">
        <f>$E$18-$G$18</f>
        <v>5150.4805715650127</v>
      </c>
      <c r="F19" s="13">
        <f t="shared" si="1"/>
        <v>34.336537143766769</v>
      </c>
      <c r="G19" s="13">
        <f t="shared" si="2"/>
        <v>1705.4320445646545</v>
      </c>
      <c r="H19" s="13">
        <f t="shared" si="0"/>
        <v>1739.7685817084212</v>
      </c>
      <c r="I19" s="13">
        <f>$E$19-$G$19</f>
        <v>3445.0485270003583</v>
      </c>
    </row>
    <row r="20" spans="4:9" x14ac:dyDescent="0.25">
      <c r="D20" s="2">
        <v>11</v>
      </c>
      <c r="E20" s="13">
        <f>$E$19-$G$19</f>
        <v>3445.0485270003583</v>
      </c>
      <c r="F20" s="13">
        <f t="shared" si="1"/>
        <v>22.966990180002405</v>
      </c>
      <c r="G20" s="13">
        <f t="shared" si="2"/>
        <v>1716.8015915284188</v>
      </c>
      <c r="H20" s="13">
        <f t="shared" si="0"/>
        <v>1739.7685817084212</v>
      </c>
      <c r="I20" s="13">
        <f>$E$20-$G$20</f>
        <v>1728.2469354719394</v>
      </c>
    </row>
    <row r="21" spans="4:9" x14ac:dyDescent="0.25">
      <c r="D21" s="2">
        <v>12</v>
      </c>
      <c r="E21" s="13">
        <f>$E$20-$G$20</f>
        <v>1728.2469354719394</v>
      </c>
      <c r="F21" s="13">
        <f t="shared" si="1"/>
        <v>11.52164623647961</v>
      </c>
      <c r="G21" s="13">
        <f t="shared" si="2"/>
        <v>1728.2469354719415</v>
      </c>
      <c r="H21" s="13">
        <f t="shared" si="0"/>
        <v>1739.7685817084212</v>
      </c>
      <c r="I21" s="13">
        <f>$E$21-$G$21</f>
        <v>-2.0463630789890885E-12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Laboratorio 4</dc:creator>
  <cp:lastModifiedBy>Laboratorio 4</cp:lastModifiedBy>
  <dcterms:created xsi:type="dcterms:W3CDTF">2015-07-02T15:11:28Z</dcterms:created>
  <dcterms:modified xsi:type="dcterms:W3CDTF">2015-07-09T15:32:35Z</dcterms:modified>
</cp:coreProperties>
</file>