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0" yWindow="168" windowWidth="16512" windowHeight="6156" activeTab="2"/>
  </bookViews>
  <sheets>
    <sheet name="PREGUNTA1" sheetId="1" r:id="rId1"/>
    <sheet name="PREGUNTA 2" sheetId="2" r:id="rId2"/>
    <sheet name="PREGUNTA 3" sheetId="3" r:id="rId3"/>
  </sheets>
  <calcPr calcId="145621"/>
</workbook>
</file>

<file path=xl/calcChain.xml><?xml version="1.0" encoding="utf-8"?>
<calcChain xmlns="http://schemas.openxmlformats.org/spreadsheetml/2006/main">
  <c r="G11" i="3" l="1"/>
  <c r="G12" i="3"/>
  <c r="G13" i="3"/>
  <c r="G14" i="3"/>
  <c r="G15" i="3"/>
  <c r="G16" i="3"/>
  <c r="G17" i="3"/>
  <c r="G18" i="3"/>
  <c r="G19" i="3"/>
  <c r="G20" i="3"/>
  <c r="G21" i="3"/>
  <c r="G10" i="3"/>
  <c r="J8" i="2" l="1"/>
  <c r="G6" i="1"/>
  <c r="H6" i="1"/>
  <c r="J4" i="2"/>
  <c r="F14" i="3" l="1"/>
  <c r="F15" i="3"/>
  <c r="F16" i="3"/>
  <c r="F17" i="3"/>
  <c r="F18" i="3"/>
  <c r="F19" i="3"/>
  <c r="F20" i="3"/>
  <c r="F21" i="3"/>
  <c r="F13" i="3"/>
  <c r="F12" i="3"/>
  <c r="F10" i="3"/>
  <c r="F11" i="3"/>
  <c r="I10" i="3"/>
  <c r="H11" i="3"/>
  <c r="H12" i="3"/>
  <c r="H13" i="3"/>
  <c r="H14" i="3"/>
  <c r="H15" i="3"/>
  <c r="H16" i="3"/>
  <c r="H17" i="3"/>
  <c r="H18" i="3"/>
  <c r="H19" i="3"/>
  <c r="H20" i="3"/>
  <c r="H21" i="3"/>
  <c r="H10" i="3"/>
  <c r="D7" i="3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6" i="1"/>
  <c r="E17" i="1"/>
  <c r="E18" i="1"/>
  <c r="E19" i="1"/>
  <c r="E20" i="1"/>
  <c r="E21" i="1"/>
  <c r="E22" i="1"/>
  <c r="E23" i="1"/>
  <c r="E9" i="1"/>
  <c r="E10" i="1"/>
  <c r="E11" i="1"/>
  <c r="E12" i="1"/>
  <c r="E13" i="1"/>
  <c r="E14" i="1"/>
  <c r="E15" i="1"/>
  <c r="E8" i="1"/>
  <c r="J7" i="2"/>
  <c r="J6" i="2"/>
  <c r="J5" i="2"/>
  <c r="I7" i="2"/>
  <c r="H7" i="2"/>
  <c r="G7" i="2"/>
  <c r="I6" i="2"/>
  <c r="H6" i="2"/>
  <c r="G6" i="2"/>
  <c r="I5" i="2"/>
  <c r="H5" i="2"/>
  <c r="G5" i="2"/>
  <c r="I4" i="2"/>
  <c r="H4" i="2"/>
  <c r="G4" i="2"/>
  <c r="E11" i="3" l="1"/>
  <c r="E12" i="3" l="1"/>
  <c r="I11" i="3"/>
  <c r="E13" i="3" l="1"/>
  <c r="I12" i="3"/>
  <c r="E14" i="3" l="1"/>
  <c r="I13" i="3"/>
  <c r="E15" i="3" l="1"/>
  <c r="I14" i="3"/>
  <c r="E16" i="3" l="1"/>
  <c r="I15" i="3"/>
  <c r="E17" i="3" l="1"/>
  <c r="I16" i="3"/>
  <c r="E18" i="3" l="1"/>
  <c r="I17" i="3"/>
  <c r="E19" i="3" l="1"/>
  <c r="I18" i="3"/>
  <c r="E20" i="3" l="1"/>
  <c r="I19" i="3"/>
  <c r="E21" i="3" l="1"/>
  <c r="I21" i="3" s="1"/>
  <c r="I20" i="3"/>
</calcChain>
</file>

<file path=xl/sharedStrings.xml><?xml version="1.0" encoding="utf-8"?>
<sst xmlns="http://schemas.openxmlformats.org/spreadsheetml/2006/main" count="16" uniqueCount="16">
  <si>
    <t>INTERES</t>
  </si>
  <si>
    <t>PAGO</t>
  </si>
  <si>
    <t>FINAL</t>
  </si>
  <si>
    <t>INICIAL</t>
  </si>
  <si>
    <t>FECHA</t>
  </si>
  <si>
    <t>HORAS</t>
  </si>
  <si>
    <t xml:space="preserve">HORA </t>
  </si>
  <si>
    <t>MINUTO</t>
  </si>
  <si>
    <t>SEGUNDO</t>
  </si>
  <si>
    <t>fecha de inicio</t>
  </si>
  <si>
    <t>fecha final</t>
  </si>
  <si>
    <t>deuda</t>
  </si>
  <si>
    <t>pagos</t>
  </si>
  <si>
    <t>tasa</t>
  </si>
  <si>
    <t>AMORTIZACION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</si>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</sst>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[$-F400]h:mm:ss\ AM/PM"/>
    <numFmt numFmtId="165" formatCode="dd/mm/yy;@"/>
    <numFmt numFmtId="166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Algerian"/>
      <family val="5"/>
    </font>
    <font>
      <sz val="11"/>
      <color theme="1"/>
      <name val="Algerian"/>
      <family val="5"/>
    </font>
    <font>
      <b/>
      <sz val="1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7" applyNumberFormat="0" applyAlignment="0" applyProtection="0"/>
  </cellStyleXfs>
  <cellXfs count="23">
    <xf numFmtId="0" fontId="0" fillId="0" borderId="0" xfId="0"/>
    <xf numFmtId="8" fontId="0" fillId="0" borderId="0" xfId="0" applyNumberFormat="1"/>
    <xf numFmtId="0" fontId="0" fillId="0" borderId="1" xfId="0" applyBorder="1"/>
    <xf numFmtId="14" fontId="0" fillId="0" borderId="1" xfId="0" applyNumberFormat="1" applyBorder="1"/>
    <xf numFmtId="21" fontId="0" fillId="0" borderId="1" xfId="0" applyNumberFormat="1" applyBorder="1"/>
    <xf numFmtId="0" fontId="1" fillId="2" borderId="1" xfId="1" applyBorder="1"/>
    <xf numFmtId="166" fontId="1" fillId="2" borderId="1" xfId="1" applyNumberFormat="1" applyBorder="1"/>
    <xf numFmtId="8" fontId="1" fillId="2" borderId="1" xfId="1" applyNumberFormat="1" applyBorder="1"/>
    <xf numFmtId="9" fontId="1" fillId="2" borderId="1" xfId="1" applyNumberFormat="1" applyBorder="1"/>
    <xf numFmtId="0" fontId="4" fillId="2" borderId="1" xfId="1" applyFont="1" applyBorder="1"/>
    <xf numFmtId="0" fontId="4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7" xfId="2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6" fillId="0" borderId="1" xfId="0" applyFont="1" applyBorder="1"/>
    <xf numFmtId="0" fontId="6" fillId="4" borderId="1" xfId="0" applyFont="1" applyFill="1" applyBorder="1"/>
  </cellXfs>
  <cellStyles count="3">
    <cellStyle name="Buena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Adyacencia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dad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73"/>
  <sheetViews>
    <sheetView workbookViewId="0">
      <selection activeCell="J13" sqref="J13"/>
    </sheetView>
  </sheetViews>
  <sheetFormatPr baseColWidth="10" defaultRowHeight="14.4" x14ac:dyDescent="0.3"/>
  <cols>
    <col min="5" max="5" width="22.5546875" customWidth="1"/>
  </cols>
  <sheetData>
    <row r="5" spans="4:8" ht="15" x14ac:dyDescent="0.3">
      <c r="E5" s="21" t="s">
        <v>9</v>
      </c>
      <c r="F5" s="3">
        <v>39964</v>
      </c>
      <c r="G5" s="2"/>
      <c r="H5" s="2"/>
    </row>
    <row r="6" spans="4:8" ht="15" x14ac:dyDescent="0.3">
      <c r="E6" s="22" t="s">
        <v>10</v>
      </c>
      <c r="F6" s="3">
        <v>41994</v>
      </c>
      <c r="G6" s="2">
        <f>YEARFRAC(F5,F6)</f>
        <v>5.5583333333333336</v>
      </c>
      <c r="H6" s="2">
        <f>INT(G6*12)</f>
        <v>66</v>
      </c>
    </row>
    <row r="7" spans="4:8" ht="15" thickBot="1" x14ac:dyDescent="0.35"/>
    <row r="8" spans="4:8" x14ac:dyDescent="0.3">
      <c r="D8" s="16">
        <v>0</v>
      </c>
      <c r="E8" s="17">
        <f t="shared" ref="E8:E39" si="0">EDATE($F$5,D8)</f>
        <v>39964</v>
      </c>
    </row>
    <row r="9" spans="4:8" x14ac:dyDescent="0.3">
      <c r="D9" s="18">
        <v>1</v>
      </c>
      <c r="E9" s="19">
        <f t="shared" si="0"/>
        <v>39994</v>
      </c>
    </row>
    <row r="10" spans="4:8" ht="15" thickBot="1" x14ac:dyDescent="0.35">
      <c r="D10" s="18">
        <v>2</v>
      </c>
      <c r="E10" s="19">
        <f t="shared" si="0"/>
        <v>40025</v>
      </c>
    </row>
    <row r="11" spans="4:8" x14ac:dyDescent="0.3">
      <c r="D11" s="16">
        <v>3</v>
      </c>
      <c r="E11" s="19">
        <f t="shared" si="0"/>
        <v>40056</v>
      </c>
    </row>
    <row r="12" spans="4:8" x14ac:dyDescent="0.3">
      <c r="D12" s="18">
        <v>4</v>
      </c>
      <c r="E12" s="19">
        <f t="shared" si="0"/>
        <v>40086</v>
      </c>
    </row>
    <row r="13" spans="4:8" ht="15" thickBot="1" x14ac:dyDescent="0.35">
      <c r="D13" s="18">
        <v>5</v>
      </c>
      <c r="E13" s="19">
        <f t="shared" si="0"/>
        <v>40117</v>
      </c>
    </row>
    <row r="14" spans="4:8" x14ac:dyDescent="0.3">
      <c r="D14" s="16">
        <v>6</v>
      </c>
      <c r="E14" s="19">
        <f t="shared" si="0"/>
        <v>40147</v>
      </c>
    </row>
    <row r="15" spans="4:8" x14ac:dyDescent="0.3">
      <c r="D15" s="18">
        <v>7</v>
      </c>
      <c r="E15" s="19">
        <f t="shared" si="0"/>
        <v>40178</v>
      </c>
    </row>
    <row r="16" spans="4:8" ht="15" thickBot="1" x14ac:dyDescent="0.35">
      <c r="D16" s="18">
        <v>8</v>
      </c>
      <c r="E16" s="19">
        <f t="shared" si="0"/>
        <v>40209</v>
      </c>
    </row>
    <row r="17" spans="4:5" x14ac:dyDescent="0.3">
      <c r="D17" s="16">
        <v>9</v>
      </c>
      <c r="E17" s="19">
        <f t="shared" si="0"/>
        <v>40237</v>
      </c>
    </row>
    <row r="18" spans="4:5" x14ac:dyDescent="0.3">
      <c r="D18" s="18">
        <v>10</v>
      </c>
      <c r="E18" s="19">
        <f t="shared" si="0"/>
        <v>40268</v>
      </c>
    </row>
    <row r="19" spans="4:5" ht="15" thickBot="1" x14ac:dyDescent="0.35">
      <c r="D19" s="18">
        <v>11</v>
      </c>
      <c r="E19" s="19">
        <f t="shared" si="0"/>
        <v>40298</v>
      </c>
    </row>
    <row r="20" spans="4:5" x14ac:dyDescent="0.3">
      <c r="D20" s="16">
        <v>12</v>
      </c>
      <c r="E20" s="19">
        <f t="shared" si="0"/>
        <v>40329</v>
      </c>
    </row>
    <row r="21" spans="4:5" x14ac:dyDescent="0.3">
      <c r="D21" s="18">
        <v>13</v>
      </c>
      <c r="E21" s="19">
        <f t="shared" si="0"/>
        <v>40359</v>
      </c>
    </row>
    <row r="22" spans="4:5" ht="15" thickBot="1" x14ac:dyDescent="0.35">
      <c r="D22" s="18">
        <v>14</v>
      </c>
      <c r="E22" s="19">
        <f t="shared" si="0"/>
        <v>40390</v>
      </c>
    </row>
    <row r="23" spans="4:5" x14ac:dyDescent="0.3">
      <c r="D23" s="16">
        <v>15</v>
      </c>
      <c r="E23" s="19">
        <f t="shared" si="0"/>
        <v>40421</v>
      </c>
    </row>
    <row r="24" spans="4:5" x14ac:dyDescent="0.3">
      <c r="D24" s="18">
        <v>16</v>
      </c>
      <c r="E24" s="19">
        <f t="shared" si="0"/>
        <v>40451</v>
      </c>
    </row>
    <row r="25" spans="4:5" ht="15" thickBot="1" x14ac:dyDescent="0.35">
      <c r="D25" s="18">
        <v>17</v>
      </c>
      <c r="E25" s="19">
        <f t="shared" si="0"/>
        <v>40482</v>
      </c>
    </row>
    <row r="26" spans="4:5" x14ac:dyDescent="0.3">
      <c r="D26" s="16">
        <v>18</v>
      </c>
      <c r="E26" s="19">
        <f t="shared" si="0"/>
        <v>40512</v>
      </c>
    </row>
    <row r="27" spans="4:5" x14ac:dyDescent="0.3">
      <c r="D27" s="18">
        <v>19</v>
      </c>
      <c r="E27" s="19">
        <f t="shared" si="0"/>
        <v>40543</v>
      </c>
    </row>
    <row r="28" spans="4:5" ht="15" thickBot="1" x14ac:dyDescent="0.35">
      <c r="D28" s="18">
        <v>20</v>
      </c>
      <c r="E28" s="19">
        <f t="shared" si="0"/>
        <v>40574</v>
      </c>
    </row>
    <row r="29" spans="4:5" x14ac:dyDescent="0.3">
      <c r="D29" s="16">
        <v>21</v>
      </c>
      <c r="E29" s="19">
        <f t="shared" si="0"/>
        <v>40602</v>
      </c>
    </row>
    <row r="30" spans="4:5" x14ac:dyDescent="0.3">
      <c r="D30" s="18">
        <v>22</v>
      </c>
      <c r="E30" s="19">
        <f t="shared" si="0"/>
        <v>40633</v>
      </c>
    </row>
    <row r="31" spans="4:5" ht="15" thickBot="1" x14ac:dyDescent="0.35">
      <c r="D31" s="18">
        <v>23</v>
      </c>
      <c r="E31" s="19">
        <f t="shared" si="0"/>
        <v>40663</v>
      </c>
    </row>
    <row r="32" spans="4:5" x14ac:dyDescent="0.3">
      <c r="D32" s="16">
        <v>24</v>
      </c>
      <c r="E32" s="19">
        <f t="shared" si="0"/>
        <v>40694</v>
      </c>
    </row>
    <row r="33" spans="4:5" x14ac:dyDescent="0.3">
      <c r="D33" s="18">
        <v>25</v>
      </c>
      <c r="E33" s="19">
        <f t="shared" si="0"/>
        <v>40724</v>
      </c>
    </row>
    <row r="34" spans="4:5" ht="15" thickBot="1" x14ac:dyDescent="0.35">
      <c r="D34" s="18">
        <v>26</v>
      </c>
      <c r="E34" s="19">
        <f t="shared" si="0"/>
        <v>40755</v>
      </c>
    </row>
    <row r="35" spans="4:5" x14ac:dyDescent="0.3">
      <c r="D35" s="16">
        <v>27</v>
      </c>
      <c r="E35" s="19">
        <f t="shared" si="0"/>
        <v>40786</v>
      </c>
    </row>
    <row r="36" spans="4:5" x14ac:dyDescent="0.3">
      <c r="D36" s="18">
        <v>28</v>
      </c>
      <c r="E36" s="19">
        <f t="shared" si="0"/>
        <v>40816</v>
      </c>
    </row>
    <row r="37" spans="4:5" ht="15" thickBot="1" x14ac:dyDescent="0.35">
      <c r="D37" s="18">
        <v>29</v>
      </c>
      <c r="E37" s="19">
        <f t="shared" si="0"/>
        <v>40847</v>
      </c>
    </row>
    <row r="38" spans="4:5" x14ac:dyDescent="0.3">
      <c r="D38" s="16">
        <v>30</v>
      </c>
      <c r="E38" s="19">
        <f t="shared" si="0"/>
        <v>40877</v>
      </c>
    </row>
    <row r="39" spans="4:5" x14ac:dyDescent="0.3">
      <c r="D39" s="18">
        <v>31</v>
      </c>
      <c r="E39" s="19">
        <f t="shared" si="0"/>
        <v>40908</v>
      </c>
    </row>
    <row r="40" spans="4:5" ht="15" thickBot="1" x14ac:dyDescent="0.35">
      <c r="D40" s="18">
        <v>32</v>
      </c>
      <c r="E40" s="19">
        <f t="shared" ref="E40:E71" si="1">EDATE($F$5,D40)</f>
        <v>40939</v>
      </c>
    </row>
    <row r="41" spans="4:5" x14ac:dyDescent="0.3">
      <c r="D41" s="16">
        <v>33</v>
      </c>
      <c r="E41" s="19">
        <f t="shared" si="1"/>
        <v>40968</v>
      </c>
    </row>
    <row r="42" spans="4:5" x14ac:dyDescent="0.3">
      <c r="D42" s="18">
        <v>34</v>
      </c>
      <c r="E42" s="19">
        <f t="shared" si="1"/>
        <v>40999</v>
      </c>
    </row>
    <row r="43" spans="4:5" ht="15" thickBot="1" x14ac:dyDescent="0.35">
      <c r="D43" s="18">
        <v>35</v>
      </c>
      <c r="E43" s="19">
        <f t="shared" si="1"/>
        <v>41029</v>
      </c>
    </row>
    <row r="44" spans="4:5" x14ac:dyDescent="0.3">
      <c r="D44" s="16">
        <v>36</v>
      </c>
      <c r="E44" s="19">
        <f t="shared" si="1"/>
        <v>41060</v>
      </c>
    </row>
    <row r="45" spans="4:5" x14ac:dyDescent="0.3">
      <c r="D45" s="18">
        <v>37</v>
      </c>
      <c r="E45" s="19">
        <f t="shared" si="1"/>
        <v>41090</v>
      </c>
    </row>
    <row r="46" spans="4:5" ht="15" thickBot="1" x14ac:dyDescent="0.35">
      <c r="D46" s="18">
        <v>38</v>
      </c>
      <c r="E46" s="19">
        <f t="shared" si="1"/>
        <v>41121</v>
      </c>
    </row>
    <row r="47" spans="4:5" x14ac:dyDescent="0.3">
      <c r="D47" s="16">
        <v>39</v>
      </c>
      <c r="E47" s="19">
        <f t="shared" si="1"/>
        <v>41152</v>
      </c>
    </row>
    <row r="48" spans="4:5" x14ac:dyDescent="0.3">
      <c r="D48" s="18">
        <v>40</v>
      </c>
      <c r="E48" s="19">
        <f t="shared" si="1"/>
        <v>41182</v>
      </c>
    </row>
    <row r="49" spans="4:5" ht="15" thickBot="1" x14ac:dyDescent="0.35">
      <c r="D49" s="18">
        <v>41</v>
      </c>
      <c r="E49" s="19">
        <f t="shared" si="1"/>
        <v>41213</v>
      </c>
    </row>
    <row r="50" spans="4:5" x14ac:dyDescent="0.3">
      <c r="D50" s="16">
        <v>42</v>
      </c>
      <c r="E50" s="19">
        <f t="shared" si="1"/>
        <v>41243</v>
      </c>
    </row>
    <row r="51" spans="4:5" x14ac:dyDescent="0.3">
      <c r="D51" s="18">
        <v>43</v>
      </c>
      <c r="E51" s="19">
        <f t="shared" si="1"/>
        <v>41274</v>
      </c>
    </row>
    <row r="52" spans="4:5" ht="15" thickBot="1" x14ac:dyDescent="0.35">
      <c r="D52" s="18">
        <v>44</v>
      </c>
      <c r="E52" s="19">
        <f t="shared" si="1"/>
        <v>41305</v>
      </c>
    </row>
    <row r="53" spans="4:5" x14ac:dyDescent="0.3">
      <c r="D53" s="16">
        <v>45</v>
      </c>
      <c r="E53" s="19">
        <f t="shared" si="1"/>
        <v>41333</v>
      </c>
    </row>
    <row r="54" spans="4:5" x14ac:dyDescent="0.3">
      <c r="D54" s="18">
        <v>46</v>
      </c>
      <c r="E54" s="19">
        <f t="shared" si="1"/>
        <v>41364</v>
      </c>
    </row>
    <row r="55" spans="4:5" ht="15" thickBot="1" x14ac:dyDescent="0.35">
      <c r="D55" s="18">
        <v>47</v>
      </c>
      <c r="E55" s="19">
        <f t="shared" si="1"/>
        <v>41394</v>
      </c>
    </row>
    <row r="56" spans="4:5" x14ac:dyDescent="0.3">
      <c r="D56" s="16">
        <v>48</v>
      </c>
      <c r="E56" s="19">
        <f t="shared" si="1"/>
        <v>41425</v>
      </c>
    </row>
    <row r="57" spans="4:5" x14ac:dyDescent="0.3">
      <c r="D57" s="18">
        <v>49</v>
      </c>
      <c r="E57" s="19">
        <f t="shared" si="1"/>
        <v>41455</v>
      </c>
    </row>
    <row r="58" spans="4:5" ht="15" thickBot="1" x14ac:dyDescent="0.35">
      <c r="D58" s="18">
        <v>50</v>
      </c>
      <c r="E58" s="19">
        <f t="shared" si="1"/>
        <v>41486</v>
      </c>
    </row>
    <row r="59" spans="4:5" x14ac:dyDescent="0.3">
      <c r="D59" s="16">
        <v>51</v>
      </c>
      <c r="E59" s="19">
        <f t="shared" si="1"/>
        <v>41517</v>
      </c>
    </row>
    <row r="60" spans="4:5" x14ac:dyDescent="0.3">
      <c r="D60" s="18">
        <v>52</v>
      </c>
      <c r="E60" s="19">
        <f t="shared" si="1"/>
        <v>41547</v>
      </c>
    </row>
    <row r="61" spans="4:5" ht="15" thickBot="1" x14ac:dyDescent="0.35">
      <c r="D61" s="18">
        <v>53</v>
      </c>
      <c r="E61" s="19">
        <f t="shared" si="1"/>
        <v>41578</v>
      </c>
    </row>
    <row r="62" spans="4:5" x14ac:dyDescent="0.3">
      <c r="D62" s="16">
        <v>54</v>
      </c>
      <c r="E62" s="19">
        <f t="shared" si="1"/>
        <v>41608</v>
      </c>
    </row>
    <row r="63" spans="4:5" x14ac:dyDescent="0.3">
      <c r="D63" s="18">
        <v>55</v>
      </c>
      <c r="E63" s="19">
        <f t="shared" si="1"/>
        <v>41639</v>
      </c>
    </row>
    <row r="64" spans="4:5" ht="15" thickBot="1" x14ac:dyDescent="0.35">
      <c r="D64" s="18">
        <v>56</v>
      </c>
      <c r="E64" s="19">
        <f t="shared" si="1"/>
        <v>41670</v>
      </c>
    </row>
    <row r="65" spans="4:5" x14ac:dyDescent="0.3">
      <c r="D65" s="16">
        <v>57</v>
      </c>
      <c r="E65" s="19">
        <f t="shared" si="1"/>
        <v>41698</v>
      </c>
    </row>
    <row r="66" spans="4:5" x14ac:dyDescent="0.3">
      <c r="D66" s="18">
        <v>58</v>
      </c>
      <c r="E66" s="19">
        <f t="shared" si="1"/>
        <v>41729</v>
      </c>
    </row>
    <row r="67" spans="4:5" ht="15" thickBot="1" x14ac:dyDescent="0.35">
      <c r="D67" s="18">
        <v>59</v>
      </c>
      <c r="E67" s="19">
        <f t="shared" si="1"/>
        <v>41759</v>
      </c>
    </row>
    <row r="68" spans="4:5" x14ac:dyDescent="0.3">
      <c r="D68" s="16">
        <v>60</v>
      </c>
      <c r="E68" s="19">
        <f t="shared" si="1"/>
        <v>41790</v>
      </c>
    </row>
    <row r="69" spans="4:5" x14ac:dyDescent="0.3">
      <c r="D69" s="18">
        <v>61</v>
      </c>
      <c r="E69" s="19">
        <f t="shared" si="1"/>
        <v>41820</v>
      </c>
    </row>
    <row r="70" spans="4:5" ht="15" thickBot="1" x14ac:dyDescent="0.35">
      <c r="D70" s="18">
        <v>62</v>
      </c>
      <c r="E70" s="19">
        <f t="shared" si="1"/>
        <v>41851</v>
      </c>
    </row>
    <row r="71" spans="4:5" x14ac:dyDescent="0.3">
      <c r="D71" s="16">
        <v>63</v>
      </c>
      <c r="E71" s="19">
        <f t="shared" si="1"/>
        <v>41882</v>
      </c>
    </row>
    <row r="72" spans="4:5" ht="15" thickBot="1" x14ac:dyDescent="0.35">
      <c r="D72" s="18">
        <v>64</v>
      </c>
      <c r="E72" s="19">
        <f t="shared" ref="E72:E103" si="2">EDATE($F$5,D72)</f>
        <v>41912</v>
      </c>
    </row>
    <row r="73" spans="4:5" ht="15" thickBot="1" x14ac:dyDescent="0.35">
      <c r="D73" s="16">
        <v>65</v>
      </c>
      <c r="E73" s="20">
        <f t="shared" si="2"/>
        <v>41943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8"/>
  <sheetViews>
    <sheetView workbookViewId="0">
      <selection activeCell="H13" sqref="H13"/>
    </sheetView>
  </sheetViews>
  <sheetFormatPr baseColWidth="10" defaultRowHeight="14.4" x14ac:dyDescent="0.3"/>
  <sheetData>
    <row r="3" spans="5:10" x14ac:dyDescent="0.3"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/>
    </row>
    <row r="4" spans="5:10" x14ac:dyDescent="0.3">
      <c r="E4" s="3">
        <v>42219</v>
      </c>
      <c r="F4" s="4">
        <v>0.37584490740740745</v>
      </c>
      <c r="G4" s="11">
        <f>HOUR(F4)</f>
        <v>9</v>
      </c>
      <c r="H4" s="11">
        <f>MINUTE(F4)</f>
        <v>1</v>
      </c>
      <c r="I4" s="11">
        <f>SECOND(F4)</f>
        <v>13</v>
      </c>
      <c r="J4" s="12">
        <f>TIME(G4,H4,I4)</f>
        <v>0.37584490740740745</v>
      </c>
    </row>
    <row r="5" spans="5:10" ht="15" x14ac:dyDescent="0.25">
      <c r="E5" s="3">
        <v>42219</v>
      </c>
      <c r="F5" s="4">
        <v>0.53006944444444437</v>
      </c>
      <c r="G5" s="11">
        <f>HOUR(F5)</f>
        <v>12</v>
      </c>
      <c r="H5" s="11">
        <f>MINUTE(F5)</f>
        <v>43</v>
      </c>
      <c r="I5" s="11">
        <f>SECOND(F5)</f>
        <v>18</v>
      </c>
      <c r="J5" s="12">
        <f>TIME(G5,H5,I5)</f>
        <v>0.53006944444444437</v>
      </c>
    </row>
    <row r="6" spans="5:10" ht="15" x14ac:dyDescent="0.25">
      <c r="E6" s="3">
        <v>42219</v>
      </c>
      <c r="F6" s="4">
        <v>0.10503472222222222</v>
      </c>
      <c r="G6" s="11">
        <f>HOUR(F6)</f>
        <v>2</v>
      </c>
      <c r="H6" s="11">
        <f>MINUTE(F6)</f>
        <v>31</v>
      </c>
      <c r="I6" s="11">
        <f>SECOND(F6)</f>
        <v>15</v>
      </c>
      <c r="J6" s="12">
        <f>TIME(G6,H6,I6)</f>
        <v>0.10503472222222222</v>
      </c>
    </row>
    <row r="7" spans="5:10" ht="15" x14ac:dyDescent="0.25">
      <c r="E7" s="3">
        <v>42219</v>
      </c>
      <c r="F7" s="4">
        <v>0.29204861111111108</v>
      </c>
      <c r="G7" s="11">
        <f>HOUR(F7)</f>
        <v>7</v>
      </c>
      <c r="H7" s="11">
        <f>MINUTE(F7)</f>
        <v>0</v>
      </c>
      <c r="I7" s="11">
        <f>SECOND(F7)</f>
        <v>33</v>
      </c>
      <c r="J7" s="12">
        <f>TIME(G7,H7,I7)</f>
        <v>0.29204861111111108</v>
      </c>
    </row>
    <row r="8" spans="5:10" ht="15" x14ac:dyDescent="0.3">
      <c r="E8" s="2"/>
      <c r="F8" s="2"/>
      <c r="G8" s="11"/>
      <c r="H8" s="11"/>
      <c r="I8" s="14" t="s">
        <v>15</v>
      </c>
      <c r="J8" s="13">
        <f>TEXT(J5-'PREGUNTA 2'!J4,"h:mm:ss")+TEXT(J7-J6,"h:mm:ss")</f>
        <v>0.3412384259259259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1"/>
  <sheetViews>
    <sheetView tabSelected="1" workbookViewId="0">
      <selection activeCell="M8" sqref="M8"/>
    </sheetView>
  </sheetViews>
  <sheetFormatPr baseColWidth="10" defaultRowHeight="14.4" x14ac:dyDescent="0.3"/>
  <cols>
    <col min="6" max="6" width="12" bestFit="1" customWidth="1"/>
    <col min="7" max="8" width="15.109375" customWidth="1"/>
    <col min="9" max="9" width="12" bestFit="1" customWidth="1"/>
    <col min="10" max="10" width="11.88671875" bestFit="1" customWidth="1"/>
  </cols>
  <sheetData>
    <row r="4" spans="3:10" ht="15" x14ac:dyDescent="0.3">
      <c r="C4" s="9" t="s">
        <v>11</v>
      </c>
      <c r="D4" s="6">
        <v>20000</v>
      </c>
      <c r="J4" s="1"/>
    </row>
    <row r="5" spans="3:10" ht="15" x14ac:dyDescent="0.3">
      <c r="C5" s="9" t="s">
        <v>12</v>
      </c>
      <c r="D5" s="5">
        <v>12</v>
      </c>
    </row>
    <row r="6" spans="3:10" ht="15" x14ac:dyDescent="0.3">
      <c r="C6" s="9" t="s">
        <v>13</v>
      </c>
      <c r="D6" s="8">
        <v>0.08</v>
      </c>
    </row>
    <row r="7" spans="3:10" x14ac:dyDescent="0.3">
      <c r="C7" s="5"/>
      <c r="D7" s="5">
        <f>0.08/12</f>
        <v>6.6666666666666671E-3</v>
      </c>
    </row>
    <row r="9" spans="3:10" ht="15" x14ac:dyDescent="0.3">
      <c r="D9" s="5"/>
      <c r="E9" s="10" t="s">
        <v>3</v>
      </c>
      <c r="F9" s="10" t="s">
        <v>0</v>
      </c>
      <c r="G9" s="10" t="s">
        <v>14</v>
      </c>
      <c r="H9" s="10" t="s">
        <v>1</v>
      </c>
      <c r="I9" s="10" t="s">
        <v>2</v>
      </c>
    </row>
    <row r="10" spans="3:10" x14ac:dyDescent="0.3">
      <c r="D10" s="5">
        <v>1</v>
      </c>
      <c r="E10" s="6">
        <v>20000</v>
      </c>
      <c r="F10" s="7">
        <f>IPMT(D7,D10,D5,-D4)</f>
        <v>133.33333333333334</v>
      </c>
      <c r="G10" s="7">
        <f>PPMT($D$6,D10,$D$5,-$D$4)</f>
        <v>1053.9003384893913</v>
      </c>
      <c r="H10" s="7">
        <f>PMT($D$7,$D$5,-$D$4)</f>
        <v>1739.7685817084212</v>
      </c>
      <c r="I10" s="7">
        <f>E10-G10</f>
        <v>18946.099661510609</v>
      </c>
    </row>
    <row r="11" spans="3:10" x14ac:dyDescent="0.3">
      <c r="D11" s="5">
        <v>2</v>
      </c>
      <c r="E11" s="7">
        <f>$E$10-$G$10</f>
        <v>18946.099661510609</v>
      </c>
      <c r="F11" s="7">
        <f>IPMT(D7,D11,D5,-D4)</f>
        <v>122.62376501083276</v>
      </c>
      <c r="G11" s="7">
        <f t="shared" ref="G11:G21" si="0">PPMT($D$6,D11,$D$5,-$D$4)</f>
        <v>1138.2123655685425</v>
      </c>
      <c r="H11" s="7">
        <f t="shared" ref="H11:H21" si="1">PMT($D$7,$D$5,-$D$4)</f>
        <v>1739.7685817084212</v>
      </c>
      <c r="I11" s="7">
        <f>$E$11-$G$11</f>
        <v>17807.887295942066</v>
      </c>
    </row>
    <row r="12" spans="3:10" x14ac:dyDescent="0.3">
      <c r="D12" s="5">
        <v>3</v>
      </c>
      <c r="E12" s="7">
        <f>$E$11-$G$11</f>
        <v>17807.887295942066</v>
      </c>
      <c r="F12" s="7">
        <f>IPMT(D7,D12,D5,-D4)</f>
        <v>111.84279956618215</v>
      </c>
      <c r="G12" s="7">
        <f t="shared" si="0"/>
        <v>1229.269354814026</v>
      </c>
      <c r="H12" s="7">
        <f t="shared" si="1"/>
        <v>1739.7685817084212</v>
      </c>
      <c r="I12" s="7">
        <f>$E$12-$G$12</f>
        <v>16578.617941128039</v>
      </c>
    </row>
    <row r="13" spans="3:10" x14ac:dyDescent="0.3">
      <c r="D13" s="5">
        <v>4</v>
      </c>
      <c r="E13" s="7">
        <f>$E$12-$G$12</f>
        <v>16578.617941128039</v>
      </c>
      <c r="F13" s="7">
        <f>IPMT($D$7,D13,$D$5,-$D$4)</f>
        <v>100.98996101856723</v>
      </c>
      <c r="G13" s="7">
        <f t="shared" si="0"/>
        <v>1327.610903199148</v>
      </c>
      <c r="H13" s="7">
        <f t="shared" si="1"/>
        <v>1739.7685817084212</v>
      </c>
      <c r="I13" s="7">
        <f>$E$13-$G$13</f>
        <v>15251.007037928892</v>
      </c>
    </row>
    <row r="14" spans="3:10" x14ac:dyDescent="0.3">
      <c r="D14" s="5">
        <v>5</v>
      </c>
      <c r="E14" s="7">
        <f>$E$13-$G$13</f>
        <v>15251.007037928892</v>
      </c>
      <c r="F14" s="7">
        <f t="shared" ref="F14:F21" si="2">IPMT($D$7,D14,$D$5,-$D$4)</f>
        <v>90.064770213968188</v>
      </c>
      <c r="G14" s="7">
        <f t="shared" si="0"/>
        <v>1433.8197754550799</v>
      </c>
      <c r="H14" s="7">
        <f t="shared" si="1"/>
        <v>1739.7685817084212</v>
      </c>
      <c r="I14" s="7">
        <f>$E$14-$G$14</f>
        <v>13817.187262473812</v>
      </c>
    </row>
    <row r="15" spans="3:10" x14ac:dyDescent="0.3">
      <c r="D15" s="5">
        <v>6</v>
      </c>
      <c r="E15" s="7">
        <f>$E$14-$G$14</f>
        <v>13817.187262473812</v>
      </c>
      <c r="F15" s="7">
        <f t="shared" si="2"/>
        <v>79.066744804005182</v>
      </c>
      <c r="G15" s="7">
        <f t="shared" si="0"/>
        <v>1548.5253574914864</v>
      </c>
      <c r="H15" s="7">
        <f t="shared" si="1"/>
        <v>1739.7685817084212</v>
      </c>
      <c r="I15" s="7">
        <f>$E$15-$G$15</f>
        <v>12268.661904982326</v>
      </c>
    </row>
    <row r="16" spans="3:10" x14ac:dyDescent="0.3">
      <c r="D16" s="5">
        <v>7</v>
      </c>
      <c r="E16" s="7">
        <f>$E$15-$G$15</f>
        <v>12268.661904982326</v>
      </c>
      <c r="F16" s="7">
        <f t="shared" si="2"/>
        <v>67.995399224642398</v>
      </c>
      <c r="G16" s="7">
        <f t="shared" si="0"/>
        <v>1672.4073860908052</v>
      </c>
      <c r="H16" s="7">
        <f t="shared" si="1"/>
        <v>1739.7685817084212</v>
      </c>
      <c r="I16" s="7">
        <f>$E$16-$G$16</f>
        <v>10596.254518891521</v>
      </c>
    </row>
    <row r="17" spans="4:9" x14ac:dyDescent="0.3">
      <c r="D17" s="5">
        <v>8</v>
      </c>
      <c r="E17" s="7">
        <f>$E$16-$G$16</f>
        <v>10596.254518891521</v>
      </c>
      <c r="F17" s="7">
        <f t="shared" si="2"/>
        <v>56.850244674750556</v>
      </c>
      <c r="G17" s="7">
        <f t="shared" si="0"/>
        <v>1806.1999769780696</v>
      </c>
      <c r="H17" s="7">
        <f t="shared" si="1"/>
        <v>1739.7685817084212</v>
      </c>
      <c r="I17" s="7">
        <f>$E$17-$G$17</f>
        <v>8790.0545419134505</v>
      </c>
    </row>
    <row r="18" spans="4:9" x14ac:dyDescent="0.3">
      <c r="D18" s="5">
        <v>9</v>
      </c>
      <c r="E18" s="7">
        <f>$E$17-$G$17</f>
        <v>8790.0545419134505</v>
      </c>
      <c r="F18" s="7">
        <f t="shared" si="2"/>
        <v>45.630789094526079</v>
      </c>
      <c r="G18" s="7">
        <f t="shared" si="0"/>
        <v>1950.6959751363152</v>
      </c>
      <c r="H18" s="7">
        <f t="shared" si="1"/>
        <v>1739.7685817084212</v>
      </c>
      <c r="I18" s="7">
        <f>$E$18-$G$18</f>
        <v>6839.3585667771349</v>
      </c>
    </row>
    <row r="19" spans="4:9" x14ac:dyDescent="0.3">
      <c r="D19" s="5">
        <v>10</v>
      </c>
      <c r="E19" s="7">
        <f>$E$18-$G$18</f>
        <v>6839.3585667771349</v>
      </c>
      <c r="F19" s="7">
        <f t="shared" si="2"/>
        <v>34.336537143766769</v>
      </c>
      <c r="G19" s="7">
        <f t="shared" si="0"/>
        <v>2106.7516531472202</v>
      </c>
      <c r="H19" s="7">
        <f t="shared" si="1"/>
        <v>1739.7685817084212</v>
      </c>
      <c r="I19" s="7">
        <f>$E$19-$G$19</f>
        <v>4732.6069136299147</v>
      </c>
    </row>
    <row r="20" spans="4:9" x14ac:dyDescent="0.3">
      <c r="D20" s="5">
        <v>11</v>
      </c>
      <c r="E20" s="7">
        <f>$E$19-$G$19</f>
        <v>4732.6069136299147</v>
      </c>
      <c r="F20" s="7">
        <f t="shared" si="2"/>
        <v>22.966990180002405</v>
      </c>
      <c r="G20" s="7">
        <f t="shared" si="0"/>
        <v>2275.2917853989979</v>
      </c>
      <c r="H20" s="7">
        <f t="shared" si="1"/>
        <v>1739.7685817084212</v>
      </c>
      <c r="I20" s="7">
        <f>$E$20-$G$20</f>
        <v>2457.3151282309168</v>
      </c>
    </row>
    <row r="21" spans="4:9" x14ac:dyDescent="0.3">
      <c r="D21" s="5">
        <v>12</v>
      </c>
      <c r="E21" s="7">
        <f>$E$20-$G$20</f>
        <v>2457.3151282309168</v>
      </c>
      <c r="F21" s="7">
        <f t="shared" si="2"/>
        <v>11.52164623647961</v>
      </c>
      <c r="G21" s="7">
        <f t="shared" si="0"/>
        <v>2457.3151282309177</v>
      </c>
      <c r="H21" s="7">
        <f t="shared" si="1"/>
        <v>1739.7685817084212</v>
      </c>
      <c r="I21" s="7">
        <f>$E$21-$G$21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PREGUNTA1</vt:lpstr>
      <vt:lpstr>PREGUNTA 2</vt:lpstr>
      <vt:lpstr>PREGUNTA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2015-07-02T15:11:28Z</dcterms:created>
  <dcterms:modified xsi:type="dcterms:W3CDTF">2015-07-09T15:48:05Z</dcterms:modified>
</cp:coreProperties>
</file>