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F20" i="2" l="1"/>
  <c r="F27" i="2" l="1"/>
  <c r="F34" i="2"/>
  <c r="F38" i="2"/>
  <c r="F25" i="2"/>
  <c r="F18" i="2" l="1"/>
  <c r="F7" i="2"/>
  <c r="F6" i="2"/>
  <c r="B11" i="2" l="1"/>
  <c r="B12" i="2" s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<sst xmlns="http://schemas.openxmlformats.org/spreadsheetml/2006/main" count="256" uniqueCount="179">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</sst>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.00_);[Red]\(&quot;$&quot;\ #,##0.00\)"/>
    <numFmt numFmtId="165" formatCode="_(* #,##0.00_);_(* \(#,##0.00\);_(* &quot;-&quot;??_);_(@_)"/>
    <numFmt numFmtId="166" formatCode="&quot;$&quot;#,##0.00_);[Red]\(&quot;$&quot;#,##0.00\)"/>
    <numFmt numFmtId="167" formatCode="[$$-300A]#,##0.00;[Red][$$-300A]\-#,##0.00"/>
    <numFmt numFmtId="168" formatCode="[$$-540A]#,##0.00_ ;[Red]\-[$$-540A]#,##0.00\ "/>
    <numFmt numFmtId="169" formatCode="yyyy\-mm\-dd"/>
    <numFmt numFmtId="170" formatCode="0.0000%"/>
  </numFmts>
  <fonts count="14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0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7" fontId="0" fillId="0" borderId="0" xfId="0" applyNumberFormat="1" applyBorder="1"/>
    <xf numFmtId="167" fontId="0" fillId="0" borderId="3" xfId="0" applyNumberFormat="1" applyBorder="1"/>
    <xf numFmtId="168" fontId="0" fillId="0" borderId="2" xfId="0" applyNumberFormat="1" applyFont="1" applyBorder="1"/>
    <xf numFmtId="169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0" fontId="5" fillId="0" borderId="2" xfId="3" applyBorder="1" applyAlignment="1">
      <alignment horizontal="center"/>
    </xf>
    <xf numFmtId="168" fontId="0" fillId="0" borderId="0" xfId="0" applyNumberFormat="1" applyBorder="1"/>
    <xf numFmtId="168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7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9" fontId="0" fillId="0" borderId="3" xfId="0" applyNumberFormat="1" applyBorder="1"/>
    <xf numFmtId="168" fontId="0" fillId="0" borderId="5" xfId="0" applyNumberFormat="1" applyFont="1" applyBorder="1"/>
    <xf numFmtId="168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8" fontId="0" fillId="0" borderId="17" xfId="0" applyNumberFormat="1" applyBorder="1"/>
    <xf numFmtId="0" fontId="5" fillId="0" borderId="18" xfId="3" applyBorder="1" applyAlignment="1">
      <alignment horizontal="center"/>
    </xf>
    <xf numFmtId="168" fontId="0" fillId="0" borderId="19" xfId="0" applyNumberFormat="1" applyBorder="1"/>
    <xf numFmtId="0" fontId="8" fillId="0" borderId="2" xfId="3" applyFont="1" applyBorder="1" applyAlignment="1">
      <alignment horizontal="center"/>
    </xf>
    <xf numFmtId="168" fontId="9" fillId="0" borderId="0" xfId="0" applyNumberFormat="1" applyFont="1" applyBorder="1"/>
    <xf numFmtId="168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70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165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6" fontId="0" fillId="0" borderId="25" xfId="0" applyNumberFormat="1" applyBorder="1"/>
    <xf numFmtId="0" fontId="0" fillId="0" borderId="22" xfId="0" applyFill="1" applyBorder="1"/>
    <xf numFmtId="10" fontId="1" fillId="0" borderId="0" xfId="2" applyNumberFormat="1"/>
    <xf numFmtId="9" fontId="0" fillId="0" borderId="0" xfId="0" applyNumberFormat="1"/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7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1" fillId="0" borderId="0" xfId="0" applyFont="1"/>
    <xf numFmtId="0" fontId="12" fillId="0" borderId="0" xfId="0" applyFont="1"/>
    <xf numFmtId="9" fontId="13" fillId="0" borderId="0" xfId="2" applyFont="1"/>
    <xf numFmtId="10" fontId="13" fillId="0" borderId="0" xfId="2" applyNumberFormat="1" applyFont="1"/>
    <xf numFmtId="164" fontId="12" fillId="0" borderId="0" xfId="0" applyNumberFormat="1" applyFont="1"/>
    <xf numFmtId="9" fontId="12" fillId="0" borderId="0" xfId="0" applyNumberFormat="1" applyFont="1"/>
    <xf numFmtId="2" fontId="13" fillId="0" borderId="0" xfId="2" applyNumberFormat="1" applyFont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R23" zoomScale="120" zoomScaleNormal="120" workbookViewId="0">
      <selection activeCell="AT29" sqref="AT29:AU2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4" t="s">
        <v>0</v>
      </c>
      <c r="AU1" s="84"/>
      <c r="AV1" s="84"/>
      <c r="AW1" s="84"/>
      <c r="AX1" s="84"/>
    </row>
    <row r="2" spans="2:64">
      <c r="AT2" s="1"/>
      <c r="AW2" s="2"/>
      <c r="AX2" s="3"/>
    </row>
    <row r="3" spans="2:64">
      <c r="AH3" s="86" t="s">
        <v>1</v>
      </c>
      <c r="AI3" s="86"/>
      <c r="AJ3" s="86"/>
      <c r="AK3" s="86"/>
      <c r="AL3" s="86"/>
      <c r="AM3" s="86"/>
      <c r="AN3" s="86"/>
      <c r="AO3" s="86"/>
      <c r="AT3" s="1" t="s">
        <v>2</v>
      </c>
      <c r="AU3">
        <v>15000</v>
      </c>
      <c r="AW3" s="2"/>
      <c r="AX3" s="3"/>
      <c r="BA3" s="90" t="s">
        <v>3</v>
      </c>
      <c r="BB3" s="90"/>
      <c r="BC3" s="90"/>
      <c r="BF3" s="90" t="s">
        <v>4</v>
      </c>
      <c r="BG3" s="90"/>
      <c r="BH3" s="90"/>
      <c r="BJ3" s="90" t="s">
        <v>5</v>
      </c>
      <c r="BK3" s="90"/>
      <c r="BL3" s="90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97" t="s">
        <v>11</v>
      </c>
      <c r="C5" s="97"/>
      <c r="D5" s="97"/>
      <c r="E5" s="97"/>
      <c r="F5" s="97"/>
      <c r="G5" s="97"/>
      <c r="H5" s="97"/>
      <c r="J5" s="97" t="s">
        <v>12</v>
      </c>
      <c r="K5" s="97"/>
      <c r="L5" s="97"/>
      <c r="M5" s="97"/>
      <c r="N5" s="97"/>
      <c r="O5" s="97"/>
      <c r="P5" s="97"/>
      <c r="Q5" s="97"/>
      <c r="R5" s="97"/>
      <c r="U5" s="97" t="s">
        <v>13</v>
      </c>
      <c r="V5" s="97"/>
      <c r="W5" s="97"/>
      <c r="X5" s="97"/>
      <c r="Y5" s="97"/>
      <c r="Z5" s="97"/>
      <c r="AA5" s="97"/>
      <c r="AB5" s="97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8" t="s">
        <v>18</v>
      </c>
      <c r="AK6" s="88"/>
      <c r="AL6" s="88"/>
      <c r="AM6" s="88"/>
      <c r="AN6" s="88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98" t="s">
        <v>28</v>
      </c>
      <c r="AK7" s="98"/>
      <c r="AL7" s="98"/>
      <c r="AM7" s="98"/>
      <c r="AN7" s="98"/>
      <c r="AO7" s="98"/>
      <c r="AT7" s="96" t="s">
        <v>29</v>
      </c>
      <c r="AU7" s="96"/>
      <c r="AV7" s="96"/>
      <c r="AW7" s="96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98"/>
      <c r="AK8" s="98"/>
      <c r="AL8" s="98"/>
      <c r="AM8" s="98"/>
      <c r="AN8" s="98"/>
      <c r="AO8" s="98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8" t="s">
        <v>41</v>
      </c>
      <c r="W13" s="88"/>
      <c r="X13" s="88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8" t="s">
        <v>47</v>
      </c>
      <c r="C16" s="88"/>
      <c r="D16" s="88"/>
      <c r="E16" s="88"/>
      <c r="F16" s="88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78" t="s">
        <v>48</v>
      </c>
      <c r="AO16" s="78"/>
      <c r="AP16" s="78"/>
      <c r="AQ16" s="78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4" t="s">
        <v>49</v>
      </c>
      <c r="AI17" s="84"/>
      <c r="AJ17" s="84"/>
      <c r="AK17" s="84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80" t="s">
        <v>66</v>
      </c>
      <c r="M21" s="80"/>
      <c r="N21" s="80"/>
      <c r="O21" s="80"/>
      <c r="P21" s="80"/>
      <c r="Q21" s="80"/>
      <c r="R21" s="80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4" t="s">
        <v>71</v>
      </c>
      <c r="M22" s="94"/>
      <c r="N22" s="94"/>
      <c r="O22" s="94"/>
      <c r="P22" s="94"/>
      <c r="Q22" s="94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4" t="s">
        <v>76</v>
      </c>
      <c r="C26" s="84"/>
      <c r="D26" s="84"/>
      <c r="E26" s="84"/>
      <c r="F26" s="84"/>
      <c r="G26" s="84"/>
      <c r="H26" s="84"/>
      <c r="I26" s="84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2" t="s">
        <v>78</v>
      </c>
      <c r="D27" s="92"/>
      <c r="E27" s="92"/>
      <c r="F27" s="92"/>
      <c r="I27" s="3"/>
      <c r="U27" s="1" t="s">
        <v>79</v>
      </c>
      <c r="V27">
        <v>5000</v>
      </c>
      <c r="AF27" s="3"/>
      <c r="AH27" s="95" t="s">
        <v>80</v>
      </c>
      <c r="AI27" s="95"/>
      <c r="AJ27" s="95"/>
      <c r="AK27" s="95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2" t="s">
        <v>82</v>
      </c>
      <c r="E28" s="92"/>
      <c r="F28" s="92"/>
      <c r="G28" s="92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3" t="s">
        <v>88</v>
      </c>
      <c r="AU28" s="93"/>
      <c r="AV28" s="27" t="s">
        <v>89</v>
      </c>
      <c r="AX28" s="3"/>
    </row>
    <row r="29" spans="2:63">
      <c r="B29" s="1" t="s">
        <v>90</v>
      </c>
      <c r="C29" s="11">
        <v>42155</v>
      </c>
      <c r="D29" s="92" t="s">
        <v>91</v>
      </c>
      <c r="E29" s="92"/>
      <c r="F29" s="92"/>
      <c r="G29" s="92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3" t="s">
        <v>92</v>
      </c>
      <c r="AU29" s="93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3" t="s">
        <v>88</v>
      </c>
      <c r="AU30" s="93"/>
      <c r="AV30" s="5">
        <v>0.13</v>
      </c>
      <c r="AX30" s="3"/>
    </row>
    <row r="31" spans="2:63">
      <c r="B31" s="1" t="s">
        <v>45</v>
      </c>
      <c r="C31">
        <v>2</v>
      </c>
      <c r="D31" s="88" t="s">
        <v>47</v>
      </c>
      <c r="E31" s="88"/>
      <c r="F31" s="88"/>
      <c r="G31" s="88"/>
      <c r="H31" s="88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9" t="s">
        <v>100</v>
      </c>
      <c r="C34" s="89"/>
      <c r="D34" s="89"/>
      <c r="E34" s="89"/>
      <c r="F34" s="89"/>
      <c r="G34" s="89"/>
      <c r="H34" s="89"/>
      <c r="I34" s="89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9" t="s">
        <v>102</v>
      </c>
      <c r="C35" s="89"/>
      <c r="D35" s="89"/>
      <c r="E35" s="89"/>
      <c r="F35" s="89"/>
      <c r="G35" s="89"/>
      <c r="H35" s="89"/>
      <c r="I35" s="89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90" t="s">
        <v>105</v>
      </c>
      <c r="AU39" s="90"/>
      <c r="AV39" s="90"/>
      <c r="AW39" s="90"/>
      <c r="AX39" s="90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91" t="s">
        <v>106</v>
      </c>
      <c r="E43" s="91"/>
      <c r="F43" s="91"/>
      <c r="G43" s="13"/>
      <c r="H43" s="13"/>
      <c r="I43" s="14"/>
      <c r="AT43" s="1"/>
      <c r="AX43" s="3"/>
    </row>
    <row r="44" spans="2:50">
      <c r="U44" s="86" t="s">
        <v>107</v>
      </c>
      <c r="V44" s="86"/>
      <c r="W44" s="86"/>
      <c r="X44" s="86"/>
      <c r="Y44" s="86"/>
      <c r="Z44" s="86"/>
      <c r="AA44" s="86"/>
      <c r="AB44" s="86"/>
      <c r="AC44" s="86"/>
      <c r="AD44" s="86"/>
      <c r="AT44" s="1"/>
      <c r="AX44" s="3"/>
    </row>
    <row r="45" spans="2:50">
      <c r="U45" s="1"/>
      <c r="AD45" s="3"/>
      <c r="AH45" s="84" t="s">
        <v>108</v>
      </c>
      <c r="AI45" s="84"/>
      <c r="AJ45" s="84"/>
      <c r="AK45" s="84"/>
      <c r="AL45" s="84"/>
      <c r="AM45" s="84"/>
      <c r="AN45" s="84"/>
      <c r="AT45" s="1"/>
      <c r="AX45" s="3"/>
    </row>
    <row r="46" spans="2:50">
      <c r="U46" s="79" t="s">
        <v>109</v>
      </c>
      <c r="V46" s="79"/>
      <c r="W46" s="5">
        <v>5.1999999999999998E-2</v>
      </c>
      <c r="AD46" s="3"/>
      <c r="AH46" s="1"/>
      <c r="AN46" s="3"/>
      <c r="AO46" s="84" t="s">
        <v>110</v>
      </c>
      <c r="AP46" s="84"/>
      <c r="AQ46" s="84"/>
      <c r="AR46" s="84"/>
      <c r="AT46" s="87" t="s">
        <v>111</v>
      </c>
      <c r="AU46" s="87"/>
      <c r="AV46" s="87"/>
      <c r="AW46" s="87"/>
      <c r="AX46" s="3"/>
    </row>
    <row r="47" spans="2:50">
      <c r="U47" s="79" t="s">
        <v>112</v>
      </c>
      <c r="V47" s="79"/>
      <c r="W47">
        <v>2</v>
      </c>
      <c r="X47" s="80" t="s">
        <v>113</v>
      </c>
      <c r="Y47" s="80"/>
      <c r="Z47" s="80"/>
      <c r="AA47" s="80"/>
      <c r="AB47" s="80"/>
      <c r="AC47" s="80"/>
      <c r="AD47" s="80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81" t="s">
        <v>122</v>
      </c>
      <c r="AW48" s="81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2" t="s">
        <v>128</v>
      </c>
      <c r="V51" s="82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3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83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4" t="s">
        <v>143</v>
      </c>
      <c r="V56" s="84"/>
      <c r="W56" s="84"/>
      <c r="X56" s="84"/>
      <c r="Y56" s="84"/>
      <c r="Z56" s="84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83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79" t="s">
        <v>6</v>
      </c>
      <c r="V57" s="79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83"/>
      <c r="AQ57" s="45" t="s">
        <v>157</v>
      </c>
      <c r="AR57" s="51"/>
      <c r="AT57" s="1"/>
      <c r="AX57" s="3"/>
    </row>
    <row r="58" spans="21:50">
      <c r="U58" s="79" t="s">
        <v>145</v>
      </c>
      <c r="V58" s="79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83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79" t="s">
        <v>147</v>
      </c>
      <c r="V59" s="79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83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83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83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85" t="s">
        <v>152</v>
      </c>
      <c r="AA62" s="85"/>
      <c r="AB62" s="85"/>
      <c r="AC62" s="85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83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83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83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83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78" t="s">
        <v>153</v>
      </c>
      <c r="AP71" s="78"/>
      <c r="AQ71" s="78"/>
      <c r="AR71" s="78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selection activeCell="H19" sqref="H19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5.85546875" bestFit="1" customWidth="1"/>
    <col min="7" max="1025" width="8.5703125"/>
  </cols>
  <sheetData>
    <row r="1" spans="1:6">
      <c r="A1" s="99">
        <v>1</v>
      </c>
      <c r="B1" s="100"/>
    </row>
    <row r="2" spans="1:6" ht="15.75">
      <c r="A2" s="69" t="s">
        <v>17</v>
      </c>
      <c r="B2" s="70">
        <v>1000</v>
      </c>
      <c r="E2" s="102">
        <v>7</v>
      </c>
      <c r="F2" s="103"/>
    </row>
    <row r="3" spans="1:6" ht="15.75">
      <c r="A3" s="69" t="s">
        <v>159</v>
      </c>
      <c r="B3" s="70">
        <v>9</v>
      </c>
      <c r="E3" s="103" t="s">
        <v>114</v>
      </c>
      <c r="F3" s="103">
        <v>80000</v>
      </c>
    </row>
    <row r="4" spans="1:6" ht="15.75">
      <c r="A4" s="69" t="s">
        <v>160</v>
      </c>
      <c r="B4" s="71">
        <v>0.22</v>
      </c>
      <c r="E4" s="103" t="s">
        <v>159</v>
      </c>
      <c r="F4" s="103">
        <v>8</v>
      </c>
    </row>
    <row r="5" spans="1:6" ht="15.75">
      <c r="A5" s="69" t="s">
        <v>125</v>
      </c>
      <c r="B5" s="72">
        <f>B4/12</f>
        <v>1.8333333333333333E-2</v>
      </c>
      <c r="E5" s="103" t="s">
        <v>164</v>
      </c>
      <c r="F5" s="104">
        <v>0.3</v>
      </c>
    </row>
    <row r="6" spans="1:6" ht="16.5" thickBot="1">
      <c r="A6" s="73" t="s">
        <v>161</v>
      </c>
      <c r="B6" s="74">
        <f>FV(B5,B3,-B2)</f>
        <v>9689.0241596536216</v>
      </c>
      <c r="E6" s="103" t="s">
        <v>165</v>
      </c>
      <c r="F6" s="105">
        <f>F5/12</f>
        <v>2.4999999999999998E-2</v>
      </c>
    </row>
    <row r="7" spans="1:6" ht="15.75">
      <c r="A7" s="99">
        <v>2</v>
      </c>
      <c r="B7" s="100"/>
      <c r="E7" s="103" t="s">
        <v>166</v>
      </c>
      <c r="F7" s="106">
        <f>PV(F6,F4,F8,-F3)</f>
        <v>65659.725665047357</v>
      </c>
    </row>
    <row r="8" spans="1:6" ht="15.75">
      <c r="A8" s="69" t="s">
        <v>17</v>
      </c>
      <c r="B8" s="70">
        <v>100000</v>
      </c>
      <c r="E8" s="103" t="s">
        <v>14</v>
      </c>
      <c r="F8" s="103">
        <v>0</v>
      </c>
    </row>
    <row r="9" spans="1:6" ht="15.75">
      <c r="A9" s="69" t="s">
        <v>159</v>
      </c>
      <c r="B9" s="70">
        <v>6</v>
      </c>
      <c r="E9" s="102">
        <v>8</v>
      </c>
      <c r="F9" s="103"/>
    </row>
    <row r="10" spans="1:6" ht="15.75">
      <c r="A10" s="69" t="s">
        <v>160</v>
      </c>
      <c r="B10" s="71">
        <v>0.24</v>
      </c>
      <c r="E10" s="103" t="s">
        <v>167</v>
      </c>
      <c r="F10" s="103">
        <v>2699.38</v>
      </c>
    </row>
    <row r="11" spans="1:6" ht="15.75">
      <c r="A11" s="69" t="s">
        <v>162</v>
      </c>
      <c r="B11" s="72">
        <f>B10/4</f>
        <v>0.06</v>
      </c>
      <c r="E11" s="103" t="s">
        <v>168</v>
      </c>
      <c r="F11" s="103">
        <v>360</v>
      </c>
    </row>
    <row r="12" spans="1:6" ht="16.5" thickBot="1">
      <c r="A12" s="73" t="s">
        <v>163</v>
      </c>
      <c r="B12" s="74">
        <f>FV(B11,B9,-B8)</f>
        <v>697531.8537600009</v>
      </c>
      <c r="E12" s="103" t="s">
        <v>169</v>
      </c>
      <c r="F12" s="103">
        <v>2000</v>
      </c>
    </row>
    <row r="13" spans="1:6" ht="15.75">
      <c r="A13" s="101">
        <v>3</v>
      </c>
      <c r="B13" s="101"/>
      <c r="E13" s="103" t="s">
        <v>170</v>
      </c>
      <c r="F13" s="103">
        <v>0</v>
      </c>
    </row>
    <row r="14" spans="1:6" ht="15.75">
      <c r="A14" s="75" t="s">
        <v>17</v>
      </c>
      <c r="B14">
        <v>40000</v>
      </c>
      <c r="E14" s="103" t="s">
        <v>171</v>
      </c>
      <c r="F14" s="107"/>
    </row>
    <row r="15" spans="1:6" ht="15.75">
      <c r="E15" s="103">
        <v>9</v>
      </c>
      <c r="F15" s="103"/>
    </row>
    <row r="16" spans="1:6" ht="15.75">
      <c r="E16" s="103" t="s">
        <v>159</v>
      </c>
      <c r="F16" s="103">
        <v>40</v>
      </c>
    </row>
    <row r="17" spans="5:6" ht="15.75">
      <c r="E17" s="103" t="s">
        <v>172</v>
      </c>
      <c r="F17" s="107">
        <v>0.28000000000000003</v>
      </c>
    </row>
    <row r="18" spans="5:6" ht="15.75">
      <c r="E18" s="103" t="s">
        <v>173</v>
      </c>
      <c r="F18" s="105">
        <f>F17/12</f>
        <v>2.3333333333333334E-2</v>
      </c>
    </row>
    <row r="19" spans="5:6" ht="15.75">
      <c r="E19" s="103" t="s">
        <v>14</v>
      </c>
      <c r="F19" s="103">
        <v>1600</v>
      </c>
    </row>
    <row r="20" spans="5:6" ht="15.75">
      <c r="E20" s="103" t="s">
        <v>27</v>
      </c>
      <c r="F20" s="106">
        <f>FV(F18,F16,-F19)</f>
        <v>103944.03426516861</v>
      </c>
    </row>
    <row r="21" spans="5:6" ht="15.75">
      <c r="E21" s="103" t="s">
        <v>17</v>
      </c>
      <c r="F21" s="106"/>
    </row>
    <row r="22" spans="5:6" ht="15.75">
      <c r="E22" s="103">
        <v>10</v>
      </c>
      <c r="F22" s="103"/>
    </row>
    <row r="23" spans="5:6" ht="15.75">
      <c r="E23" s="103" t="s">
        <v>17</v>
      </c>
      <c r="F23" s="103">
        <v>2000</v>
      </c>
    </row>
    <row r="24" spans="5:6" ht="15.75">
      <c r="E24" s="103" t="s">
        <v>164</v>
      </c>
      <c r="F24" s="105">
        <v>0.3</v>
      </c>
    </row>
    <row r="25" spans="5:6" ht="15.75">
      <c r="E25" s="103" t="s">
        <v>174</v>
      </c>
      <c r="F25" s="105">
        <f>F24/12</f>
        <v>2.4999999999999998E-2</v>
      </c>
    </row>
    <row r="26" spans="5:6" ht="15.75">
      <c r="E26" s="103" t="s">
        <v>159</v>
      </c>
      <c r="F26" s="108">
        <v>12</v>
      </c>
    </row>
    <row r="27" spans="5:6" ht="15.75">
      <c r="E27" s="103" t="s">
        <v>27</v>
      </c>
      <c r="F27" s="106">
        <f>FV(F25,F26,)</f>
        <v>0</v>
      </c>
    </row>
    <row r="28" spans="5:6" ht="15.75">
      <c r="E28" s="103" t="s">
        <v>175</v>
      </c>
      <c r="F28" s="103"/>
    </row>
    <row r="31" spans="5:6">
      <c r="E31">
        <v>11</v>
      </c>
    </row>
    <row r="32" spans="5:6">
      <c r="E32" t="s">
        <v>53</v>
      </c>
      <c r="F32" s="77">
        <v>0.02</v>
      </c>
    </row>
    <row r="33" spans="5:6">
      <c r="E33" t="s">
        <v>176</v>
      </c>
      <c r="F33">
        <v>36</v>
      </c>
    </row>
    <row r="34" spans="5:6">
      <c r="E34" t="s">
        <v>73</v>
      </c>
      <c r="F34" s="76">
        <f>NOMINAL(F32,F33)</f>
        <v>1.9808074740070403E-2</v>
      </c>
    </row>
    <row r="36" spans="5:6">
      <c r="E36" t="s">
        <v>53</v>
      </c>
      <c r="F36" s="5">
        <v>2.5000000000000001E-2</v>
      </c>
    </row>
    <row r="37" spans="5:6">
      <c r="E37" t="s">
        <v>176</v>
      </c>
      <c r="F37">
        <v>28</v>
      </c>
    </row>
    <row r="38" spans="5:6">
      <c r="E38" t="s">
        <v>73</v>
      </c>
      <c r="F38" s="76">
        <f>NOMINAL(F36,F37)</f>
        <v>2.4703503740206578E-2</v>
      </c>
    </row>
    <row r="41" spans="5:6">
      <c r="E41">
        <v>12</v>
      </c>
    </row>
    <row r="42" spans="5:6">
      <c r="E42" t="s">
        <v>177</v>
      </c>
      <c r="F42">
        <v>20000</v>
      </c>
    </row>
    <row r="43" spans="5:6">
      <c r="E43" t="s">
        <v>159</v>
      </c>
      <c r="F43">
        <v>12</v>
      </c>
    </row>
    <row r="44" spans="5:6">
      <c r="E44" t="s">
        <v>178</v>
      </c>
      <c r="F44" s="77">
        <v>0.08</v>
      </c>
    </row>
    <row r="45" spans="5:6">
      <c r="E45" t="s">
        <v>14</v>
      </c>
      <c r="F45">
        <v>2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TERMINAL04</cp:lastModifiedBy>
  <cp:revision>0</cp:revision>
  <dcterms:created xsi:type="dcterms:W3CDTF">2006-09-16T00:00:00Z</dcterms:created>
  <dcterms:modified xsi:type="dcterms:W3CDTF">2015-06-16T04:54:07Z</dcterms:modified>
  <dc:language>es-EC</dc:language>
</cp:coreProperties>
</file>