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paldo de Usuario\Mis documentos\MAFER\UTMACH\Noveno Nivel\Computacion Aplicada II\"/>
    </mc:Choice>
  </mc:AlternateContent>
  <bookViews>
    <workbookView xWindow="0" yWindow="0" windowWidth="20400" windowHeight="790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B7" i="2" l="1"/>
  <c r="B14" i="2"/>
  <c r="B21" i="2"/>
  <c r="B44" i="2"/>
  <c r="B43" i="2"/>
  <c r="B37" i="2"/>
  <c r="B36" i="2"/>
  <c r="B35" i="2" l="1"/>
  <c r="B24" i="2"/>
  <c r="BL7" i="1"/>
  <c r="B28" i="2" l="1"/>
  <c r="AJ57" i="1"/>
  <c r="AJ55" i="1"/>
  <c r="V31" i="1"/>
  <c r="B20" i="2" l="1"/>
  <c r="AU59" i="1"/>
  <c r="AQ57" i="1"/>
  <c r="AK29" i="1"/>
  <c r="B13" i="2" l="1"/>
  <c r="B6" i="2"/>
  <c r="BC17" i="1"/>
  <c r="AU48" i="1"/>
  <c r="AU61" i="1" s="1"/>
  <c r="AU26" i="1"/>
  <c r="AU20" i="1"/>
  <c r="AO23" i="1"/>
  <c r="AP78" i="1"/>
  <c r="AP79" i="1" s="1"/>
  <c r="AQ56" i="1"/>
  <c r="AQ55" i="1"/>
  <c r="AI11" i="1"/>
  <c r="W51" i="1"/>
  <c r="AA9" i="1"/>
  <c r="AB8" i="1"/>
  <c r="AA11" i="1"/>
  <c r="AA10" i="1"/>
  <c r="AA8" i="1"/>
  <c r="C37" i="1"/>
  <c r="O11" i="1"/>
  <c r="O10" i="1"/>
  <c r="O9" i="1"/>
  <c r="O8" i="1"/>
  <c r="G8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B9" i="1"/>
  <c r="AB10" i="1" s="1"/>
  <c r="AB11" i="1" s="1"/>
  <c r="AB12" i="1" s="1"/>
  <c r="AB13" i="1" s="1"/>
  <c r="AB14" i="1" s="1"/>
  <c r="AJ58" i="1" l="1"/>
  <c r="AK55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J56" i="1"/>
  <c r="AK56" i="1"/>
  <c r="AL56" i="1"/>
  <c r="AK57" i="1"/>
  <c r="AL57" i="1"/>
  <c r="AK58" i="1"/>
  <c r="AL58" i="1"/>
  <c r="AJ59" i="1"/>
  <c r="AK59" i="1"/>
  <c r="AL59" i="1"/>
  <c r="AJ60" i="1"/>
  <c r="AK60" i="1"/>
  <c r="AL60" i="1"/>
  <c r="AJ61" i="1"/>
  <c r="AK61" i="1"/>
  <c r="AL61" i="1"/>
</calcChain>
</file>

<file path=xl/sharedStrings.xml><?xml version="1.0" encoding="utf-8"?>
<sst xmlns="http://schemas.openxmlformats.org/spreadsheetml/2006/main" count="249" uniqueCount="173">
  <si>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</si>
  <si>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</si>
  <si>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</si>
  <si>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</si>
  <si>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</si>
  <si>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</si>
  <si>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</si>
  <si>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</si>
  <si>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</si>
  <si>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</si>
  <si>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</si>
  <si>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</si>
  <si>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</si>
  <si>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</si>
  <si>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</si>
  <si>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</si>
  <si>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</si>
  <si>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</si>
  <si>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</si>
  <si>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</si>
  <si>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</si>
  <si>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</si>
  <si>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</si>
  <si>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</si>
  <si>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</si>
  <si>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</si>
  <si>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</si>
  <si>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</si>
  <si>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</si>
  <si>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</si>
  <si>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</si>
  <si>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</si>
  <si>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</si>
  <si>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</si>
  <si>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</si>
  <si>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</si>
  <si>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</si>
  <si>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</si>
  <si>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</si>
  <si>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</si>
  <si>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</si>
  <si>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</si>
  <si>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</si>
  <si>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</si>
  <si>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</si>
  <si>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</si>
  <si>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</si>
  <si>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</si>
  <si>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</si>
  <si>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</si>
  <si>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</si>
  <si>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</si>
  <si>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</si>
  <si>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</si>
  <si>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</si>
  <si>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</si>
  <si>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</si>
  <si>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</si>
  <si>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</si>
  <si>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</si>
  <si>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</si>
  <si>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</si>
  <si>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</si>
  <si>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</si>
  <si>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</si>
  <si>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</si>
  <si>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</si>
  <si>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</si>
  <si>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</si>
  <si>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</si>
  <si>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</si>
  <si>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</si>
  <si>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</si>
  <si>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</si>
  <si>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</si>
  <si>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</si>
  <si>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</si>
  <si>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</si>
  <si>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</si>
  <si>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</si>
  <si>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</si>
  <si>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</si>
  <si>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</si>
  <si>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</si>
  <si>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</si>
  <si>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</si>
  <si>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</si>
  <si>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</si>
  <si>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</si>
  <si>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</si>
  <si>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</si>
  <si>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</si>
  <si>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</si>
  <si>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</si>
  <si>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</si>
  <si>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</si>
  <si>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</si>
  <si>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</si>
  <si>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</si>
  <si>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</si>
  <si>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</si>
  <si>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</si>
  <si>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</si>
  <si>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</si>
  <si>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</si>
  <si>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</si>
  <si>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</si>
  <si>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</si>
  <si>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</si>
  <si>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</si>
  <si>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</si>
  <si>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</si>
  <si>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</si>
  <si>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</si>
  <si>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</si>
  <si>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</si>
  <si>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</si>
  <si>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</si>
  <si>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</si>
  <si>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</si>
  <si>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</si>
  <si>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</si>
  <si>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</si>
  <si>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</si>
  <si>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</si>
  <si>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</si>
  <si>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</si>
  <si>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</si>
  <si>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</si>
  <si>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</si>
  <si>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</si>
  <si>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</si>
  <si>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</si>
  <si>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</si>
  <si>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</si>
  <si>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</si>
  <si>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</si>
  <si>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</si>
  <si>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</si>
  <si>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</si>
  <si>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</si>
  <si>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</si>
  <si>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</si>
  <si>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</si>
  <si>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</si>
  <si>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</si>
  <si>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</si>
  <si>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</si>
  <si>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</si>
  <si>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</si>
  <si>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</si>
  <si>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</si>
  <si>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</si>
  <si>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</si>
  <si>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</si>
  <si>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</si>
  <si>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</si>
  <si>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</si>
  <si>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</si>
  <si>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</si>
  <si>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</si>
  <si>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</si>
  <si>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</si>
  <si>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Tasa Anual</t>
  </si>
  <si>
    <t>tasa Mensual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</si>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</sst>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_);[Red]\(&quot;$&quot;\ #,##0.00\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</numFmts>
  <fonts count="13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</cellStyleXfs>
  <cellXfs count="11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22" xfId="0" applyFont="1" applyBorder="1"/>
    <xf numFmtId="0" fontId="11" fillId="0" borderId="23" xfId="0" applyFont="1" applyBorder="1"/>
    <xf numFmtId="9" fontId="11" fillId="0" borderId="23" xfId="0" applyNumberFormat="1" applyFont="1" applyBorder="1"/>
    <xf numFmtId="10" fontId="12" fillId="0" borderId="23" xfId="2" applyNumberFormat="1" applyFont="1" applyBorder="1"/>
    <xf numFmtId="0" fontId="10" fillId="0" borderId="24" xfId="0" applyFont="1" applyBorder="1"/>
    <xf numFmtId="164" fontId="10" fillId="0" borderId="25" xfId="0" applyNumberFormat="1" applyFont="1" applyBorder="1"/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Fill="1" applyBorder="1"/>
    <xf numFmtId="0" fontId="12" fillId="0" borderId="23" xfId="2" applyNumberFormat="1" applyFont="1" applyBorder="1"/>
    <xf numFmtId="9" fontId="12" fillId="0" borderId="23" xfId="2" applyFont="1" applyBorder="1"/>
    <xf numFmtId="8" fontId="10" fillId="0" borderId="25" xfId="0" applyNumberFormat="1" applyFont="1" applyBorder="1"/>
    <xf numFmtId="9" fontId="11" fillId="0" borderId="23" xfId="0" applyNumberFormat="1" applyFont="1" applyBorder="1" applyAlignment="1">
      <alignment horizontal="right"/>
    </xf>
    <xf numFmtId="1" fontId="11" fillId="0" borderId="23" xfId="0" applyNumberFormat="1" applyFont="1" applyBorder="1"/>
    <xf numFmtId="0" fontId="10" fillId="0" borderId="22" xfId="0" applyFont="1" applyBorder="1"/>
    <xf numFmtId="8" fontId="10" fillId="0" borderId="23" xfId="0" applyNumberFormat="1" applyFont="1" applyBorder="1"/>
    <xf numFmtId="0" fontId="11" fillId="0" borderId="23" xfId="0" applyFont="1" applyBorder="1" applyAlignment="1"/>
  </cellXfs>
  <cellStyles count="4">
    <cellStyle name="Millares" xfId="1" builtinId="3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AA1" zoomScale="90" zoomScaleNormal="90" workbookViewId="0">
      <selection activeCell="AK18" sqref="AK18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70" t="s">
        <v>0</v>
      </c>
      <c r="AU1" s="70"/>
      <c r="AV1" s="70"/>
      <c r="AW1" s="70"/>
      <c r="AX1" s="70"/>
    </row>
    <row r="2" spans="2:64">
      <c r="AT2" s="1"/>
      <c r="AW2" s="2"/>
      <c r="AX2" s="3"/>
    </row>
    <row r="3" spans="2:64">
      <c r="AH3" s="71" t="s">
        <v>1</v>
      </c>
      <c r="AI3" s="71"/>
      <c r="AJ3" s="71"/>
      <c r="AK3" s="71"/>
      <c r="AL3" s="71"/>
      <c r="AM3" s="71"/>
      <c r="AN3" s="71"/>
      <c r="AO3" s="71"/>
      <c r="AT3" s="1" t="s">
        <v>2</v>
      </c>
      <c r="AU3">
        <v>15000</v>
      </c>
      <c r="AW3" s="2"/>
      <c r="AX3" s="3"/>
      <c r="BA3" s="72" t="s">
        <v>3</v>
      </c>
      <c r="BB3" s="72"/>
      <c r="BC3" s="72"/>
      <c r="BF3" s="72" t="s">
        <v>4</v>
      </c>
      <c r="BG3" s="72"/>
      <c r="BH3" s="72"/>
      <c r="BJ3" s="72" t="s">
        <v>5</v>
      </c>
      <c r="BK3" s="72"/>
      <c r="BL3" s="72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73" t="s">
        <v>11</v>
      </c>
      <c r="C5" s="73"/>
      <c r="D5" s="73"/>
      <c r="E5" s="73"/>
      <c r="F5" s="73"/>
      <c r="G5" s="73"/>
      <c r="H5" s="73"/>
      <c r="J5" s="73" t="s">
        <v>12</v>
      </c>
      <c r="K5" s="73"/>
      <c r="L5" s="73"/>
      <c r="M5" s="73"/>
      <c r="N5" s="73"/>
      <c r="O5" s="73"/>
      <c r="P5" s="73"/>
      <c r="Q5" s="73"/>
      <c r="R5" s="73"/>
      <c r="U5" s="73" t="s">
        <v>13</v>
      </c>
      <c r="V5" s="73"/>
      <c r="W5" s="73"/>
      <c r="X5" s="73"/>
      <c r="Y5" s="73"/>
      <c r="Z5" s="73"/>
      <c r="AA5" s="73"/>
      <c r="AB5" s="73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74" t="s">
        <v>18</v>
      </c>
      <c r="AK6" s="74"/>
      <c r="AL6" s="74"/>
      <c r="AM6" s="74"/>
      <c r="AN6" s="74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75" t="s">
        <v>28</v>
      </c>
      <c r="AK7" s="75"/>
      <c r="AL7" s="75"/>
      <c r="AM7" s="75"/>
      <c r="AN7" s="75"/>
      <c r="AO7" s="75"/>
      <c r="AT7" s="76" t="s">
        <v>29</v>
      </c>
      <c r="AU7" s="76"/>
      <c r="AV7" s="76"/>
      <c r="AW7" s="76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75"/>
      <c r="AK8" s="75"/>
      <c r="AL8" s="75"/>
      <c r="AM8" s="75"/>
      <c r="AN8" s="75"/>
      <c r="AO8" s="75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74" t="s">
        <v>41</v>
      </c>
      <c r="W13" s="74"/>
      <c r="X13" s="74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74" t="s">
        <v>47</v>
      </c>
      <c r="C16" s="74"/>
      <c r="D16" s="74"/>
      <c r="E16" s="74"/>
      <c r="F16" s="74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77" t="s">
        <v>48</v>
      </c>
      <c r="AO16" s="77"/>
      <c r="AP16" s="77"/>
      <c r="AQ16" s="77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70" t="s">
        <v>49</v>
      </c>
      <c r="AI17" s="70"/>
      <c r="AJ17" s="70"/>
      <c r="AK17" s="70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78" t="s">
        <v>66</v>
      </c>
      <c r="M21" s="78"/>
      <c r="N21" s="78"/>
      <c r="O21" s="78"/>
      <c r="P21" s="78"/>
      <c r="Q21" s="78"/>
      <c r="R21" s="78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79" t="s">
        <v>71</v>
      </c>
      <c r="M22" s="79"/>
      <c r="N22" s="79"/>
      <c r="O22" s="79"/>
      <c r="P22" s="79"/>
      <c r="Q22" s="79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70" t="s">
        <v>76</v>
      </c>
      <c r="C26" s="70"/>
      <c r="D26" s="70"/>
      <c r="E26" s="70"/>
      <c r="F26" s="70"/>
      <c r="G26" s="70"/>
      <c r="H26" s="70"/>
      <c r="I26" s="70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80" t="s">
        <v>78</v>
      </c>
      <c r="D27" s="80"/>
      <c r="E27" s="80"/>
      <c r="F27" s="80"/>
      <c r="I27" s="3"/>
      <c r="U27" s="1" t="s">
        <v>79</v>
      </c>
      <c r="V27">
        <v>5000</v>
      </c>
      <c r="AF27" s="3"/>
      <c r="AH27" s="81" t="s">
        <v>80</v>
      </c>
      <c r="AI27" s="81"/>
      <c r="AJ27" s="81"/>
      <c r="AK27" s="81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80" t="s">
        <v>82</v>
      </c>
      <c r="E28" s="80"/>
      <c r="F28" s="80"/>
      <c r="G28" s="80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82" t="s">
        <v>88</v>
      </c>
      <c r="AU28" s="82"/>
      <c r="AV28" s="27" t="s">
        <v>89</v>
      </c>
      <c r="AX28" s="3"/>
    </row>
    <row r="29" spans="2:63">
      <c r="B29" s="1" t="s">
        <v>90</v>
      </c>
      <c r="C29" s="11">
        <v>42155</v>
      </c>
      <c r="D29" s="80" t="s">
        <v>91</v>
      </c>
      <c r="E29" s="80"/>
      <c r="F29" s="80"/>
      <c r="G29" s="80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82" t="s">
        <v>92</v>
      </c>
      <c r="AU29" s="82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82" t="s">
        <v>88</v>
      </c>
      <c r="AU30" s="82"/>
      <c r="AV30" s="5">
        <v>0.13</v>
      </c>
      <c r="AX30" s="3"/>
    </row>
    <row r="31" spans="2:63">
      <c r="B31" s="1" t="s">
        <v>45</v>
      </c>
      <c r="C31">
        <v>2</v>
      </c>
      <c r="D31" s="74" t="s">
        <v>47</v>
      </c>
      <c r="E31" s="74"/>
      <c r="F31" s="74"/>
      <c r="G31" s="74"/>
      <c r="H31" s="74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3" t="s">
        <v>100</v>
      </c>
      <c r="C34" s="83"/>
      <c r="D34" s="83"/>
      <c r="E34" s="83"/>
      <c r="F34" s="83"/>
      <c r="G34" s="83"/>
      <c r="H34" s="83"/>
      <c r="I34" s="83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3" t="s">
        <v>102</v>
      </c>
      <c r="C35" s="83"/>
      <c r="D35" s="83"/>
      <c r="E35" s="83"/>
      <c r="F35" s="83"/>
      <c r="G35" s="83"/>
      <c r="H35" s="83"/>
      <c r="I35" s="83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72" t="s">
        <v>105</v>
      </c>
      <c r="AU39" s="72"/>
      <c r="AV39" s="72"/>
      <c r="AW39" s="72"/>
      <c r="AX39" s="72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84" t="s">
        <v>106</v>
      </c>
      <c r="E43" s="84"/>
      <c r="F43" s="84"/>
      <c r="G43" s="13"/>
      <c r="H43" s="13"/>
      <c r="I43" s="14"/>
      <c r="AT43" s="1"/>
      <c r="AX43" s="3"/>
    </row>
    <row r="44" spans="2:50">
      <c r="U44" s="71" t="s">
        <v>107</v>
      </c>
      <c r="V44" s="71"/>
      <c r="W44" s="71"/>
      <c r="X44" s="71"/>
      <c r="Y44" s="71"/>
      <c r="Z44" s="71"/>
      <c r="AA44" s="71"/>
      <c r="AB44" s="71"/>
      <c r="AC44" s="71"/>
      <c r="AD44" s="71"/>
      <c r="AT44" s="1"/>
      <c r="AX44" s="3"/>
    </row>
    <row r="45" spans="2:50">
      <c r="U45" s="1"/>
      <c r="AD45" s="3"/>
      <c r="AH45" s="70" t="s">
        <v>108</v>
      </c>
      <c r="AI45" s="70"/>
      <c r="AJ45" s="70"/>
      <c r="AK45" s="70"/>
      <c r="AL45" s="70"/>
      <c r="AM45" s="70"/>
      <c r="AN45" s="70"/>
      <c r="AT45" s="1"/>
      <c r="AX45" s="3"/>
    </row>
    <row r="46" spans="2:50">
      <c r="U46" s="85" t="s">
        <v>109</v>
      </c>
      <c r="V46" s="85"/>
      <c r="W46" s="5">
        <v>5.1999999999999998E-2</v>
      </c>
      <c r="AD46" s="3"/>
      <c r="AH46" s="1"/>
      <c r="AN46" s="3"/>
      <c r="AO46" s="70" t="s">
        <v>110</v>
      </c>
      <c r="AP46" s="70"/>
      <c r="AQ46" s="70"/>
      <c r="AR46" s="70"/>
      <c r="AT46" s="86" t="s">
        <v>111</v>
      </c>
      <c r="AU46" s="86"/>
      <c r="AV46" s="86"/>
      <c r="AW46" s="86"/>
      <c r="AX46" s="3"/>
    </row>
    <row r="47" spans="2:50">
      <c r="U47" s="85" t="s">
        <v>112</v>
      </c>
      <c r="V47" s="85"/>
      <c r="W47">
        <v>2</v>
      </c>
      <c r="X47" s="78" t="s">
        <v>113</v>
      </c>
      <c r="Y47" s="78"/>
      <c r="Z47" s="78"/>
      <c r="AA47" s="78"/>
      <c r="AB47" s="78"/>
      <c r="AC47" s="78"/>
      <c r="AD47" s="78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87" t="s">
        <v>122</v>
      </c>
      <c r="AW48" s="87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8" t="s">
        <v>128</v>
      </c>
      <c r="V51" s="88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9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89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70" t="s">
        <v>143</v>
      </c>
      <c r="V56" s="70"/>
      <c r="W56" s="70"/>
      <c r="X56" s="70"/>
      <c r="Y56" s="70"/>
      <c r="Z56" s="70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89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85" t="s">
        <v>6</v>
      </c>
      <c r="V57" s="85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89"/>
      <c r="AQ57" s="45">
        <f>SYD($AP$47,$AP$48,$AP$49,AO57)</f>
        <v>3927.2727272727275</v>
      </c>
      <c r="AR57" s="51"/>
      <c r="AT57" s="1"/>
      <c r="AX57" s="3"/>
    </row>
    <row r="58" spans="21:50">
      <c r="U58" s="85" t="s">
        <v>145</v>
      </c>
      <c r="V58" s="85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89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85" t="s">
        <v>147</v>
      </c>
      <c r="V59" s="85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89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89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89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90" t="s">
        <v>152</v>
      </c>
      <c r="AA62" s="90"/>
      <c r="AB62" s="90"/>
      <c r="AC62" s="90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89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89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89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89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77" t="s">
        <v>153</v>
      </c>
      <c r="AP71" s="77"/>
      <c r="AQ71" s="77"/>
      <c r="AR71" s="77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35" zoomScale="130" zoomScaleNormal="130" workbookViewId="0">
      <selection activeCell="D39" sqref="D39"/>
    </sheetView>
  </sheetViews>
  <sheetFormatPr baseColWidth="10" defaultColWidth="9.140625" defaultRowHeight="15"/>
  <cols>
    <col min="1" max="1" width="16.5703125" bestFit="1" customWidth="1"/>
    <col min="2" max="2" width="20.140625" customWidth="1"/>
    <col min="3" max="1025" width="8.5703125"/>
  </cols>
  <sheetData>
    <row r="1" spans="1:2">
      <c r="A1" s="91">
        <v>1</v>
      </c>
      <c r="B1" s="92"/>
    </row>
    <row r="2" spans="1:2">
      <c r="A2" s="93" t="s">
        <v>17</v>
      </c>
      <c r="B2" s="94">
        <v>1000</v>
      </c>
    </row>
    <row r="3" spans="1:2">
      <c r="A3" s="93" t="s">
        <v>165</v>
      </c>
      <c r="B3" s="94">
        <v>0</v>
      </c>
    </row>
    <row r="4" spans="1:2">
      <c r="A4" s="93" t="s">
        <v>157</v>
      </c>
      <c r="B4" s="94">
        <v>9</v>
      </c>
    </row>
    <row r="5" spans="1:2">
      <c r="A5" s="93" t="s">
        <v>158</v>
      </c>
      <c r="B5" s="95">
        <v>0.22</v>
      </c>
    </row>
    <row r="6" spans="1:2">
      <c r="A6" s="93" t="s">
        <v>125</v>
      </c>
      <c r="B6" s="96">
        <f>B5/12</f>
        <v>1.8333333333333333E-2</v>
      </c>
    </row>
    <row r="7" spans="1:2" ht="15.75" thickBot="1">
      <c r="A7" s="97" t="s">
        <v>171</v>
      </c>
      <c r="B7" s="98">
        <f>FV(B6,B4,B3,-B2)</f>
        <v>1177.6321095936498</v>
      </c>
    </row>
    <row r="8" spans="1:2">
      <c r="A8" s="91">
        <v>2</v>
      </c>
      <c r="B8" s="92"/>
    </row>
    <row r="9" spans="1:2">
      <c r="A9" s="93" t="s">
        <v>17</v>
      </c>
      <c r="B9" s="94">
        <v>100000</v>
      </c>
    </row>
    <row r="10" spans="1:2">
      <c r="A10" s="93" t="s">
        <v>165</v>
      </c>
      <c r="B10" s="94">
        <v>0</v>
      </c>
    </row>
    <row r="11" spans="1:2">
      <c r="A11" s="93" t="s">
        <v>157</v>
      </c>
      <c r="B11" s="94">
        <v>6</v>
      </c>
    </row>
    <row r="12" spans="1:2">
      <c r="A12" s="93" t="s">
        <v>158</v>
      </c>
      <c r="B12" s="95">
        <v>0.24</v>
      </c>
    </row>
    <row r="13" spans="1:2">
      <c r="A13" s="93" t="s">
        <v>160</v>
      </c>
      <c r="B13" s="96">
        <f>B12/4</f>
        <v>0.06</v>
      </c>
    </row>
    <row r="14" spans="1:2" ht="15.75" thickBot="1">
      <c r="A14" s="97" t="s">
        <v>172</v>
      </c>
      <c r="B14" s="98">
        <f>FV(B13,B11,B10,-B9)</f>
        <v>141851.91122560005</v>
      </c>
    </row>
    <row r="15" spans="1:2">
      <c r="A15" s="99">
        <v>3</v>
      </c>
      <c r="B15" s="100"/>
    </row>
    <row r="16" spans="1:2">
      <c r="A16" s="101" t="s">
        <v>17</v>
      </c>
      <c r="B16" s="94">
        <v>40000</v>
      </c>
    </row>
    <row r="17" spans="1:3">
      <c r="A17" s="93" t="s">
        <v>157</v>
      </c>
      <c r="B17" s="94">
        <v>6</v>
      </c>
    </row>
    <row r="18" spans="1:3">
      <c r="A18" s="93" t="s">
        <v>158</v>
      </c>
      <c r="B18" s="95">
        <v>0.36</v>
      </c>
    </row>
    <row r="19" spans="1:3">
      <c r="A19" s="93" t="s">
        <v>165</v>
      </c>
      <c r="B19" s="102">
        <v>0</v>
      </c>
    </row>
    <row r="20" spans="1:3">
      <c r="A20" s="93" t="s">
        <v>125</v>
      </c>
      <c r="B20" s="103">
        <f>B18/4</f>
        <v>0.09</v>
      </c>
    </row>
    <row r="21" spans="1:3" ht="15.75" thickBot="1">
      <c r="A21" s="97" t="s">
        <v>159</v>
      </c>
      <c r="B21" s="104">
        <f>FV(B20,B17,B19,-B16)</f>
        <v>67084.004433640031</v>
      </c>
    </row>
    <row r="22" spans="1:3">
      <c r="A22" s="99">
        <v>4</v>
      </c>
      <c r="B22" s="100"/>
    </row>
    <row r="23" spans="1:3">
      <c r="A23" s="101" t="s">
        <v>3</v>
      </c>
      <c r="B23" s="94">
        <v>2000</v>
      </c>
    </row>
    <row r="24" spans="1:3">
      <c r="A24" s="93" t="s">
        <v>164</v>
      </c>
      <c r="B24" s="105">
        <f>B27/12</f>
        <v>0.04</v>
      </c>
    </row>
    <row r="25" spans="1:3">
      <c r="A25" s="93" t="s">
        <v>19</v>
      </c>
      <c r="B25" s="106">
        <v>1</v>
      </c>
    </row>
    <row r="26" spans="1:3">
      <c r="A26" s="93" t="s">
        <v>162</v>
      </c>
      <c r="B26" s="106">
        <v>6</v>
      </c>
    </row>
    <row r="27" spans="1:3">
      <c r="A27" s="93" t="s">
        <v>163</v>
      </c>
      <c r="B27" s="95">
        <v>0.48</v>
      </c>
    </row>
    <row r="28" spans="1:3" ht="15.75" thickBot="1">
      <c r="A28" s="97" t="s">
        <v>166</v>
      </c>
      <c r="B28" s="104">
        <f>IPMT($B$24,B25,$B$26,-B23)</f>
        <v>80</v>
      </c>
      <c r="C28" s="69"/>
    </row>
    <row r="29" spans="1:3">
      <c r="A29" s="91">
        <v>5</v>
      </c>
      <c r="B29" s="92"/>
    </row>
    <row r="30" spans="1:3">
      <c r="A30" s="93" t="s">
        <v>163</v>
      </c>
      <c r="B30" s="95">
        <v>0.3</v>
      </c>
    </row>
    <row r="31" spans="1:3">
      <c r="A31" s="93" t="s">
        <v>162</v>
      </c>
      <c r="B31" s="94">
        <v>5</v>
      </c>
    </row>
    <row r="32" spans="1:3">
      <c r="A32" s="93" t="s">
        <v>19</v>
      </c>
      <c r="B32" s="94">
        <v>2.5</v>
      </c>
    </row>
    <row r="33" spans="1:2">
      <c r="A33" s="93" t="s">
        <v>165</v>
      </c>
      <c r="B33" s="94">
        <v>0</v>
      </c>
    </row>
    <row r="34" spans="1:2">
      <c r="A34" s="93" t="s">
        <v>3</v>
      </c>
      <c r="B34" s="94">
        <v>20000</v>
      </c>
    </row>
    <row r="35" spans="1:2">
      <c r="A35" s="93" t="s">
        <v>164</v>
      </c>
      <c r="B35" s="103">
        <f>B30/2</f>
        <v>0.15</v>
      </c>
    </row>
    <row r="36" spans="1:2">
      <c r="A36" s="107" t="s">
        <v>167</v>
      </c>
      <c r="B36" s="108">
        <f>FV(B35,B31,B33,-B34)</f>
        <v>40227.143749999988</v>
      </c>
    </row>
    <row r="37" spans="1:2" ht="15.75" thickBot="1">
      <c r="A37" s="97" t="s">
        <v>166</v>
      </c>
      <c r="B37" s="104">
        <f>IPMT(B35,B32,B31,-B34)</f>
        <v>2308.1447036302939</v>
      </c>
    </row>
    <row r="38" spans="1:2">
      <c r="A38" s="91">
        <v>6</v>
      </c>
      <c r="B38" s="92"/>
    </row>
    <row r="39" spans="1:2">
      <c r="A39" s="93" t="s">
        <v>168</v>
      </c>
      <c r="B39" s="109">
        <v>40000</v>
      </c>
    </row>
    <row r="40" spans="1:2">
      <c r="A40" s="93" t="s">
        <v>165</v>
      </c>
      <c r="B40" s="94">
        <v>0</v>
      </c>
    </row>
    <row r="41" spans="1:2">
      <c r="A41" s="93" t="s">
        <v>162</v>
      </c>
      <c r="B41" s="94">
        <v>10</v>
      </c>
    </row>
    <row r="42" spans="1:2">
      <c r="A42" s="93" t="s">
        <v>169</v>
      </c>
      <c r="B42" s="95">
        <v>0.24</v>
      </c>
    </row>
    <row r="43" spans="1:2">
      <c r="A43" s="93" t="s">
        <v>125</v>
      </c>
      <c r="B43" s="103">
        <f>B42/12</f>
        <v>0.02</v>
      </c>
    </row>
    <row r="44" spans="1:2" ht="15.75" thickBot="1">
      <c r="A44" s="97" t="s">
        <v>170</v>
      </c>
      <c r="B44" s="104">
        <f>FV(B43,B41,B40,-B39)</f>
        <v>48759.776799790285</v>
      </c>
    </row>
  </sheetData>
  <mergeCells count="6">
    <mergeCell ref="A38:B38"/>
    <mergeCell ref="A1:B1"/>
    <mergeCell ref="A8:B8"/>
    <mergeCell ref="A15:B15"/>
    <mergeCell ref="A22:B22"/>
    <mergeCell ref="A29:B29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Usuario</cp:lastModifiedBy>
  <cp:revision>0</cp:revision>
  <dcterms:created xsi:type="dcterms:W3CDTF">2006-09-16T00:00:00Z</dcterms:created>
  <dcterms:modified xsi:type="dcterms:W3CDTF">2015-06-12T06:00:53Z</dcterms:modified>
  <dc:language>es-EC</dc:language>
</cp:coreProperties>
</file>