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B63" i="2" l="1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38" i="2"/>
  <c r="B39" i="2"/>
  <c r="B40" i="2"/>
  <c r="B41" i="2"/>
  <c r="B42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3" i="2"/>
  <c r="B22" i="2"/>
  <c r="B14" i="2"/>
  <c r="B18" i="2"/>
  <c r="B13" i="2"/>
  <c r="B7" i="2"/>
  <c r="B8" i="2"/>
  <c r="B11" i="2" s="1"/>
  <c r="B9" i="2"/>
  <c r="B10" i="2"/>
  <c r="B22" i="1"/>
  <c r="B20" i="1"/>
  <c r="B2" i="1"/>
  <c r="B43" i="1" s="1"/>
  <c r="B4" i="2"/>
  <c r="B35" i="1"/>
  <c r="B31" i="1"/>
  <c r="B33" i="1" s="1"/>
  <c r="B28" i="1"/>
  <c r="B26" i="1"/>
  <c r="B18" i="1"/>
  <c r="B16" i="1"/>
  <c r="B12" i="1"/>
  <c r="B40" i="1" l="1"/>
  <c r="B37" i="1"/>
  <c r="B8" i="1"/>
  <c r="B24" i="1" s="1"/>
  <c r="B6" i="1"/>
  <c r="B4" i="1"/>
  <c r="B10" i="1"/>
  <c r="B14" i="1"/>
</calcChain>
</file>

<file path=xl/comments1.xml><?xml version="1.0" encoding="utf-8"?>
<comments xmlns="http://schemas.openxmlformats.org/spreadsheetml/2006/main">
  <authors>
    <author>Laboratorio 1</author>
  </authors>
  <commentList>
    <comment ref="A12" authorId="0">
      <text>
        <r>
          <rPr>
            <b/>
            <sz val="9"/>
            <color indexed="81"/>
            <rFont val="Tahoma"/>
            <charset val="1"/>
          </rPr>
          <t>Laboratorio 1:</t>
        </r>
        <r>
          <rPr>
            <sz val="9"/>
            <color indexed="81"/>
            <rFont val="Tahoma"/>
            <charset val="1"/>
          </rPr>
          <t xml:space="preserve">
transforma el dia en un numero de excel
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Laboratorio 1:</t>
        </r>
        <r>
          <rPr>
            <sz val="9"/>
            <color indexed="81"/>
            <rFont val="Tahoma"/>
            <charset val="1"/>
          </rPr>
          <t xml:space="preserve">
devuelve el numero del 1 al 7
domingo 1
lunes 2 
martes 3-...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Laboratorio 1: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devuelve el numero de serie de la fecha que es el numero indicado de meses antes o despues de la fecha inicial.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Laboratorio 1:</t>
        </r>
        <r>
          <rPr>
            <sz val="9"/>
            <color indexed="81"/>
            <rFont val="Tahoma"/>
            <family val="2"/>
          </rPr>
          <t xml:space="preserve">
convierte una fecha en forma de texto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Laboratorio 1:</t>
        </r>
        <r>
          <rPr>
            <sz val="9"/>
            <color indexed="81"/>
            <rFont val="Tahoma"/>
            <family val="2"/>
          </rPr>
          <t xml:space="preserve">
fin de mes
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Laboratorio 1:</t>
        </r>
        <r>
          <rPr>
            <sz val="9"/>
            <color indexed="81"/>
            <rFont val="Tahoma"/>
            <family val="2"/>
          </rPr>
          <t xml:space="preserve">
fraccion de años, meses y dias. 
Es util para calcular la edad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Laboratorio 1:</t>
        </r>
        <r>
          <rPr>
            <sz val="9"/>
            <color indexed="81"/>
            <rFont val="Tahoma"/>
            <family val="2"/>
          </rPr>
          <t xml:space="preserve">
numero de semanas</t>
        </r>
      </text>
    </comment>
  </commentList>
</comments>
</file>

<file path=xl/comments2.xml><?xml version="1.0" encoding="utf-8"?>
<comments xmlns="http://schemas.openxmlformats.org/spreadsheetml/2006/main">
  <authors>
    <author>Laboratorio 1</author>
  </authors>
  <commentList>
    <comment ref="B11" authorId="0">
      <text>
        <r>
          <rPr>
            <b/>
            <sz val="9"/>
            <color indexed="81"/>
            <rFont val="Tahoma"/>
            <family val="2"/>
          </rPr>
          <t>Laboratorio 1:</t>
        </r>
        <r>
          <rPr>
            <sz val="9"/>
            <color indexed="81"/>
            <rFont val="Tahoma"/>
            <family val="2"/>
          </rPr>
          <t xml:space="preserve">
horas que ha trabajado durante el dia
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Laboratorio 1:</t>
        </r>
        <r>
          <rPr>
            <sz val="9"/>
            <color indexed="81"/>
            <rFont val="Tahoma"/>
            <family val="2"/>
          </rPr>
          <t xml:space="preserve">
fecha 1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Laboratorio 1:</t>
        </r>
        <r>
          <rPr>
            <sz val="9"/>
            <color indexed="81"/>
            <rFont val="Tahoma"/>
            <family val="2"/>
          </rPr>
          <t xml:space="preserve">
fecha 2</t>
        </r>
      </text>
    </comment>
  </commentList>
</comments>
</file>

<file path=xl/sharedStrings.xml><?xml version="1.0" encoding="utf-8"?>
<sst xmlns="http://schemas.openxmlformats.org/spreadsheetml/2006/main" count="26" uniqueCount="26">
  <si>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</si>
  <si>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</si>
  <si>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</si>
  <si>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</si>
  <si>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</si>
  <si>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</si>
  <si>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</si>
  <si>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</si>
  <si>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</si>
  <si>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</si>
  <si>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</si>
  <si>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</si>
  <si>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</si>
  <si>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</si>
  <si>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</si>
  <si>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</si>
  <si>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</si>
  <si>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</si>
  <si>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</si>
  <si>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</si>
  <si>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</si>
  <si>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</si>
  <si>
    <t>fecha 1</t>
  </si>
  <si>
    <t>fecha 2</t>
  </si>
  <si>
    <t>inicio seguro</t>
  </si>
  <si>
    <t>fin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</si>
</sst>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\ hh:mm"/>
    <numFmt numFmtId="165" formatCode="dd/mm/yy"/>
    <numFmt numFmtId="166" formatCode="0.000"/>
    <numFmt numFmtId="167" formatCode="hh:mm:ss"/>
    <numFmt numFmtId="168" formatCode="yyyy\-mm\-dd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22" fontId="0" fillId="0" borderId="0" xfId="0" applyNumberFormat="1"/>
    <xf numFmtId="0" fontId="0" fillId="0" borderId="0" xfId="0" applyNumberFormat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68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22" fontId="0" fillId="0" borderId="3" xfId="0" applyNumberFormat="1" applyFont="1" applyBorder="1"/>
    <xf numFmtId="18" fontId="0" fillId="0" borderId="4" xfId="0" applyNumberFormat="1" applyBorder="1"/>
    <xf numFmtId="22" fontId="0" fillId="0" borderId="3" xfId="0" applyNumberFormat="1" applyBorder="1"/>
    <xf numFmtId="18" fontId="0" fillId="2" borderId="6" xfId="0" applyNumberFormat="1" applyFill="1" applyBorder="1"/>
    <xf numFmtId="14" fontId="0" fillId="0" borderId="3" xfId="0" applyNumberFormat="1" applyBorder="1"/>
    <xf numFmtId="14" fontId="0" fillId="0" borderId="5" xfId="0" applyNumberFormat="1" applyBorder="1"/>
    <xf numFmtId="0" fontId="0" fillId="2" borderId="4" xfId="0" applyFill="1" applyBorder="1"/>
    <xf numFmtId="0" fontId="0" fillId="2" borderId="6" xfId="0" applyNumberFormat="1" applyFill="1" applyBorder="1"/>
    <xf numFmtId="14" fontId="0" fillId="0" borderId="4" xfId="0" applyNumberFormat="1" applyBorder="1"/>
    <xf numFmtId="0" fontId="0" fillId="0" borderId="5" xfId="0" applyNumberFormat="1" applyBorder="1"/>
    <xf numFmtId="0" fontId="7" fillId="0" borderId="1" xfId="0" applyNumberFormat="1" applyFont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0" fontId="0" fillId="0" borderId="3" xfId="0" applyNumberFormat="1" applyBorder="1"/>
    <xf numFmtId="0" fontId="0" fillId="0" borderId="3" xfId="0" applyNumberFormat="1" applyFill="1" applyBorder="1"/>
    <xf numFmtId="0" fontId="0" fillId="2" borderId="4" xfId="0" applyNumberFormat="1" applyFill="1" applyBorder="1"/>
    <xf numFmtId="1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43"/>
  <sheetViews>
    <sheetView topLeftCell="A4" zoomScaleNormal="100" workbookViewId="0">
      <selection activeCell="B24" sqref="B24"/>
    </sheetView>
  </sheetViews>
  <sheetFormatPr baseColWidth="10" defaultColWidth="9.140625" defaultRowHeight="15" x14ac:dyDescent="0.25"/>
  <cols>
    <col min="1" max="1" width="17.42578125"/>
    <col min="2" max="2" width="14.7109375"/>
    <col min="3" max="3" width="15.7109375" bestFit="1" customWidth="1"/>
  </cols>
  <sheetData>
    <row r="2" spans="1:3" x14ac:dyDescent="0.25">
      <c r="A2" s="1" t="s">
        <v>0</v>
      </c>
      <c r="B2" s="2">
        <f ca="1">NOW()</f>
        <v>42164.854302893516</v>
      </c>
      <c r="C2" s="8"/>
    </row>
    <row r="3" spans="1:3" x14ac:dyDescent="0.25">
      <c r="A3" s="1"/>
    </row>
    <row r="4" spans="1:3" x14ac:dyDescent="0.25">
      <c r="A4" s="1" t="s">
        <v>1</v>
      </c>
      <c r="B4">
        <f ca="1">YEAR(B2)</f>
        <v>2015</v>
      </c>
    </row>
    <row r="5" spans="1:3" x14ac:dyDescent="0.25">
      <c r="A5" s="1"/>
    </row>
    <row r="6" spans="1:3" x14ac:dyDescent="0.25">
      <c r="A6" s="1" t="s">
        <v>2</v>
      </c>
      <c r="B6">
        <f ca="1">DAY(B2)</f>
        <v>9</v>
      </c>
    </row>
    <row r="7" spans="1:3" x14ac:dyDescent="0.25">
      <c r="A7" s="1"/>
    </row>
    <row r="8" spans="1:3" x14ac:dyDescent="0.25">
      <c r="A8" s="1" t="s">
        <v>3</v>
      </c>
      <c r="B8" s="3">
        <f ca="1">WORKDAY(B2,20)</f>
        <v>42192</v>
      </c>
    </row>
    <row r="9" spans="1:3" x14ac:dyDescent="0.25">
      <c r="A9" s="1"/>
    </row>
    <row r="10" spans="1:3" x14ac:dyDescent="0.25">
      <c r="A10" s="1" t="s">
        <v>4</v>
      </c>
      <c r="B10">
        <f ca="1">NETWORKDAYS("2015-05-05",B2)</f>
        <v>26</v>
      </c>
    </row>
    <row r="11" spans="1:3" x14ac:dyDescent="0.25">
      <c r="A11" s="1"/>
    </row>
    <row r="12" spans="1:3" x14ac:dyDescent="0.25">
      <c r="A12" s="1" t="s">
        <v>5</v>
      </c>
      <c r="B12">
        <f>DAYS360(B1,"2015-04-04")</f>
        <v>41494</v>
      </c>
    </row>
    <row r="13" spans="1:3" x14ac:dyDescent="0.25">
      <c r="A13" s="1"/>
    </row>
    <row r="14" spans="1:3" x14ac:dyDescent="0.25">
      <c r="A14" s="1" t="s">
        <v>6</v>
      </c>
      <c r="B14">
        <f ca="1">WEEKDAY(B2)</f>
        <v>3</v>
      </c>
    </row>
    <row r="15" spans="1:3" x14ac:dyDescent="0.25">
      <c r="A15" s="1"/>
    </row>
    <row r="16" spans="1:3" x14ac:dyDescent="0.25">
      <c r="A16" s="1" t="s">
        <v>7</v>
      </c>
      <c r="B16" s="3">
        <f>DATE("2014","02","02")</f>
        <v>41672</v>
      </c>
    </row>
    <row r="17" spans="1:2" x14ac:dyDescent="0.25">
      <c r="A17" s="1"/>
    </row>
    <row r="18" spans="1:2" x14ac:dyDescent="0.25">
      <c r="A18" s="1" t="s">
        <v>8</v>
      </c>
      <c r="B18" s="3">
        <f>EDATE(B16,2)</f>
        <v>41731</v>
      </c>
    </row>
    <row r="19" spans="1:2" x14ac:dyDescent="0.25">
      <c r="A19" s="1"/>
    </row>
    <row r="20" spans="1:2" x14ac:dyDescent="0.25">
      <c r="A20" s="1" t="s">
        <v>9</v>
      </c>
      <c r="B20" s="9">
        <f>DATEVALUE("2011-04-01")</f>
        <v>40634</v>
      </c>
    </row>
    <row r="21" spans="1:2" x14ac:dyDescent="0.25">
      <c r="A21" s="1"/>
    </row>
    <row r="22" spans="1:2" x14ac:dyDescent="0.25">
      <c r="A22" s="1" t="s">
        <v>10</v>
      </c>
      <c r="B22" s="3">
        <f>EOMONTH(B18,0)</f>
        <v>41759</v>
      </c>
    </row>
    <row r="23" spans="1:2" x14ac:dyDescent="0.25">
      <c r="A23" s="1"/>
    </row>
    <row r="24" spans="1:2" x14ac:dyDescent="0.25">
      <c r="A24" s="1" t="s">
        <v>11</v>
      </c>
      <c r="B24">
        <f ca="1">INT(YEARFRAC(B20,B8))</f>
        <v>4</v>
      </c>
    </row>
    <row r="25" spans="1:2" x14ac:dyDescent="0.25">
      <c r="A25" s="1"/>
    </row>
    <row r="26" spans="1:2" x14ac:dyDescent="0.25">
      <c r="A26" s="1" t="s">
        <v>12</v>
      </c>
      <c r="B26" s="4">
        <f>HOUR("19:41")</f>
        <v>19</v>
      </c>
    </row>
    <row r="27" spans="1:2" x14ac:dyDescent="0.25">
      <c r="A27" s="1"/>
    </row>
    <row r="28" spans="1:2" x14ac:dyDescent="0.25">
      <c r="A28" s="1" t="s">
        <v>13</v>
      </c>
      <c r="B28" s="5">
        <f>TIMEVALUE("21:07:00")</f>
        <v>0.87986111111111109</v>
      </c>
    </row>
    <row r="29" spans="1:2" x14ac:dyDescent="0.25">
      <c r="A29" s="1"/>
    </row>
    <row r="30" spans="1:2" x14ac:dyDescent="0.25">
      <c r="A30" s="1"/>
    </row>
    <row r="31" spans="1:2" x14ac:dyDescent="0.25">
      <c r="A31" s="1" t="s">
        <v>14</v>
      </c>
      <c r="B31" s="3">
        <f ca="1">TODAY()</f>
        <v>42164</v>
      </c>
    </row>
    <row r="32" spans="1:2" x14ac:dyDescent="0.25">
      <c r="A32" s="1"/>
    </row>
    <row r="33" spans="1:2" x14ac:dyDescent="0.25">
      <c r="A33" s="1" t="s">
        <v>15</v>
      </c>
      <c r="B33">
        <f ca="1">MONTH(B31)</f>
        <v>6</v>
      </c>
    </row>
    <row r="34" spans="1:2" x14ac:dyDescent="0.25">
      <c r="A34" s="1"/>
    </row>
    <row r="35" spans="1:2" x14ac:dyDescent="0.25">
      <c r="A35" s="1" t="s">
        <v>16</v>
      </c>
      <c r="B35">
        <f>MINUTE("19:07:05")</f>
        <v>7</v>
      </c>
    </row>
    <row r="36" spans="1:2" x14ac:dyDescent="0.25">
      <c r="A36" s="1"/>
    </row>
    <row r="37" spans="1:2" x14ac:dyDescent="0.25">
      <c r="A37" s="1" t="s">
        <v>17</v>
      </c>
      <c r="B37" s="6">
        <f ca="1">TIME(HOUR(B2),MINUTE(B2),SECOND(B2))</f>
        <v>0.85430555555555554</v>
      </c>
    </row>
    <row r="38" spans="1:2" x14ac:dyDescent="0.25">
      <c r="A38" s="1"/>
    </row>
    <row r="39" spans="1:2" x14ac:dyDescent="0.25">
      <c r="A39" s="1"/>
    </row>
    <row r="40" spans="1:2" x14ac:dyDescent="0.25">
      <c r="A40" s="1" t="s">
        <v>18</v>
      </c>
      <c r="B40">
        <f ca="1">WEEKNUM(B2,2)</f>
        <v>24</v>
      </c>
    </row>
    <row r="41" spans="1:2" x14ac:dyDescent="0.25">
      <c r="A41" s="1"/>
    </row>
    <row r="42" spans="1:2" x14ac:dyDescent="0.25">
      <c r="A42" s="1"/>
    </row>
    <row r="43" spans="1:2" x14ac:dyDescent="0.25">
      <c r="A43" s="1" t="s">
        <v>19</v>
      </c>
      <c r="B43" s="7">
        <f ca="1">SECOND(B2)</f>
        <v>12</v>
      </c>
    </row>
  </sheetData>
  <pageMargins left="0.7" right="0.7" top="0.75" bottom="0.75" header="0.51180555555555496" footer="0.51180555555555496"/>
  <pageSetup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5"/>
  <sheetViews>
    <sheetView tabSelected="1" zoomScaleNormal="100" workbookViewId="0">
      <selection activeCell="D23" sqref="D23"/>
    </sheetView>
  </sheetViews>
  <sheetFormatPr baseColWidth="10" defaultColWidth="9.140625" defaultRowHeight="15" x14ac:dyDescent="0.25"/>
  <cols>
    <col min="1" max="1" width="17.7109375"/>
    <col min="2" max="2" width="11.85546875" bestFit="1" customWidth="1"/>
    <col min="4" max="4" width="9.42578125" bestFit="1" customWidth="1"/>
  </cols>
  <sheetData>
    <row r="1" spans="1:2" ht="13.9" customHeight="1" x14ac:dyDescent="0.25">
      <c r="A1" s="16">
        <v>1</v>
      </c>
      <c r="B1" s="17"/>
    </row>
    <row r="2" spans="1:2" ht="13.9" customHeight="1" x14ac:dyDescent="0.25">
      <c r="A2" s="10"/>
      <c r="B2" s="11"/>
    </row>
    <row r="3" spans="1:2" ht="13.9" customHeight="1" x14ac:dyDescent="0.25">
      <c r="A3" s="12" t="s">
        <v>20</v>
      </c>
      <c r="B3" s="13">
        <v>32093</v>
      </c>
    </row>
    <row r="4" spans="1:2" ht="13.9" customHeight="1" x14ac:dyDescent="0.25">
      <c r="A4" s="12" t="s">
        <v>21</v>
      </c>
      <c r="B4" s="26">
        <f ca="1">INT(YEARFRAC(NOW(),B3))</f>
        <v>27</v>
      </c>
    </row>
    <row r="5" spans="1:2" ht="13.9" customHeight="1" x14ac:dyDescent="0.25">
      <c r="A5" s="14"/>
      <c r="B5" s="15"/>
    </row>
    <row r="6" spans="1:2" x14ac:dyDescent="0.25">
      <c r="A6" s="18">
        <v>2</v>
      </c>
      <c r="B6" s="19"/>
    </row>
    <row r="7" spans="1:2" x14ac:dyDescent="0.25">
      <c r="A7" s="20">
        <v>42190.375844907408</v>
      </c>
      <c r="B7" s="21">
        <f>+TIME(HOUR(A7),MINUTE(A7),SECOND(A7))</f>
        <v>0.37584490740740745</v>
      </c>
    </row>
    <row r="8" spans="1:2" x14ac:dyDescent="0.25">
      <c r="A8" s="20">
        <v>42190.530069444445</v>
      </c>
      <c r="B8" s="21">
        <f t="shared" ref="B8:B10" si="0">+TIME(HOUR(A8),MINUTE(A8),SECOND(A8))</f>
        <v>0.53006944444444437</v>
      </c>
    </row>
    <row r="9" spans="1:2" x14ac:dyDescent="0.25">
      <c r="A9" s="22">
        <v>42190.605034722219</v>
      </c>
      <c r="B9" s="21">
        <f t="shared" si="0"/>
        <v>0.60503472222222221</v>
      </c>
    </row>
    <row r="10" spans="1:2" x14ac:dyDescent="0.25">
      <c r="A10" s="22">
        <v>42190.792048611111</v>
      </c>
      <c r="B10" s="21">
        <f t="shared" si="0"/>
        <v>0.79204861111111102</v>
      </c>
    </row>
    <row r="11" spans="1:2" x14ac:dyDescent="0.25">
      <c r="A11" s="14"/>
      <c r="B11" s="23">
        <f>+TEXT(B8-B7,"h:mm:ss")+TEXT(B10-B9,"h:mm:ss")</f>
        <v>0.3412384259259259</v>
      </c>
    </row>
    <row r="12" spans="1:2" x14ac:dyDescent="0.25">
      <c r="A12" s="18">
        <v>3</v>
      </c>
      <c r="B12" s="19"/>
    </row>
    <row r="13" spans="1:2" x14ac:dyDescent="0.25">
      <c r="A13" s="24">
        <v>40664</v>
      </c>
      <c r="B13" s="26">
        <f>+NETWORKDAYS.INTL(A13,A14)</f>
        <v>697</v>
      </c>
    </row>
    <row r="14" spans="1:2" x14ac:dyDescent="0.25">
      <c r="A14" s="25">
        <v>41639</v>
      </c>
      <c r="B14" s="27">
        <f>+NETWORKDAYS.INTL(A13,A14)*8*8</f>
        <v>44608</v>
      </c>
    </row>
    <row r="15" spans="1:2" x14ac:dyDescent="0.25">
      <c r="A15" s="18">
        <v>4</v>
      </c>
      <c r="B15" s="19"/>
    </row>
    <row r="16" spans="1:2" x14ac:dyDescent="0.25">
      <c r="A16" s="24" t="s">
        <v>22</v>
      </c>
      <c r="B16" s="28">
        <v>40668</v>
      </c>
    </row>
    <row r="17" spans="1:4" x14ac:dyDescent="0.25">
      <c r="A17" s="24" t="s">
        <v>23</v>
      </c>
      <c r="B17" s="28">
        <v>36985</v>
      </c>
    </row>
    <row r="18" spans="1:4" x14ac:dyDescent="0.25">
      <c r="A18" s="29"/>
      <c r="B18" s="27">
        <f>+INT(YEARFRAC(B16,B17))</f>
        <v>10</v>
      </c>
      <c r="C18" s="9"/>
      <c r="D18" s="9"/>
    </row>
    <row r="19" spans="1:4" x14ac:dyDescent="0.25">
      <c r="A19" s="30">
        <v>5</v>
      </c>
      <c r="B19" s="31"/>
      <c r="C19" s="9"/>
      <c r="D19" s="9"/>
    </row>
    <row r="20" spans="1:4" x14ac:dyDescent="0.25">
      <c r="A20" s="32" t="s">
        <v>24</v>
      </c>
      <c r="B20" s="28">
        <v>39691</v>
      </c>
      <c r="C20" s="9"/>
      <c r="D20" s="9"/>
    </row>
    <row r="21" spans="1:4" x14ac:dyDescent="0.25">
      <c r="A21" s="33" t="s">
        <v>25</v>
      </c>
      <c r="B21" s="28">
        <v>41629</v>
      </c>
      <c r="C21" s="9"/>
      <c r="D21" s="9"/>
    </row>
    <row r="22" spans="1:4" x14ac:dyDescent="0.25">
      <c r="A22" s="32"/>
      <c r="B22" s="34">
        <f>INT(YEARFRAC(B21,B20)*12)</f>
        <v>63</v>
      </c>
      <c r="C22" s="9"/>
      <c r="D22" s="9"/>
    </row>
    <row r="23" spans="1:4" x14ac:dyDescent="0.25">
      <c r="A23" s="32">
        <v>1</v>
      </c>
      <c r="B23" s="28">
        <f>+EDATE($B$20,A23)</f>
        <v>39721</v>
      </c>
      <c r="C23" s="9"/>
      <c r="D23" s="9"/>
    </row>
    <row r="24" spans="1:4" x14ac:dyDescent="0.25">
      <c r="A24" s="32">
        <v>2</v>
      </c>
      <c r="B24" s="28">
        <f t="shared" ref="B24:B85" si="1">+EDATE($B$20,A24)</f>
        <v>39752</v>
      </c>
      <c r="C24" s="9"/>
      <c r="D24" s="9"/>
    </row>
    <row r="25" spans="1:4" x14ac:dyDescent="0.25">
      <c r="A25" s="32">
        <v>3</v>
      </c>
      <c r="B25" s="28">
        <f t="shared" si="1"/>
        <v>39782</v>
      </c>
      <c r="C25" s="9"/>
      <c r="D25" s="9"/>
    </row>
    <row r="26" spans="1:4" x14ac:dyDescent="0.25">
      <c r="A26" s="33">
        <v>4</v>
      </c>
      <c r="B26" s="28">
        <f t="shared" si="1"/>
        <v>39813</v>
      </c>
      <c r="C26" s="9"/>
      <c r="D26" s="9"/>
    </row>
    <row r="27" spans="1:4" x14ac:dyDescent="0.25">
      <c r="A27" s="33">
        <v>5</v>
      </c>
      <c r="B27" s="28">
        <f t="shared" si="1"/>
        <v>39844</v>
      </c>
      <c r="C27" s="9"/>
      <c r="D27" s="9"/>
    </row>
    <row r="28" spans="1:4" x14ac:dyDescent="0.25">
      <c r="A28" s="33">
        <v>6</v>
      </c>
      <c r="B28" s="28">
        <f t="shared" si="1"/>
        <v>39872</v>
      </c>
      <c r="C28" s="9"/>
      <c r="D28" s="9"/>
    </row>
    <row r="29" spans="1:4" x14ac:dyDescent="0.25">
      <c r="A29" s="32">
        <v>7</v>
      </c>
      <c r="B29" s="28">
        <f t="shared" si="1"/>
        <v>39903</v>
      </c>
      <c r="C29" s="9"/>
      <c r="D29" s="9"/>
    </row>
    <row r="30" spans="1:4" x14ac:dyDescent="0.25">
      <c r="A30" s="32">
        <v>8</v>
      </c>
      <c r="B30" s="28">
        <f t="shared" si="1"/>
        <v>39933</v>
      </c>
      <c r="C30" s="9"/>
      <c r="D30" s="9"/>
    </row>
    <row r="31" spans="1:4" x14ac:dyDescent="0.25">
      <c r="A31" s="32">
        <v>9</v>
      </c>
      <c r="B31" s="28">
        <f t="shared" si="1"/>
        <v>39964</v>
      </c>
      <c r="C31" s="9"/>
      <c r="D31" s="9"/>
    </row>
    <row r="32" spans="1:4" x14ac:dyDescent="0.25">
      <c r="A32" s="33">
        <v>10</v>
      </c>
      <c r="B32" s="28">
        <f t="shared" si="1"/>
        <v>39994</v>
      </c>
      <c r="C32" s="9"/>
      <c r="D32" s="9"/>
    </row>
    <row r="33" spans="1:4" x14ac:dyDescent="0.25">
      <c r="A33" s="33">
        <v>11</v>
      </c>
      <c r="B33" s="28">
        <f t="shared" si="1"/>
        <v>40025</v>
      </c>
      <c r="C33" s="9"/>
      <c r="D33" s="9"/>
    </row>
    <row r="34" spans="1:4" x14ac:dyDescent="0.25">
      <c r="A34" s="33">
        <v>12</v>
      </c>
      <c r="B34" s="28">
        <f t="shared" si="1"/>
        <v>40056</v>
      </c>
      <c r="C34" s="9"/>
      <c r="D34" s="9"/>
    </row>
    <row r="35" spans="1:4" x14ac:dyDescent="0.25">
      <c r="A35" s="32">
        <v>13</v>
      </c>
      <c r="B35" s="28">
        <f t="shared" si="1"/>
        <v>40086</v>
      </c>
      <c r="C35" s="9"/>
      <c r="D35" s="9"/>
    </row>
    <row r="36" spans="1:4" x14ac:dyDescent="0.25">
      <c r="A36" s="32">
        <v>14</v>
      </c>
      <c r="B36" s="28">
        <f t="shared" si="1"/>
        <v>40117</v>
      </c>
      <c r="C36" s="9"/>
      <c r="D36" s="9"/>
    </row>
    <row r="37" spans="1:4" x14ac:dyDescent="0.25">
      <c r="A37" s="32">
        <v>15</v>
      </c>
      <c r="B37" s="28">
        <f t="shared" si="1"/>
        <v>40147</v>
      </c>
      <c r="C37" s="9"/>
      <c r="D37" s="9"/>
    </row>
    <row r="38" spans="1:4" x14ac:dyDescent="0.25">
      <c r="A38" s="33">
        <v>16</v>
      </c>
      <c r="B38" s="28">
        <f>+EDATE($B$20,A38)</f>
        <v>40178</v>
      </c>
      <c r="C38" s="9"/>
      <c r="D38" s="9"/>
    </row>
    <row r="39" spans="1:4" x14ac:dyDescent="0.25">
      <c r="A39" s="33">
        <v>17</v>
      </c>
      <c r="B39" s="28">
        <f t="shared" si="1"/>
        <v>40209</v>
      </c>
      <c r="C39" s="9"/>
      <c r="D39" s="9"/>
    </row>
    <row r="40" spans="1:4" x14ac:dyDescent="0.25">
      <c r="A40" s="33">
        <v>18</v>
      </c>
      <c r="B40" s="28">
        <f t="shared" si="1"/>
        <v>40237</v>
      </c>
      <c r="C40" s="9"/>
      <c r="D40" s="9"/>
    </row>
    <row r="41" spans="1:4" x14ac:dyDescent="0.25">
      <c r="A41" s="32">
        <v>19</v>
      </c>
      <c r="B41" s="28">
        <f t="shared" si="1"/>
        <v>40268</v>
      </c>
      <c r="C41" s="9"/>
      <c r="D41" s="9"/>
    </row>
    <row r="42" spans="1:4" x14ac:dyDescent="0.25">
      <c r="A42" s="32">
        <v>20</v>
      </c>
      <c r="B42" s="28">
        <f t="shared" si="1"/>
        <v>40298</v>
      </c>
      <c r="C42" s="9"/>
      <c r="D42" s="9"/>
    </row>
    <row r="43" spans="1:4" x14ac:dyDescent="0.25">
      <c r="A43" s="32">
        <v>21</v>
      </c>
      <c r="B43" s="28">
        <f t="shared" si="1"/>
        <v>40329</v>
      </c>
      <c r="C43" s="9"/>
      <c r="D43" s="9"/>
    </row>
    <row r="44" spans="1:4" x14ac:dyDescent="0.25">
      <c r="A44" s="32">
        <v>22</v>
      </c>
      <c r="B44" s="28">
        <f t="shared" si="1"/>
        <v>40359</v>
      </c>
      <c r="C44" s="9"/>
      <c r="D44" s="9"/>
    </row>
    <row r="45" spans="1:4" x14ac:dyDescent="0.25">
      <c r="A45" s="32">
        <v>23</v>
      </c>
      <c r="B45" s="28">
        <f t="shared" si="1"/>
        <v>40390</v>
      </c>
      <c r="C45" s="9"/>
      <c r="D45" s="9"/>
    </row>
    <row r="46" spans="1:4" x14ac:dyDescent="0.25">
      <c r="A46" s="32">
        <v>24</v>
      </c>
      <c r="B46" s="28">
        <f t="shared" si="1"/>
        <v>40421</v>
      </c>
      <c r="C46" s="9"/>
      <c r="D46" s="9"/>
    </row>
    <row r="47" spans="1:4" x14ac:dyDescent="0.25">
      <c r="A47" s="32">
        <v>25</v>
      </c>
      <c r="B47" s="28">
        <f t="shared" si="1"/>
        <v>40451</v>
      </c>
      <c r="C47" s="9"/>
      <c r="D47" s="9"/>
    </row>
    <row r="48" spans="1:4" x14ac:dyDescent="0.25">
      <c r="A48" s="32">
        <v>26</v>
      </c>
      <c r="B48" s="28">
        <f t="shared" si="1"/>
        <v>40482</v>
      </c>
      <c r="C48" s="9"/>
      <c r="D48" s="9"/>
    </row>
    <row r="49" spans="1:4" x14ac:dyDescent="0.25">
      <c r="A49" s="32">
        <v>27</v>
      </c>
      <c r="B49" s="28">
        <f t="shared" si="1"/>
        <v>40512</v>
      </c>
      <c r="C49" s="9"/>
      <c r="D49" s="9"/>
    </row>
    <row r="50" spans="1:4" x14ac:dyDescent="0.25">
      <c r="A50" s="32">
        <v>28</v>
      </c>
      <c r="B50" s="28">
        <f t="shared" si="1"/>
        <v>40543</v>
      </c>
      <c r="C50" s="9"/>
      <c r="D50" s="9"/>
    </row>
    <row r="51" spans="1:4" x14ac:dyDescent="0.25">
      <c r="A51" s="32">
        <v>29</v>
      </c>
      <c r="B51" s="28">
        <f t="shared" si="1"/>
        <v>40574</v>
      </c>
      <c r="C51" s="9"/>
      <c r="D51" s="9"/>
    </row>
    <row r="52" spans="1:4" x14ac:dyDescent="0.25">
      <c r="A52" s="32">
        <v>30</v>
      </c>
      <c r="B52" s="28">
        <f t="shared" si="1"/>
        <v>40602</v>
      </c>
      <c r="C52" s="9"/>
      <c r="D52" s="9"/>
    </row>
    <row r="53" spans="1:4" x14ac:dyDescent="0.25">
      <c r="A53" s="32">
        <v>31</v>
      </c>
      <c r="B53" s="28">
        <f t="shared" si="1"/>
        <v>40633</v>
      </c>
      <c r="C53" s="9"/>
      <c r="D53" s="9"/>
    </row>
    <row r="54" spans="1:4" x14ac:dyDescent="0.25">
      <c r="A54" s="32">
        <v>32</v>
      </c>
      <c r="B54" s="28">
        <f t="shared" si="1"/>
        <v>40663</v>
      </c>
      <c r="C54" s="9"/>
      <c r="D54" s="9"/>
    </row>
    <row r="55" spans="1:4" x14ac:dyDescent="0.25">
      <c r="A55" s="32">
        <v>33</v>
      </c>
      <c r="B55" s="28">
        <f t="shared" si="1"/>
        <v>40694</v>
      </c>
      <c r="C55" s="9"/>
      <c r="D55" s="9"/>
    </row>
    <row r="56" spans="1:4" x14ac:dyDescent="0.25">
      <c r="A56" s="32">
        <v>34</v>
      </c>
      <c r="B56" s="28">
        <f t="shared" si="1"/>
        <v>40724</v>
      </c>
      <c r="C56" s="9"/>
      <c r="D56" s="9"/>
    </row>
    <row r="57" spans="1:4" x14ac:dyDescent="0.25">
      <c r="A57" s="32">
        <v>35</v>
      </c>
      <c r="B57" s="28">
        <f t="shared" si="1"/>
        <v>40755</v>
      </c>
      <c r="C57" s="9"/>
      <c r="D57" s="9"/>
    </row>
    <row r="58" spans="1:4" x14ac:dyDescent="0.25">
      <c r="A58" s="32">
        <v>36</v>
      </c>
      <c r="B58" s="28">
        <f t="shared" si="1"/>
        <v>40786</v>
      </c>
      <c r="C58" s="9"/>
      <c r="D58" s="9"/>
    </row>
    <row r="59" spans="1:4" x14ac:dyDescent="0.25">
      <c r="A59" s="32">
        <v>37</v>
      </c>
      <c r="B59" s="28">
        <f t="shared" si="1"/>
        <v>40816</v>
      </c>
      <c r="C59" s="9"/>
      <c r="D59" s="9"/>
    </row>
    <row r="60" spans="1:4" x14ac:dyDescent="0.25">
      <c r="A60" s="32">
        <v>38</v>
      </c>
      <c r="B60" s="28">
        <f t="shared" si="1"/>
        <v>40847</v>
      </c>
      <c r="C60" s="9"/>
      <c r="D60" s="9"/>
    </row>
    <row r="61" spans="1:4" x14ac:dyDescent="0.25">
      <c r="A61" s="32">
        <v>39</v>
      </c>
      <c r="B61" s="28">
        <f t="shared" si="1"/>
        <v>40877</v>
      </c>
      <c r="C61" s="9"/>
      <c r="D61" s="9"/>
    </row>
    <row r="62" spans="1:4" x14ac:dyDescent="0.25">
      <c r="A62" s="32">
        <v>40</v>
      </c>
      <c r="B62" s="28">
        <f t="shared" si="1"/>
        <v>40908</v>
      </c>
      <c r="C62" s="9"/>
      <c r="D62" s="9"/>
    </row>
    <row r="63" spans="1:4" x14ac:dyDescent="0.25">
      <c r="A63" s="32">
        <v>41</v>
      </c>
      <c r="B63" s="28">
        <f t="shared" si="1"/>
        <v>40939</v>
      </c>
      <c r="C63" s="9"/>
      <c r="D63" s="9"/>
    </row>
    <row r="64" spans="1:4" x14ac:dyDescent="0.25">
      <c r="A64" s="32">
        <v>42</v>
      </c>
      <c r="B64" s="28">
        <f t="shared" si="1"/>
        <v>40968</v>
      </c>
      <c r="C64" s="9"/>
      <c r="D64" s="9"/>
    </row>
    <row r="65" spans="1:4" x14ac:dyDescent="0.25">
      <c r="A65" s="32">
        <v>43</v>
      </c>
      <c r="B65" s="28">
        <f t="shared" si="1"/>
        <v>40999</v>
      </c>
      <c r="C65" s="9"/>
      <c r="D65" s="9"/>
    </row>
    <row r="66" spans="1:4" x14ac:dyDescent="0.25">
      <c r="A66" s="32">
        <v>44</v>
      </c>
      <c r="B66" s="28">
        <f t="shared" si="1"/>
        <v>41029</v>
      </c>
      <c r="C66" s="9"/>
      <c r="D66" s="9"/>
    </row>
    <row r="67" spans="1:4" x14ac:dyDescent="0.25">
      <c r="A67" s="32">
        <v>45</v>
      </c>
      <c r="B67" s="28">
        <f t="shared" si="1"/>
        <v>41060</v>
      </c>
      <c r="C67" s="9"/>
      <c r="D67" s="9"/>
    </row>
    <row r="68" spans="1:4" x14ac:dyDescent="0.25">
      <c r="A68" s="32">
        <v>46</v>
      </c>
      <c r="B68" s="28">
        <f t="shared" si="1"/>
        <v>41090</v>
      </c>
      <c r="C68" s="9"/>
      <c r="D68" s="9"/>
    </row>
    <row r="69" spans="1:4" x14ac:dyDescent="0.25">
      <c r="A69" s="32">
        <v>47</v>
      </c>
      <c r="B69" s="28">
        <f t="shared" si="1"/>
        <v>41121</v>
      </c>
      <c r="C69" s="9"/>
      <c r="D69" s="9"/>
    </row>
    <row r="70" spans="1:4" x14ac:dyDescent="0.25">
      <c r="A70" s="32">
        <v>48</v>
      </c>
      <c r="B70" s="28">
        <f t="shared" si="1"/>
        <v>41152</v>
      </c>
      <c r="C70" s="9"/>
      <c r="D70" s="9"/>
    </row>
    <row r="71" spans="1:4" x14ac:dyDescent="0.25">
      <c r="A71" s="32">
        <v>49</v>
      </c>
      <c r="B71" s="28">
        <f t="shared" si="1"/>
        <v>41182</v>
      </c>
      <c r="C71" s="9"/>
      <c r="D71" s="9"/>
    </row>
    <row r="72" spans="1:4" x14ac:dyDescent="0.25">
      <c r="A72" s="32">
        <v>50</v>
      </c>
      <c r="B72" s="28">
        <f t="shared" si="1"/>
        <v>41213</v>
      </c>
      <c r="C72" s="9"/>
      <c r="D72" s="9"/>
    </row>
    <row r="73" spans="1:4" x14ac:dyDescent="0.25">
      <c r="A73" s="32">
        <v>51</v>
      </c>
      <c r="B73" s="28">
        <f t="shared" si="1"/>
        <v>41243</v>
      </c>
      <c r="C73" s="9"/>
      <c r="D73" s="9"/>
    </row>
    <row r="74" spans="1:4" x14ac:dyDescent="0.25">
      <c r="A74" s="32">
        <v>52</v>
      </c>
      <c r="B74" s="28">
        <f t="shared" si="1"/>
        <v>41274</v>
      </c>
      <c r="C74" s="9"/>
      <c r="D74" s="9"/>
    </row>
    <row r="75" spans="1:4" x14ac:dyDescent="0.25">
      <c r="A75" s="32">
        <v>53</v>
      </c>
      <c r="B75" s="28">
        <f t="shared" si="1"/>
        <v>41305</v>
      </c>
    </row>
    <row r="76" spans="1:4" x14ac:dyDescent="0.25">
      <c r="A76" s="32">
        <v>54</v>
      </c>
      <c r="B76" s="28">
        <f t="shared" si="1"/>
        <v>41333</v>
      </c>
    </row>
    <row r="77" spans="1:4" x14ac:dyDescent="0.25">
      <c r="A77" s="32">
        <v>55</v>
      </c>
      <c r="B77" s="28">
        <f t="shared" si="1"/>
        <v>41364</v>
      </c>
    </row>
    <row r="78" spans="1:4" x14ac:dyDescent="0.25">
      <c r="A78" s="32">
        <v>56</v>
      </c>
      <c r="B78" s="28">
        <f t="shared" si="1"/>
        <v>41394</v>
      </c>
    </row>
    <row r="79" spans="1:4" x14ac:dyDescent="0.25">
      <c r="A79" s="32">
        <v>57</v>
      </c>
      <c r="B79" s="28">
        <f t="shared" si="1"/>
        <v>41425</v>
      </c>
    </row>
    <row r="80" spans="1:4" x14ac:dyDescent="0.25">
      <c r="A80" s="32">
        <v>58</v>
      </c>
      <c r="B80" s="28">
        <f t="shared" si="1"/>
        <v>41455</v>
      </c>
    </row>
    <row r="81" spans="1:2" x14ac:dyDescent="0.25">
      <c r="A81" s="32">
        <v>59</v>
      </c>
      <c r="B81" s="28">
        <f t="shared" si="1"/>
        <v>41486</v>
      </c>
    </row>
    <row r="82" spans="1:2" x14ac:dyDescent="0.25">
      <c r="A82" s="32">
        <v>60</v>
      </c>
      <c r="B82" s="28">
        <f t="shared" si="1"/>
        <v>41517</v>
      </c>
    </row>
    <row r="83" spans="1:2" x14ac:dyDescent="0.25">
      <c r="A83" s="32">
        <v>61</v>
      </c>
      <c r="B83" s="28">
        <f t="shared" si="1"/>
        <v>41547</v>
      </c>
    </row>
    <row r="84" spans="1:2" x14ac:dyDescent="0.25">
      <c r="A84" s="32">
        <v>62</v>
      </c>
      <c r="B84" s="28">
        <f t="shared" si="1"/>
        <v>41578</v>
      </c>
    </row>
    <row r="85" spans="1:2" x14ac:dyDescent="0.25">
      <c r="A85" s="29">
        <v>63</v>
      </c>
      <c r="B85" s="35">
        <f t="shared" si="1"/>
        <v>41608</v>
      </c>
    </row>
  </sheetData>
  <mergeCells count="5">
    <mergeCell ref="A1:B1"/>
    <mergeCell ref="A6:B6"/>
    <mergeCell ref="A12:B12"/>
    <mergeCell ref="A15:B15"/>
    <mergeCell ref="A19:B19"/>
  </mergeCells>
  <conditionalFormatting sqref="B23:B8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2015-06-10T01:31:29Z</dcterms:modified>
  <dc:language>es-EC</dc:language>
</cp:coreProperties>
</file>