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uanchen.b.wang\Desktop\MARS YNG Gum\KG\Energy\"/>
    </mc:Choice>
  </mc:AlternateContent>
  <xr:revisionPtr revIDLastSave="0" documentId="13_ncr:1_{0433B0DC-F595-45A8-9DA2-7815A6506277}" xr6:coauthVersionLast="47" xr6:coauthVersionMax="47" xr10:uidLastSave="{00000000-0000-0000-0000-000000000000}"/>
  <bookViews>
    <workbookView xWindow="19090" yWindow="-2520" windowWidth="25820" windowHeight="15500" tabRatio="806" firstSheet="1" activeTab="1" xr2:uid="{CD2E4A25-91E8-4B7E-9B71-C630E2B8EF64}"/>
  </bookViews>
  <sheets>
    <sheet name="YNG" sheetId="1" state="hidden" r:id="rId1"/>
    <sheet name="GUM-KG" sheetId="16" r:id="rId2"/>
    <sheet name="KG计划" sheetId="26" r:id="rId3"/>
    <sheet name="工步能耗看板" sheetId="21" r:id="rId4"/>
    <sheet name="能耗" sheetId="17" r:id="rId5"/>
    <sheet name="能耗表情况" sheetId="18" r:id="rId6"/>
    <sheet name="能耗数据" sheetId="19" r:id="rId7"/>
    <sheet name="能耗处理" sheetId="20" r:id="rId8"/>
    <sheet name="Gum Line设备清单" sheetId="22" r:id="rId9"/>
    <sheet name="玛氏点表-糖果厂-剔除空行" sheetId="27" r:id="rId10"/>
    <sheet name="Chunk Line 设备清单" sheetId="23" r:id="rId11"/>
    <sheet name="Utilities" sheetId="24" r:id="rId12"/>
    <sheet name="SkittleProcess" sheetId="15" r:id="rId13"/>
    <sheet name="Neo4j_Template" sheetId="14" r:id="rId14"/>
    <sheet name="KG Entities-Planning" sheetId="2" r:id="rId15"/>
    <sheet name="Architect" sheetId="13" state="hidden" r:id="rId16"/>
    <sheet name="GenKG" sheetId="12" r:id="rId17"/>
    <sheet name="ROI Analysis" sheetId="8" state="hidden" r:id="rId18"/>
    <sheet name="Overall" sheetId="10" state="hidden" r:id="rId19"/>
    <sheet name="Engineering Approach" sheetId="9" state="hidden" r:id="rId20"/>
    <sheet name="Equipment Lv" sheetId="6" state="hidden" r:id="rId21"/>
    <sheet name="Process Lv" sheetId="4" state="hidden" r:id="rId22"/>
    <sheet name="Product Lv" sheetId="5" state="hidden" r:id="rId23"/>
    <sheet name="Sheet8" sheetId="11" state="hidden" r:id="rId24"/>
    <sheet name="Site Lv" sheetId="7" state="hidden" r:id="rId25"/>
    <sheet name="ISA88 Definition" sheetId="3" state="hidden" r:id="rId26"/>
  </sheets>
  <definedNames>
    <definedName name="_xlnm._FilterDatabase" localSheetId="1" hidden="1">'GUM-KG'!$A$4:$AK$32</definedName>
    <definedName name="_xlnm._FilterDatabase" localSheetId="14" hidden="1">'KG Entities-Planning'!$A$4:$AJ$49</definedName>
    <definedName name="_xlnm._FilterDatabase" localSheetId="2" hidden="1">KG计划!$B$2:$I$51</definedName>
    <definedName name="_xlnm._FilterDatabase" localSheetId="13" hidden="1">Neo4j_Template!$A$4:$AL$77</definedName>
    <definedName name="_xlnm._FilterDatabase" localSheetId="0" hidden="1">YNG!$A$1:$E$185</definedName>
    <definedName name="_xlnm._FilterDatabase" localSheetId="9" hidden="1">'玛氏点表-糖果厂-剔除空行'!$A$1:$K$701</definedName>
    <definedName name="Z_01B9B1BC_5FCE_49BE_966A_C087AF2F120A_.wvu.FilterData" localSheetId="1" hidden="1">'GUM-KG'!$A$2:$F$5</definedName>
    <definedName name="Z_01B9B1BC_5FCE_49BE_966A_C087AF2F120A_.wvu.FilterData" localSheetId="14" hidden="1">'KG Entities-Planning'!$A$2:$F$5</definedName>
    <definedName name="Z_01B9B1BC_5FCE_49BE_966A_C087AF2F120A_.wvu.FilterData" localSheetId="13" hidden="1">Neo4j_Template!$A$2:$F$5</definedName>
    <definedName name="Z_01B9B1BC_5FCE_49BE_966A_C087AF2F120A_.wvu.FilterData" localSheetId="0" hidden="1">YNG!$A$1:$E$185</definedName>
    <definedName name="Z_2124F0F7_B918_4A56_8360_E4766C779860_.wvu.FilterData" localSheetId="1" hidden="1">'GUM-KG'!$A$2:$F$5</definedName>
    <definedName name="Z_2124F0F7_B918_4A56_8360_E4766C779860_.wvu.FilterData" localSheetId="14" hidden="1">'KG Entities-Planning'!$A$2:$F$5</definedName>
    <definedName name="Z_2124F0F7_B918_4A56_8360_E4766C779860_.wvu.FilterData" localSheetId="13" hidden="1">Neo4j_Template!$A$2:$F$5</definedName>
    <definedName name="Z_2124F0F7_B918_4A56_8360_E4766C779860_.wvu.FilterData" localSheetId="0" hidden="1">YNG!$A$1:$E$185</definedName>
    <definedName name="Z_6C8105EC_D502_49B3_A622_0B572CA9515E_.wvu.FilterData" localSheetId="1" hidden="1">'GUM-KG'!$A$2:$F$5</definedName>
    <definedName name="Z_6C8105EC_D502_49B3_A622_0B572CA9515E_.wvu.FilterData" localSheetId="14" hidden="1">'KG Entities-Planning'!$A$2:$F$5</definedName>
    <definedName name="Z_6C8105EC_D502_49B3_A622_0B572CA9515E_.wvu.FilterData" localSheetId="13" hidden="1">Neo4j_Template!$A$2:$F$5</definedName>
    <definedName name="Z_6C8105EC_D502_49B3_A622_0B572CA9515E_.wvu.FilterData" localSheetId="0" hidden="1">YNG!$A$1:$E$185</definedName>
    <definedName name="Z_A3D6A093_8410_4B78_AF77_FE8E3BCCF59E_.wvu.FilterData" localSheetId="1" hidden="1">'GUM-KG'!$A$2:$F$5</definedName>
    <definedName name="Z_A3D6A093_8410_4B78_AF77_FE8E3BCCF59E_.wvu.FilterData" localSheetId="14" hidden="1">'KG Entities-Planning'!$A$2:$F$5</definedName>
    <definedName name="Z_A3D6A093_8410_4B78_AF77_FE8E3BCCF59E_.wvu.FilterData" localSheetId="13" hidden="1">Neo4j_Template!$A$2:$F$5</definedName>
    <definedName name="Z_A3D6A093_8410_4B78_AF77_FE8E3BCCF59E_.wvu.FilterData" localSheetId="0" hidden="1">YNG!$A$1:$E$185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4" i="20" l="1"/>
  <c r="J104" i="20"/>
  <c r="K104" i="20"/>
  <c r="C104" i="20"/>
  <c r="L165" i="20"/>
  <c r="L167" i="20"/>
  <c r="K167" i="20" s="1"/>
  <c r="L166" i="20"/>
  <c r="K166" i="20" s="1"/>
  <c r="L158" i="20"/>
  <c r="F153" i="20"/>
  <c r="K152" i="20"/>
  <c r="K153" i="20"/>
  <c r="K154" i="20"/>
  <c r="K155" i="20"/>
  <c r="K156" i="20"/>
  <c r="K159" i="20" s="1"/>
  <c r="K157" i="20"/>
  <c r="L151" i="20"/>
  <c r="K151" i="20" s="1"/>
  <c r="I157" i="20"/>
  <c r="G157" i="20"/>
  <c r="F157" i="20"/>
  <c r="J156" i="20"/>
  <c r="I156" i="20"/>
  <c r="I145" i="20"/>
  <c r="J145" i="20" s="1"/>
  <c r="I144" i="20"/>
  <c r="J144" i="20" s="1"/>
  <c r="I143" i="20"/>
  <c r="J143" i="20" s="1"/>
  <c r="I142" i="20"/>
  <c r="J142" i="20" s="1"/>
  <c r="I141" i="20"/>
  <c r="J141" i="20" s="1"/>
  <c r="I140" i="20"/>
  <c r="J140" i="20" s="1"/>
  <c r="I139" i="20"/>
  <c r="J139" i="20" s="1"/>
  <c r="I138" i="20"/>
  <c r="J138" i="20" s="1"/>
  <c r="I137" i="20"/>
  <c r="J137" i="20" s="1"/>
  <c r="I136" i="20"/>
  <c r="J136" i="20" s="1"/>
  <c r="I135" i="20"/>
  <c r="J135" i="20" s="1"/>
  <c r="I134" i="20"/>
  <c r="J134" i="20" s="1"/>
  <c r="I133" i="20"/>
  <c r="J133" i="20" s="1"/>
  <c r="I132" i="20"/>
  <c r="J132" i="20" s="1"/>
  <c r="I131" i="20"/>
  <c r="J131" i="20" s="1"/>
  <c r="I130" i="20"/>
  <c r="J130" i="20" s="1"/>
  <c r="I129" i="20"/>
  <c r="J129" i="20" s="1"/>
  <c r="I128" i="20"/>
  <c r="J128" i="20" s="1"/>
  <c r="I127" i="20"/>
  <c r="J127" i="20" s="1"/>
  <c r="I126" i="20"/>
  <c r="J126" i="20" s="1"/>
  <c r="I125" i="20"/>
  <c r="J125" i="20" s="1"/>
  <c r="I124" i="20"/>
  <c r="J124" i="20" s="1"/>
  <c r="I123" i="20"/>
  <c r="J123" i="20" s="1"/>
  <c r="I122" i="20"/>
  <c r="J122" i="20" s="1"/>
  <c r="I121" i="20"/>
  <c r="J121" i="20" s="1"/>
  <c r="I120" i="20"/>
  <c r="J120" i="20" s="1"/>
  <c r="I119" i="20"/>
  <c r="J119" i="20" s="1"/>
  <c r="I118" i="20"/>
  <c r="J118" i="20" s="1"/>
  <c r="I117" i="20"/>
  <c r="J117" i="20" s="1"/>
  <c r="I116" i="20"/>
  <c r="J116" i="20" s="1"/>
  <c r="I115" i="20"/>
  <c r="J115" i="20" s="1"/>
  <c r="I114" i="20"/>
  <c r="J114" i="20" s="1"/>
  <c r="I113" i="20"/>
  <c r="J113" i="20" s="1"/>
  <c r="I112" i="20"/>
  <c r="J112" i="20" s="1"/>
  <c r="I111" i="20"/>
  <c r="J111" i="20" s="1"/>
  <c r="I110" i="20"/>
  <c r="J110" i="20" s="1"/>
  <c r="I109" i="20"/>
  <c r="J109" i="20" s="1"/>
  <c r="I108" i="20"/>
  <c r="J108" i="20" s="1"/>
  <c r="J5" i="26"/>
  <c r="J24" i="26"/>
  <c r="J42" i="26"/>
  <c r="J36" i="26"/>
  <c r="J30" i="26"/>
  <c r="J18" i="26"/>
  <c r="J47" i="26"/>
  <c r="I50" i="26"/>
  <c r="L99" i="20"/>
  <c r="L100" i="20"/>
  <c r="L101" i="20"/>
  <c r="L102" i="20"/>
  <c r="L103" i="20"/>
  <c r="L98" i="20"/>
  <c r="H102" i="20"/>
  <c r="F98" i="20"/>
  <c r="G151" i="20" s="1"/>
  <c r="G164" i="20" s="1"/>
  <c r="E100" i="20"/>
  <c r="F154" i="20" s="1"/>
  <c r="I72" i="20"/>
  <c r="J72" i="20" s="1"/>
  <c r="I70" i="20"/>
  <c r="J70" i="20" s="1"/>
  <c r="I93" i="20"/>
  <c r="J93" i="20" s="1"/>
  <c r="I92" i="20"/>
  <c r="J92" i="20" s="1"/>
  <c r="I91" i="20"/>
  <c r="J91" i="20" s="1"/>
  <c r="I90" i="20"/>
  <c r="J90" i="20" s="1"/>
  <c r="S88" i="20" s="1"/>
  <c r="I89" i="20"/>
  <c r="J89" i="20" s="1"/>
  <c r="I88" i="20"/>
  <c r="J88" i="20" s="1"/>
  <c r="I87" i="20"/>
  <c r="J87" i="20" s="1"/>
  <c r="I86" i="20"/>
  <c r="J86" i="20" s="1"/>
  <c r="I85" i="20"/>
  <c r="J85" i="20" s="1"/>
  <c r="I84" i="20"/>
  <c r="J84" i="20" s="1"/>
  <c r="I83" i="20"/>
  <c r="J83" i="20" s="1"/>
  <c r="I82" i="20"/>
  <c r="J82" i="20" s="1"/>
  <c r="I81" i="20"/>
  <c r="J81" i="20" s="1"/>
  <c r="I80" i="20"/>
  <c r="J80" i="20" s="1"/>
  <c r="I79" i="20"/>
  <c r="J79" i="20" s="1"/>
  <c r="I78" i="20"/>
  <c r="J78" i="20" s="1"/>
  <c r="I77" i="20"/>
  <c r="J77" i="20" s="1"/>
  <c r="I76" i="20"/>
  <c r="J76" i="20" s="1"/>
  <c r="I75" i="20"/>
  <c r="J75" i="20" s="1"/>
  <c r="I74" i="20"/>
  <c r="J74" i="20" s="1"/>
  <c r="I73" i="20"/>
  <c r="J73" i="20" s="1"/>
  <c r="I71" i="20"/>
  <c r="J71" i="20" s="1"/>
  <c r="I69" i="20"/>
  <c r="J69" i="20" s="1"/>
  <c r="I68" i="20"/>
  <c r="J68" i="20" s="1"/>
  <c r="I67" i="20"/>
  <c r="J67" i="20" s="1"/>
  <c r="I66" i="20"/>
  <c r="J66" i="20" s="1"/>
  <c r="I65" i="20"/>
  <c r="J65" i="20" s="1"/>
  <c r="I60" i="20"/>
  <c r="J60" i="20" s="1"/>
  <c r="I59" i="20"/>
  <c r="J59" i="20" s="1"/>
  <c r="I58" i="20"/>
  <c r="J58" i="20" s="1"/>
  <c r="I57" i="20"/>
  <c r="J57" i="20" s="1"/>
  <c r="I56" i="20"/>
  <c r="J56" i="20" s="1"/>
  <c r="I55" i="20"/>
  <c r="J55" i="20" s="1"/>
  <c r="I48" i="20"/>
  <c r="J48" i="20" s="1"/>
  <c r="I47" i="20"/>
  <c r="J47" i="20" s="1"/>
  <c r="I46" i="20"/>
  <c r="J46" i="20" s="1"/>
  <c r="I45" i="20"/>
  <c r="J45" i="20" s="1"/>
  <c r="I44" i="20"/>
  <c r="J44" i="20" s="1"/>
  <c r="I34" i="20"/>
  <c r="J34" i="20" s="1"/>
  <c r="I33" i="20"/>
  <c r="J33" i="20" s="1"/>
  <c r="I32" i="20"/>
  <c r="J32" i="20" s="1"/>
  <c r="I31" i="20"/>
  <c r="J31" i="20" s="1"/>
  <c r="I30" i="20"/>
  <c r="J30" i="20" s="1"/>
  <c r="I29" i="20"/>
  <c r="J29" i="20" s="1"/>
  <c r="I28" i="20"/>
  <c r="J28" i="20" s="1"/>
  <c r="I27" i="20"/>
  <c r="J27" i="20" s="1"/>
  <c r="I54" i="20"/>
  <c r="J54" i="20" s="1"/>
  <c r="I53" i="20"/>
  <c r="J53" i="20" s="1"/>
  <c r="I52" i="20"/>
  <c r="J52" i="20" s="1"/>
  <c r="I51" i="20"/>
  <c r="J51" i="20" s="1"/>
  <c r="I50" i="20"/>
  <c r="J50" i="20" s="1"/>
  <c r="I49" i="20"/>
  <c r="J49" i="20" s="1"/>
  <c r="I43" i="20"/>
  <c r="J43" i="20" s="1"/>
  <c r="I42" i="20"/>
  <c r="J42" i="20" s="1"/>
  <c r="I41" i="20"/>
  <c r="J41" i="20" s="1"/>
  <c r="I40" i="20"/>
  <c r="J40" i="20" s="1"/>
  <c r="I39" i="20"/>
  <c r="J39" i="20" s="1"/>
  <c r="I38" i="20"/>
  <c r="J38" i="20" s="1"/>
  <c r="I37" i="20"/>
  <c r="J37" i="20" s="1"/>
  <c r="I36" i="20"/>
  <c r="J36" i="20" s="1"/>
  <c r="I35" i="20"/>
  <c r="J35" i="20" s="1"/>
  <c r="I26" i="20"/>
  <c r="J26" i="20" s="1"/>
  <c r="I25" i="20"/>
  <c r="J25" i="20" s="1"/>
  <c r="I24" i="20"/>
  <c r="J24" i="20" s="1"/>
  <c r="I23" i="20"/>
  <c r="J23" i="20" s="1"/>
  <c r="J8" i="17"/>
  <c r="J9" i="17"/>
  <c r="J16" i="17"/>
  <c r="J17" i="17"/>
  <c r="I4" i="17"/>
  <c r="J4" i="17" s="1"/>
  <c r="I5" i="17"/>
  <c r="J5" i="17" s="1"/>
  <c r="I6" i="17"/>
  <c r="J6" i="17" s="1"/>
  <c r="I7" i="17"/>
  <c r="J7" i="17" s="1"/>
  <c r="I8" i="17"/>
  <c r="I9" i="17"/>
  <c r="I10" i="17"/>
  <c r="J10" i="17" s="1"/>
  <c r="I11" i="17"/>
  <c r="J11" i="17" s="1"/>
  <c r="I12" i="17"/>
  <c r="J12" i="17" s="1"/>
  <c r="I13" i="17"/>
  <c r="J13" i="17" s="1"/>
  <c r="I14" i="17"/>
  <c r="J14" i="17" s="1"/>
  <c r="I15" i="17"/>
  <c r="J15" i="17" s="1"/>
  <c r="I16" i="17"/>
  <c r="I17" i="17"/>
  <c r="I18" i="17"/>
  <c r="J18" i="17" s="1"/>
  <c r="I19" i="17"/>
  <c r="J19" i="17" s="1"/>
  <c r="I20" i="17"/>
  <c r="J20" i="17" s="1"/>
  <c r="I21" i="17"/>
  <c r="J21" i="17" s="1"/>
  <c r="I3" i="17"/>
  <c r="J3" i="17" s="1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D3" i="20"/>
  <c r="C3" i="20"/>
  <c r="B3" i="20"/>
  <c r="L104" i="20" l="1"/>
  <c r="F165" i="20"/>
  <c r="L131" i="20"/>
  <c r="L159" i="20"/>
  <c r="K165" i="20"/>
  <c r="L139" i="20"/>
  <c r="L164" i="20"/>
  <c r="L129" i="20"/>
  <c r="L130" i="20"/>
  <c r="H156" i="20"/>
  <c r="L132" i="20"/>
  <c r="L133" i="20"/>
  <c r="L134" i="20"/>
  <c r="L135" i="20"/>
  <c r="L137" i="20"/>
  <c r="L138" i="20"/>
  <c r="L115" i="20"/>
  <c r="L116" i="20"/>
  <c r="L117" i="20"/>
  <c r="L119" i="20"/>
  <c r="L112" i="20"/>
  <c r="L74" i="20"/>
  <c r="O74" i="20" s="1"/>
  <c r="F100" i="20" s="1"/>
  <c r="G154" i="20" s="1"/>
  <c r="L113" i="20"/>
  <c r="P88" i="20"/>
  <c r="R88" i="20" s="1"/>
  <c r="I103" i="20" s="1"/>
  <c r="J158" i="20" s="1"/>
  <c r="J167" i="20" s="1"/>
  <c r="L65" i="20"/>
  <c r="M65" i="20" s="1"/>
  <c r="D98" i="20" s="1"/>
  <c r="J51" i="26"/>
  <c r="P74" i="20"/>
  <c r="Q74" i="20" s="1"/>
  <c r="H100" i="20" s="1"/>
  <c r="I154" i="20" s="1"/>
  <c r="T88" i="20"/>
  <c r="P83" i="20"/>
  <c r="R83" i="20" s="1"/>
  <c r="I102" i="20" s="1"/>
  <c r="J157" i="20" s="1"/>
  <c r="H157" i="20" s="1"/>
  <c r="M74" i="20"/>
  <c r="D100" i="20" s="1"/>
  <c r="E154" i="20" s="1"/>
  <c r="D154" i="20" s="1"/>
  <c r="C14" i="20"/>
  <c r="F14" i="20" s="1"/>
  <c r="L88" i="20"/>
  <c r="P78" i="20"/>
  <c r="R78" i="20" s="1"/>
  <c r="I101" i="20" s="1"/>
  <c r="J155" i="20" s="1"/>
  <c r="J166" i="20" s="1"/>
  <c r="L83" i="20"/>
  <c r="M83" i="20" s="1"/>
  <c r="D102" i="20" s="1"/>
  <c r="P65" i="20"/>
  <c r="Q65" i="20" s="1"/>
  <c r="H98" i="20" s="1"/>
  <c r="L78" i="20"/>
  <c r="M78" i="20" s="1"/>
  <c r="D101" i="20" s="1"/>
  <c r="E155" i="20" s="1"/>
  <c r="P69" i="20"/>
  <c r="Q69" i="20" s="1"/>
  <c r="H99" i="20" s="1"/>
  <c r="L69" i="20"/>
  <c r="M69" i="20" s="1"/>
  <c r="D99" i="20" s="1"/>
  <c r="D18" i="20"/>
  <c r="E15" i="20"/>
  <c r="C18" i="20"/>
  <c r="D15" i="20"/>
  <c r="E14" i="20"/>
  <c r="D16" i="20"/>
  <c r="E18" i="20"/>
  <c r="C16" i="20"/>
  <c r="F16" i="20" s="1"/>
  <c r="D13" i="20"/>
  <c r="D19" i="20" s="1"/>
  <c r="E17" i="20"/>
  <c r="C15" i="20"/>
  <c r="C13" i="20"/>
  <c r="D17" i="20"/>
  <c r="C17" i="20"/>
  <c r="D14" i="20"/>
  <c r="E16" i="20"/>
  <c r="E13" i="20"/>
  <c r="F75" i="14"/>
  <c r="F76" i="14"/>
  <c r="F77" i="14"/>
  <c r="F78" i="14"/>
  <c r="J29" i="14"/>
  <c r="J31" i="14"/>
  <c r="G44" i="14"/>
  <c r="J44" i="14" s="1"/>
  <c r="H44" i="14"/>
  <c r="F50" i="2"/>
  <c r="H44" i="2"/>
  <c r="F17" i="20" l="1"/>
  <c r="E19" i="20"/>
  <c r="C19" i="20"/>
  <c r="F13" i="20"/>
  <c r="F15" i="20"/>
  <c r="F18" i="20"/>
  <c r="I151" i="20"/>
  <c r="E151" i="20"/>
  <c r="K164" i="20"/>
  <c r="K168" i="20" s="1"/>
  <c r="L168" i="20"/>
  <c r="R69" i="20"/>
  <c r="I99" i="20" s="1"/>
  <c r="J152" i="20" s="1"/>
  <c r="E157" i="20"/>
  <c r="D157" i="20" s="1"/>
  <c r="Q88" i="20"/>
  <c r="H103" i="20" s="1"/>
  <c r="I158" i="20" s="1"/>
  <c r="M157" i="20"/>
  <c r="E153" i="20"/>
  <c r="E165" i="20" s="1"/>
  <c r="E152" i="20"/>
  <c r="I153" i="20"/>
  <c r="I165" i="20" s="1"/>
  <c r="I152" i="20"/>
  <c r="E156" i="20"/>
  <c r="E166" i="20" s="1"/>
  <c r="O78" i="20"/>
  <c r="F101" i="20" s="1"/>
  <c r="G155" i="20" s="1"/>
  <c r="G166" i="20" s="1"/>
  <c r="R65" i="20"/>
  <c r="I98" i="20" s="1"/>
  <c r="N65" i="20"/>
  <c r="E98" i="20" s="1"/>
  <c r="N88" i="20"/>
  <c r="E103" i="20" s="1"/>
  <c r="F158" i="20" s="1"/>
  <c r="F167" i="20" s="1"/>
  <c r="O88" i="20"/>
  <c r="F103" i="20" s="1"/>
  <c r="G158" i="20" s="1"/>
  <c r="G167" i="20" s="1"/>
  <c r="O83" i="20"/>
  <c r="F102" i="20" s="1"/>
  <c r="G156" i="20" s="1"/>
  <c r="R74" i="20"/>
  <c r="I100" i="20" s="1"/>
  <c r="J154" i="20" s="1"/>
  <c r="H154" i="20" s="1"/>
  <c r="M154" i="20" s="1"/>
  <c r="N83" i="20"/>
  <c r="E102" i="20" s="1"/>
  <c r="F156" i="20" s="1"/>
  <c r="M88" i="20"/>
  <c r="D103" i="20" s="1"/>
  <c r="E158" i="20" s="1"/>
  <c r="E167" i="20" s="1"/>
  <c r="O69" i="20"/>
  <c r="F99" i="20" s="1"/>
  <c r="N78" i="20"/>
  <c r="E101" i="20" s="1"/>
  <c r="F155" i="20" s="1"/>
  <c r="Q78" i="20"/>
  <c r="H101" i="20" s="1"/>
  <c r="I155" i="20" s="1"/>
  <c r="N69" i="20"/>
  <c r="E99" i="20" s="1"/>
  <c r="F152" i="20" s="1"/>
  <c r="F49" i="2"/>
  <c r="F48" i="2"/>
  <c r="F47" i="2"/>
  <c r="G44" i="2"/>
  <c r="I44" i="2" s="1"/>
  <c r="I11" i="2"/>
  <c r="I10" i="2"/>
  <c r="I29" i="2"/>
  <c r="I31" i="2"/>
  <c r="I13" i="2"/>
  <c r="J153" i="20" l="1"/>
  <c r="F19" i="20"/>
  <c r="F166" i="20"/>
  <c r="E164" i="20"/>
  <c r="E168" i="20" s="1"/>
  <c r="G153" i="20"/>
  <c r="F104" i="20"/>
  <c r="D104" i="20"/>
  <c r="H155" i="20"/>
  <c r="I166" i="20"/>
  <c r="H166" i="20" s="1"/>
  <c r="D167" i="20"/>
  <c r="D166" i="20"/>
  <c r="M166" i="20" s="1"/>
  <c r="H158" i="20"/>
  <c r="I167" i="20"/>
  <c r="H167" i="20" s="1"/>
  <c r="E159" i="20"/>
  <c r="J151" i="20"/>
  <c r="J159" i="20" s="1"/>
  <c r="I104" i="20"/>
  <c r="H152" i="20"/>
  <c r="H104" i="20"/>
  <c r="F151" i="20"/>
  <c r="F159" i="20" s="1"/>
  <c r="E104" i="20"/>
  <c r="J165" i="20"/>
  <c r="I159" i="20"/>
  <c r="H153" i="20"/>
  <c r="D152" i="20"/>
  <c r="M152" i="20" s="1"/>
  <c r="D158" i="20"/>
  <c r="D155" i="20"/>
  <c r="I164" i="20"/>
  <c r="I168" i="20" s="1"/>
  <c r="D153" i="20"/>
  <c r="D156" i="20"/>
  <c r="M156" i="20" s="1"/>
  <c r="J164" i="20" l="1"/>
  <c r="J168" i="20" s="1"/>
  <c r="M167" i="20"/>
  <c r="H151" i="20"/>
  <c r="D151" i="20"/>
  <c r="D159" i="20" s="1"/>
  <c r="H159" i="20"/>
  <c r="M158" i="20"/>
  <c r="F164" i="20"/>
  <c r="M155" i="20"/>
  <c r="G165" i="20"/>
  <c r="G168" i="20" s="1"/>
  <c r="G159" i="20"/>
  <c r="M153" i="20"/>
  <c r="H165" i="20"/>
  <c r="H164" i="20"/>
  <c r="M151" i="20" l="1"/>
  <c r="M159" i="20" s="1"/>
  <c r="H168" i="20"/>
  <c r="D164" i="20"/>
  <c r="F168" i="20"/>
  <c r="D165" i="20"/>
  <c r="M165" i="20"/>
  <c r="D168" i="20" l="1"/>
  <c r="M164" i="20"/>
  <c r="M168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tc={4A1B2F12-E83F-4AC4-9FCF-26E79C7927B7}</author>
    <author>tc={ED8E0677-486F-4AED-BD12-573A1ED62B85}</author>
    <author>tc={511A5DC6-DDE9-4487-8792-F01048AB81C9}</author>
    <author>tc={881071C9-1E33-411E-B9BD-54643BBE9EE6}</author>
    <author>tc={A1D47BDD-82EC-4B89-86F6-26D00171705C}</author>
    <author>tc={A153A8AD-2B93-4F30-9C82-6975EF5AF136}</author>
    <author>tc={716C442C-8C2B-4609-915B-71A7DF0E0263}</author>
    <author>tc={F19F759F-AAF7-4FDC-A78E-2C872CA3CA92}</author>
    <author>tc={FA92791E-5DC5-4683-9AFB-3F2671FBFFE2}</author>
    <author>tc={E302A508-1F28-47CC-9699-E2D63DB21D95}</author>
    <author>tc={2C155860-10BA-447D-95D2-A1BBED5A6CAD}</author>
    <author>tc={A3F72A76-9351-4262-A685-A8F38CAEE258}</author>
    <author>tc={32199635-0EE7-4B19-9B0F-1160B6A57203}</author>
    <author>tc={E96FA4A2-69E0-4FD1-B575-47538827BBE7}</author>
    <author>Tang, Mohe</author>
  </authors>
  <commentList>
    <comment ref="H2" authorId="0" shapeId="0" xr:uid="{4A1B2F12-E83F-4AC4-9FCF-26E79C7927B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未纳入趋势</t>
      </text>
    </comment>
    <comment ref="H3" authorId="1" shapeId="0" xr:uid="{ED8E0677-486F-4AED-BD12-573A1ED62B85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SCADA显示的是相对湿度</t>
      </text>
    </comment>
    <comment ref="H5" authorId="2" shapeId="0" xr:uid="{511A5DC6-DDE9-4487-8792-F01048AB81C9}">
      <text>
        <t>[Threaded comment]
Your version of Excel allows you to read this threaded comment; however, any edits to it will get removed if the file is opened in a newer version of Excel. Learn more: https://go.microsoft.com/fwlink/?linkid=870924
Comment:
    该参数无PLC点位</t>
      </text>
    </comment>
    <comment ref="D7" authorId="3" shapeId="0" xr:uid="{881071C9-1E33-411E-B9BD-54643BBE9EE6}">
      <text>
        <t>[Threaded comment]
Your version of Excel allows you to read this threaded comment; however, any edits to it will get removed if the file is opened in a newer version of Excel. Learn more: https://go.microsoft.com/fwlink/?linkid=870924
Comment:
    这两个除尘塔是否是单独存在的</t>
      </text>
    </comment>
    <comment ref="D46" authorId="4" shapeId="0" xr:uid="{A1D47BDD-82EC-4B89-86F6-26D00171705C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SCADA找不到NCS大罐和MCS日罐</t>
      </text>
    </comment>
    <comment ref="D48" authorId="5" shapeId="0" xr:uid="{A153A8AD-2B93-4F30-9C82-6975EF5AF136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SCADA找不到NCS大罐和MCS日罐</t>
      </text>
    </comment>
    <comment ref="D50" authorId="6" shapeId="0" xr:uid="{716C442C-8C2B-4609-915B-71A7DF0E0263}">
      <text>
        <t>[Threaded comment]
Your version of Excel allows you to read this threaded comment; however, any edits to it will get removed if the file is opened in a newer version of Excel. Learn more: https://go.microsoft.com/fwlink/?linkid=870924
Comment:
    夹套水常开</t>
      </text>
    </comment>
    <comment ref="O50" authorId="7" shapeId="0" xr:uid="{F19F759F-AAF7-4FDC-A78E-2C872CA3CA92}">
      <text>
        <t>[Threaded comment]
Your version of Excel allows you to read this threaded comment; however, any edits to it will get removed if the file is opened in a newer version of Excel. Learn more: https://go.microsoft.com/fwlink/?linkid=870924
Comment:
    夹套水常开</t>
      </text>
    </comment>
    <comment ref="H51" authorId="8" shapeId="0" xr:uid="{FA92791E-5DC5-4683-9AFB-3F2671FBFFE2}">
      <text>
        <t>[Threaded comment]
Your version of Excel allows you to read this threaded comment; however, any edits to it will get removed if the file is opened in a newer version of Excel. Learn more: https://go.microsoft.com/fwlink/?linkid=870924
Comment:
    SCADA未采集该点位数据</t>
      </text>
    </comment>
    <comment ref="D52" authorId="9" shapeId="0" xr:uid="{E302A508-1F28-47CC-9699-E2D63DB21D95}">
      <text>
        <t>[Threaded comment]
Your version of Excel allows you to read this threaded comment; however, any edits to it will get removed if the file is opened in a newer version of Excel. Learn more: https://go.microsoft.com/fwlink/?linkid=870924
Comment:
    85度</t>
      </text>
    </comment>
    <comment ref="O52" authorId="10" shapeId="0" xr:uid="{2C155860-10BA-447D-95D2-A1BBED5A6CAD}">
      <text>
        <t>[Threaded comment]
Your version of Excel allows you to read this threaded comment; however, any edits to it will get removed if the file is opened in a newer version of Excel. Learn more: https://go.microsoft.com/fwlink/?linkid=870924
Comment:
    85度</t>
      </text>
    </comment>
    <comment ref="N63" authorId="11" shapeId="0" xr:uid="{A3F72A76-9351-4262-A685-A8F38CAEE258}">
      <text>
        <t>[Threaded comment]
Your version of Excel allows you to read this threaded comment; however, any edits to it will get removed if the file is opened in a newer version of Excel. Learn more: https://go.microsoft.com/fwlink/?linkid=870924
Comment:
    挤出机和切片机是否需要提前开机</t>
      </text>
    </comment>
    <comment ref="D64" authorId="12" shapeId="0" xr:uid="{32199635-0EE7-4B19-9B0F-1160B6A57203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空转试机</t>
      </text>
    </comment>
    <comment ref="O64" authorId="13" shapeId="0" xr:uid="{E96FA4A2-69E0-4FD1-B575-47538827BBE7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空转试机</t>
      </text>
    </comment>
    <comment ref="H65" authorId="14" shapeId="0" xr:uid="{0B1F56D5-1E6B-4705-A38E-4D2AF91EB033}">
      <text>
        <r>
          <rPr>
            <b/>
            <sz val="9"/>
            <color indexed="81"/>
            <rFont val="宋体"/>
            <family val="3"/>
            <charset val="134"/>
          </rPr>
          <t>Tang, Mohe:</t>
        </r>
        <r>
          <rPr>
            <sz val="9"/>
            <color indexed="81"/>
            <rFont val="宋体"/>
            <family val="3"/>
            <charset val="134"/>
          </rPr>
          <t xml:space="preserve">
装在管路上</t>
        </r>
      </text>
    </comment>
    <comment ref="H66" authorId="14" shapeId="0" xr:uid="{52B51BB3-15E1-4CBE-9EEC-7ED4B6825985}">
      <text>
        <r>
          <rPr>
            <b/>
            <sz val="9"/>
            <color indexed="81"/>
            <rFont val="宋体"/>
            <family val="3"/>
            <charset val="134"/>
          </rPr>
          <t>Tang, Mohe:</t>
        </r>
        <r>
          <rPr>
            <sz val="9"/>
            <color indexed="81"/>
            <rFont val="宋体"/>
            <family val="3"/>
            <charset val="134"/>
          </rPr>
          <t xml:space="preserve">
装在管路上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tc={5D348BB3-1AC9-4585-ACCB-585A02C31FC2}</author>
    <author>tc={C349A910-F516-406F-AABE-2EA1692F3CF0}</author>
    <author>tc={18969750-2C4D-4A0C-9440-5EA73A91AC76}</author>
    <author>tc={918A96C5-557C-40FB-A45C-9044EE33DB69}</author>
    <author>tc={FF91B7CB-B88B-41EB-A408-79F882C361BF}</author>
    <author>tc={FF384392-7E8C-49BF-9A81-3B746C11D936}</author>
    <author>tc={9810BCE4-1D8E-49BE-B50D-7D3DD0608921}</author>
    <author>tc={A4DCB30E-75C5-4B86-B1C8-54A73DDCEE0E}</author>
    <author>tc={4D900142-B235-4B02-B87A-8EF3AE4C63B0}</author>
    <author>tc={59ED1505-3F0B-48A2-B449-48D34E2C7320}</author>
    <author>tc={537E479D-67F5-4821-B203-E253BBC57671}</author>
    <author>tc={E9383FAF-877E-4E29-BBD0-D9C003985FC8}</author>
    <author>tc={2384BFB6-E19F-4CBC-9DAB-A11AD81AABD2}</author>
    <author>tc={31F3E5E4-2478-4163-9FD5-4C10507F7F9F}</author>
    <author>tc={D25418CA-E764-4E74-B4A9-A1BCC0048C98}</author>
    <author>tc={F842BA1F-6A7F-47E8-8369-AAE554E5C5DE}</author>
    <author>tc={F927EDCC-53C6-49B4-9AE5-9926672A4A4D}</author>
    <author>tc={B1000893-34E1-4350-AF2A-49F0F44D8123}</author>
    <author>tc={A700EEA9-F734-4848-BD14-FFEA8D78253C}</author>
    <author>tc={A132B839-4460-417D-AEA0-5648F5F36ACB}</author>
    <author>tc={72C292CE-FE6D-419E-A864-087E992741C7}</author>
    <author>tc={F1BE161D-4728-4F2B-9F7C-72D66C98F005}</author>
    <author>tc={DB873C1A-F8F8-4FFC-89EE-1CCDB2ACC13A}</author>
    <author>tc={283817BD-CD28-4171-83CF-3AF22D200116}</author>
    <author>tc={A3F300E9-31A8-44F3-B7C8-2E0018446D1D}</author>
    <author>tc={819D59EB-102E-4B5E-B0C6-4D135724371F}</author>
    <author>tc={E343426B-F156-414A-A8AB-DD46253996E5}</author>
    <author>tc={C7DB3460-41FC-46C5-B972-7102B1D52BEF}</author>
    <author>tc={D434B327-8642-489B-8A5C-954DD50C9253}</author>
    <author>tc={3D872780-49A1-429D-8D96-B35633F21EC0}</author>
    <author>tc={6BF381DA-BD59-4950-A610-F28869913ABD}</author>
    <author>tc={8E7224B5-40AC-4F58-A4AD-DD5E2C08248D}</author>
    <author>tc={1DAD9D5A-E652-4CCB-ABAB-4868509F8331}</author>
    <author>tc={5438FD4E-24EC-4F3B-B6BE-861AF4E97E8B}</author>
    <author>tc={78307044-DA8F-457E-BB20-594E7FC34881}</author>
  </authors>
  <commentList>
    <comment ref="D50" authorId="0" shapeId="0" xr:uid="{5D348BB3-1AC9-4585-ACCB-585A02C31FC2}">
      <text>
        <t>[Threaded comment]
Your version of Excel allows you to read this threaded comment; however, any edits to it will get removed if the file is opened in a newer version of Excel. Learn more: https://go.microsoft.com/fwlink/?linkid=870924
Comment:
    公共物料都是为制造服务，所以归类为制造设备</t>
      </text>
    </comment>
    <comment ref="G88" authorId="1" shapeId="0" xr:uid="{C349A910-F516-406F-AABE-2EA1692F3CF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取此计量电表功率的20%</t>
      </text>
    </comment>
    <comment ref="G89" authorId="2" shapeId="0" xr:uid="{18969750-2C4D-4A0C-9440-5EA73A91AC76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取此计量电表电量的20%</t>
      </text>
    </comment>
    <comment ref="G90" authorId="3" shapeId="0" xr:uid="{918A96C5-557C-40FB-A45C-9044EE33DB69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取此计量电表功率的20%</t>
      </text>
    </comment>
    <comment ref="G91" authorId="4" shapeId="0" xr:uid="{FF91B7CB-B88B-41EB-A408-79F882C361B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取此计量电表电量的20%</t>
      </text>
    </comment>
    <comment ref="E140" authorId="5" shapeId="0" xr:uid="{FF384392-7E8C-49BF-9A81-3B746C11D936}">
      <text>
        <t>[Threaded comment]
Your version of Excel allows you to read this threaded comment; however, any edits to it will get removed if the file is opened in a newer version of Excel. Learn more: https://go.microsoft.com/fwlink/?linkid=870924
Comment:
    30%归到公共物料</t>
      </text>
    </comment>
    <comment ref="E142" authorId="6" shapeId="0" xr:uid="{9810BCE4-1D8E-49BE-B50D-7D3DD0608921}">
      <text>
        <t>[Threaded comment]
Your version of Excel allows you to read this threaded comment; however, any edits to it will get removed if the file is opened in a newer version of Excel. Learn more: https://go.microsoft.com/fwlink/?linkid=870924
Comment:
    60%归到大大片，40%归到成品仓库</t>
      </text>
    </comment>
    <comment ref="G142" authorId="7" shapeId="0" xr:uid="{A4DCB30E-75C5-4B86-B1C8-54A73DDC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43" authorId="8" shapeId="0" xr:uid="{4D900142-B235-4B02-B87A-8EF3AE4C63B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E144" authorId="9" shapeId="0" xr:uid="{59ED1505-3F0B-48A2-B449-48D34E2C7320}">
      <text>
        <t>[Threaded comment]
Your version of Excel allows you to read this threaded comment; however, any edits to it will get removed if the file is opened in a newer version of Excel. Learn more: https://go.microsoft.com/fwlink/?linkid=870924
Comment:
    60%归到大大片，40%归到成品仓库</t>
      </text>
    </comment>
    <comment ref="G144" authorId="10" shapeId="0" xr:uid="{537E479D-67F5-4821-B203-E253BBC5767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45" authorId="11" shapeId="0" xr:uid="{E9383FAF-877E-4E29-BBD0-D9C003985FC8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取此计量电表的60%</t>
      </text>
    </comment>
    <comment ref="G162" authorId="12" shapeId="0" xr:uid="{2384BFB6-E19F-4CBC-9DAB-A11AD81AABD2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名称修改过</t>
      </text>
    </comment>
    <comment ref="G166" authorId="13" shapeId="0" xr:uid="{31F3E5E4-2478-4163-9FD5-4C10507F7F9F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名称修改过</t>
      </text>
    </comment>
    <comment ref="G170" authorId="14" shapeId="0" xr:uid="{D25418CA-E764-4E74-B4A9-A1BCC004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名称修改了</t>
      </text>
    </comment>
    <comment ref="G268" authorId="15" shapeId="0" xr:uid="{F842BA1F-6A7F-47E8-8369-AAE554E5C5DE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69" authorId="16" shapeId="0" xr:uid="{F927EDCC-53C6-49B4-9AE5-9926672A4A4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取此计量电表电量的40%</t>
      </text>
    </comment>
    <comment ref="G270" authorId="17" shapeId="0" xr:uid="{B1000893-34E1-4350-AF2A-49F0F44D8123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71" authorId="18" shapeId="0" xr:uid="{A700EEA9-F734-4848-BD14-FFEA8D78253C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272" authorId="19" shapeId="0" xr:uid="{A132B839-4460-417D-AEA0-5648F5F36ACB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273" authorId="20" shapeId="0" xr:uid="{72C292CE-FE6D-419E-A864-087E992741C7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274" authorId="21" shapeId="0" xr:uid="{F1BE161D-4728-4F2B-9F7C-72D66C98F005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275" authorId="22" shapeId="0" xr:uid="{DB873C1A-F8F8-4FFC-89EE-1CCDB2ACC13A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82" authorId="23" shapeId="0" xr:uid="{283817BD-CD28-4171-83CF-3AF22D200116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3" authorId="24" shapeId="0" xr:uid="{A3F300E9-31A8-44F3-B7C8-2E0018446D1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取此计量电表电量的40%</t>
      </text>
    </comment>
    <comment ref="G384" authorId="25" shapeId="0" xr:uid="{819D59EB-102E-4B5E-B0C6-4D135724371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5" authorId="26" shapeId="0" xr:uid="{E343426B-F156-414A-A8AB-DD46253996E5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取此计量电表功率的40%</t>
      </text>
    </comment>
    <comment ref="G386" authorId="27" shapeId="0" xr:uid="{C7DB3460-41FC-46C5-B972-7102B1D52BEF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387" authorId="28" shapeId="0" xr:uid="{D434B327-8642-489B-8A5C-954DD50C9253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88" authorId="29" shapeId="0" xr:uid="{3D872780-49A1-429D-8D96-B35633F21EC0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取此计量电表功率的50%</t>
      </text>
    </comment>
    <comment ref="G389" authorId="30" shapeId="0" xr:uid="{6BF381DA-BD59-4950-A610-F28869913AB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取此计量电表电量的50%</t>
      </text>
    </comment>
    <comment ref="G394" authorId="31" shapeId="0" xr:uid="{8E7224B5-40AC-4F58-A4AD-DD5E2C08248D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5" authorId="32" shapeId="0" xr:uid="{1DAD9D5A-E652-4CCB-ABAB-4868509F833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6" authorId="33" shapeId="0" xr:uid="{5438FD4E-24EC-4F3B-B6BE-861AF4E97E8B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  <comment ref="G397" authorId="34" shapeId="0" xr:uid="{78307044-DA8F-457E-BB20-594E7FC34881}">
      <text>
        <t>[Threaded comment]
Your version of Excel allows you to read this threaded comment; however, any edits to it will get removed if the file is opened in a newer version of Excel. Learn more: https://go.microsoft.com/fwlink/?linkid=870924
Comment:
    取此计量电表的40%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Zhao, Jun</author>
    <author>tc={E1873DF9-BE70-40C1-82F2-67ACBB39DCDD}</author>
    <author>tc={1B2FE4A2-0D5F-4D62-BD37-8DFA773518BC}</author>
    <author>tc={4327BBF5-2E96-4D55-B605-AE1E7DAB8663}</author>
    <author>tc={1E49A281-0ED6-4822-A62A-47CEB871D66B}</author>
    <author>tc={D8B49257-411F-4D32-8E50-A333C31F8364}</author>
    <author>tc={9C1F1D10-D299-4777-B178-7233DC4872B4}</author>
    <author>tc={6F5A1CE6-1C98-4C85-9BD0-E265A3A0C7E0}</author>
    <author>tc={40EDD95A-01D9-49E8-AA01-58057FCDD316}</author>
    <author>tc={CE706EAE-B79A-46A3-97A1-F8B50DA5F977}</author>
    <author>tc={50D176DA-370A-4FEE-A469-722F3DD90019}</author>
    <author>tc={33DB6FB3-B32C-4CA4-B363-71C0A86D498F}</author>
    <author>tc={B3AA91CF-AEA3-4B53-879E-EF58C82DF356}</author>
    <author>tc={F4C0D09F-ADE2-42B6-8FF6-282081B81752}</author>
    <author>tc={43357CD3-F5E2-4A00-BC83-E60C5CD39B9B}</author>
  </authors>
  <commentList>
    <comment ref="I3" authorId="0" shapeId="0" xr:uid="{D740B834-40C3-4E41-B15B-B7B39198713C}">
      <text>
        <r>
          <rPr>
            <b/>
            <sz val="9"/>
            <color indexed="81"/>
            <rFont val="宋体"/>
            <family val="3"/>
            <charset val="134"/>
          </rPr>
          <t>Zhao, Jun:</t>
        </r>
        <r>
          <rPr>
            <sz val="9"/>
            <color indexed="81"/>
            <rFont val="宋体"/>
            <family val="3"/>
            <charset val="134"/>
          </rPr>
          <t xml:space="preserve">
根据包衣配方</t>
        </r>
      </text>
    </comment>
    <comment ref="M5" authorId="1" shapeId="0" xr:uid="{E1873DF9-BE70-40C1-82F2-67ACBB39DCDD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7" authorId="2" shapeId="0" xr:uid="{1B2FE4A2-0D5F-4D62-BD37-8DFA773518BC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9" authorId="3" shapeId="0" xr:uid="{4327BBF5-2E96-4D55-B605-AE1E7DAB8663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11" authorId="4" shapeId="0" xr:uid="{1E49A281-0ED6-4822-A62A-47CEB871D66B}">
      <text>
        <t>[Threaded comment]
Your version of Excel allows you to read this threaded comment; however, any edits to it will get removed if the file is opened in a newer version of Excel. Learn more: https://go.microsoft.com/fwlink/?linkid=870924
Comment:
    每2周转班清洁一次</t>
      </text>
    </comment>
    <comment ref="M13" authorId="5" shapeId="0" xr:uid="{D8B49257-411F-4D32-8E50-A333C31F8364}">
      <text>
        <t>[Threaded comment]
Your version of Excel allows you to read this threaded comment; however, any edits to it will get removed if the file is opened in a newer version of Excel. Learn more: https://go.microsoft.com/fwlink/?linkid=870924
Comment:
    每天中班进行清理</t>
      </text>
    </comment>
    <comment ref="P13" authorId="6" shapeId="0" xr:uid="{9C1F1D10-D299-4777-B178-7233DC4872B4}">
      <text>
        <t>[Threaded comment]
Your version of Excel allows you to read this threaded comment; however, any edits to it will get removed if the file is opened in a newer version of Excel. Learn more: https://go.microsoft.com/fwlink/?linkid=870924
Comment:
    配合混合机一同开启</t>
      </text>
    </comment>
    <comment ref="P28" authorId="7" shapeId="0" xr:uid="{6F5A1CE6-1C98-4C85-9BD0-E265A3A0C7E0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29" authorId="8" shapeId="0" xr:uid="{40EDD95A-01D9-49E8-AA01-58057FCDD316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0" authorId="9" shapeId="0" xr:uid="{CE706EAE-B79A-46A3-97A1-F8B50DA5F977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1" authorId="10" shapeId="0" xr:uid="{50D176DA-370A-4FEE-A469-722F3DD90019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2" authorId="11" shapeId="0" xr:uid="{33DB6FB3-B32C-4CA4-B363-71C0A86D498F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3" authorId="12" shapeId="0" xr:uid="{B3AA91CF-AEA3-4B53-879E-EF58C82DF356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4" authorId="13" shapeId="0" xr:uid="{F4C0D09F-ADE2-42B6-8FF6-282081B81752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  <comment ref="P35" authorId="14" shapeId="0" xr:uid="{43357CD3-F5E2-4A00-BC83-E60C5CD39B9B}">
      <text>
        <t>[Threaded comment]
Your version of Excel allows you to read this threaded comment; however, any edits to it will get removed if the file is opened in a newer version of Excel. Learn more: https://go.microsoft.com/fwlink/?linkid=870924
Comment:
    提前20min开机调试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tc={A8279C0D-6B5A-44F3-A2C4-D102E5564149}</author>
  </authors>
  <commentList>
    <comment ref="R4" authorId="0" shapeId="0" xr:uid="{A8279C0D-6B5A-44F3-A2C4-D102E5564149}">
      <text>
        <t>[Threaded comment]
Your version of Excel allows you to read this threaded comment; however, any edits to it will get removed if the file is opened in a newer version of Excel. Learn more: https://go.microsoft.com/fwlink/?linkid=870924
Comment:
    空调,暖气，通风</t>
      </text>
    </comment>
  </commentList>
</comments>
</file>

<file path=xl/sharedStrings.xml><?xml version="1.0" encoding="utf-8"?>
<sst xmlns="http://schemas.openxmlformats.org/spreadsheetml/2006/main" count="11573" uniqueCount="2846">
  <si>
    <t>序号</t>
    <phoneticPr fontId="6" type="noConversion"/>
  </si>
  <si>
    <t>车间</t>
    <phoneticPr fontId="6" type="noConversion"/>
  </si>
  <si>
    <t>岗位</t>
  </si>
  <si>
    <t>VA/NVA类型</t>
    <phoneticPr fontId="6" type="noConversion"/>
  </si>
  <si>
    <t>过程描述(Process descrription)</t>
  </si>
  <si>
    <t>KPI</t>
    <phoneticPr fontId="6" type="noConversion"/>
  </si>
  <si>
    <t>时间标签</t>
    <phoneticPr fontId="8" type="noConversion"/>
  </si>
  <si>
    <t>总耗GJ</t>
    <phoneticPr fontId="6" type="noConversion"/>
  </si>
  <si>
    <t>产量T</t>
    <phoneticPr fontId="6" type="noConversion"/>
  </si>
  <si>
    <t>能源单耗GJ/T</t>
    <phoneticPr fontId="6" type="noConversion"/>
  </si>
  <si>
    <t>开始时间</t>
    <phoneticPr fontId="8" type="noConversion"/>
  </si>
  <si>
    <t>结束时间</t>
    <phoneticPr fontId="8" type="noConversion"/>
  </si>
  <si>
    <t>运行总时间</t>
    <phoneticPr fontId="8" type="noConversion"/>
  </si>
  <si>
    <t>能耗场景</t>
    <phoneticPr fontId="8" type="noConversion"/>
  </si>
  <si>
    <t>人</t>
    <phoneticPr fontId="8" type="noConversion"/>
  </si>
  <si>
    <t>机</t>
    <phoneticPr fontId="8" type="noConversion"/>
  </si>
  <si>
    <t>料</t>
    <phoneticPr fontId="8" type="noConversion"/>
  </si>
  <si>
    <t>法</t>
    <phoneticPr fontId="8" type="noConversion"/>
  </si>
  <si>
    <t>环</t>
    <phoneticPr fontId="8" type="noConversion"/>
  </si>
  <si>
    <t>(可变，空载，基础)</t>
    <phoneticPr fontId="8" type="noConversion"/>
  </si>
  <si>
    <t>Sheeting</t>
    <phoneticPr fontId="6" type="noConversion"/>
  </si>
  <si>
    <t>糖房</t>
    <phoneticPr fontId="5" type="noConversion"/>
  </si>
  <si>
    <t>开班</t>
    <phoneticPr fontId="6" type="noConversion"/>
  </si>
  <si>
    <t>开机准备试运行（易耗品领取）</t>
  </si>
  <si>
    <t>XXX</t>
    <phoneticPr fontId="6" type="noConversion"/>
  </si>
  <si>
    <t>NA</t>
    <phoneticPr fontId="6" type="noConversion"/>
  </si>
  <si>
    <r>
      <rPr>
        <sz val="11"/>
        <color theme="1"/>
        <rFont val="等线"/>
        <family val="2"/>
        <charset val="134"/>
      </rPr>
      <t>基础</t>
    </r>
    <phoneticPr fontId="6" type="noConversion"/>
  </si>
  <si>
    <t>系统出入库，领料</t>
    <phoneticPr fontId="6" type="noConversion"/>
  </si>
  <si>
    <r>
      <rPr>
        <sz val="10"/>
        <color theme="1"/>
        <rFont val="宋体"/>
        <family val="2"/>
        <charset val="134"/>
      </rPr>
      <t>糖房开班前在</t>
    </r>
    <r>
      <rPr>
        <sz val="10"/>
        <color theme="1"/>
        <rFont val="Arial"/>
        <family val="2"/>
      </rPr>
      <t>MT</t>
    </r>
    <r>
      <rPr>
        <sz val="10"/>
        <color theme="1"/>
        <rFont val="宋体"/>
        <family val="2"/>
        <charset val="134"/>
      </rPr>
      <t>系统中进行物料领取</t>
    </r>
    <phoneticPr fontId="6" type="noConversion"/>
  </si>
  <si>
    <t>人工运输</t>
    <phoneticPr fontId="6" type="noConversion"/>
  </si>
  <si>
    <t>等待仓库送料（内仓120min，外仓240min）</t>
  </si>
  <si>
    <t>物料预处理</t>
    <phoneticPr fontId="6" type="noConversion"/>
  </si>
  <si>
    <t>物料到达糖房开包检查（外包装）</t>
  </si>
  <si>
    <t>仓库送料到现场（物料批号，SAP核对）</t>
  </si>
  <si>
    <t>Work</t>
    <phoneticPr fontId="6" type="noConversion"/>
  </si>
  <si>
    <t>铲运吨袋吊糖（根据不同的香型吊不同的物料）</t>
  </si>
  <si>
    <t>接糖袋，下料，整理糖袋</t>
  </si>
  <si>
    <t>报表记录</t>
    <phoneticPr fontId="6" type="noConversion"/>
  </si>
  <si>
    <t>报表记录</t>
  </si>
  <si>
    <t>系统运行，输送物料</t>
  </si>
  <si>
    <t>每个订单结束后物料盘点（24H盘点一次）</t>
  </si>
  <si>
    <t>过筛房</t>
    <phoneticPr fontId="5" type="noConversion"/>
  </si>
  <si>
    <t>开机前准备（清洁，消毒，CIL，易耗品领取）</t>
  </si>
  <si>
    <t>物料领取</t>
  </si>
  <si>
    <t>拆包过筛（物料称重，标签打印，送入到小配料间）</t>
  </si>
  <si>
    <t>过筛后的滑石粉输送到表面粉房系统</t>
  </si>
  <si>
    <t>报表记录（MT系统输入）</t>
  </si>
  <si>
    <t>手动过筛物料</t>
  </si>
  <si>
    <t>配料</t>
    <phoneticPr fontId="5" type="noConversion"/>
  </si>
  <si>
    <t>开机准备清洁，消毒，易耗品领取，领取标签</t>
  </si>
  <si>
    <t>物料桶清洁</t>
  </si>
  <si>
    <t>物料领取（批号，SAP，重量）</t>
  </si>
  <si>
    <t>监控设备</t>
    <phoneticPr fontId="6" type="noConversion"/>
  </si>
  <si>
    <t>电子效验</t>
    <phoneticPr fontId="6" type="noConversion"/>
  </si>
  <si>
    <t>配置物料（标签打印，称重，MT扫描）</t>
  </si>
  <si>
    <t>配好的物料送入到搅拌岗位</t>
  </si>
  <si>
    <t>物料盘点（退料）</t>
  </si>
  <si>
    <t>清洁转箭</t>
    <phoneticPr fontId="6" type="noConversion"/>
  </si>
  <si>
    <t>岗位清洁</t>
  </si>
  <si>
    <t>香料配置</t>
    <phoneticPr fontId="5" type="noConversion"/>
  </si>
  <si>
    <t>开机前准备，领取物料--香料房</t>
  </si>
  <si>
    <r>
      <rPr>
        <sz val="10"/>
        <color theme="1"/>
        <rFont val="宋体"/>
        <family val="2"/>
        <charset val="134"/>
      </rPr>
      <t>物料确认（批号，</t>
    </r>
    <r>
      <rPr>
        <sz val="10"/>
        <color theme="1"/>
        <rFont val="Arial"/>
        <family val="2"/>
      </rPr>
      <t>SAP</t>
    </r>
    <r>
      <rPr>
        <sz val="10"/>
        <color theme="1"/>
        <rFont val="宋体"/>
        <family val="2"/>
        <charset val="134"/>
      </rPr>
      <t>，重量）</t>
    </r>
  </si>
  <si>
    <t>质量检查</t>
    <phoneticPr fontId="6" type="noConversion"/>
  </si>
  <si>
    <t>滤网检查</t>
  </si>
  <si>
    <t>更换物料</t>
  </si>
  <si>
    <t>手工配料（标签张贴，MT扫描）</t>
  </si>
  <si>
    <t>配置好的香料送搅拌岗位</t>
  </si>
  <si>
    <t>物料盘点（退料，大料输入）</t>
  </si>
  <si>
    <t>系统输送香料系统每个订单结束后盘点一次</t>
  </si>
  <si>
    <t>基料房</t>
    <phoneticPr fontId="5" type="noConversion"/>
  </si>
  <si>
    <t>开机准备领料（清洁，消毒验证，报表标签领取）</t>
  </si>
  <si>
    <t>金检机测试验证</t>
  </si>
  <si>
    <t>地磅效验</t>
  </si>
  <si>
    <r>
      <rPr>
        <sz val="10"/>
        <color theme="1"/>
        <rFont val="宋体"/>
        <family val="2"/>
        <charset val="134"/>
      </rPr>
      <t>基料吸料，物料配置（检查</t>
    </r>
    <r>
      <rPr>
        <sz val="10"/>
        <color theme="1"/>
        <rFont val="Arial"/>
        <family val="2"/>
      </rPr>
      <t>PE</t>
    </r>
    <r>
      <rPr>
        <sz val="10"/>
        <color theme="1"/>
        <rFont val="宋体"/>
        <family val="2"/>
        <charset val="134"/>
      </rPr>
      <t>袋，收集</t>
    </r>
    <r>
      <rPr>
        <sz val="10"/>
        <color theme="1"/>
        <rFont val="Arial"/>
        <family val="2"/>
      </rPr>
      <t>PE</t>
    </r>
    <r>
      <rPr>
        <sz val="10"/>
        <color theme="1"/>
        <rFont val="宋体"/>
        <family val="2"/>
        <charset val="134"/>
      </rPr>
      <t>袋）</t>
    </r>
  </si>
  <si>
    <t>物料配置记录扫描</t>
  </si>
  <si>
    <t>物料盘点</t>
  </si>
  <si>
    <t>配置好的基料送至搅拌岗位</t>
  </si>
  <si>
    <t>粉碎间</t>
    <phoneticPr fontId="5" type="noConversion"/>
  </si>
  <si>
    <t>开机准备（清洁，消毒，领取报表）</t>
  </si>
  <si>
    <t>金检机，地磅测试验证</t>
  </si>
  <si>
    <t>边料拉取（确认香型，保质期）</t>
  </si>
  <si>
    <t>粉碎边料（称重，标签打印，MT扫描）</t>
  </si>
  <si>
    <t>粉碎后的边料送入存放区待使用</t>
  </si>
  <si>
    <t>报表记录（电子档录入）</t>
  </si>
  <si>
    <t>搅拌</t>
    <phoneticPr fontId="5" type="noConversion"/>
  </si>
  <si>
    <r>
      <rPr>
        <sz val="10"/>
        <color theme="1"/>
        <rFont val="宋体"/>
        <family val="2"/>
        <charset val="134"/>
      </rPr>
      <t>开机前准备（岗位清洁消毒，</t>
    </r>
    <r>
      <rPr>
        <sz val="10"/>
        <color theme="1"/>
        <rFont val="Arial"/>
        <family val="2"/>
      </rPr>
      <t>CIL</t>
    </r>
    <r>
      <rPr>
        <sz val="10"/>
        <color theme="1"/>
        <rFont val="宋体"/>
        <family val="2"/>
        <charset val="134"/>
      </rPr>
      <t>，报表领取）</t>
    </r>
  </si>
  <si>
    <t>配方运行</t>
  </si>
  <si>
    <t>报表记录时间段</t>
  </si>
  <si>
    <t>基料，边料扫描</t>
  </si>
  <si>
    <t>小配料物料扫描</t>
  </si>
  <si>
    <t>投料（基料，小配料）</t>
  </si>
  <si>
    <t>报表记录（配料记录，放胶时间）</t>
  </si>
  <si>
    <t>找工具</t>
    <phoneticPr fontId="6" type="noConversion"/>
  </si>
  <si>
    <t>转箭前准备（领取鞋套，抹布，标签，铲刀，边料桶收集）</t>
    <phoneticPr fontId="6" type="noConversion"/>
  </si>
  <si>
    <t>转箭清洁</t>
    <phoneticPr fontId="6" type="noConversion"/>
  </si>
  <si>
    <t>搅拌锅转箭（所有配料岗位辅助人员协助转箭）</t>
  </si>
  <si>
    <t>转箭边料送入回温区存放</t>
  </si>
  <si>
    <t>转箭后检查（工器具检查，皮带清洁等）</t>
  </si>
  <si>
    <t>切片</t>
    <phoneticPr fontId="5" type="noConversion"/>
  </si>
  <si>
    <t>开机前准备（清洁消毒，CIL，报表领取，设备试运行，电子秤，叉车检查）</t>
  </si>
  <si>
    <r>
      <rPr>
        <sz val="10"/>
        <color theme="1"/>
        <rFont val="宋体"/>
        <family val="2"/>
        <charset val="134"/>
      </rPr>
      <t>冷库清理（</t>
    </r>
    <r>
      <rPr>
        <sz val="10"/>
        <color theme="1"/>
        <rFont val="Arial"/>
        <family val="2"/>
      </rPr>
      <t>Load</t>
    </r>
    <r>
      <rPr>
        <sz val="10"/>
        <color theme="1"/>
        <rFont val="宋体"/>
        <family val="2"/>
        <charset val="134"/>
      </rPr>
      <t>板移库）</t>
    </r>
  </si>
  <si>
    <t>金检机验证</t>
  </si>
  <si>
    <t>筛网，磁铁检查</t>
  </si>
  <si>
    <t>断料</t>
    <phoneticPr fontId="6" type="noConversion"/>
  </si>
  <si>
    <t>等待搅拌放胶</t>
  </si>
  <si>
    <t>正常开机生产</t>
  </si>
  <si>
    <t>报表记录（胶芯称重，尺寸测量，外观检查，口感测试）</t>
  </si>
  <si>
    <t>打印标签（贴标，插排，电子档输入，MT系统输入）</t>
  </si>
  <si>
    <t>胶芯入库冷冻</t>
  </si>
  <si>
    <t>胶芯出库回温</t>
  </si>
  <si>
    <t>香型转箭（领取鞋套，抹布，标签，铲刀，边料桶收集）</t>
    <phoneticPr fontId="6" type="noConversion"/>
  </si>
  <si>
    <t>边料收集送入回温区存放</t>
  </si>
  <si>
    <t>SHT回温</t>
    <phoneticPr fontId="5" type="noConversion"/>
  </si>
  <si>
    <t>交接班准备（电子秤效验，叉车效验，温湿度监控）</t>
  </si>
  <si>
    <r>
      <t>边料收集（Coating区域：珠边料，胶芯边料）</t>
    </r>
    <r>
      <rPr>
        <sz val="10"/>
        <color rgb="FFFF0000"/>
        <rFont val="宋体"/>
        <family val="3"/>
        <charset val="134"/>
      </rPr>
      <t>早班收集</t>
    </r>
  </si>
  <si>
    <t>边料收集（Sheeting区域：转箭胶芯边料）</t>
  </si>
  <si>
    <t>回温区二楼放胶（根据Coating生产需求放胶）</t>
  </si>
  <si>
    <t>退料</t>
    <phoneticPr fontId="6" type="noConversion"/>
  </si>
  <si>
    <t>Coating转箭剩余的胶芯边料下桶（称重，标签打印，系统录入，报表记录）</t>
  </si>
  <si>
    <t>加料</t>
    <phoneticPr fontId="6" type="noConversion"/>
  </si>
  <si>
    <t>转箭剩余的（胶芯，珠边料）送入搅拌岗位添加</t>
  </si>
  <si>
    <t>协助支援切片换吃饭转箭</t>
  </si>
  <si>
    <t>Coating</t>
    <phoneticPr fontId="6" type="noConversion"/>
  </si>
  <si>
    <t>炮房</t>
    <phoneticPr fontId="5" type="noConversion"/>
  </si>
  <si>
    <t>物料员开机前准备（领取易耗品，报表，CIL检查）</t>
  </si>
  <si>
    <t>物料领用</t>
  </si>
  <si>
    <t>等待仓库发料</t>
  </si>
  <si>
    <t>物料接收（批号，数量，SAP确认）</t>
  </si>
  <si>
    <t>根据当班生产需求香料配置</t>
  </si>
  <si>
    <t>配置好的香料运送到Driam线（包括添加，Driam线剩余的香料测量）</t>
    <phoneticPr fontId="6" type="noConversion"/>
  </si>
  <si>
    <t>转箭剩余的香料收集存放在香料房</t>
  </si>
  <si>
    <t>物料盘点（包括临保）</t>
  </si>
  <si>
    <t>炮房开机前准备（领取易耗品，报表,CIL检查）</t>
  </si>
  <si>
    <t>物料拆包</t>
  </si>
  <si>
    <t>电子秤效验</t>
  </si>
  <si>
    <t>叉车检查</t>
  </si>
  <si>
    <t>根据当班生产需求吊对应的大料（M-200，Xylitol），物料扫描</t>
  </si>
  <si>
    <t>空吨袋整理</t>
  </si>
  <si>
    <t>物料运送到糖浆房使用</t>
  </si>
  <si>
    <t>糖浆房</t>
    <phoneticPr fontId="5" type="noConversion"/>
  </si>
  <si>
    <t>糖浆房开机前准备（领取易耗品，报表，CIL检查）</t>
  </si>
  <si>
    <t>确认糖浆库存（储存罐糖浆浓度检测每4H一次）</t>
  </si>
  <si>
    <t>配置罐滤网检查（80目，100目）</t>
  </si>
  <si>
    <t>阀组段滤网检查（80目）</t>
  </si>
  <si>
    <t>下载配方（根据香型配置糖浆）</t>
  </si>
  <si>
    <t>称重小配料</t>
    <phoneticPr fontId="6" type="noConversion"/>
  </si>
  <si>
    <t>大料手工添加（物料扫描，外包拆包）</t>
  </si>
  <si>
    <t>物料转运到配置罐</t>
  </si>
  <si>
    <t>小配料添加（物料扫描）</t>
  </si>
  <si>
    <t>泵出（糖浆\糖粉）添加</t>
  </si>
  <si>
    <t>糖浆浓度检测（每锅配置）</t>
  </si>
  <si>
    <t>糖浆输送</t>
  </si>
  <si>
    <t>配置罐转箭清洗</t>
  </si>
  <si>
    <t>现场设备清洁</t>
  </si>
  <si>
    <t>Munters区域每2H巡检一次</t>
  </si>
  <si>
    <t>温湿度检查</t>
  </si>
  <si>
    <t>糖浆房外包装袋送垃圾房</t>
  </si>
  <si>
    <t>拉胶</t>
    <phoneticPr fontId="5" type="noConversion"/>
  </si>
  <si>
    <t>拉胶开机前准备（领取易耗品，报表，CIL检查）</t>
  </si>
  <si>
    <t>叉车检查（包括更换电池）</t>
  </si>
  <si>
    <t>确认计划订单（统计Driam用胶芯使用情况）</t>
  </si>
  <si>
    <t>根据现场需求拉对应的胶芯到Driam使用（拉胶，上胶）</t>
  </si>
  <si>
    <t>落地珠落地胶收集</t>
  </si>
  <si>
    <t>空Load板运送会到切片回温区</t>
  </si>
  <si>
    <t>裂胶集尘粉收集</t>
  </si>
  <si>
    <t>炮粉集中收集运送报废送垃圾房</t>
  </si>
  <si>
    <t>集尘粉报废送垃圾房</t>
  </si>
  <si>
    <t>Driam线未开机的机台（平台，护栏，楼梯）清洁</t>
    <phoneticPr fontId="6" type="noConversion"/>
  </si>
  <si>
    <t>不锈钢胶芯标识牌送切片</t>
  </si>
  <si>
    <t>转箭剩余胶芯退回切片</t>
  </si>
  <si>
    <t>表面粉收集后送入切片移交</t>
  </si>
  <si>
    <t>包衣</t>
    <phoneticPr fontId="5" type="noConversion"/>
  </si>
  <si>
    <t>Driam线开机前准备（领取易耗品，报表，标签，CIL检查）</t>
  </si>
  <si>
    <t>检查滤网（糖浆滤网每批一次）</t>
  </si>
  <si>
    <t>检查磁铁（每天早班）</t>
  </si>
  <si>
    <t>炮粉筛网，磁铁</t>
  </si>
  <si>
    <t>香料滤网检查（每天）</t>
  </si>
  <si>
    <t>胶芯扫描，口感测试</t>
  </si>
  <si>
    <t>裂胶芯</t>
  </si>
  <si>
    <r>
      <t>Load</t>
    </r>
    <r>
      <rPr>
        <sz val="10"/>
        <color theme="1"/>
        <rFont val="宋体"/>
        <family val="2"/>
        <charset val="134"/>
      </rPr>
      <t>胶芯，敲门</t>
    </r>
  </si>
  <si>
    <t>糖浆浓度检测</t>
  </si>
  <si>
    <t>炮粉过筛</t>
  </si>
  <si>
    <t>配方程序运行过程监控</t>
  </si>
  <si>
    <t>裸珠称重（200粒）</t>
  </si>
  <si>
    <t>抛光粉，色粒配料</t>
  </si>
  <si>
    <t>下珠槽，振盘，提升斗，SILO检查清洁（平均每天做一次）</t>
  </si>
  <si>
    <t>Driam线转箭清洗（包括香料缸，色粒系统）</t>
  </si>
  <si>
    <t>香料CW</t>
  </si>
  <si>
    <t>分拣</t>
    <phoneticPr fontId="5" type="noConversion"/>
  </si>
  <si>
    <t>分拣开机前准备（领取易耗品，报表，标签，CIL检查）</t>
  </si>
  <si>
    <t>现场确认SILO剩余的裸珠状况</t>
  </si>
  <si>
    <t>电子秤验证</t>
  </si>
  <si>
    <t>设备检查（PC板，滑槽，皮带）</t>
  </si>
  <si>
    <t>开机分拣产品</t>
  </si>
  <si>
    <t>裸珠1250外观检查</t>
  </si>
  <si>
    <t>快速测试取样</t>
  </si>
  <si>
    <t>TOTE称重及MT系统录入标签打印张贴</t>
  </si>
  <si>
    <t>安全质量排查/返工</t>
    <phoneticPr fontId="6" type="noConversion"/>
  </si>
  <si>
    <t>金检机剔除品处理</t>
  </si>
  <si>
    <t>分拣边料过金检机处理</t>
  </si>
  <si>
    <t>边料转运到边料区存放</t>
  </si>
  <si>
    <t>金检机剔除品报废处理，金属珠融水找真金</t>
  </si>
  <si>
    <t>COT回温</t>
    <phoneticPr fontId="5" type="noConversion"/>
  </si>
  <si>
    <t>回温区班前准备（报表，温湿度检查）</t>
  </si>
  <si>
    <t>叉车检查（更换电瓶）</t>
  </si>
  <si>
    <t>脆性测试检测，放行贴标签</t>
  </si>
  <si>
    <t>TOTE转移，称重，空TOTE准备</t>
  </si>
  <si>
    <t>集尘粉铲运更换卡板，称重</t>
  </si>
  <si>
    <t>TOTE清洗铲运</t>
  </si>
  <si>
    <t>TOTE送清洗房清洗</t>
  </si>
  <si>
    <t>数据处理</t>
    <phoneticPr fontId="6" type="noConversion"/>
  </si>
  <si>
    <t>OEE数据录入</t>
  </si>
  <si>
    <t>易耗品发放</t>
  </si>
  <si>
    <t>易耗品外送清洗，收回</t>
  </si>
  <si>
    <t>快速测试</t>
  </si>
  <si>
    <t>Caers电子档录入</t>
  </si>
  <si>
    <t>微生物检测</t>
  </si>
  <si>
    <t>Driam线开班清洗取样</t>
  </si>
  <si>
    <t>报表检查存档</t>
  </si>
  <si>
    <t>NVA</t>
    <phoneticPr fontId="6" type="noConversion"/>
  </si>
  <si>
    <t>VA</t>
    <phoneticPr fontId="6" type="noConversion"/>
  </si>
  <si>
    <t>N/A</t>
    <phoneticPr fontId="6" type="noConversion"/>
  </si>
  <si>
    <t>Value Add/
Non Value Add</t>
    <phoneticPr fontId="6" type="noConversion"/>
  </si>
  <si>
    <t>Start Time</t>
    <phoneticPr fontId="8" type="noConversion"/>
  </si>
  <si>
    <t>End Time</t>
    <phoneticPr fontId="8" type="noConversion"/>
  </si>
  <si>
    <t>#</t>
    <phoneticPr fontId="6" type="noConversion"/>
  </si>
  <si>
    <t>Execute</t>
    <phoneticPr fontId="6" type="noConversion"/>
  </si>
  <si>
    <t>Analyze</t>
    <phoneticPr fontId="6" type="noConversion"/>
  </si>
  <si>
    <t>2024/7/1  4:00:00</t>
    <phoneticPr fontId="6" type="noConversion"/>
  </si>
  <si>
    <t>2024/7/1  4:20:00</t>
    <phoneticPr fontId="6" type="noConversion"/>
  </si>
  <si>
    <t>2024/7/1  4:45:00</t>
    <phoneticPr fontId="6" type="noConversion"/>
  </si>
  <si>
    <t>2024/7/1  5:10:00</t>
    <phoneticPr fontId="6" type="noConversion"/>
  </si>
  <si>
    <t>Energy Consumed
(GJ)</t>
    <phoneticPr fontId="6" type="noConversion"/>
  </si>
  <si>
    <t>Production Volume
(Ton)</t>
    <phoneticPr fontId="6" type="noConversion"/>
  </si>
  <si>
    <t>Energy Efficiency
(GJ/T)</t>
    <phoneticPr fontId="6" type="noConversion"/>
  </si>
  <si>
    <t xml:space="preserve">Base </t>
    <phoneticPr fontId="6" type="noConversion"/>
  </si>
  <si>
    <t>Unloaded</t>
    <phoneticPr fontId="6" type="noConversion"/>
  </si>
  <si>
    <t>Variable</t>
    <phoneticPr fontId="6" type="noConversion"/>
  </si>
  <si>
    <t>Man</t>
    <phoneticPr fontId="8" type="noConversion"/>
  </si>
  <si>
    <t>Machine</t>
    <phoneticPr fontId="8" type="noConversion"/>
  </si>
  <si>
    <t>Material</t>
    <phoneticPr fontId="8" type="noConversion"/>
  </si>
  <si>
    <t>Method</t>
    <phoneticPr fontId="8" type="noConversion"/>
  </si>
  <si>
    <t>Measure</t>
    <phoneticPr fontId="8" type="noConversion"/>
  </si>
  <si>
    <t>SRC</t>
    <phoneticPr fontId="6" type="noConversion"/>
  </si>
  <si>
    <t>Site</t>
    <phoneticPr fontId="6" type="noConversion"/>
  </si>
  <si>
    <t>Value Stream</t>
    <phoneticPr fontId="6" type="noConversion"/>
  </si>
  <si>
    <t>YNG</t>
    <phoneticPr fontId="6" type="noConversion"/>
  </si>
  <si>
    <t>Gum Stick</t>
    <phoneticPr fontId="6" type="noConversion"/>
  </si>
  <si>
    <t>Process</t>
    <phoneticPr fontId="6" type="noConversion"/>
  </si>
  <si>
    <t>Step</t>
    <phoneticPr fontId="6" type="noConversion"/>
  </si>
  <si>
    <t>TTL Time
(Min)</t>
    <phoneticPr fontId="8" type="noConversion"/>
  </si>
  <si>
    <t>Turn On</t>
    <phoneticPr fontId="6" type="noConversion"/>
  </si>
  <si>
    <t>Recipe</t>
    <phoneticPr fontId="6" type="noConversion"/>
  </si>
  <si>
    <t>Sheeting EQM</t>
    <phoneticPr fontId="6" type="noConversion"/>
  </si>
  <si>
    <t>SOP</t>
    <phoneticPr fontId="6" type="noConversion"/>
  </si>
  <si>
    <t>Environment
(Room Temp)</t>
    <phoneticPr fontId="8" type="noConversion"/>
  </si>
  <si>
    <r>
      <t>22</t>
    </r>
    <r>
      <rPr>
        <sz val="8"/>
        <color theme="1"/>
        <rFont val="Segoe UI Symbol"/>
        <family val="2"/>
      </rPr>
      <t>℃</t>
    </r>
    <phoneticPr fontId="6" type="noConversion"/>
  </si>
  <si>
    <t>ISA95/88 Hierachy Knowledge</t>
    <phoneticPr fontId="6" type="noConversion"/>
  </si>
  <si>
    <t>Sense</t>
    <phoneticPr fontId="6" type="noConversion"/>
  </si>
  <si>
    <t>Decided</t>
    <phoneticPr fontId="6" type="noConversion"/>
  </si>
  <si>
    <t>Operational Control Loop (As Is)</t>
    <phoneticPr fontId="6" type="noConversion"/>
  </si>
  <si>
    <t>Manual</t>
    <phoneticPr fontId="6" type="noConversion"/>
  </si>
  <si>
    <t>Production Operations Information</t>
    <phoneticPr fontId="6" type="noConversion"/>
  </si>
  <si>
    <t>Auto</t>
    <phoneticPr fontId="6" type="noConversion"/>
  </si>
  <si>
    <t>Mixing</t>
    <phoneticPr fontId="6" type="noConversion"/>
  </si>
  <si>
    <r>
      <t>22℃</t>
    </r>
    <r>
      <rPr>
        <sz val="8"/>
        <color theme="1"/>
        <rFont val="Segoe UI Symbol"/>
        <family val="2"/>
      </rPr>
      <t/>
    </r>
  </si>
  <si>
    <t>Record</t>
    <phoneticPr fontId="6" type="noConversion"/>
  </si>
  <si>
    <t>material check</t>
    <phoneticPr fontId="6" type="noConversion"/>
  </si>
  <si>
    <t>Parameter check</t>
    <phoneticPr fontId="6" type="noConversion"/>
  </si>
  <si>
    <t>Mixer EQM</t>
    <phoneticPr fontId="6" type="noConversion"/>
  </si>
  <si>
    <t>conveyer belt</t>
    <phoneticPr fontId="6" type="noConversion"/>
  </si>
  <si>
    <t>Prepare</t>
    <phoneticPr fontId="6" type="noConversion"/>
  </si>
  <si>
    <t>Scan</t>
    <phoneticPr fontId="6" type="noConversion"/>
  </si>
  <si>
    <t>Control</t>
    <phoneticPr fontId="6" type="noConversion"/>
  </si>
  <si>
    <t>Monitor</t>
    <phoneticPr fontId="6" type="noConversion"/>
  </si>
  <si>
    <t>Clean</t>
    <phoneticPr fontId="6" type="noConversion"/>
  </si>
  <si>
    <t xml:space="preserve">Sample </t>
    <phoneticPr fontId="6" type="noConversion"/>
  </si>
  <si>
    <t>1.weight check
2.defect check</t>
    <phoneticPr fontId="6" type="noConversion"/>
  </si>
  <si>
    <t>2024/7/1  4:50:00</t>
    <phoneticPr fontId="6" type="noConversion"/>
  </si>
  <si>
    <t>2024/7/1  5:55:00</t>
    <phoneticPr fontId="6" type="noConversion"/>
  </si>
  <si>
    <t>2024/7/1  6:00:00</t>
    <phoneticPr fontId="6" type="noConversion"/>
  </si>
  <si>
    <t>2024/7/1  6:10:00</t>
    <phoneticPr fontId="6" type="noConversion"/>
  </si>
  <si>
    <t>2024/7/1  11:10:00</t>
    <phoneticPr fontId="6" type="noConversion"/>
  </si>
  <si>
    <t>2024/7/1  11:15:00</t>
    <phoneticPr fontId="6" type="noConversion"/>
  </si>
  <si>
    <t>2024/7/1  11:30:00</t>
    <phoneticPr fontId="6" type="noConversion"/>
  </si>
  <si>
    <t>2024/7/1  6:30:00</t>
    <phoneticPr fontId="6" type="noConversion"/>
  </si>
  <si>
    <t>2024/7/1  4:30:00</t>
    <phoneticPr fontId="6" type="noConversion"/>
  </si>
  <si>
    <t>2024/7/1  5:20:00</t>
    <phoneticPr fontId="6" type="noConversion"/>
  </si>
  <si>
    <t>2024/7/1  5:30:00</t>
    <phoneticPr fontId="6" type="noConversion"/>
  </si>
  <si>
    <t>2024/7/1  7:30:00</t>
    <phoneticPr fontId="6" type="noConversion"/>
  </si>
  <si>
    <t>2024/7/1  12:30:00</t>
    <phoneticPr fontId="6" type="noConversion"/>
  </si>
  <si>
    <t>2024/7/1  12:50:00</t>
    <phoneticPr fontId="6" type="noConversion"/>
  </si>
  <si>
    <t>Preparation before startup ( cleaning and disinfection, CIL, report collection)</t>
    <phoneticPr fontId="6" type="noConversion"/>
  </si>
  <si>
    <t>recipe operation</t>
    <phoneticPr fontId="6" type="noConversion"/>
  </si>
  <si>
    <t>recording time in report</t>
    <phoneticPr fontId="6" type="noConversion"/>
  </si>
  <si>
    <t>Scanning of base and edge materials</t>
    <phoneticPr fontId="6" type="noConversion"/>
  </si>
  <si>
    <t>Scanning of small ingredient materials</t>
    <phoneticPr fontId="6" type="noConversion"/>
  </si>
  <si>
    <t>Feeding (base material, small ingredient)</t>
    <phoneticPr fontId="6" type="noConversion"/>
  </si>
  <si>
    <t>Report records (ingredient records, glue release time)</t>
    <phoneticPr fontId="6" type="noConversion"/>
  </si>
  <si>
    <t>Gum Discharge</t>
    <phoneticPr fontId="6" type="noConversion"/>
  </si>
  <si>
    <t>Gum transport</t>
    <phoneticPr fontId="6" type="noConversion"/>
  </si>
  <si>
    <t>Equipment cleaning</t>
    <phoneticPr fontId="6" type="noConversion"/>
  </si>
  <si>
    <t>Equipment turn off</t>
    <phoneticPr fontId="6" type="noConversion"/>
  </si>
  <si>
    <t>Preparation before startup (cleaning and disinfection, CIL, report collection, electronic scale)</t>
    <phoneticPr fontId="6" type="noConversion"/>
  </si>
  <si>
    <t>Equipment commissioning</t>
    <phoneticPr fontId="6" type="noConversion"/>
  </si>
  <si>
    <t>Verification of gold inspection machine</t>
    <phoneticPr fontId="6" type="noConversion"/>
  </si>
  <si>
    <t>Screen and magnet inspection</t>
    <phoneticPr fontId="6" type="noConversion"/>
  </si>
  <si>
    <t>Waiting for mixing and gluing</t>
    <phoneticPr fontId="6" type="noConversion"/>
  </si>
  <si>
    <t>Normal startup production</t>
    <phoneticPr fontId="6" type="noConversion"/>
  </si>
  <si>
    <t>Report records (size measurement, defect inspection)</t>
    <phoneticPr fontId="6" type="noConversion"/>
  </si>
  <si>
    <t>The product enters the three-dimensional warehouse</t>
    <phoneticPr fontId="6" type="noConversion"/>
  </si>
  <si>
    <t>Energy Consumption Type</t>
    <phoneticPr fontId="6" type="noConversion"/>
  </si>
  <si>
    <t>Base</t>
    <phoneticPr fontId="6" type="noConversion"/>
  </si>
  <si>
    <t>Energy Efficiency (GJ/Ton)</t>
    <phoneticPr fontId="6" type="noConversion"/>
  </si>
  <si>
    <t>Share</t>
    <phoneticPr fontId="6" type="noConversion"/>
  </si>
  <si>
    <t>Scheduled Downtime</t>
    <phoneticPr fontId="6" type="noConversion"/>
  </si>
  <si>
    <t>Unscheduled Downtime</t>
    <phoneticPr fontId="6" type="noConversion"/>
  </si>
  <si>
    <t>WIP Waiting Time</t>
    <phoneticPr fontId="6" type="noConversion"/>
  </si>
  <si>
    <t>Changeover Time</t>
    <phoneticPr fontId="6" type="noConversion"/>
  </si>
  <si>
    <t>Processing</t>
    <phoneticPr fontId="6" type="noConversion"/>
  </si>
  <si>
    <t>Step Level EC</t>
    <phoneticPr fontId="6" type="noConversion"/>
  </si>
  <si>
    <t>Process Level EC</t>
    <phoneticPr fontId="6" type="noConversion"/>
  </si>
  <si>
    <t>Site Level EC</t>
    <phoneticPr fontId="6" type="noConversion"/>
  </si>
  <si>
    <t>Changeover</t>
    <phoneticPr fontId="6" type="noConversion"/>
  </si>
  <si>
    <t>Unscheduled</t>
    <phoneticPr fontId="6" type="noConversion"/>
  </si>
  <si>
    <t>Scheduled</t>
    <phoneticPr fontId="6" type="noConversion"/>
  </si>
  <si>
    <t>Turn Off</t>
    <phoneticPr fontId="6" type="noConversion"/>
  </si>
  <si>
    <t>Base, Variable, Unloaded</t>
    <phoneticPr fontId="8" type="noConversion"/>
  </si>
  <si>
    <t>Area Level EC</t>
    <phoneticPr fontId="6" type="noConversion"/>
  </si>
  <si>
    <t>Environment
(Ext. Temp)</t>
    <phoneticPr fontId="8" type="noConversion"/>
  </si>
  <si>
    <t>Environment
(Ext. Humid)</t>
    <phoneticPr fontId="8" type="noConversion"/>
  </si>
  <si>
    <t>Turn On/Off, Unscheduled, Scheduled, WIP, Changeover</t>
    <phoneticPr fontId="8" type="noConversion"/>
  </si>
  <si>
    <t>WIP</t>
    <phoneticPr fontId="6" type="noConversion"/>
  </si>
  <si>
    <t>Production Equipment</t>
    <phoneticPr fontId="8" type="noConversion"/>
  </si>
  <si>
    <t>Production Transport</t>
    <phoneticPr fontId="8" type="noConversion"/>
  </si>
  <si>
    <t>Production HVAC</t>
    <phoneticPr fontId="8" type="noConversion"/>
  </si>
  <si>
    <t>Production Control Equipment</t>
    <phoneticPr fontId="8" type="noConversion"/>
  </si>
  <si>
    <t>Non Production Utility</t>
    <phoneticPr fontId="8" type="noConversion"/>
  </si>
  <si>
    <t>Non Production Lighting</t>
    <phoneticPr fontId="8" type="noConversion"/>
  </si>
  <si>
    <t>Non Production Ambient HVAC</t>
    <phoneticPr fontId="8" type="noConversion"/>
  </si>
  <si>
    <t>Production - Utility Overtime</t>
    <phoneticPr fontId="6" type="noConversion"/>
  </si>
  <si>
    <t>Production - HVAC Overtime</t>
    <phoneticPr fontId="6" type="noConversion"/>
  </si>
  <si>
    <t>Production - Control Equipment Overtime</t>
    <phoneticPr fontId="6" type="noConversion"/>
  </si>
  <si>
    <t>Non-Production - Utility Overtime</t>
    <phoneticPr fontId="6" type="noConversion"/>
  </si>
  <si>
    <t>Non-Production - Lighting Overtime</t>
    <phoneticPr fontId="6" type="noConversion"/>
  </si>
  <si>
    <t>Non-Production - Ambient HVAC Overtime</t>
    <phoneticPr fontId="6" type="noConversion"/>
  </si>
  <si>
    <t>Production 
Utility</t>
    <phoneticPr fontId="8" type="noConversion"/>
  </si>
  <si>
    <t>Energy Consumption (EC) Entities</t>
    <phoneticPr fontId="6" type="noConversion"/>
  </si>
  <si>
    <t>LEAN</t>
    <phoneticPr fontId="6" type="noConversion"/>
  </si>
  <si>
    <t>n/a</t>
    <phoneticPr fontId="6" type="noConversion"/>
  </si>
  <si>
    <t>Environment
(Room Humid)</t>
    <phoneticPr fontId="8" type="noConversion"/>
  </si>
  <si>
    <t>Enerngy Consumption per Batch</t>
    <phoneticPr fontId="6" type="noConversion"/>
  </si>
  <si>
    <t>Control Scope (Line/Area/Site)</t>
  </si>
  <si>
    <t>Step</t>
  </si>
  <si>
    <t>Machine</t>
  </si>
  <si>
    <t>Skittle</t>
    <phoneticPr fontId="6" type="noConversion"/>
  </si>
  <si>
    <t>Skittle</t>
    <phoneticPr fontId="6" type="noConversion"/>
  </si>
  <si>
    <t>太妃制备</t>
    <phoneticPr fontId="6" type="noConversion"/>
  </si>
  <si>
    <t>太妃糖芯成型</t>
    <phoneticPr fontId="6" type="noConversion"/>
  </si>
  <si>
    <t>磨边</t>
    <phoneticPr fontId="6" type="noConversion"/>
  </si>
  <si>
    <t>蔗糖浆包衣</t>
    <phoneticPr fontId="6" type="noConversion"/>
  </si>
  <si>
    <t>抛光</t>
    <phoneticPr fontId="6" type="noConversion"/>
  </si>
  <si>
    <t>筛选</t>
    <phoneticPr fontId="6" type="noConversion"/>
  </si>
  <si>
    <t>混合</t>
    <phoneticPr fontId="6" type="noConversion"/>
  </si>
  <si>
    <t>打印</t>
    <phoneticPr fontId="6" type="noConversion"/>
  </si>
  <si>
    <t>包装</t>
    <phoneticPr fontId="6" type="noConversion"/>
  </si>
  <si>
    <t>砂糖磨糖</t>
  </si>
  <si>
    <t>砂糖磨糖</t>
    <phoneticPr fontId="6" type="noConversion"/>
  </si>
  <si>
    <t>Brix72%糖浆配备</t>
  </si>
  <si>
    <t>Brix72%糖浆配备</t>
    <phoneticPr fontId="6" type="noConversion"/>
  </si>
  <si>
    <t>原糖浆混合</t>
  </si>
  <si>
    <t>原糖浆混合</t>
    <phoneticPr fontId="6" type="noConversion"/>
  </si>
  <si>
    <t>静态混合</t>
    <phoneticPr fontId="6" type="noConversion"/>
  </si>
  <si>
    <t>煮糖</t>
    <phoneticPr fontId="6" type="noConversion"/>
  </si>
  <si>
    <t>Jelly配制</t>
    <phoneticPr fontId="6" type="noConversion"/>
  </si>
  <si>
    <t>植物油准备</t>
    <phoneticPr fontId="6" type="noConversion"/>
  </si>
  <si>
    <t>MCP多效混合器</t>
    <phoneticPr fontId="6" type="noConversion"/>
  </si>
  <si>
    <t>平衡搅拌Whip Bowl</t>
    <phoneticPr fontId="6" type="noConversion"/>
  </si>
  <si>
    <t>着色太妃糖膏的制备</t>
    <phoneticPr fontId="6" type="noConversion"/>
  </si>
  <si>
    <t>糖芯冷却</t>
    <phoneticPr fontId="6" type="noConversion"/>
  </si>
  <si>
    <t>糖芯辊压成型</t>
    <phoneticPr fontId="6" type="noConversion"/>
  </si>
  <si>
    <t>糖心磨边</t>
    <phoneticPr fontId="6" type="noConversion"/>
  </si>
  <si>
    <t>包衣</t>
    <phoneticPr fontId="6" type="noConversion"/>
  </si>
  <si>
    <t>在抛光罐内抛光</t>
  </si>
  <si>
    <t>单口味贮存</t>
  </si>
  <si>
    <t>包装和贮存</t>
    <phoneticPr fontId="6" type="noConversion"/>
  </si>
  <si>
    <t>产品</t>
    <phoneticPr fontId="6" type="noConversion"/>
  </si>
  <si>
    <t>工序</t>
    <phoneticPr fontId="6" type="noConversion"/>
  </si>
  <si>
    <t>子工序</t>
    <phoneticPr fontId="6" type="noConversion"/>
  </si>
  <si>
    <t>指导书</t>
    <phoneticPr fontId="6" type="noConversion"/>
  </si>
  <si>
    <t>YH-WI-MFG007 砂糖分配和磨糖工艺指导书</t>
  </si>
  <si>
    <t>有无</t>
    <phoneticPr fontId="6" type="noConversion"/>
  </si>
  <si>
    <t>无</t>
    <phoneticPr fontId="6" type="noConversion"/>
  </si>
  <si>
    <t>糖浆配备</t>
    <phoneticPr fontId="6" type="noConversion"/>
  </si>
  <si>
    <t>泵送缓冲罐贮存</t>
    <phoneticPr fontId="6" type="noConversion"/>
  </si>
  <si>
    <t>糖浆浓度检查</t>
    <phoneticPr fontId="6" type="noConversion"/>
  </si>
  <si>
    <t>重量和流量校准</t>
    <phoneticPr fontId="6" type="noConversion"/>
  </si>
  <si>
    <t>72%糖浆的暂存</t>
  </si>
  <si>
    <t>VA</t>
    <phoneticPr fontId="6" type="noConversion"/>
  </si>
  <si>
    <t>在HMI下载配方</t>
    <phoneticPr fontId="6" type="noConversion"/>
  </si>
  <si>
    <t>生产前检查（GMP检查、温度检查、配方确认、设定值检查）</t>
    <phoneticPr fontId="6" type="noConversion"/>
  </si>
  <si>
    <t>Brix72%糖浆配备</t>
    <phoneticPr fontId="6" type="noConversion"/>
  </si>
  <si>
    <t>72%糖浆使用前抽样检测浓度和目视检查颜色</t>
    <phoneticPr fontId="6" type="noConversion"/>
  </si>
  <si>
    <t>72%糖浆的输送</t>
    <phoneticPr fontId="6" type="noConversion"/>
  </si>
  <si>
    <t>缺失</t>
    <phoneticPr fontId="6" type="noConversion"/>
  </si>
  <si>
    <t>葡萄糖浆收货后贮存待用</t>
    <phoneticPr fontId="6" type="noConversion"/>
  </si>
  <si>
    <t>Sheeting</t>
    <phoneticPr fontId="6" type="noConversion"/>
  </si>
  <si>
    <t>开始逻辑</t>
    <phoneticPr fontId="6" type="noConversion"/>
  </si>
  <si>
    <t>结束逻辑</t>
    <phoneticPr fontId="6" type="noConversion"/>
  </si>
  <si>
    <t>设备</t>
    <phoneticPr fontId="6" type="noConversion"/>
  </si>
  <si>
    <t>开机前准备</t>
    <phoneticPr fontId="6" type="noConversion"/>
  </si>
  <si>
    <r>
      <t xml:space="preserve">BOSCH  </t>
    </r>
    <r>
      <rPr>
        <sz val="11"/>
        <color theme="1"/>
        <rFont val="宋体"/>
        <family val="3"/>
        <charset val="134"/>
      </rPr>
      <t>挤压机首班清洁</t>
    </r>
  </si>
  <si>
    <r>
      <t xml:space="preserve">BOSCH  </t>
    </r>
    <r>
      <rPr>
        <sz val="11"/>
        <color theme="1"/>
        <rFont val="宋体"/>
        <family val="3"/>
        <charset val="134"/>
      </rPr>
      <t>挤压机开机前操作</t>
    </r>
  </si>
  <si>
    <t>NVA</t>
    <phoneticPr fontId="6" type="noConversion"/>
  </si>
  <si>
    <t>生产检查及准备</t>
    <phoneticPr fontId="6" type="noConversion"/>
  </si>
  <si>
    <t>切胶头</t>
    <phoneticPr fontId="6" type="noConversion"/>
  </si>
  <si>
    <t>VA</t>
    <phoneticPr fontId="6" type="noConversion"/>
  </si>
  <si>
    <t>入库</t>
    <phoneticPr fontId="6" type="noConversion"/>
  </si>
  <si>
    <t>转产-BOSH挤压机转箭停机</t>
    <phoneticPr fontId="6" type="noConversion"/>
  </si>
  <si>
    <t>转产-切片机转箭</t>
    <phoneticPr fontId="6" type="noConversion"/>
  </si>
  <si>
    <t>转产-BONNOT挤压机转产</t>
    <phoneticPr fontId="6" type="noConversion"/>
  </si>
  <si>
    <t>停机-切片机停产</t>
    <phoneticPr fontId="6" type="noConversion"/>
  </si>
  <si>
    <r>
      <rPr>
        <sz val="11"/>
        <color theme="1"/>
        <rFont val="宋体"/>
        <family val="2"/>
        <charset val="134"/>
      </rPr>
      <t>停机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2"/>
        <charset val="134"/>
      </rPr>
      <t>立体库停产</t>
    </r>
    <phoneticPr fontId="6" type="noConversion"/>
  </si>
  <si>
    <r>
      <rPr>
        <sz val="11"/>
        <color theme="1"/>
        <rFont val="宋体"/>
        <family val="2"/>
        <charset val="134"/>
      </rPr>
      <t>停机-</t>
    </r>
    <r>
      <rPr>
        <sz val="11"/>
        <color theme="1"/>
        <rFont val="Arial"/>
        <family val="2"/>
      </rPr>
      <t>BOSH</t>
    </r>
    <r>
      <rPr>
        <sz val="11"/>
        <color theme="1"/>
        <rFont val="宋体"/>
        <family val="2"/>
        <charset val="134"/>
      </rPr>
      <t>挤压机停产</t>
    </r>
    <phoneticPr fontId="6" type="noConversion"/>
  </si>
  <si>
    <t>计划停机</t>
    <phoneticPr fontId="6" type="noConversion"/>
  </si>
  <si>
    <t>非计划停机</t>
    <phoneticPr fontId="6" type="noConversion"/>
  </si>
  <si>
    <t>异常处理</t>
    <phoneticPr fontId="6" type="noConversion"/>
  </si>
  <si>
    <t>开始时间点位——单独表体现点位</t>
    <phoneticPr fontId="8" type="noConversion"/>
  </si>
  <si>
    <t>结束时间点位——单独表体现点位</t>
    <phoneticPr fontId="8" type="noConversion"/>
  </si>
  <si>
    <t>立体库</t>
    <phoneticPr fontId="6" type="noConversion"/>
  </si>
  <si>
    <t>冷辊检查及准备</t>
    <phoneticPr fontId="6" type="noConversion"/>
  </si>
  <si>
    <t>1#金检机测试</t>
  </si>
  <si>
    <t>1#金检机测试</t>
    <phoneticPr fontId="6" type="noConversion"/>
  </si>
  <si>
    <t>2#金检机测试</t>
  </si>
  <si>
    <t>3#金检机测试</t>
  </si>
  <si>
    <t>4#金检机测试</t>
  </si>
  <si>
    <t>离线金属探测器验证</t>
    <phoneticPr fontId="6" type="noConversion"/>
  </si>
  <si>
    <t>离线金检机</t>
    <phoneticPr fontId="6" type="noConversion"/>
  </si>
  <si>
    <t>Sheeting生产</t>
    <phoneticPr fontId="6" type="noConversion"/>
  </si>
  <si>
    <t>挤压机</t>
    <phoneticPr fontId="6" type="noConversion"/>
  </si>
  <si>
    <t>切片机</t>
    <phoneticPr fontId="6" type="noConversion"/>
  </si>
  <si>
    <r>
      <rPr>
        <sz val="11"/>
        <color theme="1"/>
        <rFont val="宋体"/>
        <family val="2"/>
        <charset val="134"/>
      </rPr>
      <t>停机-</t>
    </r>
    <r>
      <rPr>
        <sz val="11"/>
        <color theme="1"/>
        <rFont val="Arial"/>
        <family val="2"/>
      </rPr>
      <t>BONNOT</t>
    </r>
    <r>
      <rPr>
        <sz val="11"/>
        <color theme="1"/>
        <rFont val="宋体"/>
        <family val="2"/>
        <charset val="134"/>
      </rPr>
      <t>挤压机停产</t>
    </r>
    <phoneticPr fontId="6" type="noConversion"/>
  </si>
  <si>
    <t>无</t>
    <phoneticPr fontId="6" type="noConversion"/>
  </si>
  <si>
    <t>转产后开机测试</t>
    <phoneticPr fontId="6" type="noConversion"/>
  </si>
  <si>
    <t>产线处于计划停机的状态，并非停机的过程</t>
    <phoneticPr fontId="6" type="noConversion"/>
  </si>
  <si>
    <t>产线处于非计划停机的状态，并非停机的过程</t>
    <phoneticPr fontId="6" type="noConversion"/>
  </si>
  <si>
    <t>每台设备都存在异常情况，当一台异常时，其他处于何种状态</t>
    <phoneticPr fontId="6" type="noConversion"/>
  </si>
  <si>
    <t>切片机；挤压机、冷辊</t>
    <phoneticPr fontId="6" type="noConversion"/>
  </si>
  <si>
    <t>切片机；冷辊</t>
    <phoneticPr fontId="6" type="noConversion"/>
  </si>
  <si>
    <t>工步</t>
    <phoneticPr fontId="6" type="noConversion"/>
  </si>
  <si>
    <t>开始时间</t>
    <phoneticPr fontId="6" type="noConversion"/>
  </si>
  <si>
    <t>结束时间</t>
    <phoneticPr fontId="6" type="noConversion"/>
  </si>
  <si>
    <t>设备开机</t>
    <phoneticPr fontId="6" type="noConversion"/>
  </si>
  <si>
    <t>设备停机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</si>
  <si>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</si>
  <si>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</si>
  <si>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</si>
  <si>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切片机</t>
    <phoneticPr fontId="6" type="noConversion"/>
  </si>
  <si>
    <t>挤压机</t>
    <phoneticPr fontId="6" type="noConversion"/>
  </si>
  <si>
    <t>立体库</t>
    <phoneticPr fontId="6" type="noConversion"/>
  </si>
  <si>
    <t>设备功率/kw</t>
    <phoneticPr fontId="6" type="noConversion"/>
  </si>
  <si>
    <t>工步描述</t>
    <phoneticPr fontId="6" type="noConversion"/>
  </si>
  <si>
    <t>1#金检机</t>
    <phoneticPr fontId="6" type="noConversion"/>
  </si>
  <si>
    <t>冷辊</t>
    <phoneticPr fontId="6" type="noConversion"/>
  </si>
  <si>
    <t>2#金检机</t>
  </si>
  <si>
    <t>2#金检机</t>
    <phoneticPr fontId="6" type="noConversion"/>
  </si>
  <si>
    <t>能耗表</t>
    <phoneticPr fontId="6" type="noConversion"/>
  </si>
  <si>
    <t>时间</t>
    <phoneticPr fontId="6" type="noConversion"/>
  </si>
  <si>
    <t>累计值</t>
    <phoneticPr fontId="6" type="noConversion"/>
  </si>
  <si>
    <t>表A</t>
    <phoneticPr fontId="6" type="noConversion"/>
  </si>
  <si>
    <t>表B</t>
    <phoneticPr fontId="6" type="noConversion"/>
  </si>
  <si>
    <t>表C</t>
    <phoneticPr fontId="6" type="noConversion"/>
  </si>
  <si>
    <t>第一次处理</t>
    <phoneticPr fontId="6" type="noConversion"/>
  </si>
  <si>
    <t>第二次处理</t>
    <phoneticPr fontId="6" type="noConversion"/>
  </si>
  <si>
    <t>开机时长</t>
    <phoneticPr fontId="6" type="noConversion"/>
  </si>
  <si>
    <t>能耗权重</t>
    <phoneticPr fontId="6" type="noConversion"/>
  </si>
  <si>
    <t>合计</t>
    <phoneticPr fontId="6" type="noConversion"/>
  </si>
  <si>
    <t>A表</t>
    <phoneticPr fontId="6" type="noConversion"/>
  </si>
  <si>
    <t>B表</t>
    <phoneticPr fontId="6" type="noConversion"/>
  </si>
  <si>
    <t>C表</t>
    <phoneticPr fontId="6" type="noConversion"/>
  </si>
  <si>
    <t>第四次处理</t>
    <phoneticPr fontId="6" type="noConversion"/>
  </si>
  <si>
    <t>1#金检机测试
2#金检机测试</t>
    <phoneticPr fontId="6" type="noConversion"/>
  </si>
  <si>
    <t>1
2</t>
    <phoneticPr fontId="6" type="noConversion"/>
  </si>
  <si>
    <t>切胶头
Sheeting生产</t>
    <phoneticPr fontId="6" type="noConversion"/>
  </si>
  <si>
    <t>3
4</t>
    <phoneticPr fontId="6" type="noConversion"/>
  </si>
  <si>
    <t>第三次处理</t>
    <phoneticPr fontId="6" type="noConversion"/>
  </si>
  <si>
    <t>第五次处理</t>
    <phoneticPr fontId="6" type="noConversion"/>
  </si>
  <si>
    <t>切片机权重</t>
    <phoneticPr fontId="6" type="noConversion"/>
  </si>
  <si>
    <t>1#金检机权重</t>
    <phoneticPr fontId="6" type="noConversion"/>
  </si>
  <si>
    <t>2#金检机权重</t>
    <phoneticPr fontId="6" type="noConversion"/>
  </si>
  <si>
    <t>挤压机权重</t>
    <phoneticPr fontId="6" type="noConversion"/>
  </si>
  <si>
    <t>冷辊权重</t>
    <phoneticPr fontId="6" type="noConversion"/>
  </si>
  <si>
    <t>立体库权重</t>
    <phoneticPr fontId="6" type="noConversion"/>
  </si>
  <si>
    <t>总计</t>
    <phoneticPr fontId="6" type="noConversion"/>
  </si>
  <si>
    <t>第六次处理</t>
    <phoneticPr fontId="6" type="noConversion"/>
  </si>
  <si>
    <t>分时间段计算累计能耗</t>
    <phoneticPr fontId="6" type="noConversion"/>
  </si>
  <si>
    <t>关键时间点能耗表累计值</t>
    <phoneticPr fontId="6" type="noConversion"/>
  </si>
  <si>
    <t>计算每个时间段，每台设备能耗权重占比</t>
    <phoneticPr fontId="6" type="noConversion"/>
  </si>
  <si>
    <t>计算每个时间段，每台设备能耗权重</t>
    <phoneticPr fontId="6" type="noConversion"/>
  </si>
  <si>
    <t>计算每个时间段，每台设备能耗</t>
    <phoneticPr fontId="6" type="noConversion"/>
  </si>
  <si>
    <t>计算每台设备在每个工步中的权重占比</t>
    <phoneticPr fontId="6" type="noConversion"/>
  </si>
  <si>
    <t>第七次处理</t>
    <phoneticPr fontId="6" type="noConversion"/>
  </si>
  <si>
    <t>每个工步中的能耗</t>
    <phoneticPr fontId="6" type="noConversion"/>
  </si>
  <si>
    <t>序号</t>
  </si>
  <si>
    <t>产线名称</t>
  </si>
  <si>
    <t>设备名称</t>
  </si>
  <si>
    <t>设备编号</t>
  </si>
  <si>
    <t>设备是否联网
（是/否）</t>
  </si>
  <si>
    <t>是否关键耗能设备
（是/否）</t>
  </si>
  <si>
    <t>生产设备的关键参数</t>
  </si>
  <si>
    <t>参数单位</t>
  </si>
  <si>
    <t>标准值</t>
  </si>
  <si>
    <t>参数现状</t>
  </si>
  <si>
    <t>关键参数PLC点位</t>
  </si>
  <si>
    <t>设备状态点位</t>
  </si>
  <si>
    <t>设备清洁时间
（分钟）</t>
  </si>
  <si>
    <t>是否是即开即用设备
（是/否）</t>
  </si>
  <si>
    <t>是否需要持续运行
（是/否）</t>
  </si>
  <si>
    <t>提前开机现状</t>
  </si>
  <si>
    <t>Gum line</t>
  </si>
  <si>
    <t>是</t>
  </si>
  <si>
    <t>℃</t>
  </si>
  <si>
    <t>N/A</t>
  </si>
  <si>
    <t>NCS日罐</t>
  </si>
  <si>
    <t>℃</t>
    <phoneticPr fontId="2" type="noConversion"/>
  </si>
  <si>
    <t>否</t>
  </si>
  <si>
    <t>生产保温温度</t>
    <phoneticPr fontId="2" type="noConversion"/>
  </si>
  <si>
    <t>制造除尘系统</t>
    <phoneticPr fontId="2" type="noConversion"/>
  </si>
  <si>
    <t>低温冷冻机（丙二醇冷冻机组）</t>
    <phoneticPr fontId="2" type="noConversion"/>
  </si>
  <si>
    <t>供水温度</t>
    <phoneticPr fontId="2" type="noConversion"/>
  </si>
  <si>
    <t>5℃</t>
    <phoneticPr fontId="2" type="noConversion"/>
  </si>
  <si>
    <t>2.5H</t>
  </si>
  <si>
    <t>冷辊除湿机</t>
    <phoneticPr fontId="2" type="noConversion"/>
  </si>
  <si>
    <t>送风温度</t>
    <phoneticPr fontId="2" type="noConversion"/>
  </si>
  <si>
    <t>边料房除尘塔</t>
    <phoneticPr fontId="2" type="noConversion"/>
  </si>
  <si>
    <t>包装除尘系统</t>
    <phoneticPr fontId="2" type="noConversion"/>
  </si>
  <si>
    <t>小包装除尘塔</t>
    <phoneticPr fontId="2" type="noConversion"/>
  </si>
  <si>
    <t>表面粉系统</t>
  </si>
  <si>
    <t>滑石粉振筛机</t>
    <phoneticPr fontId="2" type="noConversion"/>
  </si>
  <si>
    <t>甘露醇卸料站</t>
    <phoneticPr fontId="2" type="noConversion"/>
  </si>
  <si>
    <t>表面粉搅拌罐</t>
    <phoneticPr fontId="2" type="noConversion"/>
  </si>
  <si>
    <t>木糖醇系统</t>
  </si>
  <si>
    <t>木糖醇卸料站</t>
    <phoneticPr fontId="2" type="noConversion"/>
  </si>
  <si>
    <t>木糖醇磨糖机</t>
    <phoneticPr fontId="2" type="noConversion"/>
  </si>
  <si>
    <t>木糖醇储罐</t>
    <phoneticPr fontId="2" type="noConversion"/>
  </si>
  <si>
    <t>山梨醇系统</t>
    <phoneticPr fontId="2" type="noConversion"/>
  </si>
  <si>
    <t>山梨醇卸料站</t>
    <phoneticPr fontId="2" type="noConversion"/>
  </si>
  <si>
    <t>山梨醇发射罐</t>
    <phoneticPr fontId="2" type="noConversion"/>
  </si>
  <si>
    <t>胶基系统</t>
    <phoneticPr fontId="2" type="noConversion"/>
  </si>
  <si>
    <t>胶基卸料站</t>
    <phoneticPr fontId="2" type="noConversion"/>
  </si>
  <si>
    <t>胶基称重罐</t>
    <phoneticPr fontId="2" type="noConversion"/>
  </si>
  <si>
    <t>胶基回收罐</t>
    <phoneticPr fontId="2" type="noConversion"/>
  </si>
  <si>
    <t>糖浆储罐</t>
    <phoneticPr fontId="2" type="noConversion"/>
  </si>
  <si>
    <t>电伴热</t>
    <phoneticPr fontId="2" type="noConversion"/>
  </si>
  <si>
    <t>甘油储罐</t>
    <phoneticPr fontId="2" type="noConversion"/>
  </si>
  <si>
    <t>半自动香精系统</t>
    <phoneticPr fontId="2" type="noConversion"/>
  </si>
  <si>
    <t>切片</t>
    <phoneticPr fontId="2" type="noConversion"/>
  </si>
  <si>
    <t>挤压机</t>
    <phoneticPr fontId="2" type="noConversion"/>
  </si>
  <si>
    <t>切片机</t>
    <phoneticPr fontId="2" type="noConversion"/>
  </si>
  <si>
    <t>切片冷辊</t>
    <phoneticPr fontId="2" type="noConversion"/>
  </si>
  <si>
    <t>叠板机</t>
    <phoneticPr fontId="2" type="noConversion"/>
  </si>
  <si>
    <t>立体库</t>
    <phoneticPr fontId="2" type="noConversion"/>
  </si>
  <si>
    <t>边料系统</t>
    <phoneticPr fontId="2" type="noConversion"/>
  </si>
  <si>
    <t>小包装</t>
    <phoneticPr fontId="2" type="noConversion"/>
  </si>
  <si>
    <t>包膜机3705</t>
    <phoneticPr fontId="2" type="noConversion"/>
  </si>
  <si>
    <t>包膜机3701</t>
    <phoneticPr fontId="2" type="noConversion"/>
  </si>
  <si>
    <t>CP28</t>
    <phoneticPr fontId="2" type="noConversion"/>
  </si>
  <si>
    <t>Chunk line</t>
  </si>
  <si>
    <t>混合</t>
  </si>
  <si>
    <t>胶基</t>
    <phoneticPr fontId="2" type="noConversion"/>
  </si>
  <si>
    <t>胶基罐负压风机</t>
    <phoneticPr fontId="2" type="noConversion"/>
  </si>
  <si>
    <t>H</t>
    <phoneticPr fontId="2" type="noConversion"/>
  </si>
  <si>
    <t>20min/批</t>
  </si>
  <si>
    <t>20min/批</t>
    <phoneticPr fontId="2" type="noConversion"/>
  </si>
  <si>
    <t>2#mixer</t>
  </si>
  <si>
    <t>3#mixer</t>
  </si>
  <si>
    <t>4#mixer</t>
  </si>
  <si>
    <t>大大片除尘塔</t>
    <phoneticPr fontId="2" type="noConversion"/>
  </si>
  <si>
    <r>
      <t xml:space="preserve">BONNOT </t>
    </r>
    <r>
      <rPr>
        <sz val="11"/>
        <color theme="1"/>
        <rFont val="宋体"/>
        <family val="3"/>
        <charset val="134"/>
      </rPr>
      <t>首班清洁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2"/>
        <charset val="134"/>
      </rPr>
      <t>边料挤压机</t>
    </r>
    <phoneticPr fontId="6" type="noConversion"/>
  </si>
  <si>
    <t>切片机，表面粉系统</t>
    <phoneticPr fontId="6" type="noConversion"/>
  </si>
  <si>
    <t>切片机；挤压机、1#金检机、制冷压缩机</t>
    <phoneticPr fontId="6" type="noConversion"/>
  </si>
  <si>
    <t>切片机；挤压机、2#金检机、制冷压缩机</t>
    <phoneticPr fontId="6" type="noConversion"/>
  </si>
  <si>
    <t>3#金检机、制冷压缩机</t>
    <phoneticPr fontId="6" type="noConversion"/>
  </si>
  <si>
    <t>4#金检机、制冷压缩机</t>
    <phoneticPr fontId="6" type="noConversion"/>
  </si>
  <si>
    <t>挤压机、切片机、1-4号金检机、离线金检机、制冷压缩机</t>
    <phoneticPr fontId="6" type="noConversion"/>
  </si>
  <si>
    <t>BOSH挤压机</t>
    <phoneticPr fontId="6" type="noConversion"/>
  </si>
  <si>
    <t>BONNOT挤压机</t>
    <phoneticPr fontId="6" type="noConversion"/>
  </si>
  <si>
    <t>环境控制</t>
    <phoneticPr fontId="6" type="noConversion"/>
  </si>
  <si>
    <t>照明设备、空调设备</t>
    <phoneticPr fontId="6" type="noConversion"/>
  </si>
  <si>
    <t>ID</t>
  </si>
  <si>
    <t>InsCode</t>
  </si>
  <si>
    <r>
      <t>区域</t>
    </r>
    <r>
      <rPr>
        <sz val="11"/>
        <color theme="4"/>
        <rFont val="Aptos Narrow"/>
        <family val="3"/>
        <charset val="134"/>
        <scheme val="minor"/>
      </rPr>
      <t>（增加了这一列）</t>
    </r>
    <phoneticPr fontId="5" type="noConversion"/>
  </si>
  <si>
    <r>
      <t>设备类别</t>
    </r>
    <r>
      <rPr>
        <sz val="11"/>
        <color theme="4"/>
        <rFont val="Aptos Narrow"/>
        <family val="3"/>
        <charset val="134"/>
        <scheme val="minor"/>
      </rPr>
      <t>（增加了这一列）</t>
    </r>
    <phoneticPr fontId="5" type="noConversion"/>
  </si>
  <si>
    <r>
      <t>表计类别</t>
    </r>
    <r>
      <rPr>
        <sz val="11"/>
        <color theme="4"/>
        <rFont val="Aptos Narrow"/>
        <family val="3"/>
        <charset val="134"/>
        <scheme val="minor"/>
      </rPr>
      <t>（增加了这一列）</t>
    </r>
    <phoneticPr fontId="5" type="noConversion"/>
  </si>
  <si>
    <t>计量类别</t>
    <phoneticPr fontId="5" type="noConversion"/>
  </si>
  <si>
    <r>
      <t>InsTagName</t>
    </r>
    <r>
      <rPr>
        <sz val="11"/>
        <color theme="4"/>
        <rFont val="Aptos Narrow"/>
        <family val="3"/>
        <charset val="134"/>
        <scheme val="minor"/>
      </rPr>
      <t>（部分改了描述）</t>
    </r>
    <phoneticPr fontId="5" type="noConversion"/>
  </si>
  <si>
    <t>IOTagName</t>
  </si>
  <si>
    <t>Remark</t>
  </si>
  <si>
    <r>
      <t>Unit（</t>
    </r>
    <r>
      <rPr>
        <sz val="11"/>
        <color theme="4"/>
        <rFont val="Aptos Narrow"/>
        <family val="3"/>
        <charset val="134"/>
        <scheme val="minor"/>
      </rPr>
      <t>部分改了单位）</t>
    </r>
    <phoneticPr fontId="5" type="noConversion"/>
  </si>
  <si>
    <r>
      <t>对应BMS点位</t>
    </r>
    <r>
      <rPr>
        <sz val="11"/>
        <color theme="4"/>
        <rFont val="Aptos Narrow"/>
        <family val="3"/>
        <charset val="134"/>
        <scheme val="minor"/>
      </rPr>
      <t>（此列绿色是还没有从BMS读取数据的，没有颜色的是已经从BMS读取数据的，浅橙色是BMS里面还没有建立点位的，橙色是需要用公式计算得来的）</t>
    </r>
    <phoneticPr fontId="5" type="noConversion"/>
  </si>
  <si>
    <t>INS004</t>
  </si>
  <si>
    <t>口香糖</t>
    <phoneticPr fontId="5" type="noConversion"/>
  </si>
  <si>
    <t>制造</t>
    <phoneticPr fontId="5" type="noConversion"/>
  </si>
  <si>
    <t>电</t>
    <phoneticPr fontId="5" type="noConversion"/>
  </si>
  <si>
    <t>能源</t>
    <phoneticPr fontId="5" type="noConversion"/>
  </si>
  <si>
    <t>口香糖NCS动力设备功率</t>
    <phoneticPr fontId="5" type="noConversion"/>
  </si>
  <si>
    <t>1450_EPP02B_15_3059</t>
  </si>
  <si>
    <t>物料配置混合搅拌NCS动力设备功率</t>
  </si>
  <si>
    <t>KW</t>
  </si>
  <si>
    <t>DC_1001CUB.EPP02B.D15.3059</t>
  </si>
  <si>
    <t>口香糖NCS动力设备电量（备用）</t>
    <phoneticPr fontId="5" type="noConversion"/>
  </si>
  <si>
    <t>1452_EPP02B_15_3206</t>
  </si>
  <si>
    <t>物料配置混合搅拌NCS动力设备电量</t>
  </si>
  <si>
    <t>KWH</t>
  </si>
  <si>
    <t>DC_1001CUB.EPP02B.D15.3203</t>
  </si>
  <si>
    <t>口香糖NCS电加热功率</t>
    <phoneticPr fontId="5" type="noConversion"/>
  </si>
  <si>
    <t>1454_EPP02C_12_3059</t>
  </si>
  <si>
    <t>物料配置混合搅拌NCS电加热功率</t>
  </si>
  <si>
    <t>DC_1001CUB.EPP02B.D12.3059</t>
    <phoneticPr fontId="41" type="noConversion"/>
  </si>
  <si>
    <t>口香糖NCS电加热电量（备用）</t>
    <phoneticPr fontId="5" type="noConversion"/>
  </si>
  <si>
    <t>1456_EPP02C_12_3206</t>
  </si>
  <si>
    <t>物料配置混合搅拌NCS电加热电量</t>
  </si>
  <si>
    <t>DC_1001CUB.EPP02B.D12.3203</t>
    <phoneticPr fontId="41" type="noConversion"/>
  </si>
  <si>
    <t>口香糖NCS动力设备电量（常用）</t>
    <phoneticPr fontId="5" type="noConversion"/>
  </si>
  <si>
    <t>口香糖NCS电加热电量（常用）</t>
    <phoneticPr fontId="5" type="noConversion"/>
  </si>
  <si>
    <t xml:space="preserve"> 口香糖2楼27EPPE22设备配电柜功率</t>
  </si>
  <si>
    <t>1458_27EPP6F_17_280</t>
    <phoneticPr fontId="5" type="noConversion"/>
  </si>
  <si>
    <t>物料配置混合搅拌2楼设备功率</t>
  </si>
  <si>
    <t>27EPP6F_17_280</t>
    <phoneticPr fontId="5" type="noConversion"/>
  </si>
  <si>
    <t>口香糖 2楼27EPPE21设备配电柜功率</t>
  </si>
  <si>
    <t>1460_27EPP6G_07_280</t>
  </si>
  <si>
    <t>27EPP6G_07_280</t>
    <phoneticPr fontId="5" type="noConversion"/>
  </si>
  <si>
    <t xml:space="preserve"> 口香糖2楼27EPPE22设备配电柜电量</t>
    <phoneticPr fontId="5" type="noConversion"/>
  </si>
  <si>
    <t>1462_27EPP6F_17_425</t>
  </si>
  <si>
    <t>物料配置混合搅拌2楼设备电量</t>
  </si>
  <si>
    <t>27EPP6F_17_425</t>
    <phoneticPr fontId="5" type="noConversion"/>
  </si>
  <si>
    <t xml:space="preserve"> 口香糖2楼27EPPE21设备配电柜电量</t>
    <phoneticPr fontId="5" type="noConversion"/>
  </si>
  <si>
    <t>1464_27EPP6G_07_425</t>
  </si>
  <si>
    <t>27EPP6G_07_425</t>
    <phoneticPr fontId="5" type="noConversion"/>
  </si>
  <si>
    <t>口香糖3楼27EPPE31设备配电柜功率</t>
  </si>
  <si>
    <t>1466_27EPP6H_14_280 - AHU01 - AHU02</t>
  </si>
  <si>
    <t>物料配置混合搅拌3楼设备功率</t>
  </si>
  <si>
    <t>27EPP6H_14_280</t>
    <phoneticPr fontId="5" type="noConversion"/>
  </si>
  <si>
    <t>口香糖3楼27EPPE31设备配电柜电量</t>
    <phoneticPr fontId="5" type="noConversion"/>
  </si>
  <si>
    <t>1468_27EPP6H_14_425 - AHU01 - AHU02</t>
  </si>
  <si>
    <t>物料配置混合搅拌3楼设备电量</t>
  </si>
  <si>
    <t>27EPP6H_14_425</t>
    <phoneticPr fontId="5" type="noConversion"/>
  </si>
  <si>
    <t>口香糖糖浆电伴热功率</t>
    <phoneticPr fontId="5" type="noConversion"/>
  </si>
  <si>
    <t>27EPP6F_14_280</t>
    <phoneticPr fontId="5" type="noConversion"/>
  </si>
  <si>
    <t>口香糖糖浆电伴热电量</t>
    <phoneticPr fontId="5" type="noConversion"/>
  </si>
  <si>
    <t>27EPP6F_14_425</t>
    <phoneticPr fontId="5" type="noConversion"/>
  </si>
  <si>
    <t>口香糖糖粉系统66ECP-A配电柜（在大大片电房）功率</t>
    <phoneticPr fontId="5" type="noConversion"/>
  </si>
  <si>
    <t>EPP11A_18_3059</t>
    <phoneticPr fontId="5" type="noConversion"/>
  </si>
  <si>
    <t>口香糖糖粉系统66ECP-A配电柜（在大大片电房）电量</t>
    <phoneticPr fontId="5" type="noConversion"/>
  </si>
  <si>
    <t>EPP11A_18_3206</t>
    <phoneticPr fontId="5" type="noConversion"/>
  </si>
  <si>
    <t>口香糖糖粉系统66-ECP-B配电柜（在大大片二三楼）功率</t>
    <phoneticPr fontId="5" type="noConversion"/>
  </si>
  <si>
    <t>EPP11F_16_3059</t>
    <phoneticPr fontId="5" type="noConversion"/>
  </si>
  <si>
    <t>口香糖糖粉系统67-ECP-B配电柜（在大大片二三楼）电量</t>
    <phoneticPr fontId="5" type="noConversion"/>
  </si>
  <si>
    <t>EPP11F_16_3206</t>
    <phoneticPr fontId="5" type="noConversion"/>
  </si>
  <si>
    <t xml:space="preserve"> 口香糖一楼27EPPE11设备配电柜功率</t>
  </si>
  <si>
    <t>27EPP6H_13_280</t>
    <phoneticPr fontId="5" type="noConversion"/>
  </si>
  <si>
    <t xml:space="preserve"> 口香糖一楼27EPPE11设备配电柜电量</t>
    <phoneticPr fontId="5" type="noConversion"/>
  </si>
  <si>
    <t>27EPP6H_13_425</t>
    <phoneticPr fontId="5" type="noConversion"/>
  </si>
  <si>
    <t>口香糖低温冷冻机水泵功率</t>
    <phoneticPr fontId="5" type="noConversion"/>
  </si>
  <si>
    <t>27EPP6E_07_280</t>
    <phoneticPr fontId="5" type="noConversion"/>
  </si>
  <si>
    <t>口香糖低温冷冻机水泵电量</t>
    <phoneticPr fontId="5" type="noConversion"/>
  </si>
  <si>
    <t>27EPP6E_07_425</t>
    <phoneticPr fontId="5" type="noConversion"/>
  </si>
  <si>
    <t>口香糖低温冷冻机主机功率</t>
    <phoneticPr fontId="5" type="noConversion"/>
  </si>
  <si>
    <t>27EPP6E_08_280</t>
    <phoneticPr fontId="5" type="noConversion"/>
  </si>
  <si>
    <t>口香糖低温冷冻机主机电量</t>
    <phoneticPr fontId="5" type="noConversion"/>
  </si>
  <si>
    <t>27EPP6E_08_425</t>
    <phoneticPr fontId="5" type="noConversion"/>
  </si>
  <si>
    <t>包装</t>
    <phoneticPr fontId="5" type="noConversion"/>
  </si>
  <si>
    <t>口香糖MAY新增OTC和SLIMPACK包装机 配电柜44EPPE13功率</t>
  </si>
  <si>
    <t>27EPP6F_10_280</t>
  </si>
  <si>
    <t>口香糖MAY新增OTC和SLIMPACK包装机 配电柜44EPPE13电量</t>
    <phoneticPr fontId="5" type="noConversion"/>
  </si>
  <si>
    <t>27EPP6F_10_425</t>
  </si>
  <si>
    <t>口香糖OTC包装机 配电柜44EPPE11功率</t>
  </si>
  <si>
    <t>27EPP6G_01_280</t>
  </si>
  <si>
    <t>口香糖OTC包装机 配电柜44EPPE11电量</t>
    <phoneticPr fontId="5" type="noConversion"/>
  </si>
  <si>
    <t>27EPP6G_01_425</t>
  </si>
  <si>
    <t>27EPP6H_08_280</t>
  </si>
  <si>
    <t>口香糖Slimpack 包装机和输送带配电柜 44EPPE12 电量</t>
    <phoneticPr fontId="5" type="noConversion"/>
  </si>
  <si>
    <t>27EPP6H_08_425</t>
  </si>
  <si>
    <t>口香糖大包装配电柜45EPPE11功率</t>
  </si>
  <si>
    <t>27EPP6G_05_280</t>
    <phoneticPr fontId="5" type="noConversion"/>
  </si>
  <si>
    <t>口香糖大包装配电柜45EPPE11电量</t>
    <phoneticPr fontId="5" type="noConversion"/>
  </si>
  <si>
    <t>27EPP6G_05_425</t>
    <phoneticPr fontId="5" type="noConversion"/>
  </si>
  <si>
    <t>口香糖自动码垛区配电柜功率</t>
    <phoneticPr fontId="5" type="noConversion"/>
  </si>
  <si>
    <t>EPP12A_16_3059</t>
  </si>
  <si>
    <t>口香糖自动码垛区配电柜电量</t>
    <phoneticPr fontId="5" type="noConversion"/>
  </si>
  <si>
    <t>EPP12A_16_3206</t>
  </si>
  <si>
    <t>空调</t>
    <phoneticPr fontId="5" type="noConversion"/>
  </si>
  <si>
    <t>口香糖AHU-01送风机功率</t>
    <phoneticPr fontId="5" type="noConversion"/>
  </si>
  <si>
    <t>1470_空调设备用电功率</t>
  </si>
  <si>
    <t>空调设备用电功率</t>
  </si>
  <si>
    <r>
      <rPr>
        <sz val="11"/>
        <color rgb="FF304760"/>
        <rFont val="宋体"/>
        <family val="2"/>
        <charset val="134"/>
      </rPr>
      <t>待</t>
    </r>
    <r>
      <rPr>
        <sz val="11"/>
        <color rgb="FF304760"/>
        <rFont val="Arial"/>
        <family val="2"/>
      </rPr>
      <t>BMS</t>
    </r>
    <r>
      <rPr>
        <sz val="11"/>
        <color rgb="FF304760"/>
        <rFont val="等线"/>
        <family val="2"/>
        <charset val="134"/>
      </rPr>
      <t>提供绑点位置</t>
    </r>
    <phoneticPr fontId="5" type="noConversion"/>
  </si>
  <si>
    <t>口香糖AHU-01送风机电量</t>
    <phoneticPr fontId="5" type="noConversion"/>
  </si>
  <si>
    <t>1472_空调设备用电电量</t>
  </si>
  <si>
    <t>空调设备用电电量</t>
  </si>
  <si>
    <t>口香糖AHU-02送风机功率</t>
  </si>
  <si>
    <t>口香糖AHU-02送风机电量</t>
  </si>
  <si>
    <t>口香糖AHU-03送风机功率</t>
  </si>
  <si>
    <t>口香糖AHU-03送风机电量</t>
  </si>
  <si>
    <t>电梯</t>
    <phoneticPr fontId="5" type="noConversion"/>
  </si>
  <si>
    <t>口香糖电梯用电功率</t>
  </si>
  <si>
    <t>1474_27EPP6E_04_280</t>
  </si>
  <si>
    <t>电梯用电功率</t>
  </si>
  <si>
    <t>27EPP6E_04_280</t>
    <phoneticPr fontId="5" type="noConversion"/>
  </si>
  <si>
    <t>口香糖电梯用电电量</t>
    <phoneticPr fontId="5" type="noConversion"/>
  </si>
  <si>
    <t>1476_27EPP6E_04_425</t>
  </si>
  <si>
    <t>电梯用电电量</t>
  </si>
  <si>
    <t>27EPP6E_04_425</t>
    <phoneticPr fontId="5" type="noConversion"/>
  </si>
  <si>
    <t>照明</t>
    <phoneticPr fontId="5" type="noConversion"/>
  </si>
  <si>
    <t>口香糖正常照明用电功率</t>
    <phoneticPr fontId="5" type="noConversion"/>
  </si>
  <si>
    <t>1492_27EPP6H_09_280</t>
  </si>
  <si>
    <t>照明用电功率</t>
  </si>
  <si>
    <t>27EPP6H_09_280</t>
    <phoneticPr fontId="5" type="noConversion"/>
  </si>
  <si>
    <t>口香糖正常照明用电电量</t>
    <phoneticPr fontId="5" type="noConversion"/>
  </si>
  <si>
    <t>1494_27EPP6H_09_425</t>
  </si>
  <si>
    <t>照明用电电量</t>
  </si>
  <si>
    <t>27EPP6H_09_425</t>
    <phoneticPr fontId="5" type="noConversion"/>
  </si>
  <si>
    <t>口香糖应急照明用电功率</t>
    <phoneticPr fontId="5" type="noConversion"/>
  </si>
  <si>
    <t>1496_EPP02C_8_3059</t>
  </si>
  <si>
    <t>DC_1001CUB.EPP02B.D10.3059</t>
    <phoneticPr fontId="41" type="noConversion"/>
  </si>
  <si>
    <t>口香糖应急照明用电电量</t>
    <phoneticPr fontId="5" type="noConversion"/>
  </si>
  <si>
    <t>1498_EPP02C_8_3206</t>
  </si>
  <si>
    <t>DC_1001CUB.EPP02B.D10.3203</t>
    <phoneticPr fontId="41" type="noConversion"/>
  </si>
  <si>
    <t>插座</t>
    <phoneticPr fontId="5" type="noConversion"/>
  </si>
  <si>
    <t>口香糖插座用电功率</t>
  </si>
  <si>
    <t>1500_27EPP6E_04_280</t>
  </si>
  <si>
    <t>插座用电功率</t>
  </si>
  <si>
    <t>27EPP6E_05_280</t>
    <phoneticPr fontId="5" type="noConversion"/>
  </si>
  <si>
    <t>口香糖插座用电电量</t>
    <phoneticPr fontId="5" type="noConversion"/>
  </si>
  <si>
    <t>1502_27EPP6E_04_425</t>
  </si>
  <si>
    <t>插座用电电量</t>
  </si>
  <si>
    <t>27EPP6E_05_425</t>
    <phoneticPr fontId="5" type="noConversion"/>
  </si>
  <si>
    <t>口香糖变压器低压侧功率</t>
  </si>
  <si>
    <t>KW</t>
    <phoneticPr fontId="5" type="noConversion"/>
  </si>
  <si>
    <t>27EPP6A_01_027</t>
  </si>
  <si>
    <t>口香糖变压器低压侧AB电压</t>
  </si>
  <si>
    <t>V</t>
    <phoneticPr fontId="5" type="noConversion"/>
  </si>
  <si>
    <t>27EPP6A_01_007</t>
  </si>
  <si>
    <t>口香糖变压器低压侧BC电压</t>
  </si>
  <si>
    <t>27EPP6A_01_009</t>
  </si>
  <si>
    <t>口香糖变压器低压侧CA电压</t>
  </si>
  <si>
    <t>27EPP6A_01_011</t>
  </si>
  <si>
    <t>口香糖变压器低压侧电量</t>
    <phoneticPr fontId="5" type="noConversion"/>
  </si>
  <si>
    <t>KWH</t>
    <phoneticPr fontId="5" type="noConversion"/>
  </si>
  <si>
    <t>27EPP6A_01_061</t>
  </si>
  <si>
    <t>前提：明确能耗表对应的设备</t>
    <phoneticPr fontId="6" type="noConversion"/>
  </si>
  <si>
    <t>前提：
1、工步状态点位明确
2、工步状态点位逻辑明确
3、工步对应的设备明确
4、设备启停状态明确，且可采集
5、设备为固定功率</t>
    <phoneticPr fontId="6" type="noConversion"/>
  </si>
  <si>
    <t>前提：
能耗表可采集，且有累计值，累计值计量频率精确到分钟</t>
    <phoneticPr fontId="6" type="noConversion"/>
  </si>
  <si>
    <t>区域名称</t>
  </si>
  <si>
    <t>系统名称</t>
  </si>
  <si>
    <t>提前开机时间</t>
  </si>
  <si>
    <t>设备末班清洁时间
（分钟）</t>
  </si>
  <si>
    <t>ua:KEPWareProd2\\[KEPServerEX]SFBMix/plcSFBMix/dbUtilities/ChilledWater/Variables.rWaterReturnTemp</t>
  </si>
  <si>
    <t>NA</t>
  </si>
  <si>
    <t>送风露点</t>
  </si>
  <si>
    <t>ua:KEPWareProd2\\[KEPServerEX]SFBMix/plcSFBMix/dbUtilities/ProcessAir/Variables.rIntakeMositure</t>
  </si>
  <si>
    <t>ua:KEPWareProd2\\[KEPServerEX]SFBMix/plcSFBMix/dbUtilities/ProcessAir/Variables.rIntakeTemperature</t>
  </si>
  <si>
    <t>切片除尘塔1A</t>
  </si>
  <si>
    <t>开机：SFBMix/plcSFBMix/dbDustCollection/Sheeting/VFD_BlowerFan.Bforward_ON
停机：SFBMix/plcSFBMix/dbDustCollection/Sheeting/VFD_BlowerFan.bPB_EN_STOP</t>
  </si>
  <si>
    <t>240min</t>
  </si>
  <si>
    <t>切片除尘塔1B</t>
  </si>
  <si>
    <t>开机：SFBMix/plcSFBMix/dbDustCollection/Manufacturing/VFD_BlowerFan.Bforward_ON
停机：SFBMix/plcSFBMix/dbDustCollection/Manufacturing/VFD_BlowerFan.bPB_EN_STOP</t>
  </si>
  <si>
    <t>混合机/配料房除尘塔 #2</t>
  </si>
  <si>
    <t>运行：SFBMix/plcSFBMix/dbTalc/MTR_StationMeshScreen.bPB_EN_FORWARD
停止：SFBMix/plcSFBMix/dbTalc/MTR_StationMeshScreen.bPB_EN_STOP</t>
  </si>
  <si>
    <t>滑石粉储罐</t>
    <phoneticPr fontId="2" type="noConversion"/>
  </si>
  <si>
    <t>SFBMix/plcSFBMix/dbTalc/Variable_rBagDumpHopperWeight</t>
  </si>
  <si>
    <t>SFBMix/plcSFBMix/dbMannitol/Variables_rSuperSackWeight</t>
  </si>
  <si>
    <t>甘露醇储罐</t>
    <phoneticPr fontId="2" type="noConversion"/>
  </si>
  <si>
    <t>SFBMix/plcSFBMix/dbMannitol/Variables_rFeederWeight</t>
  </si>
  <si>
    <t>运行：SFBMix/plcSFBMix/dbRollingCompound/VFD_Blender.bFORWARD_ON
停止：SFBMix/plcSFBMix/dbRollingCompound/VFD_Blender.bPB_EN_STOP</t>
  </si>
  <si>
    <t>表面粉储罐</t>
    <phoneticPr fontId="2" type="noConversion"/>
  </si>
  <si>
    <t>SFBMix/plcSFBMix/dbTalc/Variables_rFeederWeight</t>
  </si>
  <si>
    <t xml:space="preserve">SFBMix/plcSFBMix/dbXylitol/Variable_rSuperSackWeightActual
</t>
  </si>
  <si>
    <t>运行：SFBMix/plcSFBMix/dbXylitol/VFD_GrindingMill.bFORWARD_ON
停止：SFBMix/plcSFBMix/dbXylitol/VFD_GrindingMill.bPB_EN_STOP</t>
  </si>
  <si>
    <t>木糖醇搅拌罐</t>
    <phoneticPr fontId="2" type="noConversion"/>
  </si>
  <si>
    <t>运行：SFBMix/plcSFBMix/dbXylitol/VFD_Blender.bFORWARD_ON
停止：SFBMix/plcSFBMix/dbXylitol/VFD_Blender.bPB_EN_STOP</t>
  </si>
  <si>
    <t xml:space="preserve">SFBMix/plcSFBMix/dbXylitol/Variable_rUnloadHopperWeight
</t>
  </si>
  <si>
    <t>1#木糖醇罐</t>
  </si>
  <si>
    <t xml:space="preserve">运行：SFBMix/plcSFBMix/dbM1_Mixer/XylitolHopper/CYL_XylitolHopDischarge.bWORK_ON
停止：SFBMix/plcSFBMix/dbM1_Mixer/XylitolHopper/CYL_XylitolHopDischarge.bHOME_ON </t>
  </si>
  <si>
    <t>2#木糖醇罐</t>
  </si>
  <si>
    <t xml:space="preserve">运行：SFBMix/plcSFBMix/dbM2_Mixer/XylitolHopper/CYL_XylitolHopDischarge.bWORK_ON
停止：SFBMix/plcSFBMix/dbM2_Mixer/XylitolHopper/CYL_XylitolHopDischarge.bHOME_ON </t>
  </si>
  <si>
    <t>3#木糖醇罐</t>
  </si>
  <si>
    <t xml:space="preserve">运行：SFBMix/plcSFBMix/dbM3_Mixer/XylitolHopper/CYL_XylitolHopDischarge.bWORK_ON
停止：SFBMix/plcSFBMix/dbM3_Mixer/XylitolHopper/CYL_XylitolHopDischarge.bHOME_ON </t>
  </si>
  <si>
    <t>4#木糖醇罐</t>
  </si>
  <si>
    <t xml:space="preserve">运行：SFBMix/plcSFBMix/dbM4_Mixer/XylitolHopper/CYL_XylitolHopDischarge.bWORK_ON
停止：SFBMix/plcSFBMix/dbM4_Mixer/XylitolHopper/CYL_XylitolHopDischarge.bHOME_ON </t>
  </si>
  <si>
    <t xml:space="preserve">SFBMix/plcSFBMix/dbSorbitol/TNK_SuperSackUnloader/Status.rLevel
</t>
  </si>
  <si>
    <t>山梨醇补料罐</t>
    <phoneticPr fontId="2" type="noConversion"/>
  </si>
  <si>
    <t xml:space="preserve">SFBMix/plcSFBMix/dbSorbitol/TNK_RefillHopper/Status.rLevel
</t>
  </si>
  <si>
    <t xml:space="preserve">运行：SFBMix/plcSFBMix/dbM1_Mixer/dbSorbitol/CYL_TransportValve.BWORK_ON
停止：SFBMix/plcSFBMix/dbM1_Mixer/dbSorbitol/CYL_TransportValve.BHOME_ON </t>
  </si>
  <si>
    <t>1#山梨醇罐</t>
  </si>
  <si>
    <t xml:space="preserve">开机：SFBMix/plcSFBMix/dbM1_Mixer/SorbitolHopper/VFD_Feeder.BFORWARD_ON
停机：SFBMix/plcSFBMix/dbM1_Mixer/SorbitolHopper/VFD_Feeder.bPB_EN_STOP </t>
  </si>
  <si>
    <t>2#山梨醇罐</t>
  </si>
  <si>
    <t xml:space="preserve">开机：SFBMix/plcSFBMix/dbM2_Mixer/SorbitolHopper/VFD_Feeder.BFORWARD_ON
停机：SFBMix/plcSFBMix/dbM2_Mixer/SorbitolHopper/VFD_Feeder.bPB_EN_STOP </t>
  </si>
  <si>
    <r>
      <t>3</t>
    </r>
    <r>
      <rPr>
        <i/>
        <sz val="11"/>
        <color rgb="FF000000"/>
        <rFont val="Aptos Narrow"/>
        <family val="2"/>
        <scheme val="minor"/>
      </rPr>
      <t>#</t>
    </r>
    <r>
      <rPr>
        <sz val="11"/>
        <color indexed="8"/>
        <rFont val="Aptos Narrow"/>
        <family val="2"/>
        <scheme val="minor"/>
      </rPr>
      <t>山梨醇罐</t>
    </r>
  </si>
  <si>
    <t xml:space="preserve">开机：SFBMix/plcSFBMix/dbM3_Mixer/SorbitolHopper/VFD_Feeder.BFORWARD_ON
停机：SFBMix/plcSFBMix/dbM3_Mixer/SorbitolHopper/VFD_Feeder.bPB_EN_STOP </t>
  </si>
  <si>
    <t>4#山梨醇罐</t>
  </si>
  <si>
    <t xml:space="preserve">开机：SFBMix/plcSFBMix/dbM4_Mixer/SorbitolHopper/VFD_Feeder.BFORWARD_ON
停机：SFBMix/plcSFBMix/dbM4_Mixer/SorbitolHopper/VFD_Feeder.bPB_EN_STOP </t>
  </si>
  <si>
    <t xml:space="preserve">SFBMix/plcSFBMix/dbGumBase/GumBase1/TNK_BulkBagUnloader/Status.rLevel
</t>
  </si>
  <si>
    <t>开机：SFBMix/plcSFBMix/dbAdditionalParameter/GumbaseHopperVaccumBreak/HMI_CylinderControl.bWORK_ON
停机：SFBMix/plcSFBMix/dbAdditionalParameter/GumbaseHopperVaccumBreak/HMI_CylinderControl.bHOME_ON</t>
  </si>
  <si>
    <t>开机：SFBMix/plcSFBMix/dbGumBase/VFD_FilterDischarge.bFORWARD_ON
停机：SFBMix/plcSFBMix/dbGumBase/VFD_FilterDischarge.bPB_EN_STOP</t>
  </si>
  <si>
    <t>1#胶基罐</t>
  </si>
  <si>
    <t>开机：SFBMix/plcSFBMix/dbM1_Mixer/BaseHopper/CYL_DischargeValve.bWORK_ON
停机：SSFBMix/plcSFBMix/dbM1_Mixer/BaseHopper/CYL_DischargeValve.bHOME_ON</t>
  </si>
  <si>
    <t>2#胶基罐</t>
  </si>
  <si>
    <t>开机：SFBMix/plcSFBMix/dbM2_Mixer/BaseHopper/CYL_DischargeValve.bWORK_ON
停机：SSFBMix/plcSFBMix/dbM2_Mixer/BaseHopper/CYL_DischargeValve.bHOME_ON</t>
  </si>
  <si>
    <t>3#胶基罐</t>
  </si>
  <si>
    <t>开机：SFBMix/plcSFBMix/dbM3_Mixer/BaseHopper/CYL_DischargeValve.bWORK_ON
停机：SSFBMix/plcSFBMix/dbM3_Mixer/BaseHopper/CYL_DischargeValve.bHOME_ON</t>
  </si>
  <si>
    <t>4#胶基罐</t>
  </si>
  <si>
    <t>开机：SFBMix/plcSFBMix/dbM4_Mixer/BaseHopper/CYL_DischargeValve.bWORK_ON
停机：SSFBMix/plcSFBMix/dbM4_Mixer/BaseHopper/CYL_DischargeValve.bHOME_ON</t>
  </si>
  <si>
    <t>1#糖粉罐</t>
  </si>
  <si>
    <t>开机：SFBMix/plcSFBMix/dbM1_Mixer/SugarHopper/VFD_TrayFeederMotor.bFORWARD_ON
停机：SFBMix/plcSFBMix/dbM1_Mixer/SugarHopper/VFD_TrayFeederMotor.bPB_EN_STOP</t>
  </si>
  <si>
    <t>2#糖粉罐</t>
  </si>
  <si>
    <t>开机：SFBMix/plcSFBMix/dbM2_Mixer/SugarHopper/VFD_TrayFeederMotor.bFORWARD_ON
停机：SFBMix/plcSFBMix/dbM2_Mixer/SugarHopper/VFD_TrayFeederMotor.bPB_EN_STOP</t>
  </si>
  <si>
    <t>3#糖粉罐</t>
  </si>
  <si>
    <t>开机：SFBMix/plcSFBMix/dbM3_Mixer/SugarHopper/VFD_TrayFeederMotor.bFORWARD_ON
停机：SFBMix/plcSFBMix/dbM3_Mixer/SugarHopper/VFD_TrayFeederMotor.bPB_EN_STOP</t>
  </si>
  <si>
    <t>4#糖粉罐</t>
  </si>
  <si>
    <t>开机：SFBMix/plcSFBMix/dbM4_Mixer/SugarHopper/VFD_TrayFeederMotor.bFORWARD_ON
停机：SFBMix/plcSFBMix/dbM4_Mixer/SugarHopper/VFD_TrayFeederMotor.bPB_EN_STOP</t>
  </si>
  <si>
    <t>配料系统</t>
  </si>
  <si>
    <t>热水</t>
  </si>
  <si>
    <t>温度设定</t>
  </si>
  <si>
    <t>89</t>
    <phoneticPr fontId="2" type="noConversion"/>
  </si>
  <si>
    <t>SFBMix/plcSFBMix/dbUtilities/LPHW/Variables.rWaterTemperature</t>
  </si>
  <si>
    <t>停止：SFBMix/plcSFBMix/dbUtilities/LPHW/VFD_CircPump.bPB_EN_STOP
运行：SFBMix/plcSFBMix/dbUtilities/LPHW/VFD_CircPump.BFORWARD_ON</t>
  </si>
  <si>
    <t>55℃±5</t>
    <phoneticPr fontId="2" type="noConversion"/>
  </si>
  <si>
    <t>SFBMix/plcSFBMix/dbGSyrup/Variables.rDayTankTemperature</t>
  </si>
  <si>
    <t>停止：SFBMix/plcSFBMix/dbGSyrup/VFD_FeedPump.bPB_EN_STOP
运行：SFBMix/plcSFBMix/dbGSyrup/VFD_FeedPump.BFORWARD_ON</t>
  </si>
  <si>
    <t>NCS大罐1#</t>
  </si>
  <si>
    <t>NCS温度</t>
    <phoneticPr fontId="2" type="noConversion"/>
  </si>
  <si>
    <t>85±5℃</t>
  </si>
  <si>
    <t>NCS/plcNCS/dbNCSBulkTK1/Variables.rTK1Temperature</t>
  </si>
  <si>
    <t>停止：NCS/plcNCS/dbNCSBulkTK1/VFD_TK1DeliveryPump.bPB_EN_STOP
运行：NCS/plcNCS/dbNCSBulkTK1/VFD_TK1DeliveryPump.BFORWARD_ON</t>
  </si>
  <si>
    <t>夹套水温度</t>
    <phoneticPr fontId="2" type="noConversion"/>
  </si>
  <si>
    <t>80℃-90℃</t>
    <phoneticPr fontId="2" type="noConversion"/>
  </si>
  <si>
    <t>NCS/plcNCS/dbNCSBulkTK1/Variables.rTK1JacketTemp</t>
  </si>
  <si>
    <t>NCS大罐2#</t>
  </si>
  <si>
    <t>NCS/plcNCS/dbNCSBulkTK2/Variables.rTK2Temperature</t>
  </si>
  <si>
    <t>停止：NCS/plcNCS/dbNCSBulkTK2/VFD_TK2DeliveryPump.bPB_EN_STOP
运行：NCS/plcNCS/dbNCSBulkTK2/VFD_TK2DeliveryPump.BFORWARD_ON</t>
  </si>
  <si>
    <t>NCS/plcNCS/dbNCSBulkTK2/Variables.rTK2JacketTemp</t>
  </si>
  <si>
    <t>储罐NCS温度</t>
    <phoneticPr fontId="2" type="noConversion"/>
  </si>
  <si>
    <t>83±3°C</t>
    <phoneticPr fontId="2" type="noConversion"/>
  </si>
  <si>
    <t>NCS/plcNCS/dbNCS/Variables.rDTKTemperature</t>
  </si>
  <si>
    <t>停止：NCS/plcNCS/dbNCS/VFD_FeedPump.bPB_EN_STOP
运行：NCS/plcNCS/dbNCS/VFD_FeedPump.BFORWARD_ON</t>
  </si>
  <si>
    <t>停止：SFBMix/plcSFBMix/dbGlycerine/VFD.FeedPump.bPB_EN_STOP
运行：SFBMix/plcSFBMix/dbGlycerine/VFD.FeedPump.BFORWARD_ON</t>
  </si>
  <si>
    <t>薄荷脑罐</t>
  </si>
  <si>
    <t>夹套水温度</t>
  </si>
  <si>
    <t>45℃-55℃</t>
  </si>
  <si>
    <t>SFBMix/plcSFBMix/dbIngredientBagDump/Variables/TNK_MentholDayTank/Status.bLLProcess</t>
  </si>
  <si>
    <t>1#配料振筛机</t>
  </si>
  <si>
    <t>停止：SFBMix/plcSFBMix/dbIngredientBagDump/IngredientBagDump1/MTR_IngredientScreen.bPB_EN_STOP
运行：SFBMix/plcSFBMix/dbIngredientBagDump/IngredientBagDump1/MTR_IngredientScreen.Bforward_ON</t>
  </si>
  <si>
    <t>2#配料振筛机</t>
  </si>
  <si>
    <t>停止：SFBMix/plcSFBMix/dbIngredientBagDump/IngredientBagDump2/MTR_IngredientScreen.bPB_EN_STOP
运行：SFBMix/plcSFBMix/dbIngredientBagDump/IngredientBagDump2/MTR_IngredientScreen.Bforward_ON</t>
  </si>
  <si>
    <t>3#配料振筛机</t>
  </si>
  <si>
    <t>停止：SFBMix/plcSFBMix/dbIngredientBagDump/IngredientBagDump3/MTR_IngredientScreen.bPB_EN_STOP
运行：SFBMix/plcSFBMix/dbIngredientBagDump/IngredientBagDump3/MTR_IngredientScreen.Bforward_ON</t>
  </si>
  <si>
    <t>4#配料振筛机</t>
  </si>
  <si>
    <t>停止：SFBMix/plcSFBMix/dbIngredientBagDump/IngredientBagDump4/MTR_IngredientScreen.bPB_EN_STOP
运行：SFBMix/plcSFBMix/dbIngredientBagDump/IngredientBagDump4/MTR_IngredientScreen.Bforward_ON</t>
  </si>
  <si>
    <t>5#配料振筛机</t>
  </si>
  <si>
    <t>停止：SFBMix/plcSFBMix/dbIngredientBagDump/IngredientBagDump5/MTR_IngredientScreen.bPB_EN_STOP
运行：SFBMix/plcSFBMix/dbIngredientBagDump/IngredientBagDump5/MTR_IngredientScreen.Bforward_ON</t>
  </si>
  <si>
    <t>停机：Ingredients_Yonghe/plc_Ingredients/dbHMI/CMixFlavors/Flavor1/CYL_SupplyPump.bHOME_ON
开机：Ingredients_Yonghe/plc_Ingredients/dbHMI/CMixFlavors/Flavor1/CYL_SupplyPump.bWORK_ON</t>
  </si>
  <si>
    <t>1# Mixer</t>
  </si>
  <si>
    <t>50-60</t>
  </si>
  <si>
    <t>ua:KEPWareProd2\\[KEPServerEX]SFBMix/plcSFBMix/dbM1_Mixer/Variables.rJWSupplyTemp_Act</t>
  </si>
  <si>
    <t>开机：SFBMix/plcSFBMix/dbM1_Mixer/VFD_Agitator.BFORWARD_ON
停机：SFBMix/plcSFBMix/dbM1_Mixer/VFD_Agitator.bPB_EN_STOP</t>
  </si>
  <si>
    <t>2# Mixer</t>
  </si>
  <si>
    <t>ua:KEPWareProd2\\[KEPServerEX]SFBMix/plcSFBMix/dbM2_Mixer/Variables.rJWSupplyTemp_Act</t>
  </si>
  <si>
    <t>开机：SFBMix/plcSFBMix/dbM2_Mixer/VFD_Agitator.BFORWARD_ON
停机：SFBMix/plcSFBMix/dbM2_Mixer/VFD_Agitator.bPB_EN_STOP</t>
  </si>
  <si>
    <t>3# Mixer</t>
  </si>
  <si>
    <t>ua:KEPWareProd2\\[KEPServerEX]SFBMix/plcSFBMix/dbM3_Mixer/Variables.rJWSupplyTemp_Act</t>
  </si>
  <si>
    <t>开机：SFBMix/plcSFBMix/dbM3_Mixer/VFD_Agitator.BFORWARD_ON
停机：SFBMix/plcSFBMix/dbM3_Mixer/VFD_Agitator.bPB_EN_STOP</t>
  </si>
  <si>
    <t>4# Mixer</t>
  </si>
  <si>
    <t>ua:KEPWareProd2\\[KEPServerEX]SFBMix/plcSFBMix/dbM4_Mixer/Variables.rJWSupplyTemp_Act</t>
  </si>
  <si>
    <t>开机：SFBMix/plcSFBMix/dbM4_Mixer/VFD_Agitator.BFORWARD_ON
停机：SFBMix/plcSFBMix/dbM4_Mixer/VFD_Agitator.bPB_EN_STOP</t>
  </si>
  <si>
    <t>运行：SFBMix/plcSFBMix/dbAdditionalParameter/StateFromSheeting.bMachineRunning
停止：{{ua:KEPWareProd2\\[KEPServerEX]SFBMix/plcSFBMix/dbAdditionalParameter/StateFromSheeting.iStopTime}}&gt;600</t>
  </si>
  <si>
    <t>1#冷辊入口温度</t>
  </si>
  <si>
    <t>有糖8-12
无糖15-18</t>
  </si>
  <si>
    <t>10，
15</t>
  </si>
  <si>
    <t>dbHMI.Cooling.Variables.rDrum1OutletTemp</t>
  </si>
  <si>
    <t>2#冷辊入口温度</t>
  </si>
  <si>
    <t>dbHMI.Cooling.Variables.rDrum2InletTemp</t>
  </si>
  <si>
    <t>边料机</t>
  </si>
  <si>
    <t>1#MD机</t>
  </si>
  <si>
    <t>2#MD机</t>
  </si>
  <si>
    <t>3#MD机</t>
  </si>
  <si>
    <t>Gum Pakaging</t>
  </si>
  <si>
    <t>OTC小包装机*1#</t>
  </si>
  <si>
    <t>树脂温度</t>
  </si>
  <si>
    <t>270</t>
  </si>
  <si>
    <t>3H</t>
  </si>
  <si>
    <t>OTC小包装机*2#</t>
  </si>
  <si>
    <t>OTC小包装机*3#</t>
  </si>
  <si>
    <t>OTC小包装机*4#</t>
  </si>
  <si>
    <t>OTC小包装机*5#</t>
  </si>
  <si>
    <t>OTC小包装机*6#</t>
  </si>
  <si>
    <t>OTC小包装机*7#</t>
  </si>
  <si>
    <t>OTC小包装机*8#</t>
  </si>
  <si>
    <t>OTC小包装机*9#</t>
  </si>
  <si>
    <t>OTC小包装机*10#</t>
  </si>
  <si>
    <t>OTC小包装机*11#</t>
  </si>
  <si>
    <t>OTC小包装机*12#</t>
  </si>
  <si>
    <t>SLP小包装机*1#</t>
  </si>
  <si>
    <t>热熔胶温度</t>
  </si>
  <si>
    <t>130</t>
  </si>
  <si>
    <t>1H</t>
  </si>
  <si>
    <t>SLP小包装机*2#</t>
  </si>
  <si>
    <t>SLP小包装机*3#</t>
  </si>
  <si>
    <t>SLP小包装机*4#</t>
  </si>
  <si>
    <t>SLP小包装机*5#</t>
  </si>
  <si>
    <t>SLP小包装机*6#</t>
  </si>
  <si>
    <t>SLP小包装机*7#</t>
  </si>
  <si>
    <t>SLP小包装机*8#</t>
  </si>
  <si>
    <t>SLP小包装机*9#</t>
  </si>
  <si>
    <t>SLP小包装机*10#</t>
  </si>
  <si>
    <t>大包装</t>
    <phoneticPr fontId="5" type="noConversion"/>
  </si>
  <si>
    <t>堆叠机*1#</t>
  </si>
  <si>
    <t>堆叠机*2#</t>
  </si>
  <si>
    <t>堆叠机*3#</t>
  </si>
  <si>
    <t>堆叠机*4#</t>
  </si>
  <si>
    <t>X光机*1#</t>
  </si>
  <si>
    <t>X光机*2#</t>
  </si>
  <si>
    <t>X光机*3#</t>
  </si>
  <si>
    <t>X光机*4#</t>
  </si>
  <si>
    <t>X光机*5#</t>
  </si>
  <si>
    <t>动态秤*1#</t>
  </si>
  <si>
    <t>动态秤*2#</t>
  </si>
  <si>
    <t>动态秤*3#</t>
  </si>
  <si>
    <t>动态秤*4#</t>
  </si>
  <si>
    <t>动态秤*5#</t>
  </si>
  <si>
    <t>动态秤*6#</t>
  </si>
  <si>
    <t>动态秤*7#</t>
  </si>
  <si>
    <t>动态秤*8#</t>
  </si>
  <si>
    <t>动态秤*9#</t>
  </si>
  <si>
    <t>动态秤*10#</t>
  </si>
  <si>
    <t>生产设备的关键耗能参数</t>
  </si>
  <si>
    <t>参数标准值</t>
  </si>
  <si>
    <t xml:space="preserve">运行：Mixers/plcMixers/dbGumBase/VFD_FilterDischarge.bFORWARD_ON 
停止：Mixers/plcMixers/dbGumBase/VFD_FilterDischarge.bPB_EN_STOP </t>
  </si>
  <si>
    <t>60min</t>
  </si>
  <si>
    <t>是</t>
    <phoneticPr fontId="2" type="noConversion"/>
  </si>
  <si>
    <t>糖浆</t>
  </si>
  <si>
    <t>夹套水系统</t>
  </si>
  <si>
    <t>保温温度</t>
  </si>
  <si>
    <t>60±5</t>
  </si>
  <si>
    <t>Ingredients_Yonghe/PLC_Ingredients/dbHMI/Glucose/Storage/ANA_StraJacketHotWater.rPV</t>
  </si>
  <si>
    <t xml:space="preserve">运行：Ingredients_Yonghe/plc_Ingredients/dbHMI/Glucose/Storage/MTR_HotWtrCirc.bFORWARD_ON 
停止：Ingredients_Yonghe/plc_Ingredients/dbHMI/Glucose/Storage/MTR_HotWtrCirc.bPB_EN_STOP </t>
    <phoneticPr fontId="48" type="noConversion"/>
  </si>
  <si>
    <t>2H</t>
  </si>
  <si>
    <t>香精</t>
  </si>
  <si>
    <t>1-9#香精泵</t>
  </si>
  <si>
    <t>1#mixer</t>
  </si>
  <si>
    <t>55-60</t>
  </si>
  <si>
    <t>Mixers/plcMixers/dbHMI/Mixer_1/Variables.rJWSupplyTemp_Act</t>
  </si>
  <si>
    <t xml:space="preserve">运行：Mixers/plcMixers/dbHMI/Mixer_1/VFD_AgitMtr.bFORWARD_ON 
停止：Mixers/plcMixers/dbHMI/Mixer_1/VFD_AgitMtr.bPB_EN_STOP </t>
  </si>
  <si>
    <t>2H</t>
    <phoneticPr fontId="2" type="noConversion"/>
  </si>
  <si>
    <t>搅拌时间</t>
  </si>
  <si>
    <t>Mixers/plcMixers/dbHMI/Mixer_2/Variables.rJWSupplyTemp_Act</t>
  </si>
  <si>
    <t xml:space="preserve">运行：Mixers/plcMixers/dbHMI/Mixer_2/VFD_AgitMtr.bFORWARD_ON 
停止：Mixers/plcMixers/dbHMI/Mixer_2/VFD_AgitMtr.bPB_EN_STOP </t>
  </si>
  <si>
    <t>Mixers/plcMixers/dbHMI/Mixer_3/Variables.rJWSupplyTemp_Act</t>
  </si>
  <si>
    <t xml:space="preserve">运行：Mixers/plcMixers/dbHMI/Mixer_3/VFD_AgitMtr.bFORWARD_ON 
停止：Mixers/plcMixers/dbHMI/Mixer_3/VFD_AgitMtr.bPB_EN_STOP </t>
  </si>
  <si>
    <t>Mixers/plcMixers/dbHMI/Mixer_4/Variables.rJWSupplyTemp_Act</t>
  </si>
  <si>
    <t xml:space="preserve">运行：Mixers/plcMixers/dbHMI/Mixer_4/VFD_AgitMtr.bFORWARD_ON 
停止：Mixers/plcMixers/dbHMI/Mixer_4/VFD_AgitMtr.bPB_EN_STOP </t>
  </si>
  <si>
    <t>10min</t>
  </si>
  <si>
    <t>挤压</t>
  </si>
  <si>
    <t>1#预挤压</t>
  </si>
  <si>
    <t>内腔温度</t>
  </si>
  <si>
    <t xml:space="preserve">25-35 </t>
  </si>
  <si>
    <t>ns=2;s=TT_PreExt1.TT_PreExt1_PLC.Alarm1.DB_VAR2</t>
  </si>
  <si>
    <t>挤出螺杆转速:ns=2;s=TT_PreExt1.TT_PreExt1_PLC.Alarm1.DB_VAR8</t>
    <phoneticPr fontId="48" type="noConversion"/>
  </si>
  <si>
    <t>45min</t>
  </si>
  <si>
    <t>20Min</t>
  </si>
  <si>
    <t>挤压头温度</t>
  </si>
  <si>
    <t>55-65</t>
  </si>
  <si>
    <t>2#预挤压</t>
  </si>
  <si>
    <t>ns=2;s=TT_PreExt2.TT_PreExt2_PLC.Alarm1.DB_VAR2</t>
  </si>
  <si>
    <t>挤出螺杆转速:ns=2;s=TT_PreExt2.TT_PreExt2_PLC.Alarm1.DB_VAR8</t>
  </si>
  <si>
    <t>3#预挤压</t>
  </si>
  <si>
    <t>ns=2;s=TT_PreExt3.TT_PreExt3_PLC.Alarm1.DB_VAR2</t>
  </si>
  <si>
    <t>挤出螺杆转速:ns=2;s=TT_PreExt3.TT_PreExt3_PLC.Alarm1.DB_VAR8</t>
  </si>
  <si>
    <t>4#预挤压</t>
  </si>
  <si>
    <t>ns=2;s=TT_PreExt4.TT_PreExt4_PLC.Alarm1.DB_VAR2</t>
  </si>
  <si>
    <t>挤出螺杆转速:ns=2;s=TT_PreExt4.TT_PreExt4_PLC.Alarm1.DB_VAR8</t>
  </si>
  <si>
    <t>1#挤压</t>
  </si>
  <si>
    <t>左腔温度:ns=2;s=TT_Extr1.TT_Extr1_PLC.leftT
右腔温度:ns=2;s=TT_Extr1.TT_Extr1_PLC.rightT</t>
  </si>
  <si>
    <t>开机状态:ns=2;s=TT_Extr1.TT_Extr1_PLC.status</t>
  </si>
  <si>
    <t>120min</t>
  </si>
  <si>
    <t>65-75</t>
  </si>
  <si>
    <t>2#挤压</t>
  </si>
  <si>
    <t>左腔温度:ns=2;s=TT_Extr2.TT_Extr2_PLC.Alarm1.DB_VAR21
右腔温度:ns=2;s=TT_Extr2.TT_Extr2_PLC.Alarm1.DB_VAR22</t>
  </si>
  <si>
    <t>设备运行:ns=2;s=TT_Extr2.TT_Extr2_PLC.Alarm1.DB_VAR18
设备停止:ns=2;s=TT_Extr2.TT_Extr2_PLC.Alarm1.DB_VAR19</t>
  </si>
  <si>
    <t>1#冷冻槽</t>
  </si>
  <si>
    <t>温度</t>
  </si>
  <si>
    <t>‘1-10</t>
  </si>
  <si>
    <t>ns=2;s=TT_CT1.TT_CT1_PLC.Alarm1.DB_VAR1</t>
  </si>
  <si>
    <t>设备运行:ns=2;s=TT_CT1.TT_CT1_PLC.Alarm1.DB_VAR7
设备停止:ns=2;s=TT_CT1.TT_CT1_PLC.Alarm1.DB_VAR8</t>
  </si>
  <si>
    <t>210min</t>
  </si>
  <si>
    <t>否</t>
    <phoneticPr fontId="2" type="noConversion"/>
  </si>
  <si>
    <t>20Min</t>
    <phoneticPr fontId="2" type="noConversion"/>
  </si>
  <si>
    <t>2#冷冻槽</t>
  </si>
  <si>
    <t>ns=2;s=TT_CT2.TT_CT2_PLC.Alarm1.DB_VAR1</t>
  </si>
  <si>
    <t>设备运行:ns=2;s=TT_CT2.TT_CT2_PLC.Alarm1.DB_VAR8
设备停止:ns=2;s=TT_CT2.TT_CT2_PLC.Alarm1.DB_VAR7</t>
  </si>
  <si>
    <t>Chunk Pakaging</t>
  </si>
  <si>
    <t>1#新U1机</t>
  </si>
  <si>
    <t>设备运行:ns=2;s=TT_PACKDC.TT_PACKDC_PLC.New  pack1.DB_VAR1
设备停止:ns=2;s=TT_PACKDC.TT_PACKDC_PLC.New  pack1.DB_VAR3</t>
  </si>
  <si>
    <t>2#新U1机</t>
  </si>
  <si>
    <t>设备运行:ns=2;s=TT_PACKDC.TT_PACKDC_PLC.New  pack2.DB_VAR1
设备停止:ns=2;s=TT_PACKDC.TT_PACKDC_PLC.New  pack2.DB_VAR3</t>
  </si>
  <si>
    <t>3#新U1机</t>
  </si>
  <si>
    <t>设备运行:ns=2;s=TT_PACK3.TT_PACK3_PLC.Alarm1.DB_VAR21
设备停止:ns=2;s=TT_PACK3.TT_PACK3_PLC.Alarm1.DB_VAR22</t>
  </si>
  <si>
    <t>4#新U1机</t>
  </si>
  <si>
    <t>设备运行:ns=2;s=TT_PACK4.TT_PACK4_PLC.Alarm1.DB_VAR21
设备停止:ns=2;s=TT_PACK4.TT_PACK4_PLC.Alarm1.DB_VAR22</t>
  </si>
  <si>
    <t>5#新U1机</t>
  </si>
  <si>
    <t>设备运行:ns=2;s=TT_PACK5.TT_PACK5_PLC.Alarm1.DB_VAR21
设备停止:ns=2;s=TT_PACK5.TT_PACK5_PLC.Alarm1.DB_VAR22</t>
  </si>
  <si>
    <t>6#新U1机</t>
  </si>
  <si>
    <t>设备运行:ns=2;s=TT_PACK6.TT_PACK6_PLC.Alarm1.DB_VAR21
设备停止:ns=2;s=TT_PACK6.TT_PACK6_PLC.Alarm1.DB_VAR22</t>
  </si>
  <si>
    <t>7#新U1机</t>
  </si>
  <si>
    <t>设备运行:ns=2;s=TT_PACK7.TT_PACK7_PLC.Alarm1.DB_VAR21
设备停止:ns=2;s=TT_PACK7.TT_PACK7_PLC.Alarm1.DB_VAR22</t>
  </si>
  <si>
    <t>8#新U1机</t>
  </si>
  <si>
    <t>设备运行:ns=2;s=TT_PACK8.TT_PACK8_PLC.Alarm1.DB_VAR21
设备停止:ns=2;s=TT_PACK8.TT_PACK8_PLC.Alarm1.DB_VAR22</t>
  </si>
  <si>
    <t>区域</t>
  </si>
  <si>
    <t>设备是否联网（是/否）</t>
  </si>
  <si>
    <t>提前多久开机</t>
  </si>
  <si>
    <t>UT</t>
  </si>
  <si>
    <t>棒棒糖煮糖区</t>
    <phoneticPr fontId="51" type="noConversion"/>
  </si>
  <si>
    <t>风机盘管</t>
    <phoneticPr fontId="51" type="noConversion"/>
  </si>
  <si>
    <t>温度</t>
    <phoneticPr fontId="51" type="noConversion"/>
  </si>
  <si>
    <t>℃</t>
    <phoneticPr fontId="51" type="noConversion"/>
  </si>
  <si>
    <t xml:space="preserve"> /</t>
    <phoneticPr fontId="51" type="noConversion"/>
  </si>
  <si>
    <t>4h</t>
    <phoneticPr fontId="51" type="noConversion"/>
  </si>
  <si>
    <t>离线包装</t>
    <phoneticPr fontId="34" type="noConversion"/>
  </si>
  <si>
    <t>冷风机</t>
    <phoneticPr fontId="51" type="noConversion"/>
  </si>
  <si>
    <t>≤12</t>
  </si>
  <si>
    <t>码垛区</t>
    <phoneticPr fontId="34" type="noConversion"/>
  </si>
  <si>
    <t>≤-10</t>
  </si>
  <si>
    <t>全厂</t>
    <phoneticPr fontId="51" type="noConversion"/>
  </si>
  <si>
    <t>冷冻站</t>
    <phoneticPr fontId="51" type="noConversion"/>
  </si>
  <si>
    <t>供水温度</t>
    <phoneticPr fontId="51" type="noConversion"/>
  </si>
  <si>
    <t>彩虹糖停产5.5℃
彩虹糖生产4.8℃</t>
    <phoneticPr fontId="51" type="noConversion"/>
  </si>
  <si>
    <t>空压站</t>
    <phoneticPr fontId="51" type="noConversion"/>
  </si>
  <si>
    <t>供气压力</t>
    <phoneticPr fontId="51" type="noConversion"/>
  </si>
  <si>
    <t>bar</t>
    <phoneticPr fontId="51" type="noConversion"/>
  </si>
  <si>
    <t>全厂停产5bar
生产6bar</t>
    <phoneticPr fontId="51" type="noConversion"/>
  </si>
  <si>
    <t>糖厂</t>
    <phoneticPr fontId="51" type="noConversion"/>
  </si>
  <si>
    <t>糖厂软水系统</t>
    <phoneticPr fontId="51" type="noConversion"/>
  </si>
  <si>
    <t>供水压力</t>
    <phoneticPr fontId="51" type="noConversion"/>
  </si>
  <si>
    <t>生产≥3bar
停产≤1bar</t>
    <phoneticPr fontId="51" type="noConversion"/>
  </si>
  <si>
    <t>冰激凌</t>
    <phoneticPr fontId="51" type="noConversion"/>
  </si>
  <si>
    <t>冰激凌软水系统</t>
    <phoneticPr fontId="51" type="noConversion"/>
  </si>
  <si>
    <t>RO水系统</t>
    <phoneticPr fontId="51" type="noConversion"/>
  </si>
  <si>
    <t>生活热水系统</t>
    <phoneticPr fontId="51" type="noConversion"/>
  </si>
  <si>
    <t>棒棒糖</t>
    <phoneticPr fontId="51" type="noConversion"/>
  </si>
  <si>
    <t>棒棒糖蒸汽控制阀</t>
    <phoneticPr fontId="51" type="noConversion"/>
  </si>
  <si>
    <t>开关状态</t>
    <phoneticPr fontId="51" type="noConversion"/>
  </si>
  <si>
    <t>%</t>
  </si>
  <si>
    <t>生产＞80%开度
停产＜10%开度</t>
    <phoneticPr fontId="51" type="noConversion"/>
  </si>
  <si>
    <t>彩虹糖</t>
    <phoneticPr fontId="51" type="noConversion"/>
  </si>
  <si>
    <t>彩虹糖蒸汽控制阀</t>
    <phoneticPr fontId="51" type="noConversion"/>
  </si>
  <si>
    <t>雪融糖</t>
    <phoneticPr fontId="51" type="noConversion"/>
  </si>
  <si>
    <t>雪融糖蒸汽控制阀</t>
    <phoneticPr fontId="51" type="noConversion"/>
  </si>
  <si>
    <t>口香糖</t>
    <phoneticPr fontId="51" type="noConversion"/>
  </si>
  <si>
    <t>口香糖蒸汽控制阀</t>
    <phoneticPr fontId="51" type="noConversion"/>
  </si>
  <si>
    <t>1楼二包前端</t>
    <phoneticPr fontId="34" type="noConversion"/>
  </si>
  <si>
    <t>空调风柜</t>
  </si>
  <si>
    <t>≤15</t>
  </si>
  <si>
    <t>湿度</t>
  </si>
  <si>
    <t>≤32%</t>
  </si>
  <si>
    <t>1楼二包后端</t>
    <phoneticPr fontId="34" type="noConversion"/>
  </si>
  <si>
    <t>1楼前处理</t>
    <phoneticPr fontId="34" type="noConversion"/>
  </si>
  <si>
    <t>≤25</t>
  </si>
  <si>
    <t>≤55%</t>
  </si>
  <si>
    <t>1楼成型前端</t>
    <phoneticPr fontId="34" type="noConversion"/>
  </si>
  <si>
    <t>14-18</t>
  </si>
  <si>
    <t>≤20%</t>
  </si>
  <si>
    <t>1楼成型后端</t>
    <phoneticPr fontId="34" type="noConversion"/>
  </si>
  <si>
    <t>2楼二包前端</t>
    <phoneticPr fontId="34" type="noConversion"/>
  </si>
  <si>
    <t>空调风柜</t>
    <phoneticPr fontId="5" type="noConversion"/>
  </si>
  <si>
    <t>2楼二包后端</t>
    <phoneticPr fontId="34" type="noConversion"/>
  </si>
  <si>
    <t>2楼巴杀</t>
    <phoneticPr fontId="34" type="noConversion"/>
  </si>
  <si>
    <t>2楼成型前端</t>
    <phoneticPr fontId="34" type="noConversion"/>
  </si>
  <si>
    <t>2楼成型后端</t>
    <phoneticPr fontId="34" type="noConversion"/>
  </si>
  <si>
    <t>2楼老化区</t>
    <phoneticPr fontId="34" type="noConversion"/>
  </si>
  <si>
    <t>公共物料小配料间</t>
    <phoneticPr fontId="51" type="noConversion"/>
  </si>
  <si>
    <t>21-23</t>
    <phoneticPr fontId="34" type="noConversion"/>
  </si>
  <si>
    <t>≤65%</t>
    <phoneticPr fontId="34" type="noConversion"/>
  </si>
  <si>
    <t>原料仓（大）</t>
    <phoneticPr fontId="34" type="noConversion"/>
  </si>
  <si>
    <t>19-25</t>
  </si>
  <si>
    <t>原料仓（小）</t>
    <phoneticPr fontId="34" type="noConversion"/>
  </si>
  <si>
    <t>原料仓砂糖间</t>
    <phoneticPr fontId="51" type="noConversion"/>
  </si>
  <si>
    <t>≤24</t>
    <phoneticPr fontId="34" type="noConversion"/>
  </si>
  <si>
    <t>≤55%</t>
    <phoneticPr fontId="34" type="noConversion"/>
  </si>
  <si>
    <t>原料仓胶基存放间</t>
    <phoneticPr fontId="51" type="noConversion"/>
  </si>
  <si>
    <t>≤25</t>
    <phoneticPr fontId="34" type="noConversion"/>
  </si>
  <si>
    <t>口香糖一楼前端</t>
    <phoneticPr fontId="51" type="noConversion"/>
  </si>
  <si>
    <t>≤21</t>
    <phoneticPr fontId="51" type="noConversion"/>
  </si>
  <si>
    <t>≤41%</t>
    <phoneticPr fontId="34" type="noConversion"/>
  </si>
  <si>
    <t>口香糖一楼小包装区</t>
    <phoneticPr fontId="51" type="noConversion"/>
  </si>
  <si>
    <t>≤22</t>
    <phoneticPr fontId="51" type="noConversion"/>
  </si>
  <si>
    <t>口香糖二/三楼</t>
    <phoneticPr fontId="51" type="noConversion"/>
  </si>
  <si>
    <t>口香糖大包装</t>
    <phoneticPr fontId="51" type="noConversion"/>
  </si>
  <si>
    <t>≤50%</t>
    <phoneticPr fontId="34" type="noConversion"/>
  </si>
  <si>
    <t>大大片大包装</t>
    <phoneticPr fontId="51" type="noConversion"/>
  </si>
  <si>
    <t>≤60%</t>
    <phoneticPr fontId="34" type="noConversion"/>
  </si>
  <si>
    <t>大大片小包装</t>
    <phoneticPr fontId="51" type="noConversion"/>
  </si>
  <si>
    <t>巧克力1楼</t>
    <phoneticPr fontId="34" type="noConversion"/>
  </si>
  <si>
    <t>巧克力2楼</t>
    <phoneticPr fontId="5" type="noConversion"/>
  </si>
  <si>
    <t>巧克力2楼</t>
  </si>
  <si>
    <t>彩虹糖1F印刷/小包装区</t>
    <phoneticPr fontId="51" type="noConversion"/>
  </si>
  <si>
    <t>20-24</t>
    <phoneticPr fontId="34" type="noConversion"/>
  </si>
  <si>
    <t>彩虹糖1F大包装区东侧</t>
    <phoneticPr fontId="51" type="noConversion"/>
  </si>
  <si>
    <t>21-28</t>
    <phoneticPr fontId="34" type="noConversion"/>
  </si>
  <si>
    <t>彩虹糖1F大包装区西侧</t>
    <phoneticPr fontId="51" type="noConversion"/>
  </si>
  <si>
    <t>彩虹糖1F抛光罐区</t>
    <phoneticPr fontId="51" type="noConversion"/>
  </si>
  <si>
    <t>18-22</t>
    <phoneticPr fontId="51" type="noConversion"/>
  </si>
  <si>
    <t>40-50%</t>
    <phoneticPr fontId="51" type="noConversion"/>
  </si>
  <si>
    <t>彩虹糖1F煮糖区</t>
    <phoneticPr fontId="51" type="noConversion"/>
  </si>
  <si>
    <t>≤28</t>
    <phoneticPr fontId="51" type="noConversion"/>
  </si>
  <si>
    <t>NA</t>
    <phoneticPr fontId="34" type="noConversion"/>
  </si>
  <si>
    <t>彩虹糖3F砂糖/糖粉罐区</t>
    <phoneticPr fontId="51" type="noConversion"/>
  </si>
  <si>
    <t>≤28</t>
    <phoneticPr fontId="34" type="noConversion"/>
  </si>
  <si>
    <t>棒棒糖前端制造和小包装车间</t>
    <phoneticPr fontId="51" type="noConversion"/>
  </si>
  <si>
    <t>≤23</t>
    <phoneticPr fontId="34" type="noConversion"/>
  </si>
  <si>
    <t>棒棒糖大包装和瓶装线大包装</t>
    <phoneticPr fontId="51" type="noConversion"/>
  </si>
  <si>
    <t>瓶装线车间</t>
    <phoneticPr fontId="51" type="noConversion"/>
  </si>
  <si>
    <t>20-24</t>
  </si>
  <si>
    <t>&lt;55%</t>
  </si>
  <si>
    <t>砂糖间</t>
    <phoneticPr fontId="34" type="noConversion"/>
  </si>
  <si>
    <t>通道</t>
    <phoneticPr fontId="34" type="noConversion"/>
  </si>
  <si>
    <t>雪融</t>
    <phoneticPr fontId="51" type="noConversion"/>
  </si>
  <si>
    <t>人天</t>
    <phoneticPr fontId="6" type="noConversion"/>
  </si>
  <si>
    <t>Resource</t>
    <phoneticPr fontId="6" type="noConversion"/>
  </si>
  <si>
    <t>AC</t>
    <phoneticPr fontId="6" type="noConversion"/>
  </si>
  <si>
    <t>AC+Mars</t>
    <phoneticPr fontId="6" type="noConversion"/>
  </si>
  <si>
    <t>工步开始、结束状态点位及逻辑确认</t>
    <phoneticPr fontId="6" type="noConversion"/>
  </si>
  <si>
    <t>设备启停状态点位及逻辑确认</t>
    <phoneticPr fontId="6" type="noConversion"/>
  </si>
  <si>
    <t>SOP工步及其对应设备梳理</t>
    <phoneticPr fontId="6" type="noConversion"/>
  </si>
  <si>
    <t>工步及对应设备确认</t>
    <phoneticPr fontId="6" type="noConversion"/>
  </si>
  <si>
    <t>任务项</t>
    <phoneticPr fontId="6" type="noConversion"/>
  </si>
  <si>
    <t>Gum Sheeting</t>
    <phoneticPr fontId="6" type="noConversion"/>
  </si>
  <si>
    <t>数据整合及方案确定</t>
    <phoneticPr fontId="6" type="noConversion"/>
  </si>
  <si>
    <t>已完成</t>
    <phoneticPr fontId="6" type="noConversion"/>
  </si>
  <si>
    <t>配料系统（Mixer）</t>
    <phoneticPr fontId="6" type="noConversion"/>
  </si>
  <si>
    <t>木糖醇系统、山梨醇系统</t>
    <phoneticPr fontId="6" type="noConversion"/>
  </si>
  <si>
    <t>制造除尘系统、包装除尘系统</t>
    <phoneticPr fontId="6" type="noConversion"/>
  </si>
  <si>
    <t>小包装、大包装</t>
    <phoneticPr fontId="6" type="noConversion"/>
  </si>
  <si>
    <t>KG方案讨论</t>
    <phoneticPr fontId="6" type="noConversion"/>
  </si>
  <si>
    <t>分类</t>
    <phoneticPr fontId="6" type="noConversion"/>
  </si>
  <si>
    <t>方案讨论</t>
    <phoneticPr fontId="6" type="noConversion"/>
  </si>
  <si>
    <t>INS001</t>
  </si>
  <si>
    <t>彩虹糖</t>
    <phoneticPr fontId="5" type="noConversion"/>
  </si>
  <si>
    <t>彩虹糖1线物料配制混合搅拌设备动力配电柜27EPP501功率</t>
    <phoneticPr fontId="5" type="noConversion"/>
  </si>
  <si>
    <t>800_EPP32E_3_3059</t>
    <phoneticPr fontId="5" type="noConversion"/>
  </si>
  <si>
    <t>物料配制混合搅拌设备功率</t>
  </si>
  <si>
    <t>EPP32E_3_3059</t>
  </si>
  <si>
    <t>彩虹糖1线物料配制混合搅拌设备动力配电柜27EPP501电量</t>
    <phoneticPr fontId="5" type="noConversion"/>
  </si>
  <si>
    <t>802_EPP32E_3_3206</t>
    <phoneticPr fontId="5" type="noConversion"/>
  </si>
  <si>
    <t>物料配制混合搅拌设备电量</t>
  </si>
  <si>
    <t>KwH</t>
  </si>
  <si>
    <t>EPP32E_3_3206</t>
  </si>
  <si>
    <t>彩虹糖1&amp;2线冷却成型设备动力配电柜27EPP502功率</t>
    <phoneticPr fontId="5" type="noConversion"/>
  </si>
  <si>
    <t>804_EPP32E_2_3059</t>
    <phoneticPr fontId="5" type="noConversion"/>
  </si>
  <si>
    <t>冷却成型设备功率</t>
  </si>
  <si>
    <t>EPP32E_2_3059</t>
  </si>
  <si>
    <t>彩虹糖1&amp;2线冷却成型设备动力配电柜27EPP502电量</t>
    <phoneticPr fontId="5" type="noConversion"/>
  </si>
  <si>
    <t>806_EPP32E_2_3206</t>
    <phoneticPr fontId="5" type="noConversion"/>
  </si>
  <si>
    <t>冷却成型设备电量</t>
  </si>
  <si>
    <t>EPP32E_2_3206</t>
  </si>
  <si>
    <t>彩虹糖1线1到3号包衣抛光动力配电柜27EPP503功率</t>
    <phoneticPr fontId="5" type="noConversion"/>
  </si>
  <si>
    <t>808_EPP32F_5_3059</t>
  </si>
  <si>
    <t>1线1-3号包衣抛光功率</t>
  </si>
  <si>
    <t>EPP32F_5_3059</t>
    <phoneticPr fontId="5" type="noConversion"/>
  </si>
  <si>
    <t>彩虹糖1线1到3号包衣抛光动力配电柜27EPP503电量</t>
    <phoneticPr fontId="5" type="noConversion"/>
  </si>
  <si>
    <t>810_EPP32F_5_3206</t>
  </si>
  <si>
    <t>1线1-3号包衣抛光电量</t>
  </si>
  <si>
    <t>EPP32F_5_3206</t>
    <phoneticPr fontId="5" type="noConversion"/>
  </si>
  <si>
    <t>彩虹糖1线4到5号包衣抛光动力配电柜27EPP504功率</t>
    <phoneticPr fontId="5" type="noConversion"/>
  </si>
  <si>
    <t>812_EPP32F_6_3059</t>
  </si>
  <si>
    <t>1线4-5号包衣抛光功率</t>
  </si>
  <si>
    <t>EPP32F_6_3059</t>
    <phoneticPr fontId="5" type="noConversion"/>
  </si>
  <si>
    <t>彩虹糖1线4到5号包衣抛光动力配电柜27EPP504电量</t>
    <phoneticPr fontId="5" type="noConversion"/>
  </si>
  <si>
    <t>814_EPP32F_6_3206</t>
  </si>
  <si>
    <t>1线4-5号包衣抛光电量</t>
  </si>
  <si>
    <t>EPP32F_6_3206</t>
    <phoneticPr fontId="5" type="noConversion"/>
  </si>
  <si>
    <t>彩虹糖2线包衣抛光动力配电柜27EPP603功率</t>
    <phoneticPr fontId="5" type="noConversion"/>
  </si>
  <si>
    <t>816_EPP32E_4_3059</t>
  </si>
  <si>
    <t>2线包衣抛光功率</t>
  </si>
  <si>
    <t>EPP32E_4_3059</t>
    <phoneticPr fontId="5" type="noConversion"/>
  </si>
  <si>
    <t>彩虹糖2线包衣抛光动力配电柜27EPP603电量</t>
    <phoneticPr fontId="5" type="noConversion"/>
  </si>
  <si>
    <t>818_EPP32E_4_3206</t>
  </si>
  <si>
    <t>2线包衣抛光电量</t>
  </si>
  <si>
    <t>EPP32E_4_3206</t>
    <phoneticPr fontId="5" type="noConversion"/>
  </si>
  <si>
    <t>彩虹糖包装设备动力配电柜27EPP505功率</t>
    <phoneticPr fontId="5" type="noConversion"/>
  </si>
  <si>
    <t>820_EPP32F_7_3059</t>
  </si>
  <si>
    <t>包装设备用电功率</t>
  </si>
  <si>
    <t>EPP32F_7_3059</t>
    <phoneticPr fontId="5" type="noConversion"/>
  </si>
  <si>
    <t>彩虹糖包装设备动力配电柜27EPP505电量</t>
    <phoneticPr fontId="5" type="noConversion"/>
  </si>
  <si>
    <t>822_EPP32F_7_3206</t>
  </si>
  <si>
    <t>包装设备用电电量</t>
  </si>
  <si>
    <t>EPP32F_7_3206</t>
    <phoneticPr fontId="5" type="noConversion"/>
  </si>
  <si>
    <t>彩虹糖空调设备功率</t>
    <phoneticPr fontId="5" type="noConversion"/>
  </si>
  <si>
    <t>824_EPP32G_8_3059</t>
  </si>
  <si>
    <t>EPP32G_8_3059</t>
    <phoneticPr fontId="5" type="noConversion"/>
  </si>
  <si>
    <t>彩虹糖空调设备电量</t>
    <phoneticPr fontId="5" type="noConversion"/>
  </si>
  <si>
    <t>826_EPP32G_8_3206</t>
  </si>
  <si>
    <t>EPP32G_8_3206</t>
    <phoneticPr fontId="5" type="noConversion"/>
  </si>
  <si>
    <t>彩虹糖UPS功率</t>
    <phoneticPr fontId="5" type="noConversion"/>
  </si>
  <si>
    <t>828_EPP32G_12_3059</t>
  </si>
  <si>
    <t>UPS用电功率</t>
  </si>
  <si>
    <t>EPP32G_12_3059</t>
    <phoneticPr fontId="5" type="noConversion"/>
  </si>
  <si>
    <t>彩虹糖UPS电量</t>
    <phoneticPr fontId="5" type="noConversion"/>
  </si>
  <si>
    <t>830_EPP32G_12_3206</t>
  </si>
  <si>
    <t>UPS用电电量</t>
  </si>
  <si>
    <t>EPP32G_12_3206</t>
    <phoneticPr fontId="5" type="noConversion"/>
  </si>
  <si>
    <t>彩虹糖正常照明功率</t>
    <phoneticPr fontId="5" type="noConversion"/>
  </si>
  <si>
    <t>844_EPP32G_11_3059</t>
  </si>
  <si>
    <t>EPP32G_11_3059</t>
    <phoneticPr fontId="5" type="noConversion"/>
  </si>
  <si>
    <t>彩虹糖正常照明电量</t>
    <phoneticPr fontId="5" type="noConversion"/>
  </si>
  <si>
    <t>846_EPP32G_11_3206</t>
  </si>
  <si>
    <t>EPP32G_11_3206</t>
    <phoneticPr fontId="5" type="noConversion"/>
  </si>
  <si>
    <t>彩虹糖应急照明功率</t>
    <phoneticPr fontId="5" type="noConversion"/>
  </si>
  <si>
    <t>DC_1001CUB.EPP02B.D11.3059</t>
    <phoneticPr fontId="41" type="noConversion"/>
  </si>
  <si>
    <t>彩虹糖应急照明电量</t>
    <phoneticPr fontId="5" type="noConversion"/>
  </si>
  <si>
    <t>DC_1001CUB.EPP02B.D11.3203</t>
    <phoneticPr fontId="41" type="noConversion"/>
  </si>
  <si>
    <t>彩虹糖插座功率</t>
    <phoneticPr fontId="5" type="noConversion"/>
  </si>
  <si>
    <t>848_EPP32G_10_3059</t>
  </si>
  <si>
    <t>EPP32G_10_3059</t>
    <phoneticPr fontId="5" type="noConversion"/>
  </si>
  <si>
    <t>彩虹糖插座电量</t>
    <phoneticPr fontId="5" type="noConversion"/>
  </si>
  <si>
    <t>850_EPP32G_10_3206</t>
  </si>
  <si>
    <t>EPP32G_10_3206</t>
    <phoneticPr fontId="5" type="noConversion"/>
  </si>
  <si>
    <t>冷冻水</t>
    <phoneticPr fontId="5" type="noConversion"/>
  </si>
  <si>
    <t>彩虹糖1&amp;2线冷却成型和1线除湿机冷冻水瞬时流量</t>
  </si>
  <si>
    <t>M3/H</t>
    <phoneticPr fontId="5" type="noConversion"/>
  </si>
  <si>
    <t>CHWA_Skt</t>
  </si>
  <si>
    <t>彩虹糖1&amp;2线冷却成型和2线除湿机冷冻水累积流量</t>
  </si>
  <si>
    <t>M3</t>
    <phoneticPr fontId="5" type="noConversion"/>
  </si>
  <si>
    <t>CHWA_Skt_TO</t>
  </si>
  <si>
    <t>彩虹糖1线低温冷冻机冷冻水瞬时流量</t>
  </si>
  <si>
    <t>CHWA_CH_Skt</t>
    <phoneticPr fontId="5" type="noConversion"/>
  </si>
  <si>
    <t>彩虹糖1线低温冷冻机冷冻水累积流量</t>
  </si>
  <si>
    <t>CHWA_CH_Skt_TO</t>
    <phoneticPr fontId="5" type="noConversion"/>
  </si>
  <si>
    <t>彩虹糖2线除湿机磨边区空调冷冻水瞬时流量</t>
  </si>
  <si>
    <t>CHWA_SKT_2P</t>
    <phoneticPr fontId="5" type="noConversion"/>
  </si>
  <si>
    <t>彩虹糖2线除湿机磨边区空调冷冻水累积流量</t>
  </si>
  <si>
    <t>CHWA_SKT_2P_TO</t>
    <phoneticPr fontId="5" type="noConversion"/>
  </si>
  <si>
    <t>彩虹糖制造区空调冷冻水瞬时流量</t>
  </si>
  <si>
    <t>CHWAHU_OTHER_Skt</t>
    <phoneticPr fontId="5" type="noConversion"/>
  </si>
  <si>
    <t>彩虹糖制造区空调冷冻水累积流量</t>
  </si>
  <si>
    <t>CHWAHU_OTHER_Skt_TO</t>
    <phoneticPr fontId="5" type="noConversion"/>
  </si>
  <si>
    <t>彩虹糖包装区空调冷冻水瞬时流量</t>
  </si>
  <si>
    <t>CHWAHU1_3_Skt</t>
    <phoneticPr fontId="5" type="noConversion"/>
  </si>
  <si>
    <t>彩虹糖包装区空调冷冻水累积流量</t>
  </si>
  <si>
    <t>CHWAHU1_3_Skt_TO</t>
    <phoneticPr fontId="5" type="noConversion"/>
  </si>
  <si>
    <t>工业热水</t>
    <phoneticPr fontId="5" type="noConversion"/>
  </si>
  <si>
    <t>彩虹糖制造区工业热水瞬时流量</t>
    <phoneticPr fontId="5" type="noConversion"/>
  </si>
  <si>
    <t>LPHWHC_Skt</t>
    <phoneticPr fontId="5" type="noConversion"/>
  </si>
  <si>
    <t>彩虹糖制造区工业热水累积流量</t>
  </si>
  <si>
    <t>LPHWHC_Skt_TO</t>
  </si>
  <si>
    <t>蒸汽</t>
    <phoneticPr fontId="5" type="noConversion"/>
  </si>
  <si>
    <t>彩虹糖主蒸汽瞬时流量</t>
  </si>
  <si>
    <t>kg/H</t>
    <phoneticPr fontId="5" type="noConversion"/>
  </si>
  <si>
    <t>Steam_Skt</t>
    <phoneticPr fontId="5" type="noConversion"/>
  </si>
  <si>
    <t>彩虹糖主蒸汽累积流量</t>
  </si>
  <si>
    <t>kg</t>
    <phoneticPr fontId="5" type="noConversion"/>
  </si>
  <si>
    <t>Steam_Skt_TO</t>
  </si>
  <si>
    <t>彩虹糖2线煮糖蒸汽瞬时流量</t>
  </si>
  <si>
    <t>Steam_CHT_2L</t>
    <phoneticPr fontId="5" type="noConversion"/>
  </si>
  <si>
    <t>彩虹糖2线煮糖蒸汽累积流量</t>
  </si>
  <si>
    <t>Steam_CHT_2L_TO</t>
    <phoneticPr fontId="5" type="noConversion"/>
  </si>
  <si>
    <t>彩虹糖1线1号除湿机蒸汽瞬时流量</t>
  </si>
  <si>
    <t>1_Munters_Skt</t>
    <phoneticPr fontId="5" type="noConversion"/>
  </si>
  <si>
    <t>彩虹糖1线1号除湿机蒸汽累积流量</t>
  </si>
  <si>
    <t>1_Munters_Skt_TO</t>
    <phoneticPr fontId="5" type="noConversion"/>
  </si>
  <si>
    <t>制造/包装</t>
    <phoneticPr fontId="5" type="noConversion"/>
  </si>
  <si>
    <t>压缩空气</t>
    <phoneticPr fontId="5" type="noConversion"/>
  </si>
  <si>
    <t>彩虹糖主压缩空气瞬时流量</t>
    <phoneticPr fontId="5" type="noConversion"/>
  </si>
  <si>
    <t>NM3</t>
    <phoneticPr fontId="5" type="noConversion"/>
  </si>
  <si>
    <t>Y4_CHT-1_40001</t>
    <phoneticPr fontId="5" type="noConversion"/>
  </si>
  <si>
    <t>彩虹糖主压缩空气累积流量</t>
  </si>
  <si>
    <t>NM3/H</t>
    <phoneticPr fontId="5" type="noConversion"/>
  </si>
  <si>
    <t>Y4_CHT-1_40009</t>
    <phoneticPr fontId="5" type="noConversion"/>
  </si>
  <si>
    <t>RO水</t>
    <phoneticPr fontId="5" type="noConversion"/>
  </si>
  <si>
    <t>水</t>
    <phoneticPr fontId="5" type="noConversion"/>
  </si>
  <si>
    <t>彩虹糖RO水用水量</t>
    <phoneticPr fontId="5" type="noConversion"/>
  </si>
  <si>
    <t>彩虹糖RO水用蒸汽量</t>
    <phoneticPr fontId="5" type="noConversion"/>
  </si>
  <si>
    <t>软水</t>
    <phoneticPr fontId="5" type="noConversion"/>
  </si>
  <si>
    <t>彩虹糖软水瞬时流量</t>
  </si>
  <si>
    <t>彩虹糖软水累积流量</t>
  </si>
  <si>
    <t>自来水</t>
    <phoneticPr fontId="5" type="noConversion"/>
  </si>
  <si>
    <t>彩虹糖自来水瞬时流量</t>
  </si>
  <si>
    <t>彩虹糖自来水累积流量</t>
  </si>
  <si>
    <t>INS002</t>
  </si>
  <si>
    <t>公共物料</t>
    <phoneticPr fontId="5" type="noConversion"/>
  </si>
  <si>
    <t>公共物料葡萄糖电加热功率</t>
  </si>
  <si>
    <t>葡萄糖电加热功率</t>
  </si>
  <si>
    <t>EPP12E_13_3059</t>
    <phoneticPr fontId="5" type="noConversion"/>
  </si>
  <si>
    <t>公共物料葡萄糖电加热电量</t>
  </si>
  <si>
    <t>葡萄糖电加热电量</t>
  </si>
  <si>
    <t>EPP12E_13_3206</t>
    <phoneticPr fontId="5" type="noConversion"/>
  </si>
  <si>
    <t>公共物料香料库动力配电柜27EMC41功率</t>
    <phoneticPr fontId="5" type="noConversion"/>
  </si>
  <si>
    <t>1004_EPP12G_11_3059</t>
  </si>
  <si>
    <t>27EMC41香料库设备功率</t>
  </si>
  <si>
    <t>公共物料香料库动力配电柜27EMC41电量</t>
    <phoneticPr fontId="5" type="noConversion"/>
  </si>
  <si>
    <t>1006_EPP12G_11_3206</t>
  </si>
  <si>
    <t>27EMC41香料库设备电量</t>
  </si>
  <si>
    <t>公共物料香料库排风配电柜27EMC42功率</t>
  </si>
  <si>
    <t>1008_EPP11G_8_3059</t>
  </si>
  <si>
    <t>27EMC42香料库白凤MCC柜总电源功率</t>
  </si>
  <si>
    <t>公共物料香料库排风配电柜27EMC42电量</t>
  </si>
  <si>
    <t>1010_EPP11G_8_3206</t>
  </si>
  <si>
    <t>27EMC42香料库白凤MCC柜总电源电量</t>
  </si>
  <si>
    <t>公共物料室外葡萄糖系统配电柜62ECP01功率</t>
    <phoneticPr fontId="5" type="noConversion"/>
  </si>
  <si>
    <t>1012_EPP11G_9_3059</t>
  </si>
  <si>
    <t>62ECP01室外葡萄糖系统总配电柜功率</t>
  </si>
  <si>
    <t>公共物料室外葡萄糖系统配电柜62ECP01电量</t>
    <phoneticPr fontId="5" type="noConversion"/>
  </si>
  <si>
    <t>1014_EPP11G_9_3206</t>
  </si>
  <si>
    <t>62ECP01室外葡萄糖系统总配电柜电量</t>
  </si>
  <si>
    <t>公共物料室外葡萄糖卸料系统配电柜62ECP03功率</t>
    <phoneticPr fontId="5" type="noConversion"/>
  </si>
  <si>
    <t>1016_EPP11G_10_3059</t>
  </si>
  <si>
    <t>62ECP03室外葡萄糖卸料系统配电柜功率</t>
  </si>
  <si>
    <t>公共物料室外葡萄糖卸料系统配电柜62ECP03电量</t>
    <phoneticPr fontId="5" type="noConversion"/>
  </si>
  <si>
    <t>1018_EPP11G_10_3206</t>
  </si>
  <si>
    <t>62ECP03室外葡萄糖卸料系统配电柜电量</t>
  </si>
  <si>
    <t>公共物料甘油香精配料中心现场配电柜70ECP01功率</t>
    <phoneticPr fontId="5" type="noConversion"/>
  </si>
  <si>
    <t>1020_EPP11G_11_3059</t>
  </si>
  <si>
    <t>70ECP01甘油/香精配料中心现场操作柜功率</t>
  </si>
  <si>
    <t>公共物料甘油香精配料中心现场配电柜70ECP01电量</t>
    <phoneticPr fontId="5" type="noConversion"/>
  </si>
  <si>
    <t>1022_EPP11G_11_3206</t>
  </si>
  <si>
    <t>70ECP01甘油/香精配料中心现场操作柜电量</t>
  </si>
  <si>
    <t>公共物料砂糖现场配电柜66ECP05功率</t>
    <phoneticPr fontId="5" type="noConversion"/>
  </si>
  <si>
    <t>1024_EPP11G_12_3059</t>
  </si>
  <si>
    <t>66ECP05葡萄糖/砂糖现场操作柜功率</t>
  </si>
  <si>
    <t>公共物料砂糖现场配电柜66ECP05电量</t>
    <phoneticPr fontId="5" type="noConversion"/>
  </si>
  <si>
    <t>1026_EPP11G_12_3206</t>
  </si>
  <si>
    <t>66ECP05葡萄糖/砂糖现场操作柜电量</t>
  </si>
  <si>
    <t>公共物料砂糖现场配电柜66EMC01功率</t>
    <phoneticPr fontId="5" type="noConversion"/>
  </si>
  <si>
    <t>1028_EPP11F_1_3059</t>
  </si>
  <si>
    <t>66EMC01砂糖系统配电柜功率</t>
  </si>
  <si>
    <t>公共物料砂糖现场配电柜66EMC01电量</t>
    <phoneticPr fontId="5" type="noConversion"/>
  </si>
  <si>
    <t>1030_EPP11F_1_3206</t>
  </si>
  <si>
    <t>66EMC01砂糖系统配电柜电量</t>
  </si>
  <si>
    <t>公共物料空调和除湿机配电柜27EMC12功率</t>
    <phoneticPr fontId="5" type="noConversion"/>
  </si>
  <si>
    <t>1032_EPP11D_3_3059</t>
  </si>
  <si>
    <t>27EMC12空调和除湿机配电柜功率</t>
  </si>
  <si>
    <t>公共物料空调和除湿机配电柜27EMC12电量</t>
    <phoneticPr fontId="5" type="noConversion"/>
  </si>
  <si>
    <t>1034_EPP11D_3_3206</t>
  </si>
  <si>
    <t>27EMC12空调和除湿机配电柜电量</t>
  </si>
  <si>
    <t>公共物料空调和除湿机配电柜27EMC13功率</t>
  </si>
  <si>
    <t>公共物料空调和除湿机配电柜27EMC13电量</t>
  </si>
  <si>
    <t>公共物料空调AHU109送风机功率</t>
    <phoneticPr fontId="5" type="noConversion"/>
  </si>
  <si>
    <t>从AHU109送风机变频器上读取</t>
    <phoneticPr fontId="5" type="noConversion"/>
  </si>
  <si>
    <t>公共物料空调AHU109送风机电量</t>
    <phoneticPr fontId="5" type="noConversion"/>
  </si>
  <si>
    <t>公共物料空调AHU109回风机功率</t>
    <phoneticPr fontId="5" type="noConversion"/>
  </si>
  <si>
    <t>从AHU109回风机变频器上读取</t>
    <phoneticPr fontId="5" type="noConversion"/>
  </si>
  <si>
    <t>公共物料空调AHU109回风机电量</t>
    <phoneticPr fontId="5" type="noConversion"/>
  </si>
  <si>
    <t>公共物料冷库电源功率</t>
  </si>
  <si>
    <t>1036_EPP11G_13_3059</t>
  </si>
  <si>
    <t>冷库电源功率</t>
  </si>
  <si>
    <t>公共物料冷库电源电量</t>
  </si>
  <si>
    <t>1038_EPP11G_13_3206</t>
  </si>
  <si>
    <t>冷库电源电量</t>
  </si>
  <si>
    <t>公共物料除湿机和正压风机冷冻水瞬时流量</t>
  </si>
  <si>
    <t>CHWP_GS</t>
  </si>
  <si>
    <t>公共物料除湿机和正压风机冷冻水累积流量</t>
  </si>
  <si>
    <t>1040_CHWP_GS_TO</t>
    <phoneticPr fontId="5" type="noConversion"/>
  </si>
  <si>
    <t>除湿机和正压风机冷冻水流量</t>
  </si>
  <si>
    <t>公共物料空调AHU109冷冻水瞬时流量</t>
  </si>
  <si>
    <t>公共物料空调AHU109冷冻水累积流量</t>
  </si>
  <si>
    <t>公共物料空调AHU107/112/118冷冻水瞬时流量</t>
  </si>
  <si>
    <t>HART_CW-1_100</t>
  </si>
  <si>
    <t>公共物料空调AHU107/112/118冷冻水累积流量</t>
  </si>
  <si>
    <t>HART_CW-1_108</t>
    <phoneticPr fontId="5" type="noConversion"/>
  </si>
  <si>
    <t>公共物料空调AHU103冷冻水瞬时流量</t>
  </si>
  <si>
    <t>公共物料空调AHU103冷冻水累积流量</t>
  </si>
  <si>
    <t>公共物料糖粉间除湿机冷冻水瞬时流量</t>
  </si>
  <si>
    <t>公共物料糖粉间除湿机冷冻水累积流量</t>
  </si>
  <si>
    <t>1048_糖粉间除湿机冷冻水</t>
  </si>
  <si>
    <t>糖粉间除湿机冷冻水</t>
  </si>
  <si>
    <t>公共物料压缩空气瞬时流量</t>
    <phoneticPr fontId="5" type="noConversion"/>
  </si>
  <si>
    <t>HART_CDAM-5_40001</t>
  </si>
  <si>
    <t>公共物料压缩空气累积流量</t>
  </si>
  <si>
    <t>HART_CDAM-5_40009</t>
  </si>
  <si>
    <t>公共物料照明1功率</t>
    <phoneticPr fontId="5" type="noConversion"/>
  </si>
  <si>
    <t>1052_EPP11F_3_3059</t>
  </si>
  <si>
    <t>照明用电1功率</t>
  </si>
  <si>
    <t>公共物料照明1电量</t>
    <phoneticPr fontId="5" type="noConversion"/>
  </si>
  <si>
    <t>1054_EPP11F_3_3206</t>
  </si>
  <si>
    <t>照明用电1电量</t>
  </si>
  <si>
    <t>公共物料照明2功率</t>
    <phoneticPr fontId="5" type="noConversion"/>
  </si>
  <si>
    <t>1056_EPP11F_4_3059</t>
  </si>
  <si>
    <t>照明用电2功率</t>
  </si>
  <si>
    <t>公共物料照明2电量</t>
    <phoneticPr fontId="5" type="noConversion"/>
  </si>
  <si>
    <t>1058_EPP11F_4_3206</t>
  </si>
  <si>
    <t>照明用电2电量</t>
  </si>
  <si>
    <t>公共物料糖浆系统工业热水瞬时流量</t>
    <phoneticPr fontId="5" type="noConversion"/>
  </si>
  <si>
    <t>公共物料糖浆系统工业热水累积流量</t>
  </si>
  <si>
    <t>1060_LPHWP_GS_TO</t>
  </si>
  <si>
    <t>糖浆系统保温水用量</t>
  </si>
  <si>
    <t>公共物料磨糖间除湿机蒸汽瞬时流量</t>
  </si>
  <si>
    <t>MT_MTJ</t>
  </si>
  <si>
    <t>公共物料磨糖间除湿机蒸汽累积流量</t>
  </si>
  <si>
    <t>1062_MT_MTJ_TT</t>
  </si>
  <si>
    <t>磨糖间测试机蒸汽用量</t>
  </si>
  <si>
    <t>公共物料砂糖间除湿机蒸汽瞬时流量</t>
  </si>
  <si>
    <t>MT_STJ</t>
  </si>
  <si>
    <t>公共物料砂糖间除湿机蒸汽累积流量</t>
  </si>
  <si>
    <t>1064_MT_STJ_TT</t>
    <phoneticPr fontId="5" type="noConversion"/>
  </si>
  <si>
    <t>砂糖间除湿机蒸汽用量</t>
  </si>
  <si>
    <t>公共物料自来水瞬时流量</t>
  </si>
  <si>
    <t>M5-2_100</t>
  </si>
  <si>
    <t>公共物料自来水累积流量</t>
  </si>
  <si>
    <t>1066_CityWater_M5_2_TO</t>
  </si>
  <si>
    <t>自来水</t>
  </si>
  <si>
    <t>M5-2_108</t>
  </si>
  <si>
    <t>INS003</t>
  </si>
  <si>
    <t>大大片</t>
    <phoneticPr fontId="5" type="noConversion"/>
  </si>
  <si>
    <t>大大片1到4号混合机配电柜41EMC03功率</t>
    <phoneticPr fontId="5" type="noConversion"/>
  </si>
  <si>
    <t>1200_EPP12D_5_3059</t>
  </si>
  <si>
    <t>物料配置混合搅拌1-4号混合机功率</t>
  </si>
  <si>
    <t>EPP12D_5_3059</t>
    <phoneticPr fontId="5" type="noConversion"/>
  </si>
  <si>
    <t>大大片1到4号混合机配电柜41EMC03电量</t>
    <phoneticPr fontId="5" type="noConversion"/>
  </si>
  <si>
    <t>1202_EPP12D_5_3206</t>
  </si>
  <si>
    <t>物料配置混合搅拌1-4号混合机电量</t>
  </si>
  <si>
    <t>EPP12D_5_3206</t>
    <phoneticPr fontId="5" type="noConversion"/>
  </si>
  <si>
    <t>大大片5到8号混合机配电柜41EMC04功率</t>
    <phoneticPr fontId="5" type="noConversion"/>
  </si>
  <si>
    <t>1204_EPP12D_6_3059</t>
  </si>
  <si>
    <t>物料配置混合搅拌5-8号混合机功率</t>
  </si>
  <si>
    <t>EPP12D_6_3059</t>
    <phoneticPr fontId="5" type="noConversion"/>
  </si>
  <si>
    <t>大大片5到8号混合机配电柜41EMC04电量</t>
    <phoneticPr fontId="5" type="noConversion"/>
  </si>
  <si>
    <t>1206_EPP12D_6_3206</t>
  </si>
  <si>
    <t>物料配置混合搅拌5-8号混合机电量</t>
  </si>
  <si>
    <t>EPP12D_6_3206</t>
    <phoneticPr fontId="5" type="noConversion"/>
  </si>
  <si>
    <t>大大片挤压机配电柜41EMC08功率</t>
    <phoneticPr fontId="5" type="noConversion"/>
  </si>
  <si>
    <t>1208_EPP12D_7_3059</t>
  </si>
  <si>
    <t>物料配置混合搅拌挤压机功率</t>
  </si>
  <si>
    <t>EPP12D_7_3059</t>
    <phoneticPr fontId="5" type="noConversion"/>
  </si>
  <si>
    <t>大大片挤压机配电柜41EMC08电量</t>
    <phoneticPr fontId="5" type="noConversion"/>
  </si>
  <si>
    <t>1216_EPP12D_7_3206</t>
  </si>
  <si>
    <t>物料配置混合搅拌挤压机电量</t>
  </si>
  <si>
    <t>EPP12D_7_3206</t>
    <phoneticPr fontId="5" type="noConversion"/>
  </si>
  <si>
    <t>大大片挤压机配电柜42BTE701功率</t>
    <phoneticPr fontId="5" type="noConversion"/>
  </si>
  <si>
    <t>1210_EPP12G_12_3059</t>
  </si>
  <si>
    <t>EPP12G_12_3059</t>
    <phoneticPr fontId="5" type="noConversion"/>
  </si>
  <si>
    <t>大大片挤压机配电柜42BTE701电量</t>
    <phoneticPr fontId="5" type="noConversion"/>
  </si>
  <si>
    <t>1218_EPP12G_12_3206</t>
  </si>
  <si>
    <t>EPP12G_12_3206</t>
    <phoneticPr fontId="5" type="noConversion"/>
  </si>
  <si>
    <t>大大片挤压机配电柜 41EMC06功率</t>
    <phoneticPr fontId="5" type="noConversion"/>
  </si>
  <si>
    <t>1212_EPP12G_13_3059</t>
  </si>
  <si>
    <t>EPP12G_13_3059</t>
    <phoneticPr fontId="5" type="noConversion"/>
  </si>
  <si>
    <t>大大片挤压机配电柜 41EMC06电量</t>
    <phoneticPr fontId="5" type="noConversion"/>
  </si>
  <si>
    <t>1220_EPP12G_13_3206</t>
  </si>
  <si>
    <t>EPP12G_13_3206</t>
    <phoneticPr fontId="5" type="noConversion"/>
  </si>
  <si>
    <t>大大片铁听线配电柜 41EMC07功率</t>
    <phoneticPr fontId="5" type="noConversion"/>
  </si>
  <si>
    <t>1214_EPP12G_14_3059</t>
  </si>
  <si>
    <t>EPP12G_14_3059</t>
    <phoneticPr fontId="5" type="noConversion"/>
  </si>
  <si>
    <t>大大片铁听线配电柜 41EMC07电量</t>
    <phoneticPr fontId="5" type="noConversion"/>
  </si>
  <si>
    <t>1222_EPP12G_14_3206</t>
  </si>
  <si>
    <t>EPP12G_14_3206</t>
    <phoneticPr fontId="5" type="noConversion"/>
  </si>
  <si>
    <t>大大片除尘塔功率</t>
    <phoneticPr fontId="5" type="noConversion"/>
  </si>
  <si>
    <t>1224_EPP12F_3_3059</t>
  </si>
  <si>
    <t>物料配置混合搅拌除尘塔功率</t>
  </si>
  <si>
    <t>EPP12F_3_3059</t>
    <phoneticPr fontId="5" type="noConversion"/>
  </si>
  <si>
    <t>大大片除尘塔电量</t>
    <phoneticPr fontId="5" type="noConversion"/>
  </si>
  <si>
    <t>1226_EPP12F_3_3206</t>
  </si>
  <si>
    <t>物料配置混合搅拌除尘塔电量</t>
  </si>
  <si>
    <t>EPP12F_3_3206</t>
    <phoneticPr fontId="5" type="noConversion"/>
  </si>
  <si>
    <t>大大片控制配电柜41EMC05功率</t>
    <phoneticPr fontId="5" type="noConversion"/>
  </si>
  <si>
    <t>1228_EPP12E_11_3059</t>
  </si>
  <si>
    <t>物料配置混合搅拌前端其他设备41EDP03电柜功率</t>
  </si>
  <si>
    <t>EPP12E_11_3059</t>
    <phoneticPr fontId="5" type="noConversion"/>
  </si>
  <si>
    <t>大大片控制配电柜41EMC05电量</t>
    <phoneticPr fontId="5" type="noConversion"/>
  </si>
  <si>
    <t>1230_EPP12E_11_3206</t>
  </si>
  <si>
    <t>物料配置混合搅拌前端其他设备41EDP03电柜电量</t>
  </si>
  <si>
    <t>EPP12E_11_3206</t>
    <phoneticPr fontId="5" type="noConversion"/>
  </si>
  <si>
    <t>大大片物料配置混合搅拌前端2其他41EDP03功率</t>
  </si>
  <si>
    <t>1232_EPP12E_12_3059</t>
  </si>
  <si>
    <t>EPP12E_12_3059</t>
    <phoneticPr fontId="5" type="noConversion"/>
  </si>
  <si>
    <t>大大片物料配置混合搅拌前端2其他41EDP03电量</t>
  </si>
  <si>
    <t>1234_EPP12E_12_3206</t>
  </si>
  <si>
    <t>EPP12E_12_3206</t>
    <phoneticPr fontId="5" type="noConversion"/>
  </si>
  <si>
    <t>大大片冷冻槽功率</t>
    <phoneticPr fontId="5" type="noConversion"/>
  </si>
  <si>
    <t>1236_EPP12E_8_3059</t>
    <phoneticPr fontId="5" type="noConversion"/>
  </si>
  <si>
    <t>冷通B功率</t>
    <phoneticPr fontId="5" type="noConversion"/>
  </si>
  <si>
    <t>EPP12E_8_3059</t>
    <phoneticPr fontId="5" type="noConversion"/>
  </si>
  <si>
    <t>大大片冷冻槽电量</t>
    <phoneticPr fontId="5" type="noConversion"/>
  </si>
  <si>
    <t>1238_EPP12E_8_3206</t>
  </si>
  <si>
    <t>冷通B电量</t>
    <phoneticPr fontId="5" type="noConversion"/>
  </si>
  <si>
    <t>EPP12E_8_3206</t>
    <phoneticPr fontId="5" type="noConversion"/>
  </si>
  <si>
    <t>1236_EPP12E_9_3060</t>
    <phoneticPr fontId="5" type="noConversion"/>
  </si>
  <si>
    <t>冷通A功率</t>
    <phoneticPr fontId="5" type="noConversion"/>
  </si>
  <si>
    <t>1238_EPP12E_9_3207</t>
    <phoneticPr fontId="5" type="noConversion"/>
  </si>
  <si>
    <t>冷通A电量</t>
    <phoneticPr fontId="5" type="noConversion"/>
  </si>
  <si>
    <t>大大片包装设备配电柜44EMC703功率</t>
    <phoneticPr fontId="5" type="noConversion"/>
  </si>
  <si>
    <t>1240_EPP12F_2_3059</t>
  </si>
  <si>
    <t>大大片包装设备配电柜44EMC703电量</t>
    <phoneticPr fontId="5" type="noConversion"/>
  </si>
  <si>
    <t>1244_EPP12F_2_3206</t>
  </si>
  <si>
    <t>大大片装箱设备功率</t>
    <phoneticPr fontId="5" type="noConversion"/>
  </si>
  <si>
    <t>1242_EPP12D_4_3059</t>
  </si>
  <si>
    <t>大大片装箱设备电量</t>
    <phoneticPr fontId="5" type="noConversion"/>
  </si>
  <si>
    <t>1246_EPP12D_4_3206</t>
  </si>
  <si>
    <t>大大片空调AHU104送风机功率</t>
    <phoneticPr fontId="5" type="noConversion"/>
  </si>
  <si>
    <t>1248_空调设备用电功率</t>
  </si>
  <si>
    <t>从AHU104送风机变频器上读取</t>
    <phoneticPr fontId="5" type="noConversion"/>
  </si>
  <si>
    <t>大大片空调AHU104送风机电量</t>
    <phoneticPr fontId="5" type="noConversion"/>
  </si>
  <si>
    <t>1250_空调设备用电电量</t>
  </si>
  <si>
    <t>大大片空调AHU104回风机功率</t>
    <phoneticPr fontId="5" type="noConversion"/>
  </si>
  <si>
    <t>从AHU104回风机变频器上读取</t>
    <phoneticPr fontId="5" type="noConversion"/>
  </si>
  <si>
    <t>大大片空调AHU104回风机电量</t>
    <phoneticPr fontId="5" type="noConversion"/>
  </si>
  <si>
    <t>大大片空调AHU105送风机功率</t>
  </si>
  <si>
    <t>从AHU105送风机变频器上读取</t>
    <phoneticPr fontId="5" type="noConversion"/>
  </si>
  <si>
    <t>大大片空调AHU105送风机电量</t>
  </si>
  <si>
    <t>大大片空调AHU105回风机功率</t>
  </si>
  <si>
    <t>从AHU105回风机变频器上读取</t>
    <phoneticPr fontId="5" type="noConversion"/>
  </si>
  <si>
    <t>大大片空调AHU105回风机电量</t>
  </si>
  <si>
    <t>大大片工艺设备冷冻水瞬时流量</t>
  </si>
  <si>
    <t>CHWP_Gum</t>
  </si>
  <si>
    <t>大大片工艺设备冷冻水累积流量</t>
  </si>
  <si>
    <t>1252_CHWP_Gum_TO</t>
    <phoneticPr fontId="5" type="noConversion"/>
  </si>
  <si>
    <t>包装机和冷通</t>
  </si>
  <si>
    <t>大大片大包装空调冷冻水瞬时流量</t>
  </si>
  <si>
    <t>CHWA_GumPK</t>
  </si>
  <si>
    <t>大大片大包装空调冷冻水累积流量</t>
  </si>
  <si>
    <t>1254_CHWA_GumPK_TO</t>
    <phoneticPr fontId="5" type="noConversion"/>
  </si>
  <si>
    <t>大大片大包装空调冷冻水折算电量</t>
  </si>
  <si>
    <t>大大片小包装空调冷冻水瞬时流量</t>
  </si>
  <si>
    <t>CHWA_Gum</t>
  </si>
  <si>
    <t>大大片小包装空调冷冻水累积流量</t>
  </si>
  <si>
    <t>1256_CHWA_Gum_TO</t>
    <phoneticPr fontId="5" type="noConversion"/>
  </si>
  <si>
    <t>大大片小包装空调冷冻水折算电量</t>
  </si>
  <si>
    <t>大大片压缩空气瞬时流量</t>
    <phoneticPr fontId="5" type="noConversion"/>
  </si>
  <si>
    <t>HART_CDAM-2_40009</t>
  </si>
  <si>
    <t>大大片压缩空气累积流量</t>
  </si>
  <si>
    <t>压缩空气用电</t>
  </si>
  <si>
    <t>HART_CDAM-2_40001</t>
  </si>
  <si>
    <t>大大片照明配电柜20ELP53功率</t>
    <phoneticPr fontId="5" type="noConversion"/>
  </si>
  <si>
    <t>1260_EPP12F_5_3059</t>
  </si>
  <si>
    <t>EPP12F_5_3059</t>
    <phoneticPr fontId="5" type="noConversion"/>
  </si>
  <si>
    <t>大大片照明配电柜20ELP53电量</t>
    <phoneticPr fontId="5" type="noConversion"/>
  </si>
  <si>
    <t>1264_EPP12F_5_3206</t>
  </si>
  <si>
    <t>EPP12F_5_3206</t>
    <phoneticPr fontId="5" type="noConversion"/>
  </si>
  <si>
    <t>大大片照明配电柜20ELP54功率</t>
    <phoneticPr fontId="5" type="noConversion"/>
  </si>
  <si>
    <t>1262_EPP12F_6_3059</t>
  </si>
  <si>
    <t>EPP12F_6_3059</t>
    <phoneticPr fontId="5" type="noConversion"/>
  </si>
  <si>
    <t>大大片照明配电柜20ELP54电量</t>
    <phoneticPr fontId="5" type="noConversion"/>
  </si>
  <si>
    <t>1266_EPP12F_6_3206</t>
  </si>
  <si>
    <t>EPP12F_6_3206</t>
    <phoneticPr fontId="5" type="noConversion"/>
  </si>
  <si>
    <t>大大片插座配电柜27EDP12功率</t>
    <phoneticPr fontId="5" type="noConversion"/>
  </si>
  <si>
    <t>1268_EPP12F_7_3059</t>
  </si>
  <si>
    <t>EPP12F_7_3059</t>
    <phoneticPr fontId="5" type="noConversion"/>
  </si>
  <si>
    <t>大大片插座配电柜27EDP12电量</t>
    <phoneticPr fontId="5" type="noConversion"/>
  </si>
  <si>
    <t>1272_EPP12F_7_3206</t>
  </si>
  <si>
    <t>EPP12F_7_3206</t>
    <phoneticPr fontId="5" type="noConversion"/>
  </si>
  <si>
    <t>大大片插座配电柜27EDP16功率</t>
    <phoneticPr fontId="5" type="noConversion"/>
  </si>
  <si>
    <t>1270_EPP12F_8_3059</t>
  </si>
  <si>
    <t>EPP12F_8_3059</t>
    <phoneticPr fontId="5" type="noConversion"/>
  </si>
  <si>
    <t>大大片插座配电柜27EDP16电量</t>
    <phoneticPr fontId="5" type="noConversion"/>
  </si>
  <si>
    <t>1274_EPP12F_8_3206</t>
  </si>
  <si>
    <t>EPP12F_8_3206</t>
    <phoneticPr fontId="5" type="noConversion"/>
  </si>
  <si>
    <t>大大片工艺设备工业热水瞬时流量</t>
    <phoneticPr fontId="5" type="noConversion"/>
  </si>
  <si>
    <t>LPHWP_Gum</t>
    <phoneticPr fontId="5" type="noConversion"/>
  </si>
  <si>
    <t>大大片工艺设备工业热水累积流量</t>
    <phoneticPr fontId="5" type="noConversion"/>
  </si>
  <si>
    <t>LPHWP_Gum_TO</t>
    <phoneticPr fontId="5" type="noConversion"/>
  </si>
  <si>
    <t>大大片前端空调工业热水瞬时流量</t>
    <phoneticPr fontId="5" type="noConversion"/>
  </si>
  <si>
    <t>LPHWHC_Gum</t>
  </si>
  <si>
    <t>大大片前端空调工业热水累积流量</t>
  </si>
  <si>
    <t>大大片后端空调工业热水瞬时流量</t>
    <phoneticPr fontId="5" type="noConversion"/>
  </si>
  <si>
    <t>LPHWHC_GumPK</t>
  </si>
  <si>
    <t>大大片后端空调工业热水累积流量</t>
    <phoneticPr fontId="5" type="noConversion"/>
  </si>
  <si>
    <t>LPHWHC_GumPK_TO</t>
    <phoneticPr fontId="5" type="noConversion"/>
  </si>
  <si>
    <t>大大片自来水M6-3瞬时流量</t>
  </si>
  <si>
    <t>大大片自来水M6-3累积流量</t>
  </si>
  <si>
    <t>1284_metering-CityWater-M6-3A-大大片洗手池1</t>
    <phoneticPr fontId="5" type="noConversion"/>
  </si>
  <si>
    <t>大大片自来水M6-3A瞬时流量</t>
  </si>
  <si>
    <t>大大片自来水M6-3A累积流量</t>
  </si>
  <si>
    <t>1286_metering-CityWater-M6-3-大大片洗手池2</t>
  </si>
  <si>
    <t>大大片软水瞬时流量</t>
  </si>
  <si>
    <t>大大片软水累积流量</t>
  </si>
  <si>
    <t>1288_metering-SoftWater-SM2-8-大大片软水</t>
  </si>
  <si>
    <t>软水</t>
  </si>
  <si>
    <t>制造/包装/空调</t>
    <phoneticPr fontId="5" type="noConversion"/>
  </si>
  <si>
    <t>口香糖冷冻水总管瞬时流量</t>
  </si>
  <si>
    <t>1478_GUM16_FIT_E01_TO</t>
  </si>
  <si>
    <t>GUM16_FIT_E01</t>
    <phoneticPr fontId="5" type="noConversion"/>
  </si>
  <si>
    <t>口香糖冷冻水总管累积流量</t>
  </si>
  <si>
    <t>GUM16_FIT_E01_TO</t>
    <phoneticPr fontId="5" type="noConversion"/>
  </si>
  <si>
    <t>Chewing Gum NCS冷冻水瞬时流量</t>
  </si>
  <si>
    <t>1480_CHWP_NCS</t>
    <phoneticPr fontId="5" type="noConversion"/>
  </si>
  <si>
    <t>Chewing Gum NCS冷冻水累积流量</t>
  </si>
  <si>
    <t>1480_CHWP_NCS_TO</t>
  </si>
  <si>
    <t>口香糖低温冷冻机冷冻水瞬时流量</t>
  </si>
  <si>
    <t>GUM16_UWC_E01_FIT_1</t>
  </si>
  <si>
    <t>口香糖低温冷冻机冷冻水累积流量</t>
  </si>
  <si>
    <t>GUM16_UWC_E01_FIT_TO</t>
    <phoneticPr fontId="5" type="noConversion"/>
  </si>
  <si>
    <t>口香糖空调冷冻水瞬时流量</t>
  </si>
  <si>
    <t>口香糖冷冻水总管流速-Chewing Gum NCS冷冻水流速-口香糖低温冷冻机冷冻水流速</t>
    <phoneticPr fontId="5" type="noConversion"/>
  </si>
  <si>
    <t>口香糖空调冷冻水累积流量</t>
  </si>
  <si>
    <t>口香糖工业热水瞬时流量</t>
    <phoneticPr fontId="5" type="noConversion"/>
  </si>
  <si>
    <t>GUM15_FIT_E01</t>
  </si>
  <si>
    <t>口香糖工业热水累积流量</t>
  </si>
  <si>
    <t>GUM15_FIT_E01_TO</t>
    <phoneticPr fontId="5" type="noConversion"/>
  </si>
  <si>
    <t>口香糖总管压缩空气瞬时流量</t>
    <phoneticPr fontId="5" type="noConversion"/>
  </si>
  <si>
    <t>Y4_KXT-3_40001</t>
  </si>
  <si>
    <t>口香糖总管压缩空气累积流量</t>
  </si>
  <si>
    <t>Y4_KXT-3_40009</t>
  </si>
  <si>
    <t>口香糖小包装压缩空气瞬时流量</t>
    <phoneticPr fontId="5" type="noConversion"/>
  </si>
  <si>
    <t>Y4_KXT-4_40001</t>
  </si>
  <si>
    <t>口香糖小包装压缩空气累积流量</t>
  </si>
  <si>
    <t>Y4_KXT-4_40009</t>
  </si>
  <si>
    <t>口香糖前端压缩空气瞬时流量</t>
    <phoneticPr fontId="5" type="noConversion"/>
  </si>
  <si>
    <r>
      <rPr>
        <sz val="11"/>
        <color rgb="FF304760"/>
        <rFont val="等线"/>
        <family val="2"/>
        <charset val="134"/>
      </rPr>
      <t>口香糖总管压缩空气流速</t>
    </r>
    <r>
      <rPr>
        <sz val="11"/>
        <color rgb="FF304760"/>
        <rFont val="Arial"/>
        <family val="2"/>
      </rPr>
      <t>-</t>
    </r>
    <r>
      <rPr>
        <sz val="11"/>
        <color rgb="FF304760"/>
        <rFont val="等线"/>
        <family val="2"/>
        <charset val="134"/>
      </rPr>
      <t>口香糖小包装压缩空气流速</t>
    </r>
    <phoneticPr fontId="5" type="noConversion"/>
  </si>
  <si>
    <t>口香糖前端压缩空气累积流量</t>
  </si>
  <si>
    <r>
      <rPr>
        <sz val="11"/>
        <color rgb="FF304760"/>
        <rFont val="等线"/>
        <family val="2"/>
        <charset val="134"/>
      </rPr>
      <t>口香糖总管压缩空气流量</t>
    </r>
    <r>
      <rPr>
        <sz val="11"/>
        <color rgb="FF304760"/>
        <rFont val="Arial"/>
        <family val="2"/>
      </rPr>
      <t>-</t>
    </r>
    <r>
      <rPr>
        <sz val="11"/>
        <color rgb="FF304760"/>
        <rFont val="等线"/>
        <family val="2"/>
        <charset val="134"/>
      </rPr>
      <t>口香糖小包装压缩空气流量</t>
    </r>
    <phoneticPr fontId="5" type="noConversion"/>
  </si>
  <si>
    <t>口香糖自来水瞬时流量</t>
  </si>
  <si>
    <t>口香糖自来水累积流量</t>
  </si>
  <si>
    <t>口香糖小蒙特蒸汽瞬时流量</t>
  </si>
  <si>
    <t>口香糖小蒙特蒸汽累积流量</t>
  </si>
  <si>
    <t>Chewing Gum NCS蒸汽瞬时流量</t>
    <phoneticPr fontId="5" type="noConversion"/>
  </si>
  <si>
    <t>Chewing Gum NCS蒸汽累积流量</t>
  </si>
  <si>
    <t>INS005</t>
  </si>
  <si>
    <t>棒棒糖</t>
    <phoneticPr fontId="5" type="noConversion"/>
  </si>
  <si>
    <t>棒棒糖煮糖设备工艺配电柜41EMC01功率</t>
  </si>
  <si>
    <t>1700_EPP11D_5_3059</t>
  </si>
  <si>
    <t>煮糖设备工艺配电柜41EMC01功率</t>
  </si>
  <si>
    <t>棒棒糖煮糖设备工艺配电柜41EMC01电量</t>
  </si>
  <si>
    <t>1702_EPP11D_5_3206</t>
  </si>
  <si>
    <t>煮糖设备工艺配电柜41EMC01电量</t>
  </si>
  <si>
    <t>棒棒糖煮糖设备工艺配电柜41EMC02功率</t>
  </si>
  <si>
    <t>1704_EPP11D_6_3059</t>
  </si>
  <si>
    <t>煮糖设备工艺配电柜41EMC02功率</t>
  </si>
  <si>
    <t>棒棒糖煮糖设备工艺配电柜41EMC02电量</t>
  </si>
  <si>
    <t>1706_EPP11D_6_3206</t>
  </si>
  <si>
    <t>煮糖设备工艺配电柜41EMC02电量</t>
  </si>
  <si>
    <t>棒棒糖压模和小包装设备开关箱41EDP01功率</t>
  </si>
  <si>
    <t>1708_EPP11E_8_3059</t>
  </si>
  <si>
    <t>压模和小包装设备开关箱41EDP01功率</t>
  </si>
  <si>
    <t>棒棒糖压模和小包装设备开关箱41EDP01电量</t>
  </si>
  <si>
    <t>1710_EPP11E_8_3206</t>
  </si>
  <si>
    <t>压模和小包装设备开关箱41EDP01电量</t>
  </si>
  <si>
    <t>棒棒糖压模和小包装设备工艺配电柜44EMC301功率</t>
  </si>
  <si>
    <t>1712_EPP11E_11_3059</t>
  </si>
  <si>
    <t>压模和小包装设备工艺配电柜44EMC301功率</t>
  </si>
  <si>
    <t>棒棒糖压模和小包装设备工艺配电柜44EMC301电量</t>
  </si>
  <si>
    <t>1714_EPP11E_11_3206</t>
  </si>
  <si>
    <t>压模和小包装设备工艺配电柜44EMC301电量</t>
  </si>
  <si>
    <t>棒棒糖压模和小包装设备工艺配电柜44EMC302功率</t>
  </si>
  <si>
    <t>1716_EPP11E_12_3059</t>
  </si>
  <si>
    <t>压模和小包装设备工艺配电柜44EMC302功率</t>
  </si>
  <si>
    <t>棒棒糖压模和小包装设备工艺配电柜44EMC302电量</t>
  </si>
  <si>
    <t>1718_EPP11E_12_3206</t>
  </si>
  <si>
    <t>压模和小包装设备工艺配电柜44EMC302电量</t>
  </si>
  <si>
    <t>棒棒糖压模和小包装设备工艺配电柜40EMC301功率</t>
    <phoneticPr fontId="5" type="noConversion"/>
  </si>
  <si>
    <t>1720_EPP11E_13_3059</t>
  </si>
  <si>
    <t>压模和小包装设备工艺配电柜40EMC301功率</t>
    <phoneticPr fontId="5" type="noConversion"/>
  </si>
  <si>
    <t>棒棒糖压模和小包装设备工艺配电柜40EMC301电量</t>
    <phoneticPr fontId="5" type="noConversion"/>
  </si>
  <si>
    <t>1722_EPP11E_13_3206</t>
  </si>
  <si>
    <t>压模和小包装设备工艺配电柜40EMC301电量</t>
    <phoneticPr fontId="5" type="noConversion"/>
  </si>
  <si>
    <t>棒棒糖CIP设备功率</t>
  </si>
  <si>
    <t>1724_EPP11F_2_3059</t>
  </si>
  <si>
    <t>CIP设备功率</t>
  </si>
  <si>
    <t>棒棒糖CIP设备电量</t>
  </si>
  <si>
    <t>1726_EPP11F_2_3206</t>
  </si>
  <si>
    <t>CIP设备电量</t>
  </si>
  <si>
    <t>棒棒糖包装设备配电柜41EDP02功率</t>
    <phoneticPr fontId="5" type="noConversion"/>
  </si>
  <si>
    <t>1728_EPP11E_9_3059</t>
  </si>
  <si>
    <t>包装设备41EDP02开关柜功率</t>
  </si>
  <si>
    <t>棒棒糖包装设备配电柜41EDP02电量</t>
    <phoneticPr fontId="5" type="noConversion"/>
  </si>
  <si>
    <t>1730_EPP11E_9_3206</t>
  </si>
  <si>
    <t>包装设备41EDP02开关柜电量</t>
  </si>
  <si>
    <t>棒棒糖压模和小包装空调AHU101送风机功率</t>
    <phoneticPr fontId="5" type="noConversion"/>
  </si>
  <si>
    <t>读取AHU101送风机变频器的功率</t>
    <phoneticPr fontId="5" type="noConversion"/>
  </si>
  <si>
    <t>棒棒糖压模和小包装空调AHU101送风机电量</t>
    <phoneticPr fontId="5" type="noConversion"/>
  </si>
  <si>
    <t>读取AHU101送风机变频器的电量</t>
    <phoneticPr fontId="5" type="noConversion"/>
  </si>
  <si>
    <t>棒棒糖压模和小包装空调AHU101回风机功率</t>
    <phoneticPr fontId="5" type="noConversion"/>
  </si>
  <si>
    <t>读取AHU101回风机变频器的功率</t>
    <phoneticPr fontId="5" type="noConversion"/>
  </si>
  <si>
    <t>棒棒糖压模和小包装空调AHU101回风机电量</t>
    <phoneticPr fontId="5" type="noConversion"/>
  </si>
  <si>
    <t>读取AHU101回风机变频器的电量</t>
    <phoneticPr fontId="5" type="noConversion"/>
  </si>
  <si>
    <t>棒棒糖大包装空调AHU102送风机功率</t>
    <phoneticPr fontId="5" type="noConversion"/>
  </si>
  <si>
    <t>读取AHU102送风机变频器的功率</t>
  </si>
  <si>
    <t>棒棒糖大包装空调AHU102送风机电量</t>
    <phoneticPr fontId="5" type="noConversion"/>
  </si>
  <si>
    <t>读取AHU102送风机变频器的电量</t>
  </si>
  <si>
    <t>棒棒糖大包装空调AHU102回风机功率</t>
    <phoneticPr fontId="5" type="noConversion"/>
  </si>
  <si>
    <t>读取AHU102回风机变频器的功率</t>
  </si>
  <si>
    <t>棒棒糖大包装空调AHU102回风机电量</t>
    <phoneticPr fontId="5" type="noConversion"/>
  </si>
  <si>
    <t>读取AHU102回风机变频器的电量</t>
  </si>
  <si>
    <t>棒棒糖煮糖区空调用电功率</t>
  </si>
  <si>
    <t>1736_EPP11D_4_3059</t>
    <phoneticPr fontId="5" type="noConversion"/>
  </si>
  <si>
    <t>煮糖区空调用电功率</t>
  </si>
  <si>
    <t>EPP11D_4_3059减去工业热水三台水泵PCF401,PCF402,PCF403的电量</t>
    <phoneticPr fontId="5" type="noConversion"/>
  </si>
  <si>
    <t>棒棒糖煮糖区空调用电电量</t>
  </si>
  <si>
    <t>1738_EPP11D_4_3206</t>
    <phoneticPr fontId="5" type="noConversion"/>
  </si>
  <si>
    <t>煮糖区空调用电电量</t>
  </si>
  <si>
    <t>EPP11D_4_3206减去工业热水三台水泵PCF401,PCF402,PCF403的功率</t>
    <phoneticPr fontId="5" type="noConversion"/>
  </si>
  <si>
    <t>棒棒糖工艺冷冻水瞬时流量</t>
  </si>
  <si>
    <t>CHWP_LLPDF</t>
  </si>
  <si>
    <t>棒棒糖工艺冷冻水累积流量</t>
  </si>
  <si>
    <t>1740_CHWP_LLPDF_TO</t>
    <phoneticPr fontId="5" type="noConversion"/>
  </si>
  <si>
    <t>工艺冷冻水折算电量</t>
  </si>
  <si>
    <t>棒棒糖LLP小包装空调冷冻水瞬时流量</t>
  </si>
  <si>
    <t>CHWA_LLPDF</t>
  </si>
  <si>
    <t>棒棒糖LLP小包装空调冷冻水累积流量</t>
  </si>
  <si>
    <t>1742_CHWA_LLPDF_TO</t>
    <phoneticPr fontId="5" type="noConversion"/>
  </si>
  <si>
    <t>LLP小包装空调冷冻水折算电量</t>
  </si>
  <si>
    <t>棒棒糖LLP大包装空调冷冻水瞬时流量</t>
  </si>
  <si>
    <t>CHWA_LLPPK</t>
  </si>
  <si>
    <t>棒棒糖LLP大包装空调冷冻水累积流量</t>
  </si>
  <si>
    <t>1744_CHWA_LLPPK_TO</t>
    <phoneticPr fontId="5" type="noConversion"/>
  </si>
  <si>
    <t>LLP大包装空调冷冻水折算电量</t>
  </si>
  <si>
    <t>棒棒糖压缩空气瞬时流量</t>
  </si>
  <si>
    <t>HART_CDAM-1_40001</t>
  </si>
  <si>
    <t>棒棒糖压缩空气累积流量</t>
  </si>
  <si>
    <t>1746_CDA_LLPForm_TO</t>
  </si>
  <si>
    <t>HART_CDAM-1_40009</t>
  </si>
  <si>
    <t>棒棒糖照明配电箱20ELP51功率</t>
    <phoneticPr fontId="5" type="noConversion"/>
  </si>
  <si>
    <t>1748_EPP11F_3_3059</t>
  </si>
  <si>
    <t>EPP11F_3_3059</t>
    <phoneticPr fontId="5" type="noConversion"/>
  </si>
  <si>
    <t>棒棒糖照明配电箱20ELP51电量</t>
    <phoneticPr fontId="5" type="noConversion"/>
  </si>
  <si>
    <t>1750_EPP11F_3_3206</t>
  </si>
  <si>
    <t>EPP11F_3_3206</t>
    <phoneticPr fontId="5" type="noConversion"/>
  </si>
  <si>
    <t>棒棒糖照明配电箱20ELP52功率</t>
    <phoneticPr fontId="5" type="noConversion"/>
  </si>
  <si>
    <t>1752_EPP11F_4_3059</t>
  </si>
  <si>
    <t>EPP11F_4_3059</t>
    <phoneticPr fontId="5" type="noConversion"/>
  </si>
  <si>
    <t>棒棒糖照明配电箱20ELP52电量</t>
    <phoneticPr fontId="5" type="noConversion"/>
  </si>
  <si>
    <t>1754_EPP11F_4_3206</t>
  </si>
  <si>
    <t>EPP11F_4_3206</t>
    <phoneticPr fontId="5" type="noConversion"/>
  </si>
  <si>
    <t>棒棒糖插座配电箱27EDP11功率</t>
    <phoneticPr fontId="5" type="noConversion"/>
  </si>
  <si>
    <t>1756_EPP11F_5_3059</t>
  </si>
  <si>
    <t>EPP11F_5_3059</t>
    <phoneticPr fontId="5" type="noConversion"/>
  </si>
  <si>
    <t>棒棒糖插座配电箱27EDP11电量</t>
    <phoneticPr fontId="5" type="noConversion"/>
  </si>
  <si>
    <t>1758_EPP11F_5_3206</t>
  </si>
  <si>
    <t>EPP11F_5_3206</t>
    <phoneticPr fontId="5" type="noConversion"/>
  </si>
  <si>
    <t>棒棒糖插座配电箱27EDP15功率</t>
    <phoneticPr fontId="5" type="noConversion"/>
  </si>
  <si>
    <t>1760_EPP11F_6_3059</t>
  </si>
  <si>
    <t>EPP11F_6_3059</t>
    <phoneticPr fontId="5" type="noConversion"/>
  </si>
  <si>
    <t>棒棒糖插座配电箱27EDP15电量</t>
    <phoneticPr fontId="5" type="noConversion"/>
  </si>
  <si>
    <t>1762_EPP11F_6_3206</t>
  </si>
  <si>
    <t>EPP11F_6_3206</t>
    <phoneticPr fontId="5" type="noConversion"/>
  </si>
  <si>
    <t>棒棒糖蒸汽瞬时流量</t>
  </si>
  <si>
    <t>BMS上的LLP蒸汽流速</t>
    <phoneticPr fontId="5" type="noConversion"/>
  </si>
  <si>
    <t>棒棒糖蒸汽累积流量</t>
  </si>
  <si>
    <t>1764_蒸汽</t>
  </si>
  <si>
    <t>蒸汽</t>
  </si>
  <si>
    <t>BMS上的LLP蒸汽流量</t>
    <phoneticPr fontId="5" type="noConversion"/>
  </si>
  <si>
    <t>棒棒糖工艺设备工业热水瞬时流量</t>
    <phoneticPr fontId="5" type="noConversion"/>
  </si>
  <si>
    <t>LPHWP_LLPDF</t>
  </si>
  <si>
    <t>棒棒糖工艺设备工业热水累积流量</t>
    <phoneticPr fontId="5" type="noConversion"/>
  </si>
  <si>
    <t>1766_LPHWP_LLPDF_TO</t>
    <phoneticPr fontId="5" type="noConversion"/>
  </si>
  <si>
    <t>LLP工艺设备热水折算蒸汽</t>
  </si>
  <si>
    <t>棒棒糖小包装空调工业热水瞬时流量</t>
    <phoneticPr fontId="5" type="noConversion"/>
  </si>
  <si>
    <t>LPHWHC_LLPDF</t>
  </si>
  <si>
    <t>1768_LPHWHC_LLPDF_TO</t>
    <phoneticPr fontId="5" type="noConversion"/>
  </si>
  <si>
    <t>LLP小包装空调热水折算蒸汽</t>
  </si>
  <si>
    <t>棒棒糖大包装空调工业热水瞬时流量</t>
    <phoneticPr fontId="5" type="noConversion"/>
  </si>
  <si>
    <t>LPHWHC_LLPPK</t>
  </si>
  <si>
    <t>1770_LPHWHC_LLPPK_TO</t>
    <phoneticPr fontId="5" type="noConversion"/>
  </si>
  <si>
    <t>LLP大包装空调热水折算蒸汽</t>
  </si>
  <si>
    <t>棒棒糖自来水瞬时流量</t>
  </si>
  <si>
    <t>1772_自来水</t>
  </si>
  <si>
    <t>棒棒糖自来水累积流量</t>
  </si>
  <si>
    <t>棒棒糖软水瞬时流量</t>
  </si>
  <si>
    <t>棒棒糖软水累积流量</t>
  </si>
  <si>
    <t>1774_软水</t>
  </si>
  <si>
    <t>冰激凌</t>
    <phoneticPr fontId="5" type="noConversion"/>
  </si>
  <si>
    <t>Total</t>
    <phoneticPr fontId="5" type="noConversion"/>
  </si>
  <si>
    <t>冰激凌total功率</t>
    <phoneticPr fontId="5" type="noConversion"/>
  </si>
  <si>
    <t>冰激凌total电量</t>
    <phoneticPr fontId="5" type="noConversion"/>
  </si>
  <si>
    <t>冰激凌软水站功率</t>
    <phoneticPr fontId="5" type="noConversion"/>
  </si>
  <si>
    <t>DC_1001CUB.EPP01A.D9.3059</t>
    <phoneticPr fontId="41" type="noConversion"/>
  </si>
  <si>
    <t>冰激凌软水站电量</t>
    <phoneticPr fontId="5" type="noConversion"/>
  </si>
  <si>
    <t>DC_1001CUB.EPP01A.D9.3203</t>
    <phoneticPr fontId="41" type="noConversion"/>
  </si>
  <si>
    <t>冰激凌蒸汽瞬时流量</t>
    <phoneticPr fontId="5" type="noConversion"/>
  </si>
  <si>
    <t>冰激凌蒸汽累积流量</t>
    <phoneticPr fontId="5" type="noConversion"/>
  </si>
  <si>
    <t>压缩空气</t>
  </si>
  <si>
    <t>冰激凌压缩空气瞬时流量</t>
  </si>
  <si>
    <t>冰激凌压缩空气累积流量</t>
  </si>
  <si>
    <t>冷冻水</t>
  </si>
  <si>
    <t>冰激凌冷冻水瞬时流量</t>
  </si>
  <si>
    <t>冰激凌冷冻水累积流量</t>
  </si>
  <si>
    <t>冰激凌软水累积流量</t>
  </si>
  <si>
    <t>冰激凌自来水累积流量</t>
  </si>
  <si>
    <t>INS006</t>
  </si>
  <si>
    <t>公摊</t>
    <phoneticPr fontId="5" type="noConversion"/>
  </si>
  <si>
    <t>污水站和UT</t>
    <phoneticPr fontId="5" type="noConversion"/>
  </si>
  <si>
    <t>废水站提升泵和RO水系统电柜功率</t>
    <phoneticPr fontId="5" type="noConversion"/>
  </si>
  <si>
    <t>1950_EPP11D_2_3059</t>
  </si>
  <si>
    <t>废水站3/RO水控制柜/加药系统电源柜功率</t>
    <phoneticPr fontId="5" type="noConversion"/>
  </si>
  <si>
    <t>EPP11D_2_3059减去AHU100-102的功率</t>
    <phoneticPr fontId="5" type="noConversion"/>
  </si>
  <si>
    <t>废水站提升泵和RO水系统电柜电量</t>
    <phoneticPr fontId="5" type="noConversion"/>
  </si>
  <si>
    <t>1952_EPP11D_2_3206</t>
  </si>
  <si>
    <t>废水站3/RO水控制柜/加药系统电源柜电量</t>
    <phoneticPr fontId="5" type="noConversion"/>
  </si>
  <si>
    <t>EPP11D_2_3059减去AHU100-102的电量</t>
    <phoneticPr fontId="5" type="noConversion"/>
  </si>
  <si>
    <t>五金仓维修间配电柜功率</t>
    <phoneticPr fontId="5" type="noConversion"/>
  </si>
  <si>
    <t>EPP12F_1_3059</t>
  </si>
  <si>
    <t>五金仓维修间配电柜电量</t>
    <phoneticPr fontId="5" type="noConversion"/>
  </si>
  <si>
    <t>EPP12F_1_3206</t>
  </si>
  <si>
    <t>公摊空调AHU110送风机功率</t>
    <phoneticPr fontId="5" type="noConversion"/>
  </si>
  <si>
    <t>读取AHU110送风机变频器的功率</t>
    <phoneticPr fontId="5" type="noConversion"/>
  </si>
  <si>
    <t>公摊空调AHU110送风机电量</t>
    <phoneticPr fontId="5" type="noConversion"/>
  </si>
  <si>
    <t>读取AHU110送风机变频器的电量</t>
    <phoneticPr fontId="5" type="noConversion"/>
  </si>
  <si>
    <t>公摊空调AHU110回风机功率</t>
    <phoneticPr fontId="5" type="noConversion"/>
  </si>
  <si>
    <t>读取AHU110回风机变频器的功率</t>
    <phoneticPr fontId="5" type="noConversion"/>
  </si>
  <si>
    <t>公摊空调AHU110回风机电量</t>
    <phoneticPr fontId="5" type="noConversion"/>
  </si>
  <si>
    <t>读取AHU110回风机变频器的电量</t>
    <phoneticPr fontId="5" type="noConversion"/>
  </si>
  <si>
    <t>公摊空调AHU111送风机功率</t>
  </si>
  <si>
    <t>读取AHU111送风机变频器的功率</t>
  </si>
  <si>
    <t>公摊空调AHU111送风机电量</t>
  </si>
  <si>
    <t>读取AHU111送风机变频器的电量</t>
  </si>
  <si>
    <t>公摊空调AHU111回风机功率</t>
  </si>
  <si>
    <t>读取AHU111回风机变频器的功率</t>
  </si>
  <si>
    <t>公摊空调AHU111回风机电量</t>
  </si>
  <si>
    <t>读取AHU111回风机变频器的电量</t>
  </si>
  <si>
    <t>公摊空调AHU110冷冻水瞬时流量</t>
  </si>
  <si>
    <t>公摊空调AHU110冷冻水累积流量</t>
  </si>
  <si>
    <t>公摊空调AHU111冷冻水瞬时流量</t>
  </si>
  <si>
    <t>公摊空调AHU111冷冻水累积流量</t>
  </si>
  <si>
    <t>快速门</t>
    <phoneticPr fontId="5" type="noConversion"/>
  </si>
  <si>
    <t>公摊车间快速门配电柜功率</t>
    <phoneticPr fontId="5" type="noConversion"/>
  </si>
  <si>
    <t>EPP31E_13_3059</t>
    <phoneticPr fontId="41" type="noConversion"/>
  </si>
  <si>
    <t>公摊车间快速门配电柜电量</t>
    <phoneticPr fontId="5" type="noConversion"/>
  </si>
  <si>
    <t>EPP31E_13_3206</t>
    <phoneticPr fontId="41" type="noConversion"/>
  </si>
  <si>
    <t>公摊CUB和污水站压缩空气瞬时流量</t>
    <phoneticPr fontId="5" type="noConversion"/>
  </si>
  <si>
    <t>HART_CDAM-4_40001</t>
  </si>
  <si>
    <t>公摊CUB和污水站压缩空气累积流量</t>
    <phoneticPr fontId="5" type="noConversion"/>
  </si>
  <si>
    <t>HART_CDAM-4_40009</t>
  </si>
  <si>
    <t>公摊厂房二楼设备间照明配电柜20ELP55功率</t>
    <phoneticPr fontId="5" type="noConversion"/>
  </si>
  <si>
    <t>1974_EPP11G_7_3059</t>
  </si>
  <si>
    <t>厂房二楼设备间照明功率</t>
  </si>
  <si>
    <t>EPP11G_7_3059</t>
    <phoneticPr fontId="5" type="noConversion"/>
  </si>
  <si>
    <t>公摊厂房二楼设备间照明配电柜20ELP55电量</t>
    <phoneticPr fontId="5" type="noConversion"/>
  </si>
  <si>
    <t>1978_EPP11G_7_3206</t>
  </si>
  <si>
    <t>厂房二楼设备间照明电量</t>
  </si>
  <si>
    <t>EPP11G_7_3206</t>
    <phoneticPr fontId="5" type="noConversion"/>
  </si>
  <si>
    <t>公摊厂房二楼设备间照明配电柜20ELP56功率</t>
    <phoneticPr fontId="5" type="noConversion"/>
  </si>
  <si>
    <t>1976_EPP12G_9_3059</t>
  </si>
  <si>
    <t>EPP12G_9_3059</t>
    <phoneticPr fontId="5" type="noConversion"/>
  </si>
  <si>
    <t>公摊厂房二楼设备间照明配电柜20ELP56电量</t>
    <phoneticPr fontId="5" type="noConversion"/>
  </si>
  <si>
    <t>1980_EPP12G_9_3206</t>
  </si>
  <si>
    <t>EPP12G_9_3206</t>
    <phoneticPr fontId="5" type="noConversion"/>
  </si>
  <si>
    <t>公摊2、3号变电站照明功率</t>
    <phoneticPr fontId="5" type="noConversion"/>
  </si>
  <si>
    <t>EPP12G_10_3059</t>
    <phoneticPr fontId="5" type="noConversion"/>
  </si>
  <si>
    <t>公摊2、3号变电站照明电量</t>
    <phoneticPr fontId="5" type="noConversion"/>
  </si>
  <si>
    <t>EPP12G_10_3206</t>
    <phoneticPr fontId="5" type="noConversion"/>
  </si>
  <si>
    <t>公摊车间一层插座配电柜27EDP12功率</t>
    <phoneticPr fontId="5" type="noConversion"/>
  </si>
  <si>
    <t>1982_EPP12F_7_3059</t>
  </si>
  <si>
    <t>公摊车间一层插座配电柜27EDP12电量</t>
    <phoneticPr fontId="5" type="noConversion"/>
  </si>
  <si>
    <t>1984_EPP12F_7_3206</t>
  </si>
  <si>
    <t>公摊车间二层插座配电柜27EDP16功率</t>
    <phoneticPr fontId="5" type="noConversion"/>
  </si>
  <si>
    <t>1986_EPP12F_8_3059</t>
  </si>
  <si>
    <t>公摊车间二层插座配电柜27EDP16电量</t>
    <phoneticPr fontId="5" type="noConversion"/>
  </si>
  <si>
    <t>1988_EPP12F_8_3206</t>
  </si>
  <si>
    <t>公摊CUB插座功率</t>
    <phoneticPr fontId="5" type="noConversion"/>
  </si>
  <si>
    <t>DC_1001CUB.EPP02B.D9.3059</t>
    <phoneticPr fontId="41" type="noConversion"/>
  </si>
  <si>
    <t>公摊CUB插座电量</t>
    <phoneticPr fontId="5" type="noConversion"/>
  </si>
  <si>
    <t>DC_1001CUB.EPP02B.D9.3203</t>
    <phoneticPr fontId="41" type="noConversion"/>
  </si>
  <si>
    <t>供电损失</t>
    <phoneticPr fontId="5" type="noConversion"/>
  </si>
  <si>
    <t>公摊供电损失功率</t>
    <phoneticPr fontId="5" type="noConversion"/>
  </si>
  <si>
    <t>总表功率减去各区域的供电总功率</t>
    <phoneticPr fontId="5" type="noConversion"/>
  </si>
  <si>
    <t>公摊供电损失电量</t>
    <phoneticPr fontId="5" type="noConversion"/>
  </si>
  <si>
    <t>总表电量减去各区域的供电总电量</t>
    <phoneticPr fontId="5" type="noConversion"/>
  </si>
  <si>
    <t>公摊UT软水消毒蒸汽瞬时流量</t>
  </si>
  <si>
    <t>1990_蒸汽</t>
  </si>
  <si>
    <t>kg//H</t>
    <phoneticPr fontId="5" type="noConversion"/>
  </si>
  <si>
    <t>C4_ST-2_1028</t>
  </si>
  <si>
    <t>公摊UT软水消毒蒸汽累积流量</t>
  </si>
  <si>
    <t>C4_ST-2_1030</t>
  </si>
  <si>
    <t>蒸汽损失</t>
    <phoneticPr fontId="5" type="noConversion"/>
  </si>
  <si>
    <t>公摊蒸汽损失瞬时流量</t>
  </si>
  <si>
    <t>总表流速减去各区域的蒸汽总流速</t>
    <phoneticPr fontId="5" type="noConversion"/>
  </si>
  <si>
    <t>公摊蒸汽损失累积流量</t>
  </si>
  <si>
    <t>总表流量减去各区域的蒸汽总流量</t>
    <phoneticPr fontId="5" type="noConversion"/>
  </si>
  <si>
    <t>自来水损失</t>
    <phoneticPr fontId="5" type="noConversion"/>
  </si>
  <si>
    <t>公摊自来水损失（包括消防和绿化）流速</t>
    <phoneticPr fontId="5" type="noConversion"/>
  </si>
  <si>
    <t>总表流速减去各区域的自来水总流速</t>
    <phoneticPr fontId="5" type="noConversion"/>
  </si>
  <si>
    <t>公摊自来水损失（包括消防和绿化）流量</t>
    <phoneticPr fontId="5" type="noConversion"/>
  </si>
  <si>
    <t>总表流量减去各区域的自来水总流量</t>
    <phoneticPr fontId="5" type="noConversion"/>
  </si>
  <si>
    <t>软水损失</t>
    <phoneticPr fontId="5" type="noConversion"/>
  </si>
  <si>
    <t>公摊软水损失流速</t>
    <phoneticPr fontId="5" type="noConversion"/>
  </si>
  <si>
    <t>总表流速减去各区域的软水总流速</t>
    <phoneticPr fontId="5" type="noConversion"/>
  </si>
  <si>
    <t>公摊软水损失流量</t>
    <phoneticPr fontId="5" type="noConversion"/>
  </si>
  <si>
    <t>总表流量减去各区域的软水总流量</t>
    <phoneticPr fontId="5" type="noConversion"/>
  </si>
  <si>
    <t>消防</t>
    <phoneticPr fontId="5" type="noConversion"/>
  </si>
  <si>
    <t>公摊消防排烟风机配电柜27EMC17功率1</t>
    <phoneticPr fontId="5" type="noConversion"/>
  </si>
  <si>
    <t>EPP31H_18_3059</t>
    <phoneticPr fontId="41" type="noConversion"/>
  </si>
  <si>
    <t>公摊消防排烟风机配电柜27EMC17电量1</t>
    <phoneticPr fontId="5" type="noConversion"/>
  </si>
  <si>
    <t>EPP31H_18_3206</t>
    <phoneticPr fontId="41" type="noConversion"/>
  </si>
  <si>
    <t>公摊消防排烟风机配电柜27EMC17功率2</t>
  </si>
  <si>
    <t>DC_1001CUB.EPP02B.D1.3059</t>
  </si>
  <si>
    <t>公摊消防排烟风机配电柜27EMC17电量2</t>
    <phoneticPr fontId="5" type="noConversion"/>
  </si>
  <si>
    <t>DC_1001CUB.EPP02B.D1.3203</t>
  </si>
  <si>
    <t>公摊消防防火卷帘门配电柜27EDP18功率1</t>
    <phoneticPr fontId="5" type="noConversion"/>
  </si>
  <si>
    <t>EPP31G_12_3059</t>
    <phoneticPr fontId="41" type="noConversion"/>
  </si>
  <si>
    <t>公摊消防防火卷帘门配电柜27EDP18电量1</t>
    <phoneticPr fontId="5" type="noConversion"/>
  </si>
  <si>
    <t>EPP31G_12_3206</t>
    <phoneticPr fontId="41" type="noConversion"/>
  </si>
  <si>
    <t>公摊消防防火卷帘门配电柜27EDP18功率2</t>
    <phoneticPr fontId="5" type="noConversion"/>
  </si>
  <si>
    <t>DC_1001CUB.EPP02B.D2.3059</t>
    <phoneticPr fontId="41" type="noConversion"/>
  </si>
  <si>
    <t>公摊消防防火卷帘门配电柜27EDP18电量2</t>
    <phoneticPr fontId="5" type="noConversion"/>
  </si>
  <si>
    <t>DC_1001CUB.EPP02B.D2.3203</t>
    <phoneticPr fontId="41" type="noConversion"/>
  </si>
  <si>
    <t>公摊消防排烟风机配电柜27EMC42功率</t>
    <phoneticPr fontId="5" type="noConversion"/>
  </si>
  <si>
    <t>DC_1001CUB.EPP02B.D4.3059</t>
    <phoneticPr fontId="41" type="noConversion"/>
  </si>
  <si>
    <t>公摊消防排烟风机配电柜27EMC42电量</t>
    <phoneticPr fontId="5" type="noConversion"/>
  </si>
  <si>
    <t>DC_1001CUB.EPP02B.D4.3203</t>
    <phoneticPr fontId="41" type="noConversion"/>
  </si>
  <si>
    <t>公摊消防排烟风机配电柜27EMC18功率1</t>
    <phoneticPr fontId="5" type="noConversion"/>
  </si>
  <si>
    <t>EPP31G_7_3059</t>
  </si>
  <si>
    <t>公摊消防排烟风机配电柜27EMC18电量1</t>
    <phoneticPr fontId="5" type="noConversion"/>
  </si>
  <si>
    <t>EPP31G_7_3206</t>
  </si>
  <si>
    <t>公摊消防排烟风机配电柜27EMC18功率2</t>
  </si>
  <si>
    <t>DC_1001CUB.EPP02B.D5.3059</t>
    <phoneticPr fontId="41" type="noConversion"/>
  </si>
  <si>
    <t>公摊消防排烟风机配电柜27EMC18电量2</t>
  </si>
  <si>
    <t>DC_1001CUB.EPP02B.D5.3203</t>
    <phoneticPr fontId="41" type="noConversion"/>
  </si>
  <si>
    <t>公摊消防排烟风机配电柜27EMC19功率1</t>
    <phoneticPr fontId="5" type="noConversion"/>
  </si>
  <si>
    <t>EPP31E_11_3059</t>
    <phoneticPr fontId="41" type="noConversion"/>
  </si>
  <si>
    <t>公摊消防排烟风机配电柜27EMC19电量1</t>
    <phoneticPr fontId="5" type="noConversion"/>
  </si>
  <si>
    <t>EPP31E_11_3206</t>
    <phoneticPr fontId="41" type="noConversion"/>
  </si>
  <si>
    <t>公摊消防排烟风机配电柜27EMC19功率2</t>
    <phoneticPr fontId="5" type="noConversion"/>
  </si>
  <si>
    <t>DC_1001CUB.EPP02B.D6.3059</t>
    <phoneticPr fontId="41" type="noConversion"/>
  </si>
  <si>
    <t>公摊消防排烟风机配电柜27EMC19电量2</t>
    <phoneticPr fontId="5" type="noConversion"/>
  </si>
  <si>
    <t>DC_1001CUB.EPP02B.D6.3203</t>
    <phoneticPr fontId="41" type="noConversion"/>
  </si>
  <si>
    <t>公摊消防排烟风机配电柜27EMC33功率</t>
    <phoneticPr fontId="5" type="noConversion"/>
  </si>
  <si>
    <t>DC_1001CUB.EPP02B.D13.3059</t>
    <phoneticPr fontId="41" type="noConversion"/>
  </si>
  <si>
    <t>公摊消防排烟风机配电柜27EMC33电量</t>
    <phoneticPr fontId="5" type="noConversion"/>
  </si>
  <si>
    <t>DC_1001CUB.EPP02B.D13.3203</t>
    <phoneticPr fontId="41" type="noConversion"/>
  </si>
  <si>
    <t>公摊消防排烟风机配电柜27EMC20功率</t>
    <phoneticPr fontId="5" type="noConversion"/>
  </si>
  <si>
    <t>DC_1001CUB.EPP02B.D14.3059</t>
    <phoneticPr fontId="41" type="noConversion"/>
  </si>
  <si>
    <t>公摊消防排烟风机配电柜27EMC20电量</t>
    <phoneticPr fontId="5" type="noConversion"/>
  </si>
  <si>
    <t>DC_1001CUB.EPP02B.D14.3203</t>
    <phoneticPr fontId="41" type="noConversion"/>
  </si>
  <si>
    <t>公摊消防喷淋配电柜27EMC50功率</t>
    <phoneticPr fontId="5" type="noConversion"/>
  </si>
  <si>
    <t>EPP31F_4_3059</t>
    <phoneticPr fontId="41" type="noConversion"/>
  </si>
  <si>
    <t>公摊消防喷淋配电柜27EMC50电量</t>
    <phoneticPr fontId="5" type="noConversion"/>
  </si>
  <si>
    <t>EPP31F_4_3206</t>
    <phoneticPr fontId="41" type="noConversion"/>
  </si>
  <si>
    <t>公摊消防喷淋配电柜27EMC51功率</t>
    <phoneticPr fontId="5" type="noConversion"/>
  </si>
  <si>
    <t>EPP31F_5_3059</t>
    <phoneticPr fontId="41" type="noConversion"/>
  </si>
  <si>
    <t>公摊消防喷淋配电柜27EMC51电量</t>
    <phoneticPr fontId="5" type="noConversion"/>
  </si>
  <si>
    <t>EPP31F_5_3206</t>
    <phoneticPr fontId="41" type="noConversion"/>
  </si>
  <si>
    <t>公摊消防彩虹糖区域功率</t>
    <phoneticPr fontId="5" type="noConversion"/>
  </si>
  <si>
    <t>EPP32G_9_3059</t>
  </si>
  <si>
    <t>公摊消防彩虹糖区域电量</t>
    <phoneticPr fontId="5" type="noConversion"/>
  </si>
  <si>
    <t>EPP32G_9_3206</t>
  </si>
  <si>
    <t>INS007</t>
  </si>
  <si>
    <t>瓶装线</t>
    <phoneticPr fontId="5" type="noConversion"/>
  </si>
  <si>
    <t>瓶装线包装设备用电功率</t>
    <phoneticPr fontId="5" type="noConversion"/>
  </si>
  <si>
    <t>2200_EPP11D_7_3059</t>
  </si>
  <si>
    <t>瓶装线包装设备用电电量</t>
    <phoneticPr fontId="5" type="noConversion"/>
  </si>
  <si>
    <t>2202_EPP11D_7_3206</t>
  </si>
  <si>
    <t>瓶装线空调AHU100送风机功率</t>
    <phoneticPr fontId="5" type="noConversion"/>
  </si>
  <si>
    <t>读取AHU100送风机变频器的功率</t>
    <phoneticPr fontId="5" type="noConversion"/>
  </si>
  <si>
    <t>瓶装线空调AHU100送风机电量</t>
    <phoneticPr fontId="5" type="noConversion"/>
  </si>
  <si>
    <t>读取AHU100送风机变频器的电量</t>
    <phoneticPr fontId="5" type="noConversion"/>
  </si>
  <si>
    <t>瓶装线空调AHU100回风机功率</t>
    <phoneticPr fontId="5" type="noConversion"/>
  </si>
  <si>
    <t>读取AHU100回风机变频器的功率</t>
    <phoneticPr fontId="5" type="noConversion"/>
  </si>
  <si>
    <t>瓶装线空调AHU100回风机电量</t>
    <phoneticPr fontId="5" type="noConversion"/>
  </si>
  <si>
    <t>读取AHU100回风机变频器的电量</t>
    <phoneticPr fontId="5" type="noConversion"/>
  </si>
  <si>
    <t>瓶装线空调AHU100冷冻水瞬时流量</t>
  </si>
  <si>
    <t>CHWA_LLPDep</t>
  </si>
  <si>
    <t>瓶装线空调AHU100冷冻水累积流量</t>
  </si>
  <si>
    <t>CHWA_LLPDep_TO</t>
    <phoneticPr fontId="5" type="noConversion"/>
  </si>
  <si>
    <t>瓶装线压缩空气瞬时流量</t>
  </si>
  <si>
    <t>HART_CDAM-3_40001</t>
  </si>
  <si>
    <t>瓶装线压缩空气累积流量</t>
  </si>
  <si>
    <t>HART_CDAM-3_40009</t>
  </si>
  <si>
    <t>瓶装线照明配电箱20ELP51功率</t>
  </si>
  <si>
    <t>2212_EPP11F_3_3059</t>
  </si>
  <si>
    <t>瓶装线照明用电功率</t>
  </si>
  <si>
    <t>瓶装线照明配电箱20ELP51电量</t>
  </si>
  <si>
    <t>2214_EPP11F_3_3206</t>
  </si>
  <si>
    <t>瓶装线照明用电电量</t>
  </si>
  <si>
    <t>瓶装线照明配电箱20ELP52功率</t>
  </si>
  <si>
    <t>2216_EPP11F_4_3059</t>
  </si>
  <si>
    <t>瓶装线照明配电箱20ELP52电量</t>
  </si>
  <si>
    <t>2218_EPP11F_4_3206</t>
  </si>
  <si>
    <t>瓶装线插座配电箱27EDP11功率</t>
  </si>
  <si>
    <t>2220_EPP11F_5_3059</t>
  </si>
  <si>
    <t>瓶装线插座用电功率</t>
  </si>
  <si>
    <t>瓶装线插座配电箱27EDP11电量</t>
  </si>
  <si>
    <t>2222_EPP11F_5_3206</t>
  </si>
  <si>
    <t>瓶装线插座用电电量</t>
  </si>
  <si>
    <t>瓶装线插座配电箱27EDP15功率</t>
  </si>
  <si>
    <t>2224_EPP11F_6_3059</t>
  </si>
  <si>
    <t>瓶装线插座配电箱27EDP15电量</t>
  </si>
  <si>
    <t>2226_EPP11F_6_3206</t>
  </si>
  <si>
    <t>瓶装线空调工业热水瞬时流量</t>
    <phoneticPr fontId="5" type="noConversion"/>
  </si>
  <si>
    <t>PHWHC_LLPDep</t>
  </si>
  <si>
    <t>瓶装线空调工业热水累积流量</t>
    <phoneticPr fontId="5" type="noConversion"/>
  </si>
  <si>
    <t>PHWHC_LLPDep_TO</t>
    <phoneticPr fontId="5" type="noConversion"/>
  </si>
  <si>
    <t>瓶装线包装设备工业热水瞬时流量</t>
    <phoneticPr fontId="5" type="noConversion"/>
  </si>
  <si>
    <t>LPHWP_LLPDep</t>
    <phoneticPr fontId="5" type="noConversion"/>
  </si>
  <si>
    <t>瓶装线包装设备工业热水累积流量</t>
  </si>
  <si>
    <t>LPHWP_LLPDep_TO</t>
    <phoneticPr fontId="5" type="noConversion"/>
  </si>
  <si>
    <t>INS008</t>
  </si>
  <si>
    <t>仓库</t>
    <phoneticPr fontId="5" type="noConversion"/>
  </si>
  <si>
    <t>仓库照明配电柜20ELP53功率</t>
  </si>
  <si>
    <t>2400_EPP12F_5_3059</t>
  </si>
  <si>
    <t>仓库照明配电柜20ELP53电量</t>
  </si>
  <si>
    <t>2404_EPP12F_5_3206</t>
  </si>
  <si>
    <t>仓库照明配电柜20ELP54功率</t>
  </si>
  <si>
    <t>2402_EPP12F_6_3059</t>
  </si>
  <si>
    <t>仓库照明配电柜20ELP54电量</t>
  </si>
  <si>
    <t>2406_EPP12F_6_3206</t>
  </si>
  <si>
    <t>仓库成品仓插座配电箱41EDP06功率</t>
    <phoneticPr fontId="5" type="noConversion"/>
  </si>
  <si>
    <t>2408_EPP31D_4_3059</t>
  </si>
  <si>
    <t>成品仓叉车充电功率</t>
  </si>
  <si>
    <t>仓库成品仓插座配电箱41EDP06电量</t>
    <phoneticPr fontId="5" type="noConversion"/>
  </si>
  <si>
    <t>2410_EPP31D_4_3206</t>
  </si>
  <si>
    <t>成品仓叉车充电电量</t>
  </si>
  <si>
    <t>仓库原料仓叉车充电功率</t>
    <phoneticPr fontId="5" type="noConversion"/>
  </si>
  <si>
    <t>2412_EPP11G_14_3059</t>
  </si>
  <si>
    <t>原料仓叉车充电功率</t>
  </si>
  <si>
    <t>仓库原料仓叉车充电电量</t>
    <phoneticPr fontId="5" type="noConversion"/>
  </si>
  <si>
    <t>2414_EPP11G_14_3206</t>
  </si>
  <si>
    <t>原料仓叉车充电电量</t>
  </si>
  <si>
    <t>仓库成品仓库插座功率（UPS02供电）</t>
    <phoneticPr fontId="5" type="noConversion"/>
  </si>
  <si>
    <t>2416_EPP31H_15_3059</t>
    <phoneticPr fontId="5" type="noConversion"/>
  </si>
  <si>
    <t>成品仓库插座功率-UPS02供电</t>
  </si>
  <si>
    <t>仓库成品仓库插座电量（UPS02供电）</t>
    <phoneticPr fontId="5" type="noConversion"/>
  </si>
  <si>
    <t>2418_EPP31H_15_3206</t>
    <phoneticPr fontId="5" type="noConversion"/>
  </si>
  <si>
    <t>成品仓库插座电量-UPS02供电</t>
  </si>
  <si>
    <t>仓库成品仓库插座功率</t>
  </si>
  <si>
    <t>2420_EPP31H_16_3059</t>
    <phoneticPr fontId="5" type="noConversion"/>
  </si>
  <si>
    <t>成品仓库插座功率</t>
  </si>
  <si>
    <t>仓库成品仓库插座电量</t>
  </si>
  <si>
    <t>2422_EPP31H_16_3206</t>
    <phoneticPr fontId="5" type="noConversion"/>
  </si>
  <si>
    <t>成品仓库插座电量</t>
  </si>
  <si>
    <t>仓库冷库用电功率</t>
  </si>
  <si>
    <t>2424_EPP11G_13_3059</t>
  </si>
  <si>
    <t>冷库用电功率</t>
  </si>
  <si>
    <t>仓库冷库用电电量</t>
  </si>
  <si>
    <t>2426_EPP11G_13_3206</t>
  </si>
  <si>
    <t>冷库用电电量</t>
  </si>
  <si>
    <t>仓库清洗房自来水瞬时流量</t>
  </si>
  <si>
    <t>仓库清洗房自来水累积流量</t>
  </si>
  <si>
    <t>2432_metering-CityWater-M6-1</t>
  </si>
  <si>
    <t>仓库用水</t>
  </si>
  <si>
    <t>INS009</t>
  </si>
  <si>
    <t>行政楼</t>
    <phoneticPr fontId="5" type="noConversion"/>
  </si>
  <si>
    <t>行政楼IT不间断电源UPS03功率</t>
    <phoneticPr fontId="5" type="noConversion"/>
  </si>
  <si>
    <t>2600_EPP31E_12_3059</t>
  </si>
  <si>
    <t>办公IT不间断电源UPS03功率</t>
  </si>
  <si>
    <t>行政楼IT不间断电源UPS03电量</t>
    <phoneticPr fontId="5" type="noConversion"/>
  </si>
  <si>
    <t>2602_EPP31E_12_3206</t>
  </si>
  <si>
    <t>办公IT不间断电源UPS03电量</t>
  </si>
  <si>
    <t>行政楼空调配电柜27EMC32功率</t>
    <phoneticPr fontId="5" type="noConversion"/>
  </si>
  <si>
    <t>2604_EPP31G_10_3059</t>
  </si>
  <si>
    <t>空调设备空调配电柜27EMC32功率</t>
  </si>
  <si>
    <t>行政楼空调配电柜27EMC32电量</t>
    <phoneticPr fontId="5" type="noConversion"/>
  </si>
  <si>
    <t>2606_EPP31G_10_3206</t>
  </si>
  <si>
    <t>空调设备空调配电柜27EMC32电量</t>
  </si>
  <si>
    <t>行政楼空调配电柜27EMC31功率</t>
    <phoneticPr fontId="5" type="noConversion"/>
  </si>
  <si>
    <t>2608_EPP31G_11_3059</t>
  </si>
  <si>
    <t>空调设备空调配电柜27EMC31功率</t>
  </si>
  <si>
    <t>行政楼空调配电柜27EMC31电量</t>
    <phoneticPr fontId="5" type="noConversion"/>
  </si>
  <si>
    <t>2610_EPP31G_11_3206</t>
  </si>
  <si>
    <t>空调设备空调配电柜27EMC31电量</t>
  </si>
  <si>
    <t>行政楼和研发中心风机配电柜27EMC33功率1</t>
    <phoneticPr fontId="5" type="noConversion"/>
  </si>
  <si>
    <t>2612_EPP31F_3_3059</t>
  </si>
  <si>
    <t>行政楼和研发中心消防排烟风机27EMC33双电源配电柜功率</t>
  </si>
  <si>
    <t>行政楼和研发中心风机配电柜27EMC33功率2</t>
    <phoneticPr fontId="5" type="noConversion"/>
  </si>
  <si>
    <t>2614_EPP02C_13_3059</t>
  </si>
  <si>
    <t>行政楼和研发中心风机配电柜27EMC33电量1</t>
    <phoneticPr fontId="5" type="noConversion"/>
  </si>
  <si>
    <t>2616_EPP31F_3_3206</t>
  </si>
  <si>
    <t>行政楼和研发中心消防排烟风机27EMC33双电源配电柜电量</t>
  </si>
  <si>
    <t>行政楼和研发中心风机配电柜27EMC33电量2</t>
    <phoneticPr fontId="5" type="noConversion"/>
  </si>
  <si>
    <t>2618_EPP02C_13_3206</t>
  </si>
  <si>
    <t>实验室插座箱27EDP61/27EDP62功率</t>
    <phoneticPr fontId="5" type="noConversion"/>
  </si>
  <si>
    <t>2620_EPP31G_9_3059</t>
  </si>
  <si>
    <t>实验室设备(实验室插座箱27EDP61/27EDP62)功率</t>
    <phoneticPr fontId="5" type="noConversion"/>
  </si>
  <si>
    <t>实验室插座箱27EDP61/27EDP62电量</t>
    <phoneticPr fontId="5" type="noConversion"/>
  </si>
  <si>
    <t>2622_EPP31G_9_3206</t>
  </si>
  <si>
    <t>实验室设备(实验室插座箱27EDP61/27EDP62)电量</t>
  </si>
  <si>
    <t>实验室灭菌锅AP01功率</t>
    <phoneticPr fontId="5" type="noConversion"/>
  </si>
  <si>
    <t>27EPP31F-N7</t>
    <phoneticPr fontId="5" type="noConversion"/>
  </si>
  <si>
    <t>实验室灭菌锅设备</t>
    <phoneticPr fontId="5" type="noConversion"/>
  </si>
  <si>
    <t>实验室灭菌锅AP01电量</t>
    <phoneticPr fontId="5" type="noConversion"/>
  </si>
  <si>
    <t>实验室洁净区插座AP04功率</t>
    <phoneticPr fontId="5" type="noConversion"/>
  </si>
  <si>
    <t>27EPP31G-N7</t>
    <phoneticPr fontId="5" type="noConversion"/>
  </si>
  <si>
    <t>实验室洁净区插座</t>
    <phoneticPr fontId="5" type="noConversion"/>
  </si>
  <si>
    <t>实验室洁净区插座AP04电量</t>
    <phoneticPr fontId="5" type="noConversion"/>
  </si>
  <si>
    <t>行政楼厨房配电柜27EDP65功率</t>
    <phoneticPr fontId="5" type="noConversion"/>
  </si>
  <si>
    <t>2624_EPP31G_8_3059</t>
  </si>
  <si>
    <t>厨房设备(厨房配电箱27EDP65)功率</t>
  </si>
  <si>
    <t>行政楼厨房配电柜27EDP65电量</t>
    <phoneticPr fontId="5" type="noConversion"/>
  </si>
  <si>
    <t>2626_EPP31G_8_3206</t>
  </si>
  <si>
    <t>厨房设备(厨房配电箱27EDP65)电量</t>
  </si>
  <si>
    <t>行政楼厨房新增电磁灶具配电柜功率</t>
    <phoneticPr fontId="5" type="noConversion"/>
  </si>
  <si>
    <t>27EPP6H_12_280</t>
    <phoneticPr fontId="5" type="noConversion"/>
  </si>
  <si>
    <t>行政楼厨房新增电磁灶具配电柜电量</t>
    <phoneticPr fontId="5" type="noConversion"/>
  </si>
  <si>
    <t>27EPP6H_12_425</t>
    <phoneticPr fontId="5" type="noConversion"/>
  </si>
  <si>
    <t>行政楼外围配电柜27EMC34功率</t>
    <phoneticPr fontId="5" type="noConversion"/>
  </si>
  <si>
    <t>2628_EPP11H_13_3059</t>
  </si>
  <si>
    <t>外围建筑设备(27EMC34配电箱)功率</t>
  </si>
  <si>
    <t>行政楼外围配电柜27EMC34电量</t>
    <phoneticPr fontId="5" type="noConversion"/>
  </si>
  <si>
    <t>2630_EPP11H_13_3206</t>
  </si>
  <si>
    <t>外围建筑设备(27EMC34配电箱)电量</t>
  </si>
  <si>
    <t>行政楼生活热水热泵功率</t>
    <phoneticPr fontId="5" type="noConversion"/>
  </si>
  <si>
    <t>27EPP6G_02_280</t>
    <phoneticPr fontId="5" type="noConversion"/>
  </si>
  <si>
    <t>行政楼生活热水热泵电量</t>
    <phoneticPr fontId="5" type="noConversion"/>
  </si>
  <si>
    <t>27EPP6G_02_425</t>
    <phoneticPr fontId="5" type="noConversion"/>
  </si>
  <si>
    <t>行政楼空调冷冻水瞬时流量</t>
  </si>
  <si>
    <t>CHWA_Adm</t>
  </si>
  <si>
    <t>行政楼空调冷冻水累积流量</t>
  </si>
  <si>
    <t>CHWA_Adm_TO</t>
    <phoneticPr fontId="5" type="noConversion"/>
  </si>
  <si>
    <t>实验室</t>
    <phoneticPr fontId="5" type="noConversion"/>
  </si>
  <si>
    <t>实验室空调冷冻水瞬时流量</t>
    <phoneticPr fontId="5" type="noConversion"/>
  </si>
  <si>
    <t>实验室空调冷冻水累积流量</t>
    <phoneticPr fontId="5" type="noConversion"/>
  </si>
  <si>
    <t>实验室空调蒸汽瞬时流量</t>
    <phoneticPr fontId="5" type="noConversion"/>
  </si>
  <si>
    <t>kg/H</t>
  </si>
  <si>
    <t>实验室空调蒸汽累积流量</t>
    <phoneticPr fontId="5" type="noConversion"/>
  </si>
  <si>
    <t>kg</t>
  </si>
  <si>
    <t>实验室空调工业热水瞬时流量</t>
    <phoneticPr fontId="5" type="noConversion"/>
  </si>
  <si>
    <t>实验室空调工业热水累积流量</t>
    <phoneticPr fontId="5" type="noConversion"/>
  </si>
  <si>
    <t>实验室插座箱27EDP61/27EDP62电量</t>
  </si>
  <si>
    <t>实验室插座箱27EDP61/27EDP62功率</t>
  </si>
  <si>
    <t>实验室洁净区插座AP04电量</t>
  </si>
  <si>
    <t>实验室洁净区插座AP04功率</t>
  </si>
  <si>
    <t>实验室灭菌锅AP01电量</t>
  </si>
  <si>
    <t>实验室灭菌锅AP01功率</t>
  </si>
  <si>
    <t>实验室空调通风设备电量</t>
  </si>
  <si>
    <t>EPP11H_17_3059</t>
  </si>
  <si>
    <t>实验室空调通风设备功率</t>
  </si>
  <si>
    <t>EPP11H_17_3206</t>
  </si>
  <si>
    <t>行政楼应急照明箱27ELP70功率</t>
    <phoneticPr fontId="5" type="noConversion"/>
  </si>
  <si>
    <t>2636_EPP31E_17_3059</t>
  </si>
  <si>
    <t>行政楼27ELP70应急照明箱功率</t>
  </si>
  <si>
    <t>EPP31E_17_3059</t>
    <phoneticPr fontId="5" type="noConversion"/>
  </si>
  <si>
    <t>行政楼应急照明箱27ELP70电量</t>
    <phoneticPr fontId="5" type="noConversion"/>
  </si>
  <si>
    <t>2638_EPP31E_17_3206</t>
  </si>
  <si>
    <t>行政楼27ELP70应急照明箱电量</t>
  </si>
  <si>
    <t>EPP31E_17_3206</t>
    <phoneticPr fontId="5" type="noConversion"/>
  </si>
  <si>
    <t>行政楼应急照明箱27ELP71功率</t>
  </si>
  <si>
    <t>2640_EPP31F_1_3059</t>
  </si>
  <si>
    <t>行政楼27ELP71应急照明箱功率</t>
  </si>
  <si>
    <t>EPP31F_1_3059</t>
    <phoneticPr fontId="5" type="noConversion"/>
  </si>
  <si>
    <t>行政楼应急照明箱27ELP71电量</t>
  </si>
  <si>
    <t>2642_EPP31F_1_3206</t>
  </si>
  <si>
    <t>行政楼27ELP71应急照明箱电量</t>
  </si>
  <si>
    <t>EPP31F_1_3206</t>
    <phoneticPr fontId="5" type="noConversion"/>
  </si>
  <si>
    <t>行政楼自行车棚配电箱27ELP74功率</t>
  </si>
  <si>
    <t>2644_EPP11H_14_3059</t>
  </si>
  <si>
    <t>自行车棚配电箱27ELP74功率</t>
  </si>
  <si>
    <t>EPP11H_14_3059</t>
    <phoneticPr fontId="5" type="noConversion"/>
  </si>
  <si>
    <t>行政楼自行车棚配电箱27ELP74电量</t>
  </si>
  <si>
    <t>2646_EPP11H_14_3206</t>
  </si>
  <si>
    <t>自行车棚配电箱27ELP74电量</t>
  </si>
  <si>
    <t>EPP11H_14_3206</t>
    <phoneticPr fontId="5" type="noConversion"/>
  </si>
  <si>
    <t>行政楼一楼插座箱27EDP63功率</t>
  </si>
  <si>
    <t>2648_EPP11H_19_3059</t>
  </si>
  <si>
    <t>一楼插座箱27EDP63功率</t>
  </si>
  <si>
    <t>EPP11H_19_3059</t>
    <phoneticPr fontId="5" type="noConversion"/>
  </si>
  <si>
    <t>行政楼一楼插座箱27EDP63电量</t>
  </si>
  <si>
    <t>2650_EPP11H_19_3206</t>
  </si>
  <si>
    <t>一楼插座箱27EDP63电量</t>
  </si>
  <si>
    <t>EPP11H_19_3206</t>
    <phoneticPr fontId="5" type="noConversion"/>
  </si>
  <si>
    <t>行政楼二楼插座箱27EDP64功率</t>
  </si>
  <si>
    <t>2652_EPP11H_18_3059</t>
  </si>
  <si>
    <t>二楼插座箱27EDP64功率</t>
  </si>
  <si>
    <t>EPP11H_18_3059</t>
    <phoneticPr fontId="5" type="noConversion"/>
  </si>
  <si>
    <t>行政楼二楼插座箱27EDP64电量</t>
  </si>
  <si>
    <t>2654_EPP11H_18_3206</t>
  </si>
  <si>
    <t>二楼插座箱27EDP64电量</t>
  </si>
  <si>
    <t>EPP11H_18_3206</t>
    <phoneticPr fontId="5" type="noConversion"/>
  </si>
  <si>
    <t>行政楼生活热水蒸汽瞬时流量</t>
    <phoneticPr fontId="5" type="noConversion"/>
  </si>
  <si>
    <t>Steam_GS</t>
  </si>
  <si>
    <t>行政楼生活热水蒸汽累积流量</t>
  </si>
  <si>
    <t>Steam_GS_TO</t>
    <phoneticPr fontId="5" type="noConversion"/>
  </si>
  <si>
    <t>行政楼空调工业热水瞬时流量</t>
    <phoneticPr fontId="5" type="noConversion"/>
  </si>
  <si>
    <t>LPHWHC_Adm</t>
  </si>
  <si>
    <t>行政楼空调工业热水累积流量</t>
  </si>
  <si>
    <t>LPHWHC_Adm_TO</t>
    <phoneticPr fontId="5" type="noConversion"/>
  </si>
  <si>
    <t>行政楼自来水总水表瞬时流量</t>
  </si>
  <si>
    <t>2662_metering-CityWater-M4-10</t>
  </si>
  <si>
    <t>行政楼总水表</t>
  </si>
  <si>
    <t>行政楼自来水总水表累积流量</t>
  </si>
  <si>
    <t>行政楼男更衣室自来水瞬时流量</t>
  </si>
  <si>
    <t>男更衣室</t>
  </si>
  <si>
    <t>行政楼男更衣室自来水累积流量</t>
  </si>
  <si>
    <t>行政楼女更衣室自来水瞬时流量</t>
  </si>
  <si>
    <t>行政楼女更衣室自来水累积流量</t>
  </si>
  <si>
    <t>2666_metering-CityWater-M5-4减去Metering-CityWater-M6-4</t>
  </si>
  <si>
    <t>女更衣室</t>
  </si>
  <si>
    <t>行政楼厨房自来水瞬时流量</t>
  </si>
  <si>
    <t>行政楼厨房自来水累积流量</t>
    <phoneticPr fontId="5" type="noConversion"/>
  </si>
  <si>
    <t>2668_Metering-CityWater-M6-4</t>
  </si>
  <si>
    <t>厨房</t>
  </si>
  <si>
    <t>行政楼实验室自来水瞬时流量</t>
  </si>
  <si>
    <t>行政楼实验室自来水累积流量</t>
  </si>
  <si>
    <t>2670_Metering-CityWater-M5-3</t>
  </si>
  <si>
    <t>实验室</t>
  </si>
  <si>
    <t>行政楼生活热水自来水瞬时流量</t>
  </si>
  <si>
    <t>行政楼生活热水自来水累积流量</t>
  </si>
  <si>
    <t>2672_Metering-CityWater-M4-8</t>
  </si>
  <si>
    <t>生活热水</t>
  </si>
  <si>
    <t>雪融</t>
    <phoneticPr fontId="5" type="noConversion"/>
  </si>
  <si>
    <t>雪融配电柜41EDP04功率</t>
    <phoneticPr fontId="5" type="noConversion"/>
  </si>
  <si>
    <t>EPP31D_2_3059</t>
  </si>
  <si>
    <t>雪融配电柜41EDP04电量</t>
    <phoneticPr fontId="5" type="noConversion"/>
  </si>
  <si>
    <t>EPP31D_2_3206</t>
  </si>
  <si>
    <t>雪融配电柜41EDP05功率</t>
    <phoneticPr fontId="5" type="noConversion"/>
  </si>
  <si>
    <t>EPP31D_3_3059</t>
    <phoneticPr fontId="41" type="noConversion"/>
  </si>
  <si>
    <t>雪融配电柜41EDP05电量</t>
    <phoneticPr fontId="5" type="noConversion"/>
  </si>
  <si>
    <t>EPP31D_3_3206</t>
    <phoneticPr fontId="41" type="noConversion"/>
  </si>
  <si>
    <t>雪融配电柜84ECP01功率</t>
    <phoneticPr fontId="5" type="noConversion"/>
  </si>
  <si>
    <t>EPP31D_6_3059</t>
    <phoneticPr fontId="41" type="noConversion"/>
  </si>
  <si>
    <t>雪融配电柜84ECP01电量</t>
    <phoneticPr fontId="5" type="noConversion"/>
  </si>
  <si>
    <t>EPP31D_6_3206</t>
    <phoneticPr fontId="41" type="noConversion"/>
  </si>
  <si>
    <t>雪融配电柜41EMC12功率</t>
    <phoneticPr fontId="5" type="noConversion"/>
  </si>
  <si>
    <t>EPP31F_2_3059</t>
    <phoneticPr fontId="41" type="noConversion"/>
  </si>
  <si>
    <t>雪融配电柜41EMC12电量</t>
    <phoneticPr fontId="5" type="noConversion"/>
  </si>
  <si>
    <t>EPP31F_2_3206</t>
    <phoneticPr fontId="41" type="noConversion"/>
  </si>
  <si>
    <t>雪融配电柜27EPP901功率</t>
    <phoneticPr fontId="5" type="noConversion"/>
  </si>
  <si>
    <t>27EPP6H_11_280</t>
    <phoneticPr fontId="5" type="noConversion"/>
  </si>
  <si>
    <t>雪融配电柜27EPP901电量</t>
    <phoneticPr fontId="5" type="noConversion"/>
  </si>
  <si>
    <t>27EPP6H_11_425</t>
    <phoneticPr fontId="5" type="noConversion"/>
  </si>
  <si>
    <t>雪融配电柜27EPP S11功率</t>
    <phoneticPr fontId="5" type="noConversion"/>
  </si>
  <si>
    <t>EPP32G_14_3059</t>
    <phoneticPr fontId="41" type="noConversion"/>
  </si>
  <si>
    <t>雪融配电柜27EPP S11电量</t>
    <phoneticPr fontId="5" type="noConversion"/>
  </si>
  <si>
    <t>EPP32G_14_3206</t>
    <phoneticPr fontId="41" type="noConversion"/>
  </si>
  <si>
    <t>雪融配电柜27EMC30功率</t>
    <phoneticPr fontId="5" type="noConversion"/>
  </si>
  <si>
    <t>EPP31D_5_3059</t>
    <phoneticPr fontId="41" type="noConversion"/>
  </si>
  <si>
    <t>雪融配电柜27EMC30电量</t>
    <phoneticPr fontId="5" type="noConversion"/>
  </si>
  <si>
    <t>EPP31D_5_3206</t>
    <phoneticPr fontId="41" type="noConversion"/>
  </si>
  <si>
    <t>雪融照明功率</t>
    <phoneticPr fontId="5" type="noConversion"/>
  </si>
  <si>
    <t>EPP31D_9_3059</t>
    <phoneticPr fontId="41" type="noConversion"/>
  </si>
  <si>
    <t>雪融照明电量</t>
    <phoneticPr fontId="5" type="noConversion"/>
  </si>
  <si>
    <t>EPP31D_9_3206</t>
    <phoneticPr fontId="41" type="noConversion"/>
  </si>
  <si>
    <t>雪融配电柜27EMC21功率</t>
    <phoneticPr fontId="5" type="noConversion"/>
  </si>
  <si>
    <t>EPP31D_7_3059</t>
    <phoneticPr fontId="41" type="noConversion"/>
  </si>
  <si>
    <t>雪融配电柜27EMC21电量</t>
    <phoneticPr fontId="5" type="noConversion"/>
  </si>
  <si>
    <t>EPP31D_7_3206</t>
    <phoneticPr fontId="41" type="noConversion"/>
  </si>
  <si>
    <t>雪融工艺冷冻水瞬时流量</t>
    <phoneticPr fontId="5" type="noConversion"/>
  </si>
  <si>
    <t>CHWP_Sug</t>
  </si>
  <si>
    <t>雪融工艺冷冻水累积流量</t>
    <phoneticPr fontId="5" type="noConversion"/>
  </si>
  <si>
    <t>CHWP_Sug_TO</t>
    <phoneticPr fontId="5" type="noConversion"/>
  </si>
  <si>
    <t>雪融除湿机冷冻水瞬时流量1</t>
    <phoneticPr fontId="5" type="noConversion"/>
  </si>
  <si>
    <t>雪融除湿机冷冻水累积流量1</t>
    <phoneticPr fontId="5" type="noConversion"/>
  </si>
  <si>
    <t>雪融除湿机冷冻水瞬时流量2</t>
  </si>
  <si>
    <t>雪融除湿机冷冻水累积流量2</t>
  </si>
  <si>
    <t>雪融工艺设备工业热水瞬时流量</t>
    <phoneticPr fontId="5" type="noConversion"/>
  </si>
  <si>
    <t>LPHWP_Sugus</t>
  </si>
  <si>
    <t>雪融工艺设备工业热水累积流量</t>
    <phoneticPr fontId="5" type="noConversion"/>
  </si>
  <si>
    <t>LPHWP_Sugus_TO</t>
    <phoneticPr fontId="5" type="noConversion"/>
  </si>
  <si>
    <t>雪融除湿机工业热水瞬时流量</t>
    <phoneticPr fontId="5" type="noConversion"/>
  </si>
  <si>
    <t>雪融除湿机工业热水累积流量</t>
    <phoneticPr fontId="5" type="noConversion"/>
  </si>
  <si>
    <t>雪融空调配电柜27EMC16功率</t>
    <phoneticPr fontId="5" type="noConversion"/>
  </si>
  <si>
    <t>EPP31E_10_3059</t>
    <phoneticPr fontId="41" type="noConversion"/>
  </si>
  <si>
    <t>雪融空调配电柜27EMC16电量</t>
    <phoneticPr fontId="5" type="noConversion"/>
  </si>
  <si>
    <t>EPP31E_10_3206</t>
    <phoneticPr fontId="41" type="noConversion"/>
  </si>
  <si>
    <t>雪融空调冷冻水瞬时流量</t>
    <phoneticPr fontId="5" type="noConversion"/>
  </si>
  <si>
    <t>CHWA_Sug</t>
  </si>
  <si>
    <t>雪融空调冷冻水累积流量</t>
    <phoneticPr fontId="5" type="noConversion"/>
  </si>
  <si>
    <t>CHWA_Sug_TO</t>
    <phoneticPr fontId="5" type="noConversion"/>
  </si>
  <si>
    <t>雪融空调工业热水瞬时流量</t>
    <phoneticPr fontId="5" type="noConversion"/>
  </si>
  <si>
    <t>LPHWHC_Sug</t>
  </si>
  <si>
    <t>雪融空调工业热水累积流量</t>
    <phoneticPr fontId="5" type="noConversion"/>
  </si>
  <si>
    <t>LPHWHC_Sug_TO</t>
    <phoneticPr fontId="5" type="noConversion"/>
  </si>
  <si>
    <t>雪融压缩空气瞬时流量</t>
    <phoneticPr fontId="5" type="noConversion"/>
  </si>
  <si>
    <t>Y4_SR-2_40001</t>
  </si>
  <si>
    <t>雪融压缩空气累积流量</t>
    <phoneticPr fontId="5" type="noConversion"/>
  </si>
  <si>
    <t>Y4_SR-2_40009</t>
  </si>
  <si>
    <t>雪融工艺蒸汽瞬时流量</t>
    <phoneticPr fontId="5" type="noConversion"/>
  </si>
  <si>
    <t>NAE-04%2FProgramming.MOCHA HART.metering-Steam-MOCHA</t>
  </si>
  <si>
    <t>雪融工艺蒸汽累积流量</t>
    <phoneticPr fontId="5" type="noConversion"/>
  </si>
  <si>
    <t>NAE-04%2FProgramming.MOCHA HART.metering-Steam-MOCHA-TT</t>
  </si>
  <si>
    <t>雪融除湿机蒸汽瞬时流量1</t>
    <phoneticPr fontId="5" type="noConversion"/>
  </si>
  <si>
    <t>雪融除湿机蒸汽累积流量1</t>
    <phoneticPr fontId="5" type="noConversion"/>
  </si>
  <si>
    <t>雪融自来水瞬时流量</t>
    <phoneticPr fontId="5" type="noConversion"/>
  </si>
  <si>
    <t>雪融自来水累积流量</t>
    <phoneticPr fontId="5" type="noConversion"/>
  </si>
  <si>
    <t>雪融软水瞬时流量</t>
    <phoneticPr fontId="5" type="noConversion"/>
  </si>
  <si>
    <t>雪融软水累积流量</t>
    <phoneticPr fontId="5" type="noConversion"/>
  </si>
  <si>
    <t>INS010</t>
  </si>
  <si>
    <t>全厂</t>
    <phoneticPr fontId="5" type="noConversion"/>
  </si>
  <si>
    <t>市政蒸汽瞬时流量</t>
    <phoneticPr fontId="5" type="noConversion"/>
  </si>
  <si>
    <t>3000_ZQ_3_ZQ_FL</t>
  </si>
  <si>
    <t>总蒸汽瞬时流量</t>
  </si>
  <si>
    <t>T/H</t>
    <phoneticPr fontId="5" type="noConversion"/>
  </si>
  <si>
    <t>DC_1001CUB.ZQ.3.ZQ－FL</t>
  </si>
  <si>
    <t>市政蒸汽累积流量</t>
    <phoneticPr fontId="5" type="noConversion"/>
  </si>
  <si>
    <t>3002_ZQ_3_ZQTT_FL</t>
  </si>
  <si>
    <t>总蒸汽累计流量</t>
  </si>
  <si>
    <t>T</t>
  </si>
  <si>
    <t>DC_1001CUB.ZQ.3&amp;LL.ZQTT-FL</t>
  </si>
  <si>
    <t>市政蒸汽实时温度</t>
    <phoneticPr fontId="5" type="noConversion"/>
  </si>
  <si>
    <t>3008_ZQ_3_QZ_T</t>
  </si>
  <si>
    <t>总蒸汽实时温度</t>
  </si>
  <si>
    <t>℃</t>
    <phoneticPr fontId="5" type="noConversion"/>
  </si>
  <si>
    <t>DC_1001CUB.ZQ.3.QZ-T</t>
  </si>
  <si>
    <t>市政蒸汽实时压力</t>
    <phoneticPr fontId="5" type="noConversion"/>
  </si>
  <si>
    <t>3010_ZQ_3_ZQ_P</t>
  </si>
  <si>
    <t>总蒸汽实时压力</t>
  </si>
  <si>
    <t>MPa</t>
    <phoneticPr fontId="5" type="noConversion"/>
  </si>
  <si>
    <t>DC_1001CUB.ZQ.3.ZQ－P</t>
  </si>
  <si>
    <t xml:space="preserve">高压进线AB相电压 </t>
    <phoneticPr fontId="5" type="noConversion"/>
  </si>
  <si>
    <t>KV</t>
    <phoneticPr fontId="5" type="noConversion"/>
  </si>
  <si>
    <t>REF615_1_155</t>
  </si>
  <si>
    <t xml:space="preserve">高压进线BC相电压 </t>
    <phoneticPr fontId="5" type="noConversion"/>
  </si>
  <si>
    <t>REF615_1_156</t>
  </si>
  <si>
    <t xml:space="preserve">高压进线CA相电压 </t>
    <phoneticPr fontId="5" type="noConversion"/>
  </si>
  <si>
    <t>REF615_1_157</t>
  </si>
  <si>
    <t>高压进线有功功率</t>
    <phoneticPr fontId="5" type="noConversion"/>
  </si>
  <si>
    <t>REF615_1_162</t>
  </si>
  <si>
    <t>高压进线功率因数</t>
    <phoneticPr fontId="5" type="noConversion"/>
  </si>
  <si>
    <t>REF615_1_167</t>
  </si>
  <si>
    <t>公共设施</t>
    <phoneticPr fontId="5" type="noConversion"/>
  </si>
  <si>
    <t>CUB变压器低压侧功率</t>
    <phoneticPr fontId="5" type="noConversion"/>
  </si>
  <si>
    <t>DC_1001CUB.EPP01A.D1.3059</t>
  </si>
  <si>
    <t>CUB变压器低压侧功率因数</t>
    <phoneticPr fontId="5" type="noConversion"/>
  </si>
  <si>
    <t>DC_1001CUB.EPP01A.D1.3083</t>
  </si>
  <si>
    <t>CUB变压器低压侧AB电压</t>
    <phoneticPr fontId="5" type="noConversion"/>
  </si>
  <si>
    <t>DC_1001CUB.EPP01A.D1.3019</t>
  </si>
  <si>
    <t>CUB变压器低压侧BC电压</t>
    <phoneticPr fontId="5" type="noConversion"/>
  </si>
  <si>
    <t>DC_1001CUB.EPP01A.D1.3021</t>
  </si>
  <si>
    <t>CUB变压器低压侧CA电压</t>
    <phoneticPr fontId="5" type="noConversion"/>
  </si>
  <si>
    <t>DC_1001CUB.EPP01A.D1.3023</t>
  </si>
  <si>
    <t>CUB变压器低压侧电量</t>
    <phoneticPr fontId="5" type="noConversion"/>
  </si>
  <si>
    <t>DC_1001CUB.EPP01A.D1.3203</t>
  </si>
  <si>
    <t>LLP变压器低压侧功率</t>
  </si>
  <si>
    <t>EPP11A_1_3059</t>
  </si>
  <si>
    <t>LLP变压器低压侧功率因数</t>
  </si>
  <si>
    <t>EPP11A_1_3083</t>
  </si>
  <si>
    <t>LLP变压器低压侧AB电压</t>
  </si>
  <si>
    <t>EPP11A_1_3019</t>
  </si>
  <si>
    <t>LLP变压器低压侧BC电压</t>
  </si>
  <si>
    <t>EPP11A_1_3021</t>
    <phoneticPr fontId="5" type="noConversion"/>
  </si>
  <si>
    <t>LLP变压器低压侧CA电压</t>
  </si>
  <si>
    <t>EPP11A_1_3023</t>
    <phoneticPr fontId="5" type="noConversion"/>
  </si>
  <si>
    <t>LLP变压器低压侧电量</t>
    <phoneticPr fontId="5" type="noConversion"/>
  </si>
  <si>
    <t>EPP11A_1_3206</t>
  </si>
  <si>
    <t>大大和公共物料</t>
    <phoneticPr fontId="5" type="noConversion"/>
  </si>
  <si>
    <t>大大和公共物料变压器低压侧功率</t>
  </si>
  <si>
    <t>EPP12A_1_3059</t>
  </si>
  <si>
    <t>大大和公共物料变压器低压侧功率因数</t>
  </si>
  <si>
    <t>EPP12A_1_3083</t>
  </si>
  <si>
    <t>大大和公共物料变压器低压侧AB电压</t>
  </si>
  <si>
    <t>EPP12A_1_3019</t>
  </si>
  <si>
    <t>大大和公共物料变压器低压侧BC电压</t>
  </si>
  <si>
    <t>EPP12A_1_3021</t>
  </si>
  <si>
    <t>大大和公共物料变压器低压侧CA电压</t>
  </si>
  <si>
    <t>EPP12A_1_3023</t>
  </si>
  <si>
    <t>大大和公共物料变压器低压侧电量</t>
    <phoneticPr fontId="5" type="noConversion"/>
  </si>
  <si>
    <t>EPP12A_1_3206</t>
  </si>
  <si>
    <t>办公楼变压器低压侧功率</t>
  </si>
  <si>
    <t>EPP31A_1_3059</t>
  </si>
  <si>
    <t>办公楼变压器低压侧功率因数</t>
  </si>
  <si>
    <t>EPP31A_1_3083</t>
  </si>
  <si>
    <t>办公楼变压器低压侧AB电压</t>
  </si>
  <si>
    <t>EPP31A_1_3019</t>
  </si>
  <si>
    <t>办公楼变压器低压侧BC电压</t>
  </si>
  <si>
    <t>EPP31A_1_3021</t>
  </si>
  <si>
    <t>办公楼变压器低压侧CA电压</t>
  </si>
  <si>
    <t>EPP31A_1_3023</t>
  </si>
  <si>
    <t>办公楼变压器低压侧电量</t>
    <phoneticPr fontId="5" type="noConversion"/>
  </si>
  <si>
    <t>EPP31A_1_3206</t>
  </si>
  <si>
    <t>彩虹糖变压器低压侧功率</t>
  </si>
  <si>
    <t>EPP32A_1_3059</t>
  </si>
  <si>
    <t>彩虹糖变压器低压侧功率因数</t>
  </si>
  <si>
    <t>EPP32A_1_3083</t>
  </si>
  <si>
    <t>彩虹糖变压器低压侧AB电压</t>
  </si>
  <si>
    <t>EPP32A_1_3019</t>
  </si>
  <si>
    <t>彩虹糖变压器低压侧BC电压</t>
  </si>
  <si>
    <t>EPP32A_1_3021</t>
  </si>
  <si>
    <t>彩虹糖变压器低压侧CA电压</t>
  </si>
  <si>
    <t>EPP32A_1_3023</t>
  </si>
  <si>
    <t>彩虹糖变压器低压侧电量</t>
    <phoneticPr fontId="5" type="noConversion"/>
  </si>
  <si>
    <t>EPP32A_1_3206</t>
  </si>
  <si>
    <t>冷冻站</t>
    <phoneticPr fontId="5" type="noConversion"/>
  </si>
  <si>
    <t>冷冻水总管瞬时流量</t>
    <phoneticPr fontId="5" type="noConversion"/>
  </si>
  <si>
    <t>CHW_Total</t>
  </si>
  <si>
    <t>冷冻水总管累积流量</t>
    <phoneticPr fontId="5" type="noConversion"/>
  </si>
  <si>
    <t>CHW_Total_TO</t>
    <phoneticPr fontId="5" type="noConversion"/>
  </si>
  <si>
    <t>1号冷冻机功率</t>
    <phoneticPr fontId="5" type="noConversion"/>
  </si>
  <si>
    <r>
      <t>BMS</t>
    </r>
    <r>
      <rPr>
        <sz val="11"/>
        <color rgb="FF304760"/>
        <rFont val="宋体"/>
        <family val="2"/>
        <charset val="134"/>
      </rPr>
      <t>还未从主机上读取，读取后共享给</t>
    </r>
    <r>
      <rPr>
        <sz val="11"/>
        <color rgb="FF304760"/>
        <rFont val="Arial"/>
        <family val="2"/>
      </rPr>
      <t>EMS</t>
    </r>
    <phoneticPr fontId="5" type="noConversion"/>
  </si>
  <si>
    <t>1号冷冻机电量（主机读数）</t>
    <phoneticPr fontId="5" type="noConversion"/>
  </si>
  <si>
    <t>1号冷冻机电量（高压开关读数）</t>
    <phoneticPr fontId="5" type="noConversion"/>
  </si>
  <si>
    <t>1号冷冻机瞬时制冷量</t>
    <phoneticPr fontId="5" type="noConversion"/>
  </si>
  <si>
    <t>C3_CW-8_120</t>
  </si>
  <si>
    <t>1号冷冻机累积制冷量</t>
    <phoneticPr fontId="5" type="noConversion"/>
  </si>
  <si>
    <t>C3_CW-8_126</t>
  </si>
  <si>
    <t>2号冷冻机功率</t>
  </si>
  <si>
    <t>2号冷冻机电量（主机读数）</t>
    <phoneticPr fontId="5" type="noConversion"/>
  </si>
  <si>
    <t>2号冷冻机电量（高压开关读数）</t>
    <phoneticPr fontId="5" type="noConversion"/>
  </si>
  <si>
    <t>2号冷冻机瞬时制冷量</t>
  </si>
  <si>
    <t>C3_CW-9_120</t>
  </si>
  <si>
    <t>2号冷冻机累积制冷量</t>
  </si>
  <si>
    <t>C3_CW-9_126</t>
  </si>
  <si>
    <t>3号冷冻机功率</t>
  </si>
  <si>
    <t>3号冷冻机电量（主机读数）</t>
    <phoneticPr fontId="5" type="noConversion"/>
  </si>
  <si>
    <t>3号冷冻机电量（高压开关读数）</t>
    <phoneticPr fontId="5" type="noConversion"/>
  </si>
  <si>
    <t>3号冷冻机瞬时制冷量</t>
  </si>
  <si>
    <t>C3_CW-10_120</t>
  </si>
  <si>
    <t>3号冷冻机累积制冷量</t>
  </si>
  <si>
    <t>C3_CW-10_126</t>
  </si>
  <si>
    <t>4号冷冻机功率</t>
  </si>
  <si>
    <t>4号冷冻机电量（主机读数）</t>
    <phoneticPr fontId="5" type="noConversion"/>
  </si>
  <si>
    <t>4号冷冻机电量（高压开关读数）</t>
    <phoneticPr fontId="5" type="noConversion"/>
  </si>
  <si>
    <t>4号冷冻机瞬时制冷量</t>
  </si>
  <si>
    <t>C3_CW-11_120</t>
  </si>
  <si>
    <t>4号冷冻机累积制冷量</t>
  </si>
  <si>
    <t>C3_CW-11_126</t>
  </si>
  <si>
    <t>5号冷冻机功率</t>
  </si>
  <si>
    <t>5号冷冻机电量</t>
  </si>
  <si>
    <t>5号冷冻机瞬时制冷量</t>
  </si>
  <si>
    <t>C3_CW-12_120</t>
  </si>
  <si>
    <t>5号冷冻机累积制冷量</t>
  </si>
  <si>
    <t>C3_CW-12_126</t>
  </si>
  <si>
    <t>一次冷冻泵配电柜27EMC01功率</t>
    <phoneticPr fontId="5" type="noConversion"/>
  </si>
  <si>
    <t>DC_1001CUB.EPP01A.D3.3059</t>
  </si>
  <si>
    <t>一次冷冻泵配电柜27EMC01电量</t>
    <phoneticPr fontId="5" type="noConversion"/>
  </si>
  <si>
    <t>DC_1001CUB.EPP01A.D3.3203</t>
  </si>
  <si>
    <t>二次冷冻泵配电柜27EMC02功率</t>
    <phoneticPr fontId="5" type="noConversion"/>
  </si>
  <si>
    <t>DC_1001CUB.EPP01A.D10.3059</t>
    <phoneticPr fontId="41" type="noConversion"/>
  </si>
  <si>
    <t>二次冷冻泵配电柜27EMC02电量</t>
    <phoneticPr fontId="5" type="noConversion"/>
  </si>
  <si>
    <t>DC_1001CUB.EPP01A.D10.3203</t>
    <phoneticPr fontId="41" type="noConversion"/>
  </si>
  <si>
    <t>1-2号冷却泵/塔配电柜27EMC03功率</t>
    <phoneticPr fontId="5" type="noConversion"/>
  </si>
  <si>
    <t>DC_1001CUB.EPP01A.D2.3059</t>
  </si>
  <si>
    <t>1-2号冷却泵/塔配电柜27EMC03电量</t>
    <phoneticPr fontId="5" type="noConversion"/>
  </si>
  <si>
    <t>DC_1001CUB.EPP01A.D2.3203</t>
  </si>
  <si>
    <t>3-5号冷却泵/塔配电柜27EMC04功率</t>
    <phoneticPr fontId="5" type="noConversion"/>
  </si>
  <si>
    <t>DC_1001CUB.EPP01A.D12.3059</t>
    <phoneticPr fontId="41" type="noConversion"/>
  </si>
  <si>
    <t>3-5号冷却泵/塔配电柜27EMC04电量</t>
    <phoneticPr fontId="5" type="noConversion"/>
  </si>
  <si>
    <t>DC_1001CUB.EPP01A.D12.3203</t>
    <phoneticPr fontId="41" type="noConversion"/>
  </si>
  <si>
    <t>冷却塔补自来水瞬时流量</t>
    <phoneticPr fontId="5" type="noConversion"/>
  </si>
  <si>
    <t>冷却塔补自来水累积流量</t>
    <phoneticPr fontId="5" type="noConversion"/>
  </si>
  <si>
    <t>冷冻水补软水瞬时流量</t>
    <phoneticPr fontId="5" type="noConversion"/>
  </si>
  <si>
    <t>C4_SM2-7_100</t>
  </si>
  <si>
    <t>冷冻水补软水累积流量</t>
    <phoneticPr fontId="5" type="noConversion"/>
  </si>
  <si>
    <t>中水+雨水+蒸汽冷凝水</t>
    <phoneticPr fontId="5" type="noConversion"/>
  </si>
  <si>
    <t>冷却塔补中水+雨水+蒸汽冷凝水瞬时流量</t>
    <phoneticPr fontId="5" type="noConversion"/>
  </si>
  <si>
    <t>C4_M6-5_100</t>
  </si>
  <si>
    <t>冷却塔补中水+雨水+蒸汽冷凝水累积流量</t>
    <phoneticPr fontId="5" type="noConversion"/>
  </si>
  <si>
    <t>C4_M6-5_108</t>
  </si>
  <si>
    <t>空调冷凝水</t>
    <phoneticPr fontId="5" type="noConversion"/>
  </si>
  <si>
    <t>冷却塔补空调和蒙特冷凝水瞬时流量</t>
    <phoneticPr fontId="5" type="noConversion"/>
  </si>
  <si>
    <t>C4_M6-6_100</t>
  </si>
  <si>
    <t>冷却塔补空调和蒙特冷凝水累积流量</t>
    <phoneticPr fontId="5" type="noConversion"/>
  </si>
  <si>
    <t>C4_M6-6_108</t>
  </si>
  <si>
    <t>自来水站</t>
    <phoneticPr fontId="5" type="noConversion"/>
  </si>
  <si>
    <t>自来水站配电柜27EMC05功率</t>
    <phoneticPr fontId="5" type="noConversion"/>
  </si>
  <si>
    <t>DC_1001CUB.EPP01A.D11.3059</t>
    <phoneticPr fontId="41" type="noConversion"/>
  </si>
  <si>
    <t>自来水站配电柜27EMC05电量</t>
    <phoneticPr fontId="5" type="noConversion"/>
  </si>
  <si>
    <t>DC_1001CUB.EPP01A.D11.3203</t>
    <phoneticPr fontId="41" type="noConversion"/>
  </si>
  <si>
    <t>自来水站水箱补水瞬时流量</t>
    <phoneticPr fontId="5" type="noConversion"/>
  </si>
  <si>
    <t>C4_M3-1_100</t>
  </si>
  <si>
    <t>自来水站水箱补水累积流量</t>
    <phoneticPr fontId="5" type="noConversion"/>
  </si>
  <si>
    <t>C4_M3-1_108</t>
  </si>
  <si>
    <t>软水站</t>
    <phoneticPr fontId="5" type="noConversion"/>
  </si>
  <si>
    <t>软水站配电柜功率</t>
    <phoneticPr fontId="5" type="noConversion"/>
  </si>
  <si>
    <t>DC_1001CUB.EPP01A.D16.3059</t>
    <phoneticPr fontId="41" type="noConversion"/>
  </si>
  <si>
    <t>软水站配电柜电量</t>
    <phoneticPr fontId="5" type="noConversion"/>
  </si>
  <si>
    <t>DC_1001CUB.EPP01A.D16.3203</t>
    <phoneticPr fontId="41" type="noConversion"/>
  </si>
  <si>
    <t>软水站蒸汽瞬时流量</t>
    <phoneticPr fontId="5" type="noConversion"/>
  </si>
  <si>
    <t>软水站蒸汽累积流量</t>
    <phoneticPr fontId="5" type="noConversion"/>
  </si>
  <si>
    <t>软水站自来水瞬时流量</t>
    <phoneticPr fontId="5" type="noConversion"/>
  </si>
  <si>
    <t>C4_M4-1_100</t>
  </si>
  <si>
    <t>软水站自来水累积流量</t>
    <phoneticPr fontId="5" type="noConversion"/>
  </si>
  <si>
    <t>C4_M4-1_108</t>
  </si>
  <si>
    <t>RO水站</t>
    <phoneticPr fontId="5" type="noConversion"/>
  </si>
  <si>
    <t>RO水站配电柜功率</t>
    <phoneticPr fontId="5" type="noConversion"/>
  </si>
  <si>
    <r>
      <t>EPP11D_2_3059</t>
    </r>
    <r>
      <rPr>
        <sz val="11"/>
        <color rgb="FF304760"/>
        <rFont val="宋体"/>
        <family val="2"/>
        <charset val="134"/>
      </rPr>
      <t>减去</t>
    </r>
    <r>
      <rPr>
        <sz val="11"/>
        <color rgb="FF304760"/>
        <rFont val="Arial"/>
        <family val="2"/>
      </rPr>
      <t>AHU100/101/102</t>
    </r>
    <r>
      <rPr>
        <sz val="11"/>
        <color rgb="FF304760"/>
        <rFont val="宋体"/>
        <family val="2"/>
        <charset val="134"/>
      </rPr>
      <t>风机总功率</t>
    </r>
    <phoneticPr fontId="5" type="noConversion"/>
  </si>
  <si>
    <t>RO水站配电柜电量</t>
    <phoneticPr fontId="5" type="noConversion"/>
  </si>
  <si>
    <r>
      <t>EPP11D_2_3206AHU100/101/102</t>
    </r>
    <r>
      <rPr>
        <sz val="11"/>
        <color rgb="FF304760"/>
        <rFont val="宋体"/>
        <family val="2"/>
        <charset val="134"/>
      </rPr>
      <t>风机总电量</t>
    </r>
    <phoneticPr fontId="5" type="noConversion"/>
  </si>
  <si>
    <t>RO水站蒸汽瞬时流量</t>
    <phoneticPr fontId="5" type="noConversion"/>
  </si>
  <si>
    <t>RO水站蒸汽累积流量</t>
    <phoneticPr fontId="5" type="noConversion"/>
  </si>
  <si>
    <t>RO水站软水瞬时流量</t>
    <phoneticPr fontId="5" type="noConversion"/>
  </si>
  <si>
    <t>SM2-5_100</t>
  </si>
  <si>
    <t>RO水站软水累积流量</t>
    <phoneticPr fontId="5" type="noConversion"/>
  </si>
  <si>
    <t>SM2-5_108</t>
  </si>
  <si>
    <t>工业热水站</t>
    <phoneticPr fontId="5" type="noConversion"/>
  </si>
  <si>
    <t>工业热水站1号水泵功率</t>
    <phoneticPr fontId="5" type="noConversion"/>
  </si>
  <si>
    <r>
      <t>BMS</t>
    </r>
    <r>
      <rPr>
        <sz val="11"/>
        <color rgb="FF304760"/>
        <rFont val="宋体"/>
        <family val="2"/>
        <charset val="134"/>
      </rPr>
      <t>提供</t>
    </r>
    <phoneticPr fontId="5" type="noConversion"/>
  </si>
  <si>
    <t>工业热水站1号水泵电量</t>
    <phoneticPr fontId="5" type="noConversion"/>
  </si>
  <si>
    <t>工业热水站2号水泵功率</t>
  </si>
  <si>
    <t>工业热水站2号水泵电量</t>
  </si>
  <si>
    <t>工业热水站3号水泵功率</t>
  </si>
  <si>
    <t>工业热水站3号水泵电量</t>
  </si>
  <si>
    <t>工业热水补软水瞬时流量</t>
    <phoneticPr fontId="5" type="noConversion"/>
  </si>
  <si>
    <t>SM2-6_100</t>
  </si>
  <si>
    <t>工业热水补软水累积流量</t>
    <phoneticPr fontId="5" type="noConversion"/>
  </si>
  <si>
    <t>工业热水站蒸汽瞬时流量</t>
    <phoneticPr fontId="5" type="noConversion"/>
  </si>
  <si>
    <t>HART_ST-3_40001</t>
  </si>
  <si>
    <t>工业热水站蒸汽累积流量</t>
    <phoneticPr fontId="5" type="noConversion"/>
  </si>
  <si>
    <t>CUB一楼照明配电箱27ELP 01功率</t>
    <phoneticPr fontId="5" type="noConversion"/>
  </si>
  <si>
    <t>DC_1001CUB.EPP01A.D13.3059</t>
    <phoneticPr fontId="41" type="noConversion"/>
  </si>
  <si>
    <t>CUB一楼照明配电箱27ELP 01电量</t>
    <phoneticPr fontId="5" type="noConversion"/>
  </si>
  <si>
    <t>DC_1001CUB.EPP01A.D13.3203</t>
    <phoneticPr fontId="41" type="noConversion"/>
  </si>
  <si>
    <t>CUB双回路配电箱27EDP01功率1</t>
    <phoneticPr fontId="5" type="noConversion"/>
  </si>
  <si>
    <t>DC_1001CUB.EPP01A.D14.3059</t>
    <phoneticPr fontId="41" type="noConversion"/>
  </si>
  <si>
    <t>CUB双回路配电箱27EDP01电量1</t>
    <phoneticPr fontId="5" type="noConversion"/>
  </si>
  <si>
    <t>DC_1001CUB.EPP01A.D14.3203</t>
    <phoneticPr fontId="41" type="noConversion"/>
  </si>
  <si>
    <t>CUB双回路配电箱27EDP01功率2</t>
  </si>
  <si>
    <t>DC_1001CUB.EPP02B.D7.3059</t>
    <phoneticPr fontId="41" type="noConversion"/>
  </si>
  <si>
    <t>CUB双回路配电箱27EDP01电量2</t>
  </si>
  <si>
    <t>DC_1001CUB.EPP02B.D7.3203</t>
    <phoneticPr fontId="41" type="noConversion"/>
  </si>
  <si>
    <t>CUB不间断电源UPS01功率</t>
    <phoneticPr fontId="5" type="noConversion"/>
  </si>
  <si>
    <t>DC_1001CUB.EPP01A.D8.3059</t>
  </si>
  <si>
    <t>CUB不间断电源UPS01电量</t>
    <phoneticPr fontId="5" type="noConversion"/>
  </si>
  <si>
    <t>DC_1001CUB.EPP01A.D8.3203</t>
  </si>
  <si>
    <t>CUB工棚用电功率</t>
    <phoneticPr fontId="5" type="noConversion"/>
  </si>
  <si>
    <t>DC_1001CUB.EPP01A.D6.3059</t>
    <phoneticPr fontId="5" type="noConversion"/>
  </si>
  <si>
    <t>CUB工棚用电量</t>
    <phoneticPr fontId="5" type="noConversion"/>
  </si>
  <si>
    <t>DC_1001CUB.EPP01A.D6.3203</t>
    <phoneticPr fontId="5" type="noConversion"/>
  </si>
  <si>
    <t>空压站</t>
    <phoneticPr fontId="5" type="noConversion"/>
  </si>
  <si>
    <t>空压站1号空压机功率</t>
    <phoneticPr fontId="5" type="noConversion"/>
  </si>
  <si>
    <t>EPP11E_14_3059</t>
  </si>
  <si>
    <t>空压站1号空压机电量</t>
    <phoneticPr fontId="5" type="noConversion"/>
  </si>
  <si>
    <t>EPP11E_14_3206</t>
  </si>
  <si>
    <t>空压站2号空压机功率</t>
  </si>
  <si>
    <t>EPP12F_4_3059</t>
  </si>
  <si>
    <t>空压站2号空压机电量</t>
  </si>
  <si>
    <t>EPP12F_4_3206</t>
  </si>
  <si>
    <t>空压站3号空压机功率</t>
  </si>
  <si>
    <t>EPP12A_15_3059</t>
  </si>
  <si>
    <t>空压站3号空压机电量</t>
  </si>
  <si>
    <t>EPP12A_15_3206</t>
  </si>
  <si>
    <t>空压站4号空压机功率</t>
  </si>
  <si>
    <t>EPP12G_15_3059</t>
  </si>
  <si>
    <t>空压站4号空压机电量</t>
  </si>
  <si>
    <t>EPP12G_15_3206</t>
  </si>
  <si>
    <t>空压站5号空压机功率</t>
  </si>
  <si>
    <t>EPP11A_16_3059</t>
  </si>
  <si>
    <t>空压站5号空压机电量</t>
  </si>
  <si>
    <t>EPP11A_16_3206</t>
  </si>
  <si>
    <t>空压站6号空压机功率</t>
  </si>
  <si>
    <t>EPP11A_17_3059</t>
  </si>
  <si>
    <t>空压站6号空压机电量</t>
  </si>
  <si>
    <t>EPP11A_17_3206</t>
  </si>
  <si>
    <t>空压站1号冷却塔功率</t>
    <phoneticPr fontId="5" type="noConversion"/>
  </si>
  <si>
    <t>空压站1号冷却塔电量</t>
    <phoneticPr fontId="5" type="noConversion"/>
  </si>
  <si>
    <t>空压站2号冷却塔功率</t>
    <phoneticPr fontId="5" type="noConversion"/>
  </si>
  <si>
    <t>空压站2号冷却塔电量</t>
    <phoneticPr fontId="5" type="noConversion"/>
  </si>
  <si>
    <t>空压站1号冷却泵功率</t>
    <phoneticPr fontId="5" type="noConversion"/>
  </si>
  <si>
    <t>空压站1号冷却泵电量</t>
    <phoneticPr fontId="5" type="noConversion"/>
  </si>
  <si>
    <t>空压站2号冷却泵功率</t>
  </si>
  <si>
    <t>空压站2号冷却泵电量</t>
  </si>
  <si>
    <t>空压站3号冷却泵功率</t>
  </si>
  <si>
    <t>空压站3号冷却泵电量</t>
  </si>
  <si>
    <t>空压站1号空压机瞬时流量</t>
  </si>
  <si>
    <t>空压站1号空压机累积流量</t>
  </si>
  <si>
    <t>空压站2号空压机瞬时流量</t>
  </si>
  <si>
    <t>空压站2号空压机累积流量</t>
  </si>
  <si>
    <t>空压站3号空压机瞬时流量</t>
  </si>
  <si>
    <t>空压站3号空压机累积流量</t>
  </si>
  <si>
    <t>空压站4号空压机瞬时流量</t>
  </si>
  <si>
    <t>空压站4号空压机累积流量</t>
  </si>
  <si>
    <t>空压站5号空压机瞬时流量</t>
  </si>
  <si>
    <t>空压站5号空压机累积流量</t>
  </si>
  <si>
    <t>空压站6号空压机瞬时流量</t>
  </si>
  <si>
    <t>空压站6号空压机累积流量</t>
  </si>
  <si>
    <t>污水站</t>
    <phoneticPr fontId="5" type="noConversion"/>
  </si>
  <si>
    <t>污水站功率</t>
    <phoneticPr fontId="5" type="noConversion"/>
  </si>
  <si>
    <t>DC_1001CUB.EPP01A.D7.3059</t>
  </si>
  <si>
    <t>污水站电量</t>
    <phoneticPr fontId="5" type="noConversion"/>
  </si>
  <si>
    <t>DC_1001CUB.EPP01A.D7.3203</t>
  </si>
  <si>
    <t>污水站蒸汽瞬时流量</t>
    <phoneticPr fontId="5" type="noConversion"/>
  </si>
  <si>
    <t>C4_ST-1_1028</t>
  </si>
  <si>
    <t>污水站蒸汽累积流量</t>
    <phoneticPr fontId="5" type="noConversion"/>
  </si>
  <si>
    <t>C4_ST-1_1030</t>
  </si>
  <si>
    <t>INS013</t>
  </si>
  <si>
    <t>研发车间</t>
  </si>
  <si>
    <t xml:space="preserve"> 研发车间口香糖设备配电柜MDP1-1 1-2功率</t>
    <phoneticPr fontId="5" type="noConversion"/>
  </si>
  <si>
    <t>3500_27EPP6E-N1</t>
  </si>
  <si>
    <t>研发楼设备用电27EPP6E-N1</t>
  </si>
  <si>
    <t>27EPP6E_02_280</t>
  </si>
  <si>
    <t xml:space="preserve"> 研发车间口香糖设备配电柜MDP1-1 1-2电量</t>
    <phoneticPr fontId="5" type="noConversion"/>
  </si>
  <si>
    <t>27EPP6E_02_425</t>
  </si>
  <si>
    <t xml:space="preserve"> 研发车间空调主机1-2配电柜MDP4-1 4-2功率</t>
    <phoneticPr fontId="5" type="noConversion"/>
  </si>
  <si>
    <t>3502_27EPP6E-N8</t>
  </si>
  <si>
    <t>研发楼设备用电27EPP6E-N8</t>
  </si>
  <si>
    <t>27EPP6E_09_280</t>
    <phoneticPr fontId="5" type="noConversion"/>
  </si>
  <si>
    <t xml:space="preserve"> 研发车间空调主机1-2配电柜MDP4-1 4-2电量</t>
    <phoneticPr fontId="5" type="noConversion"/>
  </si>
  <si>
    <t>27EPP6E_09_425</t>
    <phoneticPr fontId="5" type="noConversion"/>
  </si>
  <si>
    <t xml:space="preserve">研发车间弱电和实验室配电柜EMDP功率  </t>
    <phoneticPr fontId="5" type="noConversion"/>
  </si>
  <si>
    <t>3504_27EPP6F-N2</t>
  </si>
  <si>
    <t>研发楼设备用电27EPP6F-N2</t>
  </si>
  <si>
    <t>27EPP6F_11_280</t>
    <phoneticPr fontId="5" type="noConversion"/>
  </si>
  <si>
    <t xml:space="preserve">研发车间弱电和实验室配电柜EMDP电量   </t>
    <phoneticPr fontId="5" type="noConversion"/>
  </si>
  <si>
    <t>27EPP6F_11_425</t>
    <phoneticPr fontId="5" type="noConversion"/>
  </si>
  <si>
    <t xml:space="preserve">研发车间消防设备配电柜XDP功率 </t>
    <phoneticPr fontId="5" type="noConversion"/>
  </si>
  <si>
    <t>3506_27EPP6F-N4</t>
  </si>
  <si>
    <t>研发楼设备用电27EPP6F-N4</t>
  </si>
  <si>
    <t>27EPP6F_13_280</t>
    <phoneticPr fontId="5" type="noConversion"/>
  </si>
  <si>
    <t>研发车间消防设备配电柜XDP电量</t>
    <phoneticPr fontId="5" type="noConversion"/>
  </si>
  <si>
    <t>27EPP6F_13_425</t>
    <phoneticPr fontId="5" type="noConversion"/>
  </si>
  <si>
    <t>研发车间空调水泵和除湿机组配电柜MDP5-1~5-4功率</t>
    <phoneticPr fontId="5" type="noConversion"/>
  </si>
  <si>
    <t>3508_27EPP6F-N7</t>
  </si>
  <si>
    <t>研发楼设备用电27EPP6F-N7</t>
  </si>
  <si>
    <t>27EPP6F_16_280</t>
    <phoneticPr fontId="5" type="noConversion"/>
  </si>
  <si>
    <t>研发车间空调水泵和除湿机组配电柜MDP5-1~5-4电量</t>
    <phoneticPr fontId="5" type="noConversion"/>
  </si>
  <si>
    <t>27EPP6F_16_425</t>
    <phoneticPr fontId="5" type="noConversion"/>
  </si>
  <si>
    <t>研发车间空调照明电梯配电柜MDP3功率</t>
    <phoneticPr fontId="5" type="noConversion"/>
  </si>
  <si>
    <t>3510_27EPP6G-N3</t>
  </si>
  <si>
    <t>研发楼设备用电27EPP6G-N3</t>
  </si>
  <si>
    <t>27EPP6G_03_280</t>
    <phoneticPr fontId="5" type="noConversion"/>
  </si>
  <si>
    <t>研发车间空调照明电梯配电柜MDP3电量</t>
    <phoneticPr fontId="5" type="noConversion"/>
  </si>
  <si>
    <t>27EPP6G_03_425</t>
    <phoneticPr fontId="5" type="noConversion"/>
  </si>
  <si>
    <t>研发车间糖果设备配电柜MDP2-1 2-3功率</t>
    <phoneticPr fontId="5" type="noConversion"/>
  </si>
  <si>
    <t>3512_27EPP6G-N6</t>
  </si>
  <si>
    <t>研发楼设备用电27EPP6G-N6</t>
  </si>
  <si>
    <t>27EPP6G_06_280</t>
    <phoneticPr fontId="5" type="noConversion"/>
  </si>
  <si>
    <t xml:space="preserve">研发车间糖果设备配电柜MDP2-1 2-3 电量 </t>
    <phoneticPr fontId="5" type="noConversion"/>
  </si>
  <si>
    <t>27EPP6G_06_425</t>
    <phoneticPr fontId="5" type="noConversion"/>
  </si>
  <si>
    <t>VOC处理系统</t>
    <phoneticPr fontId="5" type="noConversion"/>
  </si>
  <si>
    <t>天然气</t>
    <phoneticPr fontId="5" type="noConversion"/>
  </si>
  <si>
    <t>VOC天然气累积流量</t>
    <phoneticPr fontId="5" type="noConversion"/>
  </si>
  <si>
    <t>VOC天然气瞬时流量</t>
    <phoneticPr fontId="5" type="noConversion"/>
  </si>
  <si>
    <t>VOC设备电量</t>
    <phoneticPr fontId="5" type="noConversion"/>
  </si>
  <si>
    <t>VOC设备功率</t>
    <phoneticPr fontId="5" type="noConversion"/>
  </si>
  <si>
    <t>VOC压缩空气累积流量</t>
  </si>
  <si>
    <t>VOC压缩空气瞬时流量</t>
  </si>
  <si>
    <t>VOC自来水累积流量</t>
  </si>
  <si>
    <t>VOC自来水瞬时流量</t>
  </si>
  <si>
    <t>设备、能耗表对应关系确认，提供documents</t>
  </si>
  <si>
    <t>Mars Owner</t>
  </si>
  <si>
    <t>CI</t>
  </si>
  <si>
    <t>电气</t>
  </si>
  <si>
    <t>AC+Mars</t>
  </si>
  <si>
    <t>能耗表点位数采方式确认</t>
  </si>
  <si>
    <t>interview</t>
  </si>
  <si>
    <t>confirm</t>
  </si>
  <si>
    <t>Provide document</t>
  </si>
  <si>
    <t>Mars Support
Needed</t>
  </si>
  <si>
    <t>Juncheng</t>
  </si>
  <si>
    <t>Status</t>
  </si>
  <si>
    <t>设备、能耗表对应关系确认，提供documents</t>
    <phoneticPr fontId="6" type="noConversion"/>
  </si>
  <si>
    <t>产线及对应设备确认，提供documents</t>
    <phoneticPr fontId="6" type="noConversion"/>
  </si>
  <si>
    <t>Not start</t>
  </si>
  <si>
    <t>SOP工步及其对应设备梳理</t>
  </si>
  <si>
    <t>胶基系统</t>
  </si>
  <si>
    <t>UI设计</t>
  </si>
  <si>
    <t>Mixer</t>
    <phoneticPr fontId="6" type="noConversion"/>
  </si>
  <si>
    <t>首班开机准备</t>
    <phoneticPr fontId="6" type="noConversion"/>
  </si>
  <si>
    <t>开机安全连锁装置检查</t>
    <phoneticPr fontId="6" type="noConversion"/>
  </si>
  <si>
    <t>启动夹套水加热器</t>
    <phoneticPr fontId="6" type="noConversion"/>
  </si>
  <si>
    <r>
      <t>Base</t>
    </r>
    <r>
      <rPr>
        <sz val="11"/>
        <color theme="1"/>
        <rFont val="宋体"/>
        <family val="2"/>
        <charset val="134"/>
      </rPr>
      <t>？</t>
    </r>
    <phoneticPr fontId="6" type="noConversion"/>
  </si>
  <si>
    <t>搅拌器内腔清洁消毒</t>
    <phoneticPr fontId="6" type="noConversion"/>
  </si>
  <si>
    <r>
      <t>NCS</t>
    </r>
    <r>
      <rPr>
        <sz val="11"/>
        <color theme="1"/>
        <rFont val="宋体"/>
        <family val="2"/>
        <charset val="134"/>
      </rPr>
      <t>系统降温</t>
    </r>
    <phoneticPr fontId="6" type="noConversion"/>
  </si>
  <si>
    <r>
      <t>Mixer</t>
    </r>
    <r>
      <rPr>
        <sz val="11"/>
        <color theme="1"/>
        <rFont val="宋体"/>
        <family val="2"/>
        <charset val="134"/>
      </rPr>
      <t>配方执行</t>
    </r>
    <phoneticPr fontId="6" type="noConversion"/>
  </si>
  <si>
    <t>Variable</t>
    <phoneticPr fontId="6" type="noConversion"/>
  </si>
  <si>
    <t>运行放胶皮带</t>
    <phoneticPr fontId="6" type="noConversion"/>
  </si>
  <si>
    <t>薄荷脑系统运行</t>
    <phoneticPr fontId="6" type="noConversion"/>
  </si>
  <si>
    <t>糖粉系统运行</t>
    <phoneticPr fontId="6" type="noConversion"/>
  </si>
  <si>
    <t>葡萄糖系统运行</t>
    <phoneticPr fontId="6" type="noConversion"/>
  </si>
  <si>
    <t>胶基系统加料</t>
    <phoneticPr fontId="6" type="noConversion"/>
  </si>
  <si>
    <t>转产</t>
    <phoneticPr fontId="6" type="noConversion"/>
  </si>
  <si>
    <t>末班收机</t>
    <phoneticPr fontId="6" type="noConversion"/>
  </si>
  <si>
    <t>Base</t>
  </si>
  <si>
    <t>小配料</t>
    <phoneticPr fontId="6" type="noConversion"/>
  </si>
  <si>
    <t>振筛机\配料提升机升降正常\电子称打印机</t>
    <phoneticPr fontId="6" type="noConversion"/>
  </si>
  <si>
    <t>开机前准备/安全检查 连锁开关、急停开关</t>
    <phoneticPr fontId="6" type="noConversion"/>
  </si>
  <si>
    <t>振筛机</t>
    <phoneticPr fontId="6" type="noConversion"/>
  </si>
  <si>
    <t>Turn On/OFF</t>
    <phoneticPr fontId="6" type="noConversion"/>
  </si>
  <si>
    <t>货梯、叉车</t>
    <phoneticPr fontId="6" type="noConversion"/>
  </si>
  <si>
    <t>过筛操作</t>
    <phoneticPr fontId="6" type="noConversion"/>
  </si>
  <si>
    <t>过筛操作/过筛前准备</t>
    <phoneticPr fontId="6" type="noConversion"/>
  </si>
  <si>
    <t>吸包机、振筛机（密封气囊）</t>
    <phoneticPr fontId="6" type="noConversion"/>
  </si>
  <si>
    <t>过筛操作/物料自动振筛</t>
    <phoneticPr fontId="6" type="noConversion"/>
  </si>
  <si>
    <t>振筛机（震动开关、抽风开关、密封气囊）、电子秤</t>
    <phoneticPr fontId="6" type="noConversion"/>
  </si>
  <si>
    <t>过筛操作/液体物料过筛</t>
    <phoneticPr fontId="6" type="noConversion"/>
  </si>
  <si>
    <t>气动泵</t>
    <phoneticPr fontId="6" type="noConversion"/>
  </si>
  <si>
    <t>物料配置</t>
    <phoneticPr fontId="6" type="noConversion"/>
  </si>
  <si>
    <t>电子秤\打印机\配料升降机</t>
    <phoneticPr fontId="6" type="noConversion"/>
  </si>
  <si>
    <t>物料配置/电子秤预热</t>
    <phoneticPr fontId="6" type="noConversion"/>
  </si>
  <si>
    <t>电子秤（预热60min）</t>
    <phoneticPr fontId="6" type="noConversion"/>
  </si>
  <si>
    <t>物料配置/电了称校验配制</t>
    <phoneticPr fontId="6" type="noConversion"/>
  </si>
  <si>
    <t>电子秤</t>
    <phoneticPr fontId="6" type="noConversion"/>
  </si>
  <si>
    <t>物料配置/物料称重配制</t>
    <phoneticPr fontId="6" type="noConversion"/>
  </si>
  <si>
    <t>物料配置/大料的配制（小产量）</t>
    <phoneticPr fontId="6" type="noConversion"/>
  </si>
  <si>
    <t>地磅</t>
    <phoneticPr fontId="6" type="noConversion"/>
  </si>
  <si>
    <t>物料配置/送料与空容器回收</t>
    <phoneticPr fontId="6" type="noConversion"/>
  </si>
  <si>
    <t>升降梯</t>
    <phoneticPr fontId="6" type="noConversion"/>
  </si>
  <si>
    <t>物料配置/转箭 盘点</t>
    <phoneticPr fontId="6" type="noConversion"/>
  </si>
  <si>
    <t>物料配置/退料</t>
    <phoneticPr fontId="6" type="noConversion"/>
  </si>
  <si>
    <t>关机</t>
    <phoneticPr fontId="6" type="noConversion"/>
  </si>
  <si>
    <t>电子称、 打印机、振筛机</t>
    <phoneticPr fontId="6" type="noConversion"/>
  </si>
  <si>
    <t>能源关停检查</t>
    <phoneticPr fontId="6" type="noConversion"/>
  </si>
  <si>
    <t>所有能源覆盖物料设备和容器（包括电、水、气）</t>
    <phoneticPr fontId="6" type="noConversion"/>
  </si>
  <si>
    <t>电子称（Depend on PPlan）、 打印机、振筛机</t>
    <phoneticPr fontId="6" type="noConversion"/>
  </si>
  <si>
    <t>计划停机(周末）</t>
    <phoneticPr fontId="6" type="noConversion"/>
  </si>
  <si>
    <r>
      <rPr>
        <sz val="11"/>
        <color rgb="FFFF0000"/>
        <rFont val="宋体"/>
        <family val="3"/>
        <charset val="134"/>
      </rPr>
      <t>电子秤\打印机</t>
    </r>
    <r>
      <rPr>
        <sz val="11"/>
        <color theme="1"/>
        <rFont val="宋体"/>
        <family val="2"/>
        <charset val="134"/>
      </rPr>
      <t>\配料升降机\抽风系统</t>
    </r>
    <phoneticPr fontId="6" type="noConversion"/>
  </si>
  <si>
    <t>边料进料</t>
    <phoneticPr fontId="6" type="noConversion"/>
  </si>
  <si>
    <t>边料挤压机</t>
    <phoneticPr fontId="6" type="noConversion"/>
  </si>
  <si>
    <t>开机前准备</t>
  </si>
  <si>
    <t>NVA</t>
  </si>
  <si>
    <t>无</t>
  </si>
  <si>
    <t xml:space="preserve">Base </t>
  </si>
  <si>
    <t>包装机清洁（首班/换班/维修后？）</t>
    <phoneticPr fontId="6" type="noConversion"/>
  </si>
  <si>
    <t>包装机、裂胶机、折胶台</t>
    <phoneticPr fontId="6" type="noConversion"/>
  </si>
  <si>
    <r>
      <rPr>
        <sz val="11"/>
        <color theme="1"/>
        <rFont val="宋体"/>
        <family val="2"/>
        <charset val="134"/>
      </rPr>
      <t>添加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2"/>
        <charset val="134"/>
      </rPr>
      <t>更换包材</t>
    </r>
  </si>
  <si>
    <t>造盒机、包装机</t>
    <phoneticPr fontId="6" type="noConversion"/>
  </si>
  <si>
    <t>裸胶添加</t>
    <phoneticPr fontId="6" type="noConversion"/>
  </si>
  <si>
    <t>裂胶机、包装机</t>
    <phoneticPr fontId="6" type="noConversion"/>
  </si>
  <si>
    <t>生产检查及准备</t>
  </si>
  <si>
    <t>首班开班加热包装机</t>
    <phoneticPr fontId="6" type="noConversion"/>
  </si>
  <si>
    <t>造盒机、包装机、折胶台、热熔胶池</t>
    <phoneticPr fontId="6" type="noConversion"/>
  </si>
  <si>
    <t>包装机试机/空机运行</t>
    <phoneticPr fontId="6" type="noConversion"/>
  </si>
  <si>
    <t>折胶台准备</t>
    <phoneticPr fontId="6" type="noConversion"/>
  </si>
  <si>
    <t>折胶台</t>
    <phoneticPr fontId="6" type="noConversion"/>
  </si>
  <si>
    <t>首班开机质量首检</t>
    <phoneticPr fontId="6" type="noConversion"/>
  </si>
  <si>
    <t>设备是否运行？</t>
    <phoneticPr fontId="6" type="noConversion"/>
  </si>
  <si>
    <t>小包装生产</t>
    <phoneticPr fontId="6" type="noConversion"/>
  </si>
  <si>
    <t>转产-小包装转箭及转产清洁</t>
    <phoneticPr fontId="6" type="noConversion"/>
  </si>
  <si>
    <t>造盒机、包装机、裂胶机、折胶台</t>
    <phoneticPr fontId="6" type="noConversion"/>
  </si>
  <si>
    <t>停机-小包装停产及末班清洁</t>
    <phoneticPr fontId="6" type="noConversion"/>
  </si>
  <si>
    <t>小包装</t>
  </si>
  <si>
    <t>砂糖系统</t>
    <phoneticPr fontId="6" type="noConversion"/>
  </si>
  <si>
    <t>通用GMP准备/开机前准备</t>
    <phoneticPr fontId="6" type="noConversion"/>
  </si>
  <si>
    <t>白砂糖的领用</t>
    <phoneticPr fontId="6" type="noConversion"/>
  </si>
  <si>
    <t>Kanban</t>
    <phoneticPr fontId="6" type="noConversion"/>
  </si>
  <si>
    <t>物料缓冲区</t>
    <phoneticPr fontId="6" type="noConversion"/>
  </si>
  <si>
    <t>叉车</t>
    <phoneticPr fontId="6" type="noConversion"/>
  </si>
  <si>
    <t>砂糖系统开机准备</t>
    <phoneticPr fontId="6" type="noConversion"/>
  </si>
  <si>
    <t>砂糖系统、砂糖卸料站、振动筛、十吨罐和循环系统罐、打糖机、搅拌罐</t>
    <phoneticPr fontId="6" type="noConversion"/>
  </si>
  <si>
    <t>1#蒙特除湿机</t>
    <phoneticPr fontId="6" type="noConversion"/>
  </si>
  <si>
    <t>糖粉系统开机准备</t>
    <phoneticPr fontId="6" type="noConversion"/>
  </si>
  <si>
    <t>砂糖系统、糖粉接收罐和循环系统罐、磨糖机</t>
    <phoneticPr fontId="6" type="noConversion"/>
  </si>
  <si>
    <t>2#蒙特除湿机</t>
    <phoneticPr fontId="6" type="noConversion"/>
  </si>
  <si>
    <t>3#蒙特除湿机</t>
    <phoneticPr fontId="6" type="noConversion"/>
  </si>
  <si>
    <t>生产</t>
    <phoneticPr fontId="6" type="noConversion"/>
  </si>
  <si>
    <t>电动叉车、电葫芦、砂糖系统</t>
    <phoneticPr fontId="6" type="noConversion"/>
  </si>
  <si>
    <t>生产/吊糖</t>
    <phoneticPr fontId="6" type="noConversion"/>
  </si>
  <si>
    <t>电葫芦、ZMT21</t>
    <phoneticPr fontId="6" type="noConversion"/>
  </si>
  <si>
    <t>生产/磨糖机检查（早班）</t>
    <phoneticPr fontId="6" type="noConversion"/>
  </si>
  <si>
    <t>下糖斗RV阀、磨糖机、磨糖风机</t>
    <phoneticPr fontId="6" type="noConversion"/>
  </si>
  <si>
    <t>生产/卸糖机检查</t>
    <phoneticPr fontId="6" type="noConversion"/>
  </si>
  <si>
    <t>卸糖机</t>
    <phoneticPr fontId="6" type="noConversion"/>
  </si>
  <si>
    <t>生产/5层筛检查</t>
    <phoneticPr fontId="6" type="noConversion"/>
  </si>
  <si>
    <t>1#风机、振筛机</t>
    <phoneticPr fontId="6" type="noConversion"/>
  </si>
  <si>
    <t>生产/葫芦吊下托盘检查</t>
    <phoneticPr fontId="6" type="noConversion"/>
  </si>
  <si>
    <t>葫芦吊</t>
    <phoneticPr fontId="6" type="noConversion"/>
  </si>
  <si>
    <t>生产/砂糖检测（周期首班）</t>
    <phoneticPr fontId="6" type="noConversion"/>
  </si>
  <si>
    <t>关机/下糖</t>
    <phoneticPr fontId="6" type="noConversion"/>
  </si>
  <si>
    <t>关机/物料排出（》=7Day）</t>
    <phoneticPr fontId="6" type="noConversion"/>
  </si>
  <si>
    <t>关机/搅拌罐保持（7day）</t>
    <phoneticPr fontId="6" type="noConversion"/>
  </si>
  <si>
    <t>搅拌罐</t>
    <phoneticPr fontId="6" type="noConversion"/>
  </si>
  <si>
    <t>关机/搅拌罐排空（）</t>
    <phoneticPr fontId="6" type="noConversion"/>
  </si>
  <si>
    <t>搅拌罐、吸尘器</t>
    <phoneticPr fontId="6" type="noConversion"/>
  </si>
  <si>
    <t>生产/砂糖振动筛异常</t>
    <phoneticPr fontId="6" type="noConversion"/>
  </si>
  <si>
    <t>振动筛</t>
    <phoneticPr fontId="6" type="noConversion"/>
  </si>
  <si>
    <t>工序能耗占比</t>
    <phoneticPr fontId="6" type="noConversion"/>
  </si>
  <si>
    <t>工步</t>
    <phoneticPr fontId="6" type="noConversion"/>
  </si>
  <si>
    <t>计算每个时间段，每台工步每台设备能耗</t>
    <phoneticPr fontId="6" type="noConversion"/>
  </si>
  <si>
    <t>第八次处理</t>
    <phoneticPr fontId="6" type="noConversion"/>
  </si>
  <si>
    <t>合计</t>
    <phoneticPr fontId="6" type="noConversion"/>
  </si>
  <si>
    <t>胶基</t>
    <phoneticPr fontId="6" type="noConversion"/>
  </si>
  <si>
    <t>首班开机准备(含接收物料）</t>
    <phoneticPr fontId="6" type="noConversion"/>
  </si>
  <si>
    <r>
      <rPr>
        <sz val="11"/>
        <color theme="1"/>
        <rFont val="宋体"/>
        <family val="2"/>
        <charset val="134"/>
      </rPr>
      <t>电动叉车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2"/>
        <charset val="134"/>
      </rPr>
      <t>墙插充电</t>
    </r>
    <phoneticPr fontId="6" type="noConversion"/>
  </si>
  <si>
    <t>是否为胶基系统所有设备</t>
    <phoneticPr fontId="6" type="noConversion"/>
  </si>
  <si>
    <t>Unloaded</t>
    <phoneticPr fontId="6" type="noConversion"/>
  </si>
  <si>
    <t>筛网检查</t>
    <phoneticPr fontId="6" type="noConversion"/>
  </si>
  <si>
    <t>胶基备料</t>
    <phoneticPr fontId="6" type="noConversion"/>
  </si>
  <si>
    <t>吊机（电葫芦）-可考虑忽略，电动叉车-墙插充电</t>
    <phoneticPr fontId="6" type="noConversion"/>
  </si>
  <si>
    <t>胶基加料</t>
    <phoneticPr fontId="6" type="noConversion"/>
  </si>
  <si>
    <r>
      <t>1#</t>
    </r>
    <r>
      <rPr>
        <sz val="11"/>
        <color theme="1"/>
        <rFont val="宋体"/>
        <family val="2"/>
        <charset val="134"/>
      </rPr>
      <t>胶基罐、2</t>
    </r>
    <r>
      <rPr>
        <sz val="11"/>
        <color theme="1"/>
        <rFont val="Arial"/>
        <family val="2"/>
      </rPr>
      <t>#</t>
    </r>
    <r>
      <rPr>
        <sz val="11"/>
        <color theme="1"/>
        <rFont val="宋体"/>
        <family val="2"/>
        <charset val="134"/>
      </rPr>
      <t>胶基罐、3</t>
    </r>
    <r>
      <rPr>
        <sz val="11"/>
        <color theme="1"/>
        <rFont val="Arial"/>
        <family val="2"/>
      </rPr>
      <t>#</t>
    </r>
    <r>
      <rPr>
        <sz val="11"/>
        <color theme="1"/>
        <rFont val="宋体"/>
        <family val="2"/>
        <charset val="134"/>
      </rPr>
      <t>胶基罐、4</t>
    </r>
    <r>
      <rPr>
        <sz val="11"/>
        <color theme="1"/>
        <rFont val="Arial"/>
        <family val="2"/>
      </rPr>
      <t>#</t>
    </r>
    <r>
      <rPr>
        <sz val="11"/>
        <color theme="1"/>
        <rFont val="宋体"/>
        <family val="2"/>
        <charset val="134"/>
      </rPr>
      <t>胶基罐</t>
    </r>
    <phoneticPr fontId="6" type="noConversion"/>
  </si>
  <si>
    <t>转产</t>
    <phoneticPr fontId="6" type="noConversion"/>
  </si>
  <si>
    <t>关机</t>
    <phoneticPr fontId="6" type="noConversion"/>
  </si>
  <si>
    <t>山梨醇</t>
  </si>
  <si>
    <t>是否为山梨醇系统所有设备</t>
    <phoneticPr fontId="6" type="noConversion"/>
  </si>
  <si>
    <t>筛网检查、磁力架检查</t>
    <phoneticPr fontId="6" type="noConversion"/>
  </si>
  <si>
    <t>山梨醇备料</t>
    <phoneticPr fontId="6" type="noConversion"/>
  </si>
  <si>
    <t>山梨醇加料</t>
    <phoneticPr fontId="6" type="noConversion"/>
  </si>
  <si>
    <r>
      <t>1#</t>
    </r>
    <r>
      <rPr>
        <sz val="11"/>
        <color theme="1"/>
        <rFont val="宋体"/>
        <family val="2"/>
        <charset val="134"/>
      </rPr>
      <t>山梨醇罐、2#山梨醇罐、3#山梨醇罐、4#山梨醇罐</t>
    </r>
    <phoneticPr fontId="6" type="noConversion"/>
  </si>
  <si>
    <t>木糖醇</t>
    <phoneticPr fontId="6" type="noConversion"/>
  </si>
  <si>
    <t>是否为木糖醇系统所有设备</t>
    <phoneticPr fontId="6" type="noConversion"/>
  </si>
  <si>
    <t>木糖醇备料</t>
    <phoneticPr fontId="6" type="noConversion"/>
  </si>
  <si>
    <t>木糖醇加料</t>
    <phoneticPr fontId="6" type="noConversion"/>
  </si>
  <si>
    <r>
      <t>1#</t>
    </r>
    <r>
      <rPr>
        <sz val="11"/>
        <color theme="1"/>
        <rFont val="宋体"/>
        <family val="2"/>
        <charset val="134"/>
      </rPr>
      <t>木糖醇罐、2#木糖醇罐、3#木糖醇罐、4#木糖醇罐、木糖醇搅拌罐、木糖醇磨糖机</t>
    </r>
    <phoneticPr fontId="6" type="noConversion"/>
  </si>
  <si>
    <t>磨糖机清理</t>
    <phoneticPr fontId="6" type="noConversion"/>
  </si>
  <si>
    <t>木糖醇磨糖机</t>
    <phoneticPr fontId="6" type="noConversion"/>
  </si>
  <si>
    <t>表面粉</t>
    <phoneticPr fontId="6" type="noConversion"/>
  </si>
  <si>
    <t>振动筛网、磁力架、表面粉筛网检查</t>
    <phoneticPr fontId="6" type="noConversion"/>
  </si>
  <si>
    <t>甘露醇备料</t>
    <phoneticPr fontId="6" type="noConversion"/>
  </si>
  <si>
    <t>滑石粉备料</t>
    <phoneticPr fontId="6" type="noConversion"/>
  </si>
  <si>
    <t>表面粉加料</t>
    <phoneticPr fontId="6" type="noConversion"/>
  </si>
  <si>
    <t>表面粉搅拌罐、滑石粉振筛机</t>
    <phoneticPr fontId="6" type="noConversion"/>
  </si>
  <si>
    <t>回收表面粉</t>
    <phoneticPr fontId="6" type="noConversion"/>
  </si>
  <si>
    <t>香精</t>
    <phoneticPr fontId="6" type="noConversion"/>
  </si>
  <si>
    <t>开机前准备(含接收物料）</t>
    <phoneticPr fontId="6" type="noConversion"/>
  </si>
  <si>
    <t>首班开机检查香精滤网</t>
    <phoneticPr fontId="6" type="noConversion"/>
  </si>
  <si>
    <t>香精加料及补料</t>
    <phoneticPr fontId="6" type="noConversion"/>
  </si>
  <si>
    <t>气动泵（气）</t>
    <phoneticPr fontId="6" type="noConversion"/>
  </si>
  <si>
    <t>手加香精</t>
    <phoneticPr fontId="6" type="noConversion"/>
  </si>
  <si>
    <t>边料拆包机</t>
    <phoneticPr fontId="6" type="noConversion"/>
  </si>
  <si>
    <t>边料桶检查使用和堆放</t>
    <phoneticPr fontId="6" type="noConversion"/>
  </si>
  <si>
    <t>边料桶发放和边料收集</t>
    <phoneticPr fontId="6" type="noConversion"/>
  </si>
  <si>
    <t>边料拆包</t>
    <phoneticPr fontId="6" type="noConversion"/>
  </si>
  <si>
    <r>
      <t>5</t>
    </r>
    <r>
      <rPr>
        <sz val="11"/>
        <color theme="1"/>
        <rFont val="宋体"/>
        <family val="2"/>
        <charset val="134"/>
      </rPr>
      <t>片中大包装</t>
    </r>
    <phoneticPr fontId="6" type="noConversion"/>
  </si>
  <si>
    <t>中包装开机前准备(含接收物料）</t>
    <phoneticPr fontId="6" type="noConversion"/>
  </si>
  <si>
    <t>中包装开机安全连锁装置检查</t>
    <phoneticPr fontId="6" type="noConversion"/>
  </si>
  <si>
    <t>中包装开机</t>
    <phoneticPr fontId="6" type="noConversion"/>
  </si>
  <si>
    <r>
      <rPr>
        <sz val="11"/>
        <color theme="1"/>
        <rFont val="宋体"/>
        <family val="2"/>
        <charset val="134"/>
      </rPr>
      <t>皮带、堆叠器、激光打码、</t>
    </r>
    <r>
      <rPr>
        <sz val="11"/>
        <color theme="1"/>
        <rFont val="Arial"/>
        <family val="2"/>
      </rPr>
      <t>HSO</t>
    </r>
    <r>
      <rPr>
        <sz val="11"/>
        <color theme="1"/>
        <rFont val="宋体"/>
        <family val="2"/>
        <charset val="134"/>
      </rPr>
      <t>包膜机、3705包膜机、</t>
    </r>
    <r>
      <rPr>
        <sz val="11"/>
        <color theme="1"/>
        <rFont val="Arial"/>
        <family val="2"/>
      </rPr>
      <t>X</t>
    </r>
    <r>
      <rPr>
        <sz val="11"/>
        <color theme="1"/>
        <rFont val="宋体"/>
        <family val="2"/>
        <charset val="134"/>
      </rPr>
      <t>光机、中盒检重、热熔胶枪、</t>
    </r>
    <phoneticPr fontId="6" type="noConversion"/>
  </si>
  <si>
    <t>中盒膜添加</t>
  </si>
  <si>
    <t>与开机合并</t>
    <phoneticPr fontId="6" type="noConversion"/>
  </si>
  <si>
    <t>中包装撕带添加</t>
    <phoneticPr fontId="6" type="noConversion"/>
  </si>
  <si>
    <t>中包装转箭</t>
    <phoneticPr fontId="6" type="noConversion"/>
  </si>
  <si>
    <t>中包装关机</t>
    <phoneticPr fontId="6" type="noConversion"/>
  </si>
  <si>
    <t>中包装异常处理</t>
    <phoneticPr fontId="6" type="noConversion"/>
  </si>
  <si>
    <t>大包装开机前准备(含接收物料）</t>
    <phoneticPr fontId="6" type="noConversion"/>
  </si>
  <si>
    <t>大包装开机安全连锁装置检查</t>
    <phoneticPr fontId="6" type="noConversion"/>
  </si>
  <si>
    <t>大包装开机</t>
    <phoneticPr fontId="6" type="noConversion"/>
  </si>
  <si>
    <t>CP28装箱机开机</t>
    <phoneticPr fontId="6" type="noConversion"/>
  </si>
  <si>
    <t>CP28</t>
    <phoneticPr fontId="1" type="noConversion"/>
  </si>
  <si>
    <r>
      <t>SDNA</t>
    </r>
    <r>
      <rPr>
        <sz val="11"/>
        <color theme="1"/>
        <rFont val="宋体"/>
        <family val="2"/>
        <charset val="134"/>
      </rPr>
      <t>系统</t>
    </r>
    <phoneticPr fontId="6" type="noConversion"/>
  </si>
  <si>
    <t>设备管理系统-可忽略能耗</t>
    <phoneticPr fontId="6" type="noConversion"/>
  </si>
  <si>
    <t>检重秤校验</t>
    <phoneticPr fontId="6" type="noConversion"/>
  </si>
  <si>
    <t>可忽略能耗</t>
    <phoneticPr fontId="6" type="noConversion"/>
  </si>
  <si>
    <t>大箱喷码开机</t>
    <phoneticPr fontId="6" type="noConversion"/>
  </si>
  <si>
    <t>大箱喷码机</t>
    <phoneticPr fontId="6" type="noConversion"/>
  </si>
  <si>
    <t>首件确认</t>
    <phoneticPr fontId="6" type="noConversion"/>
  </si>
  <si>
    <t>与大包装开机合并</t>
    <phoneticPr fontId="6" type="noConversion"/>
  </si>
  <si>
    <r>
      <t>CP28</t>
    </r>
    <r>
      <rPr>
        <b/>
        <sz val="10.5"/>
        <color theme="1"/>
        <rFont val="宋体"/>
        <family val="3"/>
        <charset val="134"/>
      </rPr>
      <t>包材准备</t>
    </r>
  </si>
  <si>
    <t>封箱胶添加</t>
  </si>
  <si>
    <t>墨水添加</t>
    <phoneticPr fontId="6" type="noConversion"/>
  </si>
  <si>
    <t>大箱码垛</t>
    <phoneticPr fontId="6" type="noConversion"/>
  </si>
  <si>
    <t>大包装转箭</t>
    <phoneticPr fontId="6" type="noConversion"/>
  </si>
  <si>
    <t>大包装关机</t>
    <phoneticPr fontId="6" type="noConversion"/>
  </si>
  <si>
    <t>大包装异常处理</t>
    <phoneticPr fontId="6" type="noConversion"/>
  </si>
  <si>
    <t>口香糖Slimpack 包装机和输送带配电柜 44EPPE12 功率</t>
    <phoneticPr fontId="6" type="noConversion"/>
  </si>
  <si>
    <r>
      <t>1# Mixer</t>
    </r>
    <r>
      <rPr>
        <sz val="11"/>
        <color theme="1"/>
        <rFont val="宋体"/>
        <family val="2"/>
        <charset val="134"/>
      </rPr>
      <t>、2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、3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、4</t>
    </r>
    <r>
      <rPr>
        <sz val="11"/>
        <color theme="1"/>
        <rFont val="Arial"/>
        <family val="2"/>
      </rPr>
      <t># Mixer——</t>
    </r>
    <r>
      <rPr>
        <sz val="11"/>
        <color theme="1"/>
        <rFont val="宋体"/>
        <family val="2"/>
        <charset val="134"/>
      </rPr>
      <t>只是转方向</t>
    </r>
    <phoneticPr fontId="6" type="noConversion"/>
  </si>
  <si>
    <t>NCS模温机</t>
    <phoneticPr fontId="6" type="noConversion"/>
  </si>
  <si>
    <t>2台</t>
    <phoneticPr fontId="6" type="noConversion"/>
  </si>
  <si>
    <r>
      <t>1# Mixer</t>
    </r>
    <r>
      <rPr>
        <sz val="11"/>
        <color theme="1"/>
        <rFont val="宋体"/>
        <family val="2"/>
        <charset val="134"/>
      </rPr>
      <t>、2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、3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、4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；放胶根据挤压机的控制料仓高度，控制放胶。——搅拌完成，有等待放胶的提示。</t>
    </r>
    <phoneticPr fontId="6" type="noConversion"/>
  </si>
  <si>
    <t>放胶皮带（设备清单无此设备）——和放胶关联，缺少皮带设备</t>
    <phoneticPr fontId="6" type="noConversion"/>
  </si>
  <si>
    <t>SFBMix/plcSFBMix/dbUtilities/LPHW/Variables.rWaterTemperature</t>
    <phoneticPr fontId="6" type="noConversion"/>
  </si>
  <si>
    <t>无电机</t>
    <phoneticPr fontId="6" type="noConversion"/>
  </si>
  <si>
    <r>
      <rPr>
        <sz val="11"/>
        <color theme="1"/>
        <rFont val="宋体"/>
        <family val="2"/>
        <charset val="134"/>
      </rPr>
      <t>可考虑并入</t>
    </r>
    <r>
      <rPr>
        <sz val="11"/>
        <color theme="1"/>
        <rFont val="Arial"/>
        <family val="2"/>
      </rPr>
      <t>Mixer</t>
    </r>
    <r>
      <rPr>
        <sz val="11"/>
        <color theme="1"/>
        <rFont val="宋体"/>
        <family val="2"/>
        <charset val="134"/>
      </rPr>
      <t>配方执行工步</t>
    </r>
    <r>
      <rPr>
        <sz val="11"/>
        <color theme="1"/>
        <rFont val="Arial"/>
        <family val="2"/>
        <charset val="134"/>
      </rPr>
      <t>——</t>
    </r>
    <r>
      <rPr>
        <sz val="11"/>
        <color theme="1"/>
        <rFont val="宋体"/>
        <family val="2"/>
        <charset val="134"/>
      </rPr>
      <t>加料</t>
    </r>
    <phoneticPr fontId="6" type="noConversion"/>
  </si>
  <si>
    <t>？热水，用量会减少</t>
    <phoneticPr fontId="6" type="noConversion"/>
  </si>
  <si>
    <t>Mixer模温机</t>
    <phoneticPr fontId="6" type="noConversion"/>
  </si>
  <si>
    <t>4台</t>
    <phoneticPr fontId="6" type="noConversion"/>
  </si>
  <si>
    <t>不消耗能源</t>
    <phoneticPr fontId="6" type="noConversion"/>
  </si>
  <si>
    <t>一般会停机，不消耗额外能源，单独一台Mixer停机，可降速生产
有糖：Mixer和切片速度匹配，无糖：Mixer时间会富余</t>
    <phoneticPr fontId="6" type="noConversion"/>
  </si>
  <si>
    <r>
      <t>1# Mixer</t>
    </r>
    <r>
      <rPr>
        <sz val="11"/>
        <color theme="1"/>
        <rFont val="宋体"/>
        <family val="2"/>
        <charset val="134"/>
      </rPr>
      <t>、2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、3</t>
    </r>
    <r>
      <rPr>
        <sz val="11"/>
        <color theme="1"/>
        <rFont val="Arial"/>
        <family val="2"/>
      </rPr>
      <t># Mixer</t>
    </r>
    <r>
      <rPr>
        <sz val="11"/>
        <color theme="1"/>
        <rFont val="宋体"/>
        <family val="2"/>
        <charset val="134"/>
      </rPr>
      <t>、4</t>
    </r>
    <r>
      <rPr>
        <sz val="11"/>
        <color theme="1"/>
        <rFont val="Arial"/>
        <family val="2"/>
      </rPr>
      <t># Mixer——</t>
    </r>
    <r>
      <rPr>
        <sz val="11"/>
        <color theme="1"/>
        <rFont val="宋体"/>
        <family val="2"/>
        <charset val="134"/>
      </rPr>
      <t>时间短，有清单，批次开始前</t>
    </r>
    <phoneticPr fontId="6" type="noConversion"/>
  </si>
  <si>
    <t>搅拌桨翻转认为是清洁，有翻转状态</t>
    <phoneticPr fontId="6" type="noConversion"/>
  </si>
  <si>
    <t>设备启动、停止</t>
    <phoneticPr fontId="6" type="noConversion"/>
  </si>
  <si>
    <t>配方执行状态</t>
    <phoneticPr fontId="6" type="noConversion"/>
  </si>
  <si>
    <t>皮带运行状态</t>
    <phoneticPr fontId="6" type="noConversion"/>
  </si>
  <si>
    <t>物料加料状态</t>
    <phoneticPr fontId="6" type="noConversion"/>
  </si>
  <si>
    <t>暂不考虑，无法测量</t>
    <phoneticPr fontId="6" type="noConversion"/>
  </si>
  <si>
    <t>NCS温度</t>
    <phoneticPr fontId="6" type="noConversion"/>
  </si>
  <si>
    <t>点动设备，不消耗能源</t>
    <phoneticPr fontId="6" type="noConversion"/>
  </si>
  <si>
    <t>模温机温度</t>
    <phoneticPr fontId="6" type="noConversion"/>
  </si>
  <si>
    <t>首班开机前开关检查</t>
    <phoneticPr fontId="6" type="noConversion"/>
  </si>
  <si>
    <r>
      <t xml:space="preserve">BONNOT </t>
    </r>
    <r>
      <rPr>
        <sz val="11"/>
        <color theme="1"/>
        <rFont val="宋体"/>
        <family val="2"/>
        <charset val="134"/>
      </rPr>
      <t>挤压机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2"/>
        <charset val="134"/>
      </rPr>
      <t>电动开盖</t>
    </r>
    <phoneticPr fontId="6" type="noConversion"/>
  </si>
  <si>
    <r>
      <t xml:space="preserve">BOSCH  </t>
    </r>
    <r>
      <rPr>
        <sz val="11"/>
        <color theme="1"/>
        <rFont val="宋体"/>
        <family val="2"/>
        <charset val="134"/>
      </rPr>
      <t>挤压机</t>
    </r>
    <r>
      <rPr>
        <sz val="11"/>
        <color theme="1"/>
        <rFont val="Arial"/>
        <family val="2"/>
      </rPr>
      <t>-</t>
    </r>
    <r>
      <rPr>
        <sz val="11"/>
        <color theme="1"/>
        <rFont val="宋体"/>
        <family val="2"/>
        <charset val="134"/>
      </rPr>
      <t>电动开盖</t>
    </r>
    <phoneticPr fontId="6" type="noConversion"/>
  </si>
  <si>
    <t>制冷压缩机——转产要停，-15℃。</t>
    <phoneticPr fontId="6" type="noConversion"/>
  </si>
  <si>
    <r>
      <t xml:space="preserve">BOSCH  </t>
    </r>
    <r>
      <rPr>
        <sz val="11"/>
        <color theme="1"/>
        <rFont val="宋体"/>
        <family val="2"/>
        <charset val="134"/>
      </rPr>
      <t>挤压机——正常生产前五分钟运行，使胶质达到要求，挤压机较，有电眼</t>
    </r>
    <phoneticPr fontId="6" type="noConversion"/>
  </si>
  <si>
    <t>切片机；挤压机、制冷压缩机——30秒左右，没有测量</t>
    <phoneticPr fontId="6" type="noConversion"/>
  </si>
  <si>
    <t>停止</t>
    <phoneticPr fontId="6" type="noConversion"/>
  </si>
  <si>
    <t>点动</t>
    <phoneticPr fontId="6" type="noConversion"/>
  </si>
  <si>
    <t>开机前准备/生产计划领料</t>
    <phoneticPr fontId="6" type="noConversion"/>
  </si>
  <si>
    <t>开机前准备/接收物料</t>
    <phoneticPr fontId="6" type="noConversion"/>
  </si>
  <si>
    <t>夹套水系统（设备清单中名称为热水）-用到热水、加热器（模温机）</t>
  </si>
  <si>
    <t>#</t>
  </si>
  <si>
    <t>Production Utility</t>
  </si>
  <si>
    <t>Environment
(Room Temp)</t>
  </si>
  <si>
    <t>能耗点位——单独表体现点位</t>
  </si>
  <si>
    <t>Base, Variable, Unloaded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</si>
</sst>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 "/>
    <numFmt numFmtId="165" formatCode="0.00_);[Red]\(0.00\)"/>
    <numFmt numFmtId="166" formatCode="0.0"/>
    <numFmt numFmtId="167" formatCode="0_);[Red]\(0\)"/>
    <numFmt numFmtId="168" formatCode="0.0%"/>
    <numFmt numFmtId="169" formatCode="0.0_ "/>
  </numFmts>
  <fonts count="65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0"/>
      <name val="Arial"/>
      <family val="2"/>
    </font>
    <font>
      <b/>
      <sz val="10"/>
      <color theme="1"/>
      <name val="微软雅黑"/>
      <family val="2"/>
      <charset val="134"/>
    </font>
    <font>
      <sz val="9"/>
      <name val="Aptos Narrow"/>
      <family val="2"/>
      <charset val="134"/>
      <scheme val="minor"/>
    </font>
    <font>
      <sz val="9"/>
      <name val="Aptos Narrow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8"/>
      <name val="Aptos Narrow"/>
      <family val="2"/>
      <scheme val="minor"/>
    </font>
    <font>
      <sz val="10"/>
      <color theme="1"/>
      <name val="Aptos Narrow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2"/>
      <charset val="134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  <font>
      <sz val="10"/>
      <color theme="1"/>
      <name val="Arial"/>
      <family val="2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8"/>
      <color theme="1"/>
      <name val="Segoe UI Symbo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3"/>
      <charset val="134"/>
      <scheme val="minor"/>
    </font>
    <font>
      <sz val="10"/>
      <color theme="1"/>
      <name val="Aptos Narrow"/>
      <family val="3"/>
      <charset val="134"/>
      <scheme val="minor"/>
    </font>
    <font>
      <sz val="11"/>
      <color theme="1"/>
      <name val="宋体"/>
      <family val="3"/>
      <charset val="134"/>
    </font>
    <font>
      <b/>
      <sz val="9"/>
      <color theme="1"/>
      <name val="宋体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Arial"/>
      <family val="2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2"/>
      <charset val="134"/>
    </font>
    <font>
      <strike/>
      <sz val="11"/>
      <color theme="1"/>
      <name val="Aptos Narrow"/>
      <family val="2"/>
      <charset val="134"/>
      <scheme val="minor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4"/>
      <name val="Aptos Narrow"/>
      <family val="3"/>
      <charset val="134"/>
      <scheme val="minor"/>
    </font>
    <font>
      <sz val="11"/>
      <color rgb="FF444444"/>
      <name val="微软雅黑"/>
      <family val="2"/>
      <charset val="134"/>
    </font>
    <font>
      <sz val="11"/>
      <color rgb="FF304760"/>
      <name val="Arial"/>
      <family val="2"/>
    </font>
    <font>
      <sz val="9"/>
      <name val="宋体"/>
      <family val="3"/>
      <charset val="134"/>
    </font>
    <font>
      <sz val="11"/>
      <color rgb="FF304760"/>
      <name val="Arial"/>
      <family val="2"/>
      <charset val="134"/>
    </font>
    <font>
      <sz val="11"/>
      <color rgb="FF304760"/>
      <name val="宋体"/>
      <family val="2"/>
      <charset val="134"/>
    </font>
    <font>
      <sz val="11"/>
      <color rgb="FF304760"/>
      <name val="等线"/>
      <family val="2"/>
      <charset val="134"/>
    </font>
    <font>
      <sz val="11"/>
      <color indexed="8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sz val="8"/>
      <name val="Aptos Narrow"/>
      <family val="2"/>
      <charset val="134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theme="1"/>
      <name val="Aptos Narrow"/>
      <family val="3"/>
      <charset val="134"/>
      <scheme val="minor"/>
    </font>
    <font>
      <sz val="11"/>
      <color theme="1"/>
      <name val="Segoe UI Symbol"/>
      <family val="1"/>
    </font>
    <font>
      <sz val="11"/>
      <name val="Aptos Narrow"/>
      <family val="3"/>
      <charset val="134"/>
      <scheme val="minor"/>
    </font>
    <font>
      <sz val="11"/>
      <color rgb="FFFF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FF0000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i/>
      <sz val="11"/>
      <color theme="1"/>
      <name val="Arial"/>
      <family val="2"/>
    </font>
    <font>
      <sz val="10.5"/>
      <color theme="1"/>
      <name val="宋体"/>
      <family val="3"/>
      <charset val="134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1"/>
      <color rgb="FFFF0000"/>
      <name val="宋体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theme="5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89999084444715716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9" fontId="24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374">
    <xf numFmtId="0" fontId="0" fillId="0" borderId="0" xfId="0"/>
    <xf numFmtId="0" fontId="7" fillId="2" borderId="5" xfId="0" applyFont="1" applyFill="1" applyBorder="1" applyAlignment="1">
      <alignment horizontal="center"/>
    </xf>
    <xf numFmtId="0" fontId="9" fillId="0" borderId="0" xfId="2" applyFont="1">
      <alignment vertical="center"/>
    </xf>
    <xf numFmtId="0" fontId="4" fillId="3" borderId="5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7" fillId="2" borderId="5" xfId="0" applyFont="1" applyFill="1" applyBorder="1"/>
    <xf numFmtId="0" fontId="10" fillId="0" borderId="8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0" xfId="1" applyFont="1"/>
    <xf numFmtId="0" fontId="12" fillId="0" borderId="0" xfId="1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" fillId="0" borderId="0" xfId="2">
      <alignment vertical="center"/>
    </xf>
    <xf numFmtId="0" fontId="10" fillId="0" borderId="10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5" fillId="4" borderId="11" xfId="1" applyFont="1" applyFill="1" applyBorder="1" applyAlignment="1">
      <alignment vertical="center"/>
    </xf>
    <xf numFmtId="0" fontId="11" fillId="4" borderId="11" xfId="1" applyFont="1" applyFill="1" applyBorder="1" applyAlignment="1">
      <alignment vertical="center"/>
    </xf>
    <xf numFmtId="0" fontId="11" fillId="0" borderId="11" xfId="1" applyFont="1" applyBorder="1" applyAlignment="1">
      <alignment vertical="center"/>
    </xf>
    <xf numFmtId="0" fontId="11" fillId="4" borderId="0" xfId="1" applyFont="1" applyFill="1" applyAlignment="1">
      <alignment vertical="center"/>
    </xf>
    <xf numFmtId="0" fontId="11" fillId="5" borderId="11" xfId="1" applyFont="1" applyFill="1" applyBorder="1" applyAlignment="1">
      <alignment vertical="center"/>
    </xf>
    <xf numFmtId="0" fontId="11" fillId="0" borderId="11" xfId="1" applyFont="1" applyBorder="1" applyAlignment="1">
      <alignment vertical="center" wrapText="1"/>
    </xf>
    <xf numFmtId="0" fontId="11" fillId="5" borderId="0" xfId="1" applyFont="1" applyFill="1"/>
    <xf numFmtId="0" fontId="11" fillId="6" borderId="11" xfId="1" applyFont="1" applyFill="1" applyBorder="1" applyAlignment="1">
      <alignment vertical="center"/>
    </xf>
    <xf numFmtId="0" fontId="11" fillId="6" borderId="0" xfId="1" applyFont="1" applyFill="1"/>
    <xf numFmtId="0" fontId="15" fillId="0" borderId="11" xfId="1" applyFont="1" applyBorder="1" applyAlignment="1">
      <alignment vertical="center"/>
    </xf>
    <xf numFmtId="0" fontId="11" fillId="7" borderId="11" xfId="1" applyFont="1" applyFill="1" applyBorder="1" applyAlignment="1">
      <alignment vertical="center"/>
    </xf>
    <xf numFmtId="0" fontId="11" fillId="8" borderId="11" xfId="1" applyFont="1" applyFill="1" applyBorder="1" applyAlignment="1">
      <alignment vertical="center"/>
    </xf>
    <xf numFmtId="0" fontId="15" fillId="8" borderId="11" xfId="1" applyFont="1" applyFill="1" applyBorder="1" applyAlignment="1">
      <alignment vertical="center"/>
    </xf>
    <xf numFmtId="0" fontId="11" fillId="4" borderId="11" xfId="1" applyFont="1" applyFill="1" applyBorder="1" applyAlignment="1">
      <alignment horizontal="left" vertical="center"/>
    </xf>
    <xf numFmtId="0" fontId="15" fillId="0" borderId="11" xfId="1" applyFont="1" applyBorder="1" applyAlignment="1">
      <alignment horizontal="left" vertical="center"/>
    </xf>
    <xf numFmtId="0" fontId="11" fillId="6" borderId="11" xfId="1" applyFont="1" applyFill="1" applyBorder="1" applyAlignment="1">
      <alignment horizontal="left" vertical="center"/>
    </xf>
    <xf numFmtId="0" fontId="11" fillId="0" borderId="11" xfId="1" applyFont="1" applyBorder="1" applyAlignment="1">
      <alignment horizontal="left" vertical="center"/>
    </xf>
    <xf numFmtId="0" fontId="15" fillId="5" borderId="0" xfId="1" applyFont="1" applyFill="1"/>
    <xf numFmtId="0" fontId="11" fillId="5" borderId="11" xfId="1" applyFont="1" applyFill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1" fillId="0" borderId="4" xfId="1" applyFont="1" applyBorder="1"/>
    <xf numFmtId="0" fontId="11" fillId="0" borderId="13" xfId="1" applyFont="1" applyBorder="1" applyAlignment="1">
      <alignment horizontal="left" vertical="center"/>
    </xf>
    <xf numFmtId="0" fontId="11" fillId="0" borderId="14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1" fillId="0" borderId="16" xfId="1" applyFont="1" applyBorder="1" applyAlignment="1">
      <alignment horizontal="left" vertical="center"/>
    </xf>
    <xf numFmtId="0" fontId="17" fillId="0" borderId="5" xfId="1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20" fillId="2" borderId="1" xfId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21" fillId="0" borderId="17" xfId="2" applyFont="1" applyBorder="1" applyAlignment="1">
      <alignment horizontal="center" vertical="center" wrapText="1"/>
    </xf>
    <xf numFmtId="0" fontId="20" fillId="3" borderId="1" xfId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9" fillId="0" borderId="5" xfId="2" applyFont="1" applyBorder="1" applyAlignment="1">
      <alignment horizontal="center" vertical="center"/>
    </xf>
    <xf numFmtId="49" fontId="19" fillId="0" borderId="5" xfId="2" applyNumberFormat="1" applyFont="1" applyBorder="1" applyAlignment="1">
      <alignment horizontal="center" vertical="center"/>
    </xf>
    <xf numFmtId="0" fontId="22" fillId="0" borderId="5" xfId="2" applyFont="1" applyBorder="1" applyAlignment="1">
      <alignment horizontal="center" vertical="center" wrapText="1"/>
    </xf>
    <xf numFmtId="0" fontId="22" fillId="0" borderId="5" xfId="2" applyFont="1" applyBorder="1" applyAlignment="1">
      <alignment horizontal="left" vertical="center" wrapText="1"/>
    </xf>
    <xf numFmtId="0" fontId="19" fillId="0" borderId="18" xfId="2" applyFont="1" applyBorder="1" applyAlignment="1">
      <alignment vertical="center" wrapText="1"/>
    </xf>
    <xf numFmtId="0" fontId="21" fillId="0" borderId="0" xfId="2" applyFont="1" applyAlignment="1">
      <alignment horizontal="center" vertical="center" wrapText="1"/>
    </xf>
    <xf numFmtId="0" fontId="23" fillId="2" borderId="1" xfId="1" applyFont="1" applyFill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9" fillId="0" borderId="5" xfId="2" applyFont="1" applyBorder="1">
      <alignment vertical="center"/>
    </xf>
    <xf numFmtId="0" fontId="19" fillId="0" borderId="5" xfId="2" applyFont="1" applyBorder="1" applyAlignment="1">
      <alignment vertical="center" wrapText="1"/>
    </xf>
    <xf numFmtId="164" fontId="19" fillId="0" borderId="0" xfId="2" applyNumberFormat="1" applyFont="1">
      <alignment vertical="center"/>
    </xf>
    <xf numFmtId="164" fontId="20" fillId="3" borderId="1" xfId="1" applyNumberFormat="1" applyFont="1" applyFill="1" applyBorder="1" applyAlignment="1">
      <alignment horizontal="center" vertical="center" wrapText="1"/>
    </xf>
    <xf numFmtId="164" fontId="19" fillId="0" borderId="5" xfId="2" applyNumberFormat="1" applyFont="1" applyBorder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0" fontId="19" fillId="0" borderId="5" xfId="2" applyFont="1" applyBorder="1" applyAlignment="1">
      <alignment horizontal="right" vertical="center"/>
    </xf>
    <xf numFmtId="9" fontId="19" fillId="0" borderId="5" xfId="3" applyFont="1" applyBorder="1" applyAlignment="1">
      <alignment horizontal="center" vertical="center"/>
    </xf>
    <xf numFmtId="0" fontId="19" fillId="0" borderId="0" xfId="2" applyFont="1" applyAlignment="1">
      <alignment horizontal="center" vertical="center" wrapText="1"/>
    </xf>
    <xf numFmtId="0" fontId="19" fillId="0" borderId="5" xfId="2" applyFont="1" applyBorder="1" applyAlignment="1">
      <alignment horizontal="center" vertical="center" wrapText="1"/>
    </xf>
    <xf numFmtId="0" fontId="10" fillId="9" borderId="5" xfId="1" applyFont="1" applyFill="1" applyBorder="1" applyAlignment="1">
      <alignment horizontal="center" vertical="center"/>
    </xf>
    <xf numFmtId="0" fontId="19" fillId="9" borderId="5" xfId="2" applyFont="1" applyFill="1" applyBorder="1">
      <alignment vertical="center"/>
    </xf>
    <xf numFmtId="164" fontId="19" fillId="9" borderId="5" xfId="2" applyNumberFormat="1" applyFont="1" applyFill="1" applyBorder="1" applyAlignment="1">
      <alignment horizontal="center" vertical="center"/>
    </xf>
    <xf numFmtId="0" fontId="19" fillId="9" borderId="5" xfId="2" applyFont="1" applyFill="1" applyBorder="1" applyAlignment="1">
      <alignment horizontal="center" vertical="center"/>
    </xf>
    <xf numFmtId="49" fontId="19" fillId="9" borderId="5" xfId="2" applyNumberFormat="1" applyFont="1" applyFill="1" applyBorder="1" applyAlignment="1">
      <alignment horizontal="center" vertical="center"/>
    </xf>
    <xf numFmtId="0" fontId="19" fillId="9" borderId="5" xfId="2" applyFont="1" applyFill="1" applyBorder="1" applyAlignment="1">
      <alignment horizontal="center" vertical="center" wrapText="1"/>
    </xf>
    <xf numFmtId="0" fontId="22" fillId="9" borderId="5" xfId="2" applyFont="1" applyFill="1" applyBorder="1" applyAlignment="1">
      <alignment horizontal="center" vertical="center" wrapText="1"/>
    </xf>
    <xf numFmtId="0" fontId="19" fillId="9" borderId="0" xfId="2" applyFont="1" applyFill="1">
      <alignment vertical="center"/>
    </xf>
    <xf numFmtId="0" fontId="20" fillId="2" borderId="19" xfId="0" applyFont="1" applyFill="1" applyBorder="1" applyAlignment="1">
      <alignment horizontal="center" vertical="center" wrapText="1"/>
    </xf>
    <xf numFmtId="164" fontId="20" fillId="10" borderId="1" xfId="1" applyNumberFormat="1" applyFont="1" applyFill="1" applyBorder="1" applyAlignment="1">
      <alignment horizontal="center" vertical="center" wrapText="1"/>
    </xf>
    <xf numFmtId="0" fontId="20" fillId="10" borderId="1" xfId="1" applyFont="1" applyFill="1" applyBorder="1" applyAlignment="1">
      <alignment horizontal="center" vertical="center" wrapText="1"/>
    </xf>
    <xf numFmtId="0" fontId="20" fillId="11" borderId="1" xfId="1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5" fillId="0" borderId="0" xfId="0" applyFont="1"/>
    <xf numFmtId="0" fontId="26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left" vertical="center"/>
    </xf>
    <xf numFmtId="0" fontId="26" fillId="0" borderId="5" xfId="2" applyFont="1" applyBorder="1" applyAlignment="1">
      <alignment horizontal="center" vertical="center"/>
    </xf>
    <xf numFmtId="0" fontId="26" fillId="0" borderId="5" xfId="2" applyFont="1" applyBorder="1" applyAlignment="1">
      <alignment horizontal="left" vertical="center"/>
    </xf>
    <xf numFmtId="16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26" fillId="9" borderId="5" xfId="2" applyFont="1" applyFill="1" applyBorder="1" applyAlignment="1">
      <alignment horizontal="center" vertical="center"/>
    </xf>
    <xf numFmtId="0" fontId="19" fillId="0" borderId="0" xfId="2" applyFont="1" applyAlignment="1">
      <alignment horizontal="left" vertical="center"/>
    </xf>
    <xf numFmtId="0" fontId="19" fillId="12" borderId="5" xfId="2" applyFont="1" applyFill="1" applyBorder="1" applyAlignment="1">
      <alignment vertical="center" wrapText="1"/>
    </xf>
    <xf numFmtId="0" fontId="29" fillId="0" borderId="5" xfId="2" applyFont="1" applyBorder="1">
      <alignment vertical="center"/>
    </xf>
    <xf numFmtId="0" fontId="29" fillId="13" borderId="5" xfId="2" applyFont="1" applyFill="1" applyBorder="1">
      <alignment vertical="center"/>
    </xf>
    <xf numFmtId="0" fontId="29" fillId="0" borderId="5" xfId="2" applyFont="1" applyBorder="1" applyAlignment="1">
      <alignment horizontal="left" vertical="center"/>
    </xf>
    <xf numFmtId="0" fontId="19" fillId="0" borderId="5" xfId="1" applyFont="1" applyBorder="1" applyAlignment="1">
      <alignment horizontal="left" vertical="center"/>
    </xf>
    <xf numFmtId="0" fontId="29" fillId="0" borderId="5" xfId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0" fontId="29" fillId="15" borderId="5" xfId="2" applyFont="1" applyFill="1" applyBorder="1" applyAlignment="1">
      <alignment horizontal="center" vertical="center"/>
    </xf>
    <xf numFmtId="20" fontId="0" fillId="15" borderId="5" xfId="0" applyNumberFormat="1" applyFill="1" applyBorder="1" applyAlignment="1">
      <alignment horizontal="center" vertical="center"/>
    </xf>
    <xf numFmtId="20" fontId="0" fillId="15" borderId="5" xfId="0" applyNumberFormat="1" applyFill="1" applyBorder="1" applyAlignment="1">
      <alignment horizontal="center"/>
    </xf>
    <xf numFmtId="167" fontId="0" fillId="15" borderId="5" xfId="0" applyNumberFormat="1" applyFill="1" applyBorder="1" applyAlignment="1">
      <alignment horizontal="center"/>
    </xf>
    <xf numFmtId="0" fontId="0" fillId="15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20" fontId="0" fillId="9" borderId="5" xfId="0" applyNumberFormat="1" applyFill="1" applyBorder="1" applyAlignment="1">
      <alignment horizontal="center" vertical="center"/>
    </xf>
    <xf numFmtId="20" fontId="0" fillId="9" borderId="5" xfId="0" applyNumberFormat="1" applyFill="1" applyBorder="1" applyAlignment="1">
      <alignment horizontal="center"/>
    </xf>
    <xf numFmtId="167" fontId="0" fillId="9" borderId="5" xfId="0" applyNumberFormat="1" applyFill="1" applyBorder="1" applyAlignment="1">
      <alignment horizontal="center"/>
    </xf>
    <xf numFmtId="0" fontId="0" fillId="16" borderId="5" xfId="0" applyFill="1" applyBorder="1" applyAlignment="1">
      <alignment horizontal="center" vertical="center"/>
    </xf>
    <xf numFmtId="20" fontId="0" fillId="16" borderId="5" xfId="0" applyNumberFormat="1" applyFill="1" applyBorder="1" applyAlignment="1">
      <alignment horizontal="center" vertical="center"/>
    </xf>
    <xf numFmtId="20" fontId="0" fillId="16" borderId="5" xfId="0" applyNumberFormat="1" applyFill="1" applyBorder="1" applyAlignment="1">
      <alignment horizontal="center"/>
    </xf>
    <xf numFmtId="167" fontId="0" fillId="16" borderId="5" xfId="0" applyNumberFormat="1" applyFill="1" applyBorder="1" applyAlignment="1">
      <alignment horizontal="center"/>
    </xf>
    <xf numFmtId="20" fontId="0" fillId="0" borderId="2" xfId="0" applyNumberFormat="1" applyBorder="1" applyAlignment="1">
      <alignment horizontal="center" vertical="center"/>
    </xf>
    <xf numFmtId="0" fontId="29" fillId="0" borderId="5" xfId="2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2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9" fillId="0" borderId="5" xfId="2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5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7" fontId="0" fillId="15" borderId="5" xfId="0" applyNumberFormat="1" applyFill="1" applyBorder="1" applyAlignment="1">
      <alignment horizontal="center" vertical="center"/>
    </xf>
    <xf numFmtId="167" fontId="0" fillId="9" borderId="5" xfId="0" applyNumberFormat="1" applyFill="1" applyBorder="1" applyAlignment="1">
      <alignment horizontal="center" vertical="center"/>
    </xf>
    <xf numFmtId="167" fontId="0" fillId="16" borderId="5" xfId="0" applyNumberForma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35" fillId="0" borderId="5" xfId="1" applyFont="1" applyBorder="1" applyAlignment="1">
      <alignment horizontal="left" vertical="center"/>
    </xf>
    <xf numFmtId="0" fontId="29" fillId="19" borderId="5" xfId="2" applyFon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 wrapText="1"/>
    </xf>
    <xf numFmtId="49" fontId="24" fillId="2" borderId="5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45" fillId="17" borderId="5" xfId="0" applyFont="1" applyFill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49" fontId="45" fillId="0" borderId="5" xfId="0" applyNumberFormat="1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 wrapText="1"/>
    </xf>
    <xf numFmtId="49" fontId="45" fillId="2" borderId="5" xfId="0" applyNumberFormat="1" applyFont="1" applyFill="1" applyBorder="1" applyAlignment="1">
      <alignment horizontal="center" vertical="center" wrapText="1"/>
    </xf>
    <xf numFmtId="0" fontId="24" fillId="17" borderId="5" xfId="0" applyFont="1" applyFill="1" applyBorder="1" applyAlignment="1">
      <alignment horizontal="center" vertical="center" wrapText="1"/>
    </xf>
    <xf numFmtId="0" fontId="24" fillId="17" borderId="5" xfId="0" applyFont="1" applyFill="1" applyBorder="1" applyAlignment="1">
      <alignment horizontal="center" vertical="center"/>
    </xf>
    <xf numFmtId="49" fontId="46" fillId="2" borderId="5" xfId="0" applyNumberFormat="1" applyFont="1" applyFill="1" applyBorder="1" applyAlignment="1">
      <alignment horizontal="center" vertical="center" wrapText="1"/>
    </xf>
    <xf numFmtId="0" fontId="46" fillId="2" borderId="5" xfId="0" applyFont="1" applyFill="1" applyBorder="1" applyAlignment="1">
      <alignment horizontal="center" vertical="center" wrapText="1"/>
    </xf>
    <xf numFmtId="49" fontId="45" fillId="0" borderId="5" xfId="0" quotePrefix="1" applyNumberFormat="1" applyFont="1" applyBorder="1" applyAlignment="1">
      <alignment horizontal="center" vertical="center" wrapText="1"/>
    </xf>
    <xf numFmtId="10" fontId="46" fillId="2" borderId="5" xfId="0" applyNumberFormat="1" applyFont="1" applyFill="1" applyBorder="1" applyAlignment="1">
      <alignment horizontal="center" vertical="center" wrapText="1"/>
    </xf>
    <xf numFmtId="0" fontId="46" fillId="0" borderId="5" xfId="0" applyFont="1" applyBorder="1" applyAlignment="1">
      <alignment horizontal="center" vertical="center" wrapText="1"/>
    </xf>
    <xf numFmtId="49" fontId="46" fillId="0" borderId="5" xfId="0" applyNumberFormat="1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/>
    </xf>
    <xf numFmtId="0" fontId="45" fillId="18" borderId="5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vertical="center" wrapText="1"/>
    </xf>
    <xf numFmtId="0" fontId="45" fillId="17" borderId="1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vertical="center"/>
    </xf>
    <xf numFmtId="0" fontId="45" fillId="0" borderId="5" xfId="0" applyFont="1" applyBorder="1" applyAlignment="1">
      <alignment horizontal="center" vertical="center"/>
    </xf>
    <xf numFmtId="0" fontId="45" fillId="17" borderId="7" xfId="0" applyFont="1" applyFill="1" applyBorder="1" applyAlignment="1">
      <alignment horizontal="center" vertical="center" wrapText="1"/>
    </xf>
    <xf numFmtId="165" fontId="45" fillId="2" borderId="4" xfId="0" applyNumberFormat="1" applyFont="1" applyFill="1" applyBorder="1" applyAlignment="1">
      <alignment horizontal="center" vertical="center" wrapText="1"/>
    </xf>
    <xf numFmtId="167" fontId="45" fillId="2" borderId="5" xfId="0" applyNumberFormat="1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16" fontId="45" fillId="0" borderId="5" xfId="0" applyNumberFormat="1" applyFont="1" applyBorder="1" applyAlignment="1">
      <alignment horizontal="center"/>
    </xf>
    <xf numFmtId="0" fontId="3" fillId="17" borderId="5" xfId="0" applyFont="1" applyFill="1" applyBorder="1" applyAlignment="1" applyProtection="1">
      <alignment horizontal="left" vertical="center" wrapText="1"/>
      <protection locked="0"/>
    </xf>
    <xf numFmtId="0" fontId="45" fillId="2" borderId="5" xfId="0" applyFont="1" applyFill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2" fillId="0" borderId="5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 wrapText="1"/>
    </xf>
    <xf numFmtId="0" fontId="51" fillId="0" borderId="5" xfId="2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49" fillId="2" borderId="5" xfId="0" applyFont="1" applyFill="1" applyBorder="1" applyAlignment="1">
      <alignment horizontal="center" vertical="center" wrapText="1" readingOrder="1"/>
    </xf>
    <xf numFmtId="0" fontId="50" fillId="2" borderId="5" xfId="0" applyFont="1" applyFill="1" applyBorder="1" applyAlignment="1">
      <alignment horizontal="center" vertical="center" wrapText="1" readingOrder="1"/>
    </xf>
    <xf numFmtId="0" fontId="0" fillId="0" borderId="5" xfId="0" applyBorder="1" applyAlignment="1">
      <alignment horizontal="left" vertical="center"/>
    </xf>
    <xf numFmtId="14" fontId="0" fillId="0" borderId="0" xfId="0" applyNumberFormat="1"/>
    <xf numFmtId="0" fontId="2" fillId="0" borderId="5" xfId="4" applyBorder="1" applyAlignment="1">
      <alignment vertical="center" wrapText="1"/>
    </xf>
    <xf numFmtId="0" fontId="2" fillId="0" borderId="0" xfId="4" applyAlignment="1">
      <alignment vertical="center" wrapText="1"/>
    </xf>
    <xf numFmtId="0" fontId="2" fillId="0" borderId="5" xfId="4" applyBorder="1">
      <alignment vertical="center"/>
    </xf>
    <xf numFmtId="0" fontId="40" fillId="0" borderId="5" xfId="4" applyFont="1" applyBorder="1">
      <alignment vertical="center"/>
    </xf>
    <xf numFmtId="0" fontId="2" fillId="0" borderId="0" xfId="4">
      <alignment vertical="center"/>
    </xf>
    <xf numFmtId="0" fontId="40" fillId="15" borderId="5" xfId="4" applyFont="1" applyFill="1" applyBorder="1" applyAlignment="1"/>
    <xf numFmtId="0" fontId="40" fillId="15" borderId="5" xfId="4" applyFont="1" applyFill="1" applyBorder="1">
      <alignment vertical="center"/>
    </xf>
    <xf numFmtId="0" fontId="2" fillId="15" borderId="5" xfId="4" applyFill="1" applyBorder="1">
      <alignment vertical="center"/>
    </xf>
    <xf numFmtId="0" fontId="40" fillId="15" borderId="5" xfId="4" applyFont="1" applyFill="1" applyBorder="1" applyAlignment="1">
      <alignment horizontal="left" vertical="top"/>
    </xf>
    <xf numFmtId="0" fontId="2" fillId="9" borderId="5" xfId="4" applyFill="1" applyBorder="1">
      <alignment vertical="center"/>
    </xf>
    <xf numFmtId="0" fontId="2" fillId="9" borderId="5" xfId="4" applyFill="1" applyBorder="1" applyAlignment="1">
      <alignment vertical="center" wrapText="1"/>
    </xf>
    <xf numFmtId="0" fontId="39" fillId="0" borderId="5" xfId="4" applyFont="1" applyBorder="1">
      <alignment vertical="center"/>
    </xf>
    <xf numFmtId="0" fontId="2" fillId="15" borderId="5" xfId="4" applyFill="1" applyBorder="1" applyAlignment="1">
      <alignment vertical="center" wrapText="1"/>
    </xf>
    <xf numFmtId="0" fontId="39" fillId="9" borderId="5" xfId="4" applyFont="1" applyFill="1" applyBorder="1">
      <alignment vertical="center"/>
    </xf>
    <xf numFmtId="0" fontId="40" fillId="9" borderId="5" xfId="4" applyFont="1" applyFill="1" applyBorder="1" applyAlignment="1"/>
    <xf numFmtId="0" fontId="42" fillId="6" borderId="5" xfId="4" applyFont="1" applyFill="1" applyBorder="1" applyAlignment="1"/>
    <xf numFmtId="0" fontId="40" fillId="0" borderId="5" xfId="4" applyFont="1" applyBorder="1" applyAlignment="1"/>
    <xf numFmtId="0" fontId="2" fillId="20" borderId="5" xfId="4" applyFill="1" applyBorder="1">
      <alignment vertical="center"/>
    </xf>
    <xf numFmtId="0" fontId="42" fillId="20" borderId="5" xfId="4" applyFont="1" applyFill="1" applyBorder="1">
      <alignment vertical="center"/>
    </xf>
    <xf numFmtId="0" fontId="42" fillId="15" borderId="5" xfId="4" applyFont="1" applyFill="1" applyBorder="1">
      <alignment vertical="center"/>
    </xf>
    <xf numFmtId="0" fontId="33" fillId="0" borderId="5" xfId="4" applyFont="1" applyBorder="1">
      <alignment vertical="center"/>
    </xf>
    <xf numFmtId="0" fontId="33" fillId="0" borderId="0" xfId="4" applyFont="1">
      <alignment vertical="center"/>
    </xf>
    <xf numFmtId="0" fontId="54" fillId="15" borderId="5" xfId="4" applyFont="1" applyFill="1" applyBorder="1" applyAlignment="1"/>
    <xf numFmtId="0" fontId="40" fillId="9" borderId="5" xfId="4" applyFont="1" applyFill="1" applyBorder="1">
      <alignment vertical="center"/>
    </xf>
    <xf numFmtId="0" fontId="51" fillId="0" borderId="5" xfId="4" applyFont="1" applyBorder="1">
      <alignment vertical="center"/>
    </xf>
    <xf numFmtId="0" fontId="40" fillId="15" borderId="5" xfId="4" applyFont="1" applyFill="1" applyBorder="1" applyAlignment="1">
      <alignment horizontal="center" vertical="top"/>
    </xf>
    <xf numFmtId="0" fontId="0" fillId="9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9" borderId="26" xfId="0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55" fillId="21" borderId="23" xfId="0" applyFont="1" applyFill="1" applyBorder="1" applyAlignment="1">
      <alignment horizontal="center" vertical="center"/>
    </xf>
    <xf numFmtId="0" fontId="55" fillId="21" borderId="24" xfId="0" applyFont="1" applyFill="1" applyBorder="1" applyAlignment="1">
      <alignment horizontal="center" vertical="center"/>
    </xf>
    <xf numFmtId="0" fontId="55" fillId="21" borderId="24" xfId="0" applyFont="1" applyFill="1" applyBorder="1" applyAlignment="1">
      <alignment horizontal="center" vertical="center" wrapText="1"/>
    </xf>
    <xf numFmtId="0" fontId="55" fillId="21" borderId="25" xfId="0" applyFont="1" applyFill="1" applyBorder="1" applyAlignment="1">
      <alignment horizontal="center" vertical="center"/>
    </xf>
    <xf numFmtId="0" fontId="19" fillId="0" borderId="5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30" fillId="0" borderId="5" xfId="2" applyFont="1" applyBorder="1" applyAlignment="1">
      <alignment horizontal="left" vertical="center"/>
    </xf>
    <xf numFmtId="0" fontId="29" fillId="0" borderId="5" xfId="2" applyFont="1" applyBorder="1" applyAlignment="1">
      <alignment vertical="center" wrapText="1"/>
    </xf>
    <xf numFmtId="0" fontId="29" fillId="13" borderId="5" xfId="2" applyFont="1" applyFill="1" applyBorder="1" applyAlignment="1">
      <alignment vertical="center" wrapText="1"/>
    </xf>
    <xf numFmtId="0" fontId="19" fillId="13" borderId="5" xfId="2" applyFont="1" applyFill="1" applyBorder="1" applyAlignment="1">
      <alignment vertical="center" wrapText="1"/>
    </xf>
    <xf numFmtId="0" fontId="30" fillId="0" borderId="5" xfId="2" applyFont="1" applyBorder="1" applyAlignment="1">
      <alignment vertical="center" wrapText="1"/>
    </xf>
    <xf numFmtId="0" fontId="29" fillId="19" borderId="5" xfId="2" applyFont="1" applyFill="1" applyBorder="1" applyAlignment="1">
      <alignment vertical="center" wrapText="1"/>
    </xf>
    <xf numFmtId="0" fontId="19" fillId="0" borderId="0" xfId="2" applyFont="1" applyAlignment="1">
      <alignment vertical="center" wrapText="1"/>
    </xf>
    <xf numFmtId="0" fontId="27" fillId="0" borderId="5" xfId="2" applyFont="1" applyBorder="1" applyAlignment="1">
      <alignment horizontal="left" vertical="center"/>
    </xf>
    <xf numFmtId="0" fontId="57" fillId="0" borderId="5" xfId="1" applyFont="1" applyBorder="1" applyAlignment="1">
      <alignment horizontal="center" vertical="center" wrapText="1"/>
    </xf>
    <xf numFmtId="0" fontId="59" fillId="0" borderId="5" xfId="2" applyFont="1" applyBorder="1" applyAlignment="1">
      <alignment vertical="center" wrapText="1"/>
    </xf>
    <xf numFmtId="0" fontId="59" fillId="0" borderId="5" xfId="1" applyFont="1" applyBorder="1" applyAlignment="1">
      <alignment horizontal="left" vertical="center" wrapText="1"/>
    </xf>
    <xf numFmtId="164" fontId="58" fillId="0" borderId="5" xfId="2" applyNumberFormat="1" applyFont="1" applyBorder="1" applyAlignment="1">
      <alignment horizontal="center" vertical="center" wrapText="1"/>
    </xf>
    <xf numFmtId="0" fontId="58" fillId="0" borderId="5" xfId="2" applyFont="1" applyBorder="1" applyAlignment="1">
      <alignment horizontal="center" vertical="center" wrapText="1"/>
    </xf>
    <xf numFmtId="0" fontId="27" fillId="0" borderId="5" xfId="2" applyFont="1" applyBorder="1" applyAlignment="1">
      <alignment vertical="center" wrapText="1"/>
    </xf>
    <xf numFmtId="0" fontId="59" fillId="0" borderId="5" xfId="2" applyFont="1" applyBorder="1" applyAlignment="1">
      <alignment horizontal="left" vertical="center" wrapText="1"/>
    </xf>
    <xf numFmtId="0" fontId="59" fillId="9" borderId="5" xfId="2" applyFont="1" applyFill="1" applyBorder="1" applyAlignment="1">
      <alignment vertical="center" wrapText="1"/>
    </xf>
    <xf numFmtId="0" fontId="59" fillId="13" borderId="5" xfId="2" applyFont="1" applyFill="1" applyBorder="1">
      <alignment vertical="center"/>
    </xf>
    <xf numFmtId="0" fontId="57" fillId="0" borderId="5" xfId="1" applyFont="1" applyBorder="1" applyAlignment="1">
      <alignment horizontal="center" vertical="center"/>
    </xf>
    <xf numFmtId="0" fontId="59" fillId="0" borderId="5" xfId="1" applyFont="1" applyBorder="1" applyAlignment="1">
      <alignment horizontal="left" vertical="center"/>
    </xf>
    <xf numFmtId="164" fontId="58" fillId="0" borderId="5" xfId="2" applyNumberFormat="1" applyFont="1" applyBorder="1" applyAlignment="1">
      <alignment horizontal="center" vertical="center"/>
    </xf>
    <xf numFmtId="0" fontId="58" fillId="0" borderId="5" xfId="2" applyFont="1" applyBorder="1" applyAlignment="1">
      <alignment horizontal="center" vertical="center"/>
    </xf>
    <xf numFmtId="0" fontId="59" fillId="19" borderId="5" xfId="2" applyFont="1" applyFill="1" applyBorder="1">
      <alignment vertical="center"/>
    </xf>
    <xf numFmtId="0" fontId="59" fillId="0" borderId="5" xfId="2" applyFont="1" applyBorder="1">
      <alignment vertical="center"/>
    </xf>
    <xf numFmtId="0" fontId="60" fillId="0" borderId="5" xfId="2" applyFont="1" applyBorder="1" applyAlignment="1">
      <alignment horizontal="center" vertical="center" wrapText="1"/>
    </xf>
    <xf numFmtId="20" fontId="0" fillId="5" borderId="5" xfId="0" applyNumberForma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9" fontId="0" fillId="5" borderId="5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5" borderId="3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5" xfId="0" applyNumberForma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 wrapText="1"/>
    </xf>
    <xf numFmtId="0" fontId="60" fillId="0" borderId="5" xfId="2" applyFont="1" applyBorder="1" applyAlignment="1">
      <alignment horizontal="center" vertical="center"/>
    </xf>
    <xf numFmtId="0" fontId="27" fillId="0" borderId="5" xfId="2" applyFont="1" applyBorder="1">
      <alignment vertical="center"/>
    </xf>
    <xf numFmtId="0" fontId="61" fillId="0" borderId="5" xfId="0" applyFont="1" applyBorder="1"/>
    <xf numFmtId="0" fontId="45" fillId="17" borderId="5" xfId="0" applyFont="1" applyFill="1" applyBorder="1" applyAlignment="1">
      <alignment horizontal="left" vertical="center" wrapText="1"/>
    </xf>
    <xf numFmtId="0" fontId="62" fillId="0" borderId="5" xfId="0" applyFont="1" applyBorder="1"/>
    <xf numFmtId="0" fontId="63" fillId="0" borderId="5" xfId="0" applyFont="1" applyBorder="1"/>
    <xf numFmtId="0" fontId="22" fillId="0" borderId="4" xfId="2" applyFont="1" applyBorder="1" applyAlignment="1">
      <alignment horizontal="center" vertical="center" wrapText="1"/>
    </xf>
    <xf numFmtId="164" fontId="19" fillId="0" borderId="5" xfId="2" applyNumberFormat="1" applyFont="1" applyBorder="1">
      <alignment vertical="center"/>
    </xf>
    <xf numFmtId="0" fontId="23" fillId="2" borderId="5" xfId="1" applyFont="1" applyFill="1" applyBorder="1" applyAlignment="1">
      <alignment horizontal="center" vertical="center" wrapText="1"/>
    </xf>
    <xf numFmtId="0" fontId="31" fillId="2" borderId="5" xfId="1" applyFont="1" applyFill="1" applyBorder="1" applyAlignment="1">
      <alignment horizontal="left" vertical="center" wrapText="1"/>
    </xf>
    <xf numFmtId="0" fontId="20" fillId="2" borderId="5" xfId="1" applyFont="1" applyFill="1" applyBorder="1" applyAlignment="1">
      <alignment horizontal="center" vertical="center" wrapText="1"/>
    </xf>
    <xf numFmtId="0" fontId="32" fillId="2" borderId="5" xfId="1" applyFont="1" applyFill="1" applyBorder="1" applyAlignment="1">
      <alignment horizontal="left" vertical="center" wrapText="1"/>
    </xf>
    <xf numFmtId="164" fontId="28" fillId="14" borderId="5" xfId="1" applyNumberFormat="1" applyFont="1" applyFill="1" applyBorder="1" applyAlignment="1">
      <alignment horizontal="center" vertical="center" wrapText="1"/>
    </xf>
    <xf numFmtId="0" fontId="28" fillId="9" borderId="5" xfId="0" applyFont="1" applyFill="1" applyBorder="1" applyAlignment="1">
      <alignment horizontal="center" vertical="center" wrapText="1"/>
    </xf>
    <xf numFmtId="0" fontId="28" fillId="10" borderId="5" xfId="1" applyFont="1" applyFill="1" applyBorder="1" applyAlignment="1">
      <alignment horizontal="center" vertical="center" wrapText="1"/>
    </xf>
    <xf numFmtId="0" fontId="28" fillId="11" borderId="5" xfId="0" applyFont="1" applyFill="1" applyBorder="1" applyAlignment="1">
      <alignment horizontal="center" vertical="center" wrapText="1"/>
    </xf>
    <xf numFmtId="0" fontId="64" fillId="0" borderId="5" xfId="2" applyFont="1" applyBorder="1" applyAlignment="1">
      <alignment horizontal="left" vertical="center"/>
    </xf>
    <xf numFmtId="0" fontId="1" fillId="0" borderId="5" xfId="4" applyFont="1" applyBorder="1" applyAlignment="1">
      <alignment vertical="center" wrapText="1"/>
    </xf>
    <xf numFmtId="0" fontId="29" fillId="0" borderId="5" xfId="1" applyFont="1" applyBorder="1" applyAlignment="1">
      <alignment horizontal="left" vertical="center" wrapText="1"/>
    </xf>
    <xf numFmtId="164" fontId="29" fillId="0" borderId="5" xfId="2" applyNumberFormat="1" applyFont="1" applyBorder="1" applyAlignment="1">
      <alignment horizontal="center" vertical="center"/>
    </xf>
    <xf numFmtId="0" fontId="17" fillId="0" borderId="5" xfId="1" applyFont="1" applyBorder="1" applyAlignment="1">
      <alignment horizontal="left" vertical="center"/>
    </xf>
    <xf numFmtId="0" fontId="27" fillId="0" borderId="5" xfId="1" applyFont="1" applyBorder="1" applyAlignment="1">
      <alignment horizontal="left" vertical="center"/>
    </xf>
    <xf numFmtId="0" fontId="27" fillId="13" borderId="5" xfId="2" applyFont="1" applyFill="1" applyBorder="1">
      <alignment vertical="center"/>
    </xf>
    <xf numFmtId="0" fontId="27" fillId="0" borderId="0" xfId="2" applyFont="1" applyAlignment="1">
      <alignment horizontal="left" vertical="center"/>
    </xf>
    <xf numFmtId="0" fontId="7" fillId="2" borderId="5" xfId="0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23" fillId="2" borderId="5" xfId="1" applyFont="1" applyFill="1" applyBorder="1" applyAlignment="1">
      <alignment horizontal="center" vertical="center" wrapText="1"/>
    </xf>
    <xf numFmtId="0" fontId="23" fillId="3" borderId="5" xfId="1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18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164" fontId="20" fillId="3" borderId="5" xfId="1" applyNumberFormat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5" fillId="17" borderId="7" xfId="0" applyFont="1" applyFill="1" applyBorder="1" applyAlignment="1">
      <alignment horizontal="center" vertical="center" wrapText="1"/>
    </xf>
    <xf numFmtId="0" fontId="45" fillId="17" borderId="26" xfId="0" applyFont="1" applyFill="1" applyBorder="1" applyAlignment="1">
      <alignment horizontal="center" vertical="center" wrapText="1"/>
    </xf>
    <xf numFmtId="0" fontId="45" fillId="17" borderId="5" xfId="0" applyFont="1" applyFill="1" applyBorder="1" applyAlignment="1">
      <alignment horizontal="center" vertical="center" wrapText="1"/>
    </xf>
    <xf numFmtId="0" fontId="45" fillId="17" borderId="29" xfId="0" applyFont="1" applyFill="1" applyBorder="1" applyAlignment="1">
      <alignment horizontal="center" vertical="center" wrapText="1"/>
    </xf>
    <xf numFmtId="0" fontId="45" fillId="0" borderId="7" xfId="0" applyFont="1" applyBorder="1" applyAlignment="1">
      <alignment horizontal="center" vertical="center" wrapText="1"/>
    </xf>
    <xf numFmtId="0" fontId="45" fillId="0" borderId="26" xfId="0" applyFont="1" applyBorder="1" applyAlignment="1">
      <alignment horizontal="center" vertical="center" wrapText="1"/>
    </xf>
    <xf numFmtId="0" fontId="45" fillId="0" borderId="5" xfId="0" applyFont="1" applyBorder="1" applyAlignment="1">
      <alignment horizontal="center" vertical="center" wrapText="1"/>
    </xf>
    <xf numFmtId="0" fontId="45" fillId="0" borderId="29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9" fillId="0" borderId="6" xfId="2" applyFont="1" applyBorder="1" applyAlignment="1">
      <alignment horizontal="center" vertical="center"/>
    </xf>
    <xf numFmtId="0" fontId="29" fillId="0" borderId="7" xfId="2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9" fillId="0" borderId="1" xfId="2" applyFont="1" applyBorder="1" applyAlignment="1">
      <alignment horizontal="center" vertical="center" wrapText="1"/>
    </xf>
    <xf numFmtId="0" fontId="29" fillId="0" borderId="6" xfId="2" applyFont="1" applyBorder="1" applyAlignment="1">
      <alignment horizontal="center" vertical="center" wrapText="1"/>
    </xf>
    <xf numFmtId="0" fontId="29" fillId="0" borderId="7" xfId="2" applyFont="1" applyBorder="1" applyAlignment="1">
      <alignment horizontal="center" vertical="center" wrapText="1"/>
    </xf>
    <xf numFmtId="168" fontId="0" fillId="0" borderId="1" xfId="3" applyNumberFormat="1" applyFont="1" applyFill="1" applyBorder="1" applyAlignment="1">
      <alignment horizontal="center" vertical="center" wrapText="1"/>
    </xf>
    <xf numFmtId="168" fontId="0" fillId="0" borderId="6" xfId="3" applyNumberFormat="1" applyFont="1" applyFill="1" applyBorder="1" applyAlignment="1">
      <alignment horizontal="center" vertical="center"/>
    </xf>
    <xf numFmtId="168" fontId="0" fillId="0" borderId="7" xfId="3" applyNumberFormat="1" applyFont="1" applyFill="1" applyBorder="1" applyAlignment="1">
      <alignment horizontal="center" vertical="center"/>
    </xf>
    <xf numFmtId="168" fontId="0" fillId="0" borderId="1" xfId="3" applyNumberFormat="1" applyFont="1" applyFill="1" applyBorder="1" applyAlignment="1">
      <alignment horizontal="center" vertical="center"/>
    </xf>
    <xf numFmtId="167" fontId="0" fillId="0" borderId="5" xfId="3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 wrapText="1"/>
    </xf>
    <xf numFmtId="167" fontId="0" fillId="0" borderId="5" xfId="3" applyNumberFormat="1" applyFont="1" applyFill="1" applyBorder="1" applyAlignment="1">
      <alignment horizontal="center" vertical="center" wrapText="1"/>
    </xf>
    <xf numFmtId="167" fontId="0" fillId="0" borderId="5" xfId="0" applyNumberFormat="1" applyBorder="1" applyAlignment="1">
      <alignment horizontal="center" vertical="center"/>
    </xf>
    <xf numFmtId="167" fontId="0" fillId="0" borderId="5" xfId="3" applyNumberFormat="1" applyFont="1" applyBorder="1" applyAlignment="1">
      <alignment horizontal="center" vertical="center"/>
    </xf>
    <xf numFmtId="168" fontId="0" fillId="0" borderId="1" xfId="3" applyNumberFormat="1" applyFont="1" applyBorder="1" applyAlignment="1">
      <alignment horizontal="center" vertical="center"/>
    </xf>
    <xf numFmtId="168" fontId="0" fillId="0" borderId="6" xfId="3" applyNumberFormat="1" applyFont="1" applyBorder="1" applyAlignment="1">
      <alignment horizontal="center" vertical="center"/>
    </xf>
    <xf numFmtId="168" fontId="0" fillId="0" borderId="7" xfId="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5" fillId="15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4" fillId="17" borderId="5" xfId="0" applyFont="1" applyFill="1" applyBorder="1" applyAlignment="1">
      <alignment horizontal="center" vertical="center" wrapText="1"/>
    </xf>
    <xf numFmtId="0" fontId="24" fillId="17" borderId="5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2" borderId="5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17" borderId="1" xfId="0" applyFont="1" applyFill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24" fillId="17" borderId="1" xfId="0" applyFont="1" applyFill="1" applyBorder="1" applyAlignment="1">
      <alignment horizontal="center" vertical="center" wrapText="1"/>
    </xf>
    <xf numFmtId="0" fontId="24" fillId="17" borderId="7" xfId="0" applyFont="1" applyFill="1" applyBorder="1" applyAlignment="1">
      <alignment horizontal="center" vertical="center" wrapText="1"/>
    </xf>
    <xf numFmtId="0" fontId="24" fillId="17" borderId="7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 wrapText="1"/>
    </xf>
    <xf numFmtId="0" fontId="23" fillId="2" borderId="2" xfId="1" applyFont="1" applyFill="1" applyBorder="1" applyAlignment="1">
      <alignment horizontal="center" vertical="center" wrapText="1"/>
    </xf>
    <xf numFmtId="0" fontId="23" fillId="2" borderId="3" xfId="1" applyFont="1" applyFill="1" applyBorder="1" applyAlignment="1">
      <alignment horizontal="center" vertical="center" wrapText="1"/>
    </xf>
    <xf numFmtId="0" fontId="23" fillId="2" borderId="4" xfId="1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164" fontId="20" fillId="3" borderId="2" xfId="1" applyNumberFormat="1" applyFont="1" applyFill="1" applyBorder="1" applyAlignment="1">
      <alignment horizontal="center" vertical="center" wrapText="1"/>
    </xf>
    <xf numFmtId="164" fontId="20" fillId="3" borderId="3" xfId="1" applyNumberFormat="1" applyFont="1" applyFill="1" applyBorder="1" applyAlignment="1">
      <alignment horizontal="center" vertical="center" wrapText="1"/>
    </xf>
    <xf numFmtId="164" fontId="20" fillId="3" borderId="4" xfId="1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2EE4E8C3-8A34-44B3-A020-941F480665B7}"/>
    <cellStyle name="Normal 3" xfId="4" xr:uid="{7476CC48-95B1-4F64-86BD-DCC3D77BAA22}"/>
    <cellStyle name="Percent" xfId="3" builtinId="5"/>
    <cellStyle name="常规 2" xfId="2" xr:uid="{1FCC24DF-3ED3-44FF-A64F-8D85168970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8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0.png"/><Relationship Id="rId1" Type="http://schemas.openxmlformats.org/officeDocument/2006/relationships/image" Target="../media/image9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3.png"/><Relationship Id="rId1" Type="http://schemas.openxmlformats.org/officeDocument/2006/relationships/image" Target="../media/image10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.png"/><Relationship Id="rId21" Type="http://schemas.openxmlformats.org/officeDocument/2006/relationships/image" Target="../media/image23.png"/><Relationship Id="rId42" Type="http://schemas.openxmlformats.org/officeDocument/2006/relationships/image" Target="../media/image44.png"/><Relationship Id="rId47" Type="http://schemas.openxmlformats.org/officeDocument/2006/relationships/image" Target="../media/image49.png"/><Relationship Id="rId63" Type="http://schemas.openxmlformats.org/officeDocument/2006/relationships/image" Target="../media/image65.png"/><Relationship Id="rId68" Type="http://schemas.openxmlformats.org/officeDocument/2006/relationships/image" Target="../media/image70.png"/><Relationship Id="rId84" Type="http://schemas.openxmlformats.org/officeDocument/2006/relationships/image" Target="../media/image86.png"/><Relationship Id="rId89" Type="http://schemas.openxmlformats.org/officeDocument/2006/relationships/image" Target="../media/image91.png"/><Relationship Id="rId16" Type="http://schemas.openxmlformats.org/officeDocument/2006/relationships/image" Target="../media/image18.png"/><Relationship Id="rId11" Type="http://schemas.openxmlformats.org/officeDocument/2006/relationships/image" Target="../media/image13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53" Type="http://schemas.openxmlformats.org/officeDocument/2006/relationships/image" Target="../media/image55.png"/><Relationship Id="rId58" Type="http://schemas.openxmlformats.org/officeDocument/2006/relationships/image" Target="../media/image60.png"/><Relationship Id="rId74" Type="http://schemas.openxmlformats.org/officeDocument/2006/relationships/image" Target="../media/image76.png"/><Relationship Id="rId79" Type="http://schemas.openxmlformats.org/officeDocument/2006/relationships/image" Target="../media/image81.png"/><Relationship Id="rId5" Type="http://schemas.openxmlformats.org/officeDocument/2006/relationships/image" Target="../media/image7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43" Type="http://schemas.openxmlformats.org/officeDocument/2006/relationships/image" Target="../media/image45.png"/><Relationship Id="rId48" Type="http://schemas.openxmlformats.org/officeDocument/2006/relationships/image" Target="../media/image50.png"/><Relationship Id="rId56" Type="http://schemas.openxmlformats.org/officeDocument/2006/relationships/image" Target="../media/image58.png"/><Relationship Id="rId64" Type="http://schemas.openxmlformats.org/officeDocument/2006/relationships/image" Target="../media/image66.png"/><Relationship Id="rId69" Type="http://schemas.openxmlformats.org/officeDocument/2006/relationships/image" Target="../media/image71.png"/><Relationship Id="rId77" Type="http://schemas.openxmlformats.org/officeDocument/2006/relationships/image" Target="../media/image79.png"/><Relationship Id="rId8" Type="http://schemas.openxmlformats.org/officeDocument/2006/relationships/image" Target="../media/image10.png"/><Relationship Id="rId51" Type="http://schemas.openxmlformats.org/officeDocument/2006/relationships/image" Target="../media/image53.png"/><Relationship Id="rId72" Type="http://schemas.openxmlformats.org/officeDocument/2006/relationships/image" Target="../media/image74.png"/><Relationship Id="rId80" Type="http://schemas.openxmlformats.org/officeDocument/2006/relationships/image" Target="../media/image82.png"/><Relationship Id="rId85" Type="http://schemas.openxmlformats.org/officeDocument/2006/relationships/image" Target="../media/image87.png"/><Relationship Id="rId3" Type="http://schemas.openxmlformats.org/officeDocument/2006/relationships/image" Target="../media/image5.png"/><Relationship Id="rId12" Type="http://schemas.openxmlformats.org/officeDocument/2006/relationships/image" Target="../media/image14.png"/><Relationship Id="rId17" Type="http://schemas.openxmlformats.org/officeDocument/2006/relationships/image" Target="../media/image19.pn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46" Type="http://schemas.openxmlformats.org/officeDocument/2006/relationships/image" Target="../media/image48.png"/><Relationship Id="rId59" Type="http://schemas.openxmlformats.org/officeDocument/2006/relationships/image" Target="../media/image61.png"/><Relationship Id="rId67" Type="http://schemas.openxmlformats.org/officeDocument/2006/relationships/image" Target="../media/image69.png"/><Relationship Id="rId20" Type="http://schemas.openxmlformats.org/officeDocument/2006/relationships/image" Target="../media/image22.png"/><Relationship Id="rId41" Type="http://schemas.openxmlformats.org/officeDocument/2006/relationships/image" Target="../media/image43.png"/><Relationship Id="rId54" Type="http://schemas.openxmlformats.org/officeDocument/2006/relationships/image" Target="../media/image56.png"/><Relationship Id="rId62" Type="http://schemas.openxmlformats.org/officeDocument/2006/relationships/image" Target="../media/image64.png"/><Relationship Id="rId70" Type="http://schemas.openxmlformats.org/officeDocument/2006/relationships/image" Target="../media/image72.png"/><Relationship Id="rId75" Type="http://schemas.openxmlformats.org/officeDocument/2006/relationships/image" Target="../media/image77.png"/><Relationship Id="rId83" Type="http://schemas.openxmlformats.org/officeDocument/2006/relationships/image" Target="../media/image85.png"/><Relationship Id="rId88" Type="http://schemas.openxmlformats.org/officeDocument/2006/relationships/image" Target="../media/image90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5" Type="http://schemas.openxmlformats.org/officeDocument/2006/relationships/image" Target="../media/image17.png"/><Relationship Id="rId23" Type="http://schemas.openxmlformats.org/officeDocument/2006/relationships/image" Target="../media/image25.pn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49" Type="http://schemas.openxmlformats.org/officeDocument/2006/relationships/image" Target="../media/image51.png"/><Relationship Id="rId57" Type="http://schemas.openxmlformats.org/officeDocument/2006/relationships/image" Target="../media/image59.png"/><Relationship Id="rId10" Type="http://schemas.openxmlformats.org/officeDocument/2006/relationships/image" Target="../media/image12.png"/><Relationship Id="rId31" Type="http://schemas.openxmlformats.org/officeDocument/2006/relationships/image" Target="../media/image33.png"/><Relationship Id="rId44" Type="http://schemas.openxmlformats.org/officeDocument/2006/relationships/image" Target="../media/image46.png"/><Relationship Id="rId52" Type="http://schemas.openxmlformats.org/officeDocument/2006/relationships/image" Target="../media/image54.png"/><Relationship Id="rId60" Type="http://schemas.openxmlformats.org/officeDocument/2006/relationships/image" Target="../media/image62.png"/><Relationship Id="rId65" Type="http://schemas.openxmlformats.org/officeDocument/2006/relationships/image" Target="../media/image67.png"/><Relationship Id="rId73" Type="http://schemas.openxmlformats.org/officeDocument/2006/relationships/image" Target="../media/image75.png"/><Relationship Id="rId78" Type="http://schemas.openxmlformats.org/officeDocument/2006/relationships/image" Target="../media/image80.png"/><Relationship Id="rId81" Type="http://schemas.openxmlformats.org/officeDocument/2006/relationships/image" Target="../media/image83.png"/><Relationship Id="rId86" Type="http://schemas.openxmlformats.org/officeDocument/2006/relationships/image" Target="../media/image88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39" Type="http://schemas.openxmlformats.org/officeDocument/2006/relationships/image" Target="../media/image41.png"/><Relationship Id="rId34" Type="http://schemas.openxmlformats.org/officeDocument/2006/relationships/image" Target="../media/image36.png"/><Relationship Id="rId50" Type="http://schemas.openxmlformats.org/officeDocument/2006/relationships/image" Target="../media/image52.png"/><Relationship Id="rId55" Type="http://schemas.openxmlformats.org/officeDocument/2006/relationships/image" Target="../media/image57.png"/><Relationship Id="rId76" Type="http://schemas.openxmlformats.org/officeDocument/2006/relationships/image" Target="../media/image78.png"/><Relationship Id="rId7" Type="http://schemas.openxmlformats.org/officeDocument/2006/relationships/image" Target="../media/image9.png"/><Relationship Id="rId71" Type="http://schemas.openxmlformats.org/officeDocument/2006/relationships/image" Target="../media/image73.png"/><Relationship Id="rId2" Type="http://schemas.openxmlformats.org/officeDocument/2006/relationships/image" Target="../media/image4.png"/><Relationship Id="rId29" Type="http://schemas.openxmlformats.org/officeDocument/2006/relationships/image" Target="../media/image31.png"/><Relationship Id="rId24" Type="http://schemas.openxmlformats.org/officeDocument/2006/relationships/image" Target="../media/image26.png"/><Relationship Id="rId40" Type="http://schemas.openxmlformats.org/officeDocument/2006/relationships/image" Target="../media/image42.png"/><Relationship Id="rId45" Type="http://schemas.openxmlformats.org/officeDocument/2006/relationships/image" Target="../media/image47.png"/><Relationship Id="rId66" Type="http://schemas.openxmlformats.org/officeDocument/2006/relationships/image" Target="../media/image68.png"/><Relationship Id="rId87" Type="http://schemas.openxmlformats.org/officeDocument/2006/relationships/image" Target="../media/image89.png"/><Relationship Id="rId61" Type="http://schemas.openxmlformats.org/officeDocument/2006/relationships/image" Target="../media/image63.png"/><Relationship Id="rId82" Type="http://schemas.openxmlformats.org/officeDocument/2006/relationships/image" Target="../media/image84.png"/><Relationship Id="rId19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6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483660</xdr:colOff>
      <xdr:row>5</xdr:row>
      <xdr:rowOff>95251</xdr:rowOff>
    </xdr:from>
    <xdr:to>
      <xdr:col>47</xdr:col>
      <xdr:colOff>595313</xdr:colOff>
      <xdr:row>20</xdr:row>
      <xdr:rowOff>23812</xdr:rowOff>
    </xdr:to>
    <xdr:sp macro="" textlink="">
      <xdr:nvSpPr>
        <xdr:cNvPr id="7" name="Rectangle 1">
          <a:extLst>
            <a:ext uri="{FF2B5EF4-FFF2-40B4-BE49-F238E27FC236}">
              <a16:creationId xmlns:a16="http://schemas.microsoft.com/office/drawing/2014/main" id="{B7039FE0-DC5F-350C-E326-8624047EBC94}"/>
            </a:ext>
          </a:extLst>
        </xdr:cNvPr>
        <xdr:cNvSpPr/>
      </xdr:nvSpPr>
      <xdr:spPr>
        <a:xfrm>
          <a:off x="15902254" y="1666876"/>
          <a:ext cx="7612590" cy="385762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800">
              <a:effectLst/>
            </a:rPr>
            <a:t>问题：</a:t>
          </a:r>
        </a:p>
        <a:p>
          <a:r>
            <a:rPr lang="en-US" altLang="zh-CN" sz="1800">
              <a:effectLst/>
            </a:rPr>
            <a:t>1</a:t>
          </a:r>
          <a:r>
            <a:rPr lang="zh-CN" altLang="en-US" sz="1800">
              <a:effectLst/>
            </a:rPr>
            <a:t>、设备清单并非完整的清单，需提供设备编号，需访谈</a:t>
          </a:r>
          <a:r>
            <a:rPr lang="en-US" altLang="zh-CN" sz="1800">
              <a:effectLst/>
            </a:rPr>
            <a:t>——</a:t>
          </a:r>
          <a:r>
            <a:rPr lang="zh-CN" altLang="en-US" sz="1800">
              <a:effectLst/>
            </a:rPr>
            <a:t>一条线</a:t>
          </a:r>
          <a:endParaRPr lang="zh-CN" altLang="en-US" sz="1800"/>
        </a:p>
        <a:p>
          <a:r>
            <a:rPr lang="en-US" altLang="zh-CN" sz="1800">
              <a:effectLst/>
            </a:rPr>
            <a:t>2</a:t>
          </a:r>
          <a:r>
            <a:rPr lang="zh-CN" altLang="en-US" sz="1800">
              <a:effectLst/>
            </a:rPr>
            <a:t>、设备对应的功率不齐全</a:t>
          </a:r>
          <a:endParaRPr lang="zh-CN" altLang="en-US" sz="1800"/>
        </a:p>
        <a:p>
          <a:r>
            <a:rPr lang="en-US" altLang="zh-CN" sz="1800">
              <a:effectLst/>
            </a:rPr>
            <a:t>3</a:t>
          </a:r>
          <a:r>
            <a:rPr lang="zh-CN" altLang="en-US" sz="1800">
              <a:effectLst/>
            </a:rPr>
            <a:t>、设备启动状态是否可采集</a:t>
          </a:r>
          <a:endParaRPr lang="zh-CN" altLang="en-US" sz="1800"/>
        </a:p>
        <a:p>
          <a:r>
            <a:rPr lang="en-US" altLang="zh-CN" sz="1800">
              <a:effectLst/>
            </a:rPr>
            <a:t>4</a:t>
          </a:r>
          <a:r>
            <a:rPr lang="zh-CN" altLang="en-US" sz="1800">
              <a:effectLst/>
            </a:rPr>
            <a:t>、工步对应能耗仪表点位，设备能耗点位对应的设备清单</a:t>
          </a:r>
          <a:endParaRPr lang="zh-CN" altLang="en-US" sz="1800"/>
        </a:p>
        <a:p>
          <a:r>
            <a:rPr lang="en-US" altLang="zh-CN" sz="1800">
              <a:effectLst/>
            </a:rPr>
            <a:t>5</a:t>
          </a:r>
          <a:r>
            <a:rPr lang="zh-CN" altLang="en-US" sz="1800">
              <a:effectLst/>
            </a:rPr>
            <a:t>、工步对应启动、结束的仪表点位及点位的逻辑</a:t>
          </a:r>
          <a:endParaRPr lang="en-US" altLang="zh-CN" sz="1800">
            <a:effectLst/>
          </a:endParaRPr>
        </a:p>
        <a:p>
          <a:endParaRPr lang="zh-CN" altLang="en-US" sz="1800"/>
        </a:p>
        <a:p>
          <a:r>
            <a:rPr lang="en-US" altLang="zh-CN" sz="1800">
              <a:effectLst/>
            </a:rPr>
            <a:t>6</a:t>
          </a:r>
          <a:r>
            <a:rPr lang="zh-CN" altLang="en-US" sz="1800">
              <a:effectLst/>
            </a:rPr>
            <a:t>、</a:t>
          </a:r>
          <a:r>
            <a:rPr lang="de-DE" altLang="zh-CN" sz="1800">
              <a:effectLst/>
            </a:rPr>
            <a:t>SOP</a:t>
          </a:r>
          <a:r>
            <a:rPr lang="zh-CN" altLang="en-US" sz="1800">
              <a:effectLst/>
            </a:rPr>
            <a:t>不全，</a:t>
          </a:r>
          <a:r>
            <a:rPr lang="de-DE" altLang="zh-CN" sz="1800">
              <a:effectLst/>
            </a:rPr>
            <a:t>Sheeting</a:t>
          </a:r>
          <a:r>
            <a:rPr lang="zh-CN" altLang="en-US" sz="1800">
              <a:effectLst/>
            </a:rPr>
            <a:t>除了主工序，还有相关的辅助工序：如配料、边料，</a:t>
          </a:r>
          <a:r>
            <a:rPr lang="en-US" altLang="zh-CN" sz="1800" b="1">
              <a:solidFill>
                <a:srgbClr val="FFC000"/>
              </a:solidFill>
              <a:effectLst/>
            </a:rPr>
            <a:t>GUM&amp;TATA SOP received on 7/31</a:t>
          </a:r>
        </a:p>
        <a:p>
          <a:endParaRPr lang="en-US" altLang="zh-CN" sz="1800">
            <a:effectLst/>
          </a:endParaRPr>
        </a:p>
        <a:p>
          <a:r>
            <a:rPr lang="en-US" altLang="zh-CN" sz="1800">
              <a:effectLst/>
            </a:rPr>
            <a:t>7</a:t>
          </a:r>
          <a:r>
            <a:rPr lang="zh-CN" altLang="en-US" sz="1800">
              <a:effectLst/>
            </a:rPr>
            <a:t>、周三</a:t>
          </a:r>
          <a:r>
            <a:rPr lang="en-US" altLang="zh-CN" sz="1800">
              <a:effectLst/>
            </a:rPr>
            <a:t>7.31</a:t>
          </a:r>
          <a:r>
            <a:rPr lang="zh-CN" altLang="en-US" sz="1800">
              <a:effectLst/>
            </a:rPr>
            <a:t>约</a:t>
          </a:r>
          <a:r>
            <a:rPr lang="en-US" altLang="zh-CN" sz="1800">
              <a:effectLst/>
            </a:rPr>
            <a:t>Sheeting</a:t>
          </a:r>
          <a:r>
            <a:rPr lang="zh-CN" altLang="en-US" sz="1800">
              <a:effectLst/>
            </a:rPr>
            <a:t>工艺人员确认工步拆分</a:t>
          </a:r>
          <a:endParaRPr lang="zh-CN" altLang="en-US" sz="1800"/>
        </a:p>
        <a:p>
          <a:pPr algn="l"/>
          <a:endParaRPr lang="zh-CN" altLang="en-US" sz="1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8</xdr:row>
      <xdr:rowOff>152400</xdr:rowOff>
    </xdr:from>
    <xdr:to>
      <xdr:col>11</xdr:col>
      <xdr:colOff>52902</xdr:colOff>
      <xdr:row>16</xdr:row>
      <xdr:rowOff>71236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90E5-C48B-BA3F-CF99-1ADA83E63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574800"/>
          <a:ext cx="6669602" cy="13412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76199</xdr:colOff>
      <xdr:row>1</xdr:row>
      <xdr:rowOff>57150</xdr:rowOff>
    </xdr:from>
    <xdr:to>
      <xdr:col>12</xdr:col>
      <xdr:colOff>451906</xdr:colOff>
      <xdr:row>23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EAD237-15B2-459D-961B-78785A5C2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99" y="234950"/>
          <a:ext cx="7640107" cy="402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660399</xdr:colOff>
      <xdr:row>2</xdr:row>
      <xdr:rowOff>0</xdr:rowOff>
    </xdr:from>
    <xdr:to>
      <xdr:col>25</xdr:col>
      <xdr:colOff>105108</xdr:colOff>
      <xdr:row>22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063DEF-3639-4DA2-67E5-148CD7161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85199" y="355600"/>
          <a:ext cx="8029909" cy="3594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203199</xdr:colOff>
      <xdr:row>0</xdr:row>
      <xdr:rowOff>142875</xdr:rowOff>
    </xdr:from>
    <xdr:to>
      <xdr:col>13</xdr:col>
      <xdr:colOff>471310</xdr:colOff>
      <xdr:row>28</xdr:row>
      <xdr:rowOff>41275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2DBF1248-8E9E-7C84-CA0F-633B9CA92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199" y="142875"/>
          <a:ext cx="8853311" cy="48768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120649</xdr:colOff>
      <xdr:row>0</xdr:row>
      <xdr:rowOff>47625</xdr:rowOff>
    </xdr:from>
    <xdr:to>
      <xdr:col>13</xdr:col>
      <xdr:colOff>456493</xdr:colOff>
      <xdr:row>27</xdr:row>
      <xdr:rowOff>165100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E2304E8D-1E64-20BB-4B67-64788A28B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49" y="47625"/>
          <a:ext cx="8921044" cy="4918075"/>
        </a:xfrm>
        <a:prstGeom prst="rect">
          <a:avLst/>
        </a:prstGeom>
      </xdr:spPr>
    </xdr:pic>
    <xdr:clientData/>
  </xdr:twoCellAnchor>
  <xdr:twoCellAnchor editAs="oneCell">
    <xdr:from>
      <xdr:col>13</xdr:col>
      <xdr:colOff>222250</xdr:colOff>
      <xdr:row>0</xdr:row>
      <xdr:rowOff>50926</xdr:rowOff>
    </xdr:from>
    <xdr:to>
      <xdr:col>28</xdr:col>
      <xdr:colOff>358923</xdr:colOff>
      <xdr:row>26</xdr:row>
      <xdr:rowOff>102756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879A4BB3-9ACF-430E-842B-88CFE08BC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7650" y="50926"/>
          <a:ext cx="10042673" cy="467463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14484</xdr:rowOff>
    </xdr:from>
    <xdr:to>
      <xdr:col>11</xdr:col>
      <xdr:colOff>209888</xdr:colOff>
      <xdr:row>21</xdr:row>
      <xdr:rowOff>105331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49BCA-CDF3-3AD0-A710-1A99C720B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0" y="192284"/>
          <a:ext cx="7194888" cy="3646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38</xdr:row>
      <xdr:rowOff>66675</xdr:rowOff>
    </xdr:from>
    <xdr:to>
      <xdr:col>16</xdr:col>
      <xdr:colOff>674847</xdr:colOff>
      <xdr:row>74</xdr:row>
      <xdr:rowOff>65861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8EE87-447D-F574-C38D-3D2AE8C8D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943725"/>
          <a:ext cx="11419047" cy="6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</xdr:row>
      <xdr:rowOff>38100</xdr:rowOff>
    </xdr:from>
    <xdr:to>
      <xdr:col>17</xdr:col>
      <xdr:colOff>503325</xdr:colOff>
      <xdr:row>36</xdr:row>
      <xdr:rowOff>113499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C83EEB-A5AC-BA0F-31E1-9645E8315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219075"/>
          <a:ext cx="12000000" cy="64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7056</xdr:colOff>
      <xdr:row>227</xdr:row>
      <xdr:rowOff>56444</xdr:rowOff>
    </xdr:from>
    <xdr:to>
      <xdr:col>11</xdr:col>
      <xdr:colOff>64651</xdr:colOff>
      <xdr:row>1043</xdr:row>
      <xdr:rowOff>165805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5180B4E-8462-46D6-B342-6D4841E90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5656" y="43566644"/>
          <a:ext cx="2715070" cy="18970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228</xdr:row>
      <xdr:rowOff>1</xdr:rowOff>
    </xdr:from>
    <xdr:to>
      <xdr:col>11</xdr:col>
      <xdr:colOff>77610</xdr:colOff>
      <xdr:row>1042</xdr:row>
      <xdr:rowOff>155220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E455C36-0119-4828-9C99-B52E25968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68601" y="43719751"/>
          <a:ext cx="2735084" cy="15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28223</xdr:colOff>
      <xdr:row>229</xdr:row>
      <xdr:rowOff>28222</xdr:rowOff>
    </xdr:from>
    <xdr:to>
      <xdr:col>11</xdr:col>
      <xdr:colOff>21164</xdr:colOff>
      <xdr:row>1041</xdr:row>
      <xdr:rowOff>102306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578B497-9F2D-4E7B-8DA0-8FFCF5D67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96823" y="43957522"/>
          <a:ext cx="2650416" cy="1622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42334</xdr:colOff>
      <xdr:row>230</xdr:row>
      <xdr:rowOff>28223</xdr:rowOff>
    </xdr:from>
    <xdr:to>
      <xdr:col>11</xdr:col>
      <xdr:colOff>1057</xdr:colOff>
      <xdr:row>1040</xdr:row>
      <xdr:rowOff>60717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A22AACF-0A2B-49DE-A775-EF276866D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10934" y="44167073"/>
          <a:ext cx="2616198" cy="15244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141112</xdr:colOff>
      <xdr:row>231</xdr:row>
      <xdr:rowOff>37636</xdr:rowOff>
    </xdr:from>
    <xdr:to>
      <xdr:col>10</xdr:col>
      <xdr:colOff>1072446</xdr:colOff>
      <xdr:row>1040</xdr:row>
      <xdr:rowOff>3345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6006E9E-9EF9-4F21-BF3F-AB1D1101E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09712" y="44386036"/>
          <a:ext cx="931334" cy="310062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70556</xdr:colOff>
      <xdr:row>47</xdr:row>
      <xdr:rowOff>28223</xdr:rowOff>
    </xdr:from>
    <xdr:to>
      <xdr:col>10</xdr:col>
      <xdr:colOff>2187223</xdr:colOff>
      <xdr:row>751</xdr:row>
      <xdr:rowOff>93484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E9E4B62-1CF8-4966-9455-3FEBF12A4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39156" y="9076973"/>
          <a:ext cx="2116667" cy="10583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48</xdr:row>
      <xdr:rowOff>35279</xdr:rowOff>
    </xdr:from>
    <xdr:to>
      <xdr:col>11</xdr:col>
      <xdr:colOff>3314</xdr:colOff>
      <xdr:row>750</xdr:row>
      <xdr:rowOff>72318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B29A620E-30BD-4E51-BA64-700158512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9265004"/>
          <a:ext cx="2660789" cy="91722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49389</xdr:colOff>
      <xdr:row>45</xdr:row>
      <xdr:rowOff>21166</xdr:rowOff>
    </xdr:from>
    <xdr:to>
      <xdr:col>10</xdr:col>
      <xdr:colOff>2095500</xdr:colOff>
      <xdr:row>753</xdr:row>
      <xdr:rowOff>135820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CA22589-3D29-49B8-9D14-62FECFE90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17989" y="8707966"/>
          <a:ext cx="2046111" cy="141111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46</xdr:row>
      <xdr:rowOff>42332</xdr:rowOff>
    </xdr:from>
    <xdr:to>
      <xdr:col>10</xdr:col>
      <xdr:colOff>2321277</xdr:colOff>
      <xdr:row>752</xdr:row>
      <xdr:rowOff>65266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09E6633-40EC-4579-9794-ABF33E729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32100" y="8910107"/>
          <a:ext cx="2257777" cy="91723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105832</xdr:colOff>
      <xdr:row>77</xdr:row>
      <xdr:rowOff>49387</xdr:rowOff>
    </xdr:from>
    <xdr:to>
      <xdr:col>10</xdr:col>
      <xdr:colOff>1919112</xdr:colOff>
      <xdr:row>721</xdr:row>
      <xdr:rowOff>135823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138B3459-AC45-4D13-9850-A1A047753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74432" y="14527387"/>
          <a:ext cx="1813280" cy="171716"/>
        </a:xfrm>
        <a:prstGeom prst="rect">
          <a:avLst/>
        </a:prstGeom>
      </xdr:spPr>
    </xdr:pic>
    <xdr:clientData/>
  </xdr:twoCellAnchor>
  <xdr:twoCellAnchor editAs="oneCell">
    <xdr:from>
      <xdr:col>10</xdr:col>
      <xdr:colOff>91723</xdr:colOff>
      <xdr:row>78</xdr:row>
      <xdr:rowOff>14112</xdr:rowOff>
    </xdr:from>
    <xdr:to>
      <xdr:col>10</xdr:col>
      <xdr:colOff>2121985</xdr:colOff>
      <xdr:row>720</xdr:row>
      <xdr:rowOff>128763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434B6A5A-792B-4EBA-918B-368D01522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60323" y="14673087"/>
          <a:ext cx="2030262" cy="12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91723</xdr:colOff>
      <xdr:row>81</xdr:row>
      <xdr:rowOff>14112</xdr:rowOff>
    </xdr:from>
    <xdr:to>
      <xdr:col>10</xdr:col>
      <xdr:colOff>1629007</xdr:colOff>
      <xdr:row>717</xdr:row>
      <xdr:rowOff>156985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5251586-261E-4781-B598-650925BA4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60323" y="15216012"/>
          <a:ext cx="1537284" cy="15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77612</xdr:colOff>
      <xdr:row>82</xdr:row>
      <xdr:rowOff>28222</xdr:rowOff>
    </xdr:from>
    <xdr:to>
      <xdr:col>10</xdr:col>
      <xdr:colOff>1966960</xdr:colOff>
      <xdr:row>716</xdr:row>
      <xdr:rowOff>156986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5F5422-DDC3-4E00-A943-8084C044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46212" y="15411097"/>
          <a:ext cx="1889348" cy="171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163159</xdr:colOff>
      <xdr:row>0</xdr:row>
      <xdr:rowOff>607219</xdr:rowOff>
    </xdr:from>
    <xdr:to>
      <xdr:col>10</xdr:col>
      <xdr:colOff>1948214</xdr:colOff>
      <xdr:row>714</xdr:row>
      <xdr:rowOff>163667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E6E2F1E-6ABD-43B2-8CD4-099CD2C05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855597" y="607219"/>
          <a:ext cx="1785055" cy="14213042"/>
        </a:xfrm>
        <a:prstGeom prst="rect">
          <a:avLst/>
        </a:prstGeom>
      </xdr:spPr>
    </xdr:pic>
    <xdr:clientData/>
  </xdr:twoCellAnchor>
  <xdr:twoCellAnchor editAs="oneCell">
    <xdr:from>
      <xdr:col>10</xdr:col>
      <xdr:colOff>118622</xdr:colOff>
      <xdr:row>0</xdr:row>
      <xdr:rowOff>642937</xdr:rowOff>
    </xdr:from>
    <xdr:to>
      <xdr:col>11</xdr:col>
      <xdr:colOff>266012</xdr:colOff>
      <xdr:row>714</xdr:row>
      <xdr:rowOff>16314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AA19756-EE78-4662-93D2-44FF61B10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11060" y="642937"/>
          <a:ext cx="2802483" cy="14029971"/>
        </a:xfrm>
        <a:prstGeom prst="rect">
          <a:avLst/>
        </a:prstGeom>
      </xdr:spPr>
    </xdr:pic>
    <xdr:clientData/>
  </xdr:twoCellAnchor>
  <xdr:twoCellAnchor editAs="oneCell">
    <xdr:from>
      <xdr:col>10</xdr:col>
      <xdr:colOff>19845</xdr:colOff>
      <xdr:row>164</xdr:row>
      <xdr:rowOff>214311</xdr:rowOff>
    </xdr:from>
    <xdr:to>
      <xdr:col>13</xdr:col>
      <xdr:colOff>102957</xdr:colOff>
      <xdr:row>166</xdr:row>
      <xdr:rowOff>214311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82669A7-BFA0-4F98-B2D6-6FFA0C3B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2283" y="1583530"/>
          <a:ext cx="4119330" cy="428625"/>
        </a:xfrm>
        <a:prstGeom prst="rect">
          <a:avLst/>
        </a:prstGeom>
      </xdr:spPr>
    </xdr:pic>
    <xdr:clientData/>
  </xdr:twoCellAnchor>
  <xdr:twoCellAnchor editAs="oneCell">
    <xdr:from>
      <xdr:col>10</xdr:col>
      <xdr:colOff>394230</xdr:colOff>
      <xdr:row>0</xdr:row>
      <xdr:rowOff>59530</xdr:rowOff>
    </xdr:from>
    <xdr:to>
      <xdr:col>10</xdr:col>
      <xdr:colOff>2591658</xdr:colOff>
      <xdr:row>702</xdr:row>
      <xdr:rowOff>167267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DF3C063-5774-4BFB-90FB-631E83351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086668" y="59530"/>
          <a:ext cx="2197428" cy="12621206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21168</xdr:colOff>
      <xdr:row>156</xdr:row>
      <xdr:rowOff>105834</xdr:rowOff>
    </xdr:from>
    <xdr:to>
      <xdr:col>10</xdr:col>
      <xdr:colOff>2390142</xdr:colOff>
      <xdr:row>165</xdr:row>
      <xdr:rowOff>99029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A2E4668-438F-459E-81BE-2201E100E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489768" y="28880859"/>
          <a:ext cx="2368974" cy="15962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157</xdr:row>
      <xdr:rowOff>70556</xdr:rowOff>
    </xdr:from>
    <xdr:to>
      <xdr:col>10</xdr:col>
      <xdr:colOff>2389484</xdr:colOff>
      <xdr:row>164</xdr:row>
      <xdr:rowOff>171096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3CCAC87E-7A6A-41F1-B5A6-5965828BF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532100" y="29026556"/>
          <a:ext cx="2325984" cy="164659"/>
        </a:xfrm>
        <a:prstGeom prst="rect">
          <a:avLst/>
        </a:prstGeom>
      </xdr:spPr>
    </xdr:pic>
    <xdr:clientData/>
  </xdr:twoCellAnchor>
  <xdr:twoCellAnchor editAs="oneCell">
    <xdr:from>
      <xdr:col>10</xdr:col>
      <xdr:colOff>32631</xdr:colOff>
      <xdr:row>161</xdr:row>
      <xdr:rowOff>47625</xdr:rowOff>
    </xdr:from>
    <xdr:to>
      <xdr:col>11</xdr:col>
      <xdr:colOff>354409</xdr:colOff>
      <xdr:row>161</xdr:row>
      <xdr:rowOff>202847</xdr:rowOff>
    </xdr:to>
    <xdr:pic>
      <xdr:nvPicPr>
        <xdr:cNvPr id="92" name="图片 20">
          <a:extLst>
            <a:ext uri="{FF2B5EF4-FFF2-40B4-BE49-F238E27FC236}">
              <a16:creationId xmlns:a16="http://schemas.microsoft.com/office/drawing/2014/main" id="{319C2208-574C-4B5E-B8F4-4807BEBFB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10756" y="773906"/>
          <a:ext cx="2760178" cy="155222"/>
        </a:xfrm>
        <a:prstGeom prst="rect">
          <a:avLst/>
        </a:prstGeom>
      </xdr:spPr>
    </xdr:pic>
    <xdr:clientData/>
  </xdr:twoCellAnchor>
  <xdr:twoCellAnchor editAs="oneCell">
    <xdr:from>
      <xdr:col>10</xdr:col>
      <xdr:colOff>216959</xdr:colOff>
      <xdr:row>161</xdr:row>
      <xdr:rowOff>47625</xdr:rowOff>
    </xdr:from>
    <xdr:to>
      <xdr:col>10</xdr:col>
      <xdr:colOff>2196353</xdr:colOff>
      <xdr:row>162</xdr:row>
      <xdr:rowOff>25487</xdr:rowOff>
    </xdr:to>
    <xdr:pic>
      <xdr:nvPicPr>
        <xdr:cNvPr id="93" name="图片 21">
          <a:extLst>
            <a:ext uri="{FF2B5EF4-FFF2-40B4-BE49-F238E27FC236}">
              <a16:creationId xmlns:a16="http://schemas.microsoft.com/office/drawing/2014/main" id="{058570FF-B87E-4685-ACD3-A7D007491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695084" y="773906"/>
          <a:ext cx="1979394" cy="187413"/>
        </a:xfrm>
        <a:prstGeom prst="rect">
          <a:avLst/>
        </a:prstGeom>
      </xdr:spPr>
    </xdr:pic>
    <xdr:clientData/>
  </xdr:twoCellAnchor>
  <xdr:twoCellAnchor editAs="oneCell">
    <xdr:from>
      <xdr:col>10</xdr:col>
      <xdr:colOff>232834</xdr:colOff>
      <xdr:row>285</xdr:row>
      <xdr:rowOff>91722</xdr:rowOff>
    </xdr:from>
    <xdr:to>
      <xdr:col>11</xdr:col>
      <xdr:colOff>5693</xdr:colOff>
      <xdr:row>974</xdr:row>
      <xdr:rowOff>148214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4437C1C-8168-4A49-B496-ED5087698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701434" y="55755822"/>
          <a:ext cx="2430334" cy="124049"/>
        </a:xfrm>
        <a:prstGeom prst="rect">
          <a:avLst/>
        </a:prstGeom>
      </xdr:spPr>
    </xdr:pic>
    <xdr:clientData/>
  </xdr:twoCellAnchor>
  <xdr:twoCellAnchor editAs="oneCell">
    <xdr:from>
      <xdr:col>10</xdr:col>
      <xdr:colOff>261055</xdr:colOff>
      <xdr:row>286</xdr:row>
      <xdr:rowOff>98777</xdr:rowOff>
    </xdr:from>
    <xdr:to>
      <xdr:col>11</xdr:col>
      <xdr:colOff>2929</xdr:colOff>
      <xdr:row>973</xdr:row>
      <xdr:rowOff>111879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316C8E6B-9E6D-4DE8-98C5-46F6B4C5E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5729655" y="55972427"/>
          <a:ext cx="2399349" cy="126519"/>
        </a:xfrm>
        <a:prstGeom prst="rect">
          <a:avLst/>
        </a:prstGeom>
      </xdr:spPr>
    </xdr:pic>
    <xdr:clientData/>
  </xdr:twoCellAnchor>
  <xdr:twoCellAnchor editAs="oneCell">
    <xdr:from>
      <xdr:col>10</xdr:col>
      <xdr:colOff>352778</xdr:colOff>
      <xdr:row>283</xdr:row>
      <xdr:rowOff>42333</xdr:rowOff>
    </xdr:from>
    <xdr:to>
      <xdr:col>10</xdr:col>
      <xdr:colOff>2013852</xdr:colOff>
      <xdr:row>977</xdr:row>
      <xdr:rowOff>117528</xdr:rowOff>
    </xdr:to>
    <xdr:pic>
      <xdr:nvPicPr>
        <xdr:cNvPr id="25" name="图片 25">
          <a:extLst>
            <a:ext uri="{FF2B5EF4-FFF2-40B4-BE49-F238E27FC236}">
              <a16:creationId xmlns:a16="http://schemas.microsoft.com/office/drawing/2014/main" id="{799604CD-1704-4BAF-97F6-2E4CFB2D4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821378" y="55287333"/>
          <a:ext cx="1661074" cy="159861"/>
        </a:xfrm>
        <a:prstGeom prst="rect">
          <a:avLst/>
        </a:prstGeom>
      </xdr:spPr>
    </xdr:pic>
    <xdr:clientData/>
  </xdr:twoCellAnchor>
  <xdr:twoCellAnchor editAs="oneCell">
    <xdr:from>
      <xdr:col>10</xdr:col>
      <xdr:colOff>395111</xdr:colOff>
      <xdr:row>284</xdr:row>
      <xdr:rowOff>63500</xdr:rowOff>
    </xdr:from>
    <xdr:to>
      <xdr:col>10</xdr:col>
      <xdr:colOff>1903078</xdr:colOff>
      <xdr:row>976</xdr:row>
      <xdr:rowOff>42731</xdr:rowOff>
    </xdr:to>
    <xdr:pic>
      <xdr:nvPicPr>
        <xdr:cNvPr id="26" name="图片 26">
          <a:extLst>
            <a:ext uri="{FF2B5EF4-FFF2-40B4-BE49-F238E27FC236}">
              <a16:creationId xmlns:a16="http://schemas.microsoft.com/office/drawing/2014/main" id="{BF965E24-E87E-4665-930C-2C3CBA37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5863711" y="55518050"/>
          <a:ext cx="1507967" cy="137981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282223</xdr:colOff>
      <xdr:row>313</xdr:row>
      <xdr:rowOff>119945</xdr:rowOff>
    </xdr:from>
    <xdr:to>
      <xdr:col>10</xdr:col>
      <xdr:colOff>1876996</xdr:colOff>
      <xdr:row>944</xdr:row>
      <xdr:rowOff>151922</xdr:rowOff>
    </xdr:to>
    <xdr:pic>
      <xdr:nvPicPr>
        <xdr:cNvPr id="27" name="图片 28">
          <a:extLst>
            <a:ext uri="{FF2B5EF4-FFF2-40B4-BE49-F238E27FC236}">
              <a16:creationId xmlns:a16="http://schemas.microsoft.com/office/drawing/2014/main" id="{28E81312-63EC-4FCB-B5F0-59EC54C0C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5750823" y="61137095"/>
          <a:ext cx="1594773" cy="148043"/>
        </a:xfrm>
        <a:prstGeom prst="rect">
          <a:avLst/>
        </a:prstGeom>
      </xdr:spPr>
    </xdr:pic>
    <xdr:clientData/>
  </xdr:twoCellAnchor>
  <xdr:twoCellAnchor editAs="oneCell">
    <xdr:from>
      <xdr:col>10</xdr:col>
      <xdr:colOff>261055</xdr:colOff>
      <xdr:row>314</xdr:row>
      <xdr:rowOff>148166</xdr:rowOff>
    </xdr:from>
    <xdr:to>
      <xdr:col>11</xdr:col>
      <xdr:colOff>926</xdr:colOff>
      <xdr:row>943</xdr:row>
      <xdr:rowOff>53060</xdr:rowOff>
    </xdr:to>
    <xdr:pic>
      <xdr:nvPicPr>
        <xdr:cNvPr id="28" name="图片 29">
          <a:extLst>
            <a:ext uri="{FF2B5EF4-FFF2-40B4-BE49-F238E27FC236}">
              <a16:creationId xmlns:a16="http://schemas.microsoft.com/office/drawing/2014/main" id="{674B5383-79BB-4663-AAC3-D74BBF34C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5729655" y="61374866"/>
          <a:ext cx="2397346" cy="113120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70555</xdr:colOff>
      <xdr:row>315</xdr:row>
      <xdr:rowOff>148166</xdr:rowOff>
    </xdr:from>
    <xdr:to>
      <xdr:col>10</xdr:col>
      <xdr:colOff>2390506</xdr:colOff>
      <xdr:row>942</xdr:row>
      <xdr:rowOff>55874</xdr:rowOff>
    </xdr:to>
    <xdr:pic>
      <xdr:nvPicPr>
        <xdr:cNvPr id="29" name="图片 30">
          <a:extLst>
            <a:ext uri="{FF2B5EF4-FFF2-40B4-BE49-F238E27FC236}">
              <a16:creationId xmlns:a16="http://schemas.microsoft.com/office/drawing/2014/main" id="{7A702F9D-91C6-42B6-8D6E-1BCF60B90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5539155" y="61584416"/>
          <a:ext cx="2319951" cy="147685"/>
        </a:xfrm>
        <a:prstGeom prst="rect">
          <a:avLst/>
        </a:prstGeom>
      </xdr:spPr>
    </xdr:pic>
    <xdr:clientData/>
  </xdr:twoCellAnchor>
  <xdr:twoCellAnchor editAs="oneCell">
    <xdr:from>
      <xdr:col>10</xdr:col>
      <xdr:colOff>155222</xdr:colOff>
      <xdr:row>316</xdr:row>
      <xdr:rowOff>63500</xdr:rowOff>
    </xdr:from>
    <xdr:to>
      <xdr:col>10</xdr:col>
      <xdr:colOff>2155347</xdr:colOff>
      <xdr:row>941</xdr:row>
      <xdr:rowOff>90880</xdr:rowOff>
    </xdr:to>
    <xdr:pic>
      <xdr:nvPicPr>
        <xdr:cNvPr id="30" name="图片 31">
          <a:extLst>
            <a:ext uri="{FF2B5EF4-FFF2-40B4-BE49-F238E27FC236}">
              <a16:creationId xmlns:a16="http://schemas.microsoft.com/office/drawing/2014/main" id="{3CB555A0-21F1-439D-AB7C-EDB3B938E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5623822" y="61709300"/>
          <a:ext cx="2000125" cy="130568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49388</xdr:colOff>
      <xdr:row>407</xdr:row>
      <xdr:rowOff>84667</xdr:rowOff>
    </xdr:from>
    <xdr:to>
      <xdr:col>11</xdr:col>
      <xdr:colOff>4036</xdr:colOff>
      <xdr:row>847</xdr:row>
      <xdr:rowOff>110373</xdr:rowOff>
    </xdr:to>
    <xdr:pic>
      <xdr:nvPicPr>
        <xdr:cNvPr id="31" name="图片 32">
          <a:extLst>
            <a:ext uri="{FF2B5EF4-FFF2-40B4-BE49-F238E27FC236}">
              <a16:creationId xmlns:a16="http://schemas.microsoft.com/office/drawing/2014/main" id="{33CFCB26-7CEE-4546-B5F0-ECE045C8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5517988" y="78684967"/>
          <a:ext cx="2612123" cy="201390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28223</xdr:colOff>
      <xdr:row>408</xdr:row>
      <xdr:rowOff>169333</xdr:rowOff>
    </xdr:from>
    <xdr:to>
      <xdr:col>11</xdr:col>
      <xdr:colOff>156</xdr:colOff>
      <xdr:row>846</xdr:row>
      <xdr:rowOff>49547</xdr:rowOff>
    </xdr:to>
    <xdr:pic>
      <xdr:nvPicPr>
        <xdr:cNvPr id="32" name="图片 33">
          <a:extLst>
            <a:ext uri="{FF2B5EF4-FFF2-40B4-BE49-F238E27FC236}">
              <a16:creationId xmlns:a16="http://schemas.microsoft.com/office/drawing/2014/main" id="{0939E242-D17D-42FD-B955-5107C7BD1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5496823" y="78950608"/>
          <a:ext cx="2629408" cy="227611"/>
        </a:xfrm>
        <a:prstGeom prst="rect">
          <a:avLst/>
        </a:prstGeom>
      </xdr:spPr>
    </xdr:pic>
    <xdr:clientData/>
  </xdr:twoCellAnchor>
  <xdr:twoCellAnchor editAs="oneCell">
    <xdr:from>
      <xdr:col>10</xdr:col>
      <xdr:colOff>162277</xdr:colOff>
      <xdr:row>463</xdr:row>
      <xdr:rowOff>98779</xdr:rowOff>
    </xdr:from>
    <xdr:to>
      <xdr:col>10</xdr:col>
      <xdr:colOff>2314849</xdr:colOff>
      <xdr:row>791</xdr:row>
      <xdr:rowOff>84004</xdr:rowOff>
    </xdr:to>
    <xdr:pic>
      <xdr:nvPicPr>
        <xdr:cNvPr id="33" name="图片 34">
          <a:extLst>
            <a:ext uri="{FF2B5EF4-FFF2-40B4-BE49-F238E27FC236}">
              <a16:creationId xmlns:a16="http://schemas.microsoft.com/office/drawing/2014/main" id="{1CD674E0-CD15-472B-A837-D1DCF77AD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5630877" y="88833679"/>
          <a:ext cx="2152572" cy="189133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464</xdr:row>
      <xdr:rowOff>56444</xdr:rowOff>
    </xdr:from>
    <xdr:to>
      <xdr:col>10</xdr:col>
      <xdr:colOff>2033698</xdr:colOff>
      <xdr:row>790</xdr:row>
      <xdr:rowOff>138335</xdr:rowOff>
    </xdr:to>
    <xdr:pic>
      <xdr:nvPicPr>
        <xdr:cNvPr id="34" name="图片 35">
          <a:extLst>
            <a:ext uri="{FF2B5EF4-FFF2-40B4-BE49-F238E27FC236}">
              <a16:creationId xmlns:a16="http://schemas.microsoft.com/office/drawing/2014/main" id="{49E0D0D1-C067-4E56-B316-65D96BA0C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5722600" y="88972319"/>
          <a:ext cx="1779698" cy="20112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465</xdr:row>
      <xdr:rowOff>35278</xdr:rowOff>
    </xdr:from>
    <xdr:to>
      <xdr:col>11</xdr:col>
      <xdr:colOff>4831</xdr:colOff>
      <xdr:row>790</xdr:row>
      <xdr:rowOff>107596</xdr:rowOff>
    </xdr:to>
    <xdr:pic>
      <xdr:nvPicPr>
        <xdr:cNvPr id="35" name="图片 36">
          <a:extLst>
            <a:ext uri="{FF2B5EF4-FFF2-40B4-BE49-F238E27FC236}">
              <a16:creationId xmlns:a16="http://schemas.microsoft.com/office/drawing/2014/main" id="{4ACDD3A8-1047-4894-984E-8A2BE6071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5553267" y="89132128"/>
          <a:ext cx="2577639" cy="32384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84666</xdr:colOff>
      <xdr:row>466</xdr:row>
      <xdr:rowOff>42333</xdr:rowOff>
    </xdr:from>
    <xdr:to>
      <xdr:col>10</xdr:col>
      <xdr:colOff>1953217</xdr:colOff>
      <xdr:row>789</xdr:row>
      <xdr:rowOff>86818</xdr:rowOff>
    </xdr:to>
    <xdr:pic>
      <xdr:nvPicPr>
        <xdr:cNvPr id="36" name="图片 37">
          <a:extLst>
            <a:ext uri="{FF2B5EF4-FFF2-40B4-BE49-F238E27FC236}">
              <a16:creationId xmlns:a16="http://schemas.microsoft.com/office/drawing/2014/main" id="{955A0750-978F-4F93-8DC1-A5A258A65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5553266" y="89320158"/>
          <a:ext cx="1868551" cy="310127"/>
        </a:xfrm>
        <a:prstGeom prst="rect">
          <a:avLst/>
        </a:prstGeom>
      </xdr:spPr>
    </xdr:pic>
    <xdr:clientData/>
  </xdr:twoCellAnchor>
  <xdr:twoCellAnchor editAs="oneCell">
    <xdr:from>
      <xdr:col>10</xdr:col>
      <xdr:colOff>148168</xdr:colOff>
      <xdr:row>467</xdr:row>
      <xdr:rowOff>63501</xdr:rowOff>
    </xdr:from>
    <xdr:to>
      <xdr:col>10</xdr:col>
      <xdr:colOff>2148621</xdr:colOff>
      <xdr:row>787</xdr:row>
      <xdr:rowOff>142873</xdr:rowOff>
    </xdr:to>
    <xdr:pic>
      <xdr:nvPicPr>
        <xdr:cNvPr id="37" name="图片 38">
          <a:extLst>
            <a:ext uri="{FF2B5EF4-FFF2-40B4-BE49-F238E27FC236}">
              <a16:creationId xmlns:a16="http://schemas.microsoft.com/office/drawing/2014/main" id="{7AEB0D08-4E5E-4DDD-BD38-A3590287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5616768" y="89522301"/>
          <a:ext cx="2000453" cy="212724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468</xdr:row>
      <xdr:rowOff>49388</xdr:rowOff>
    </xdr:from>
    <xdr:to>
      <xdr:col>11</xdr:col>
      <xdr:colOff>2945</xdr:colOff>
      <xdr:row>786</xdr:row>
      <xdr:rowOff>168876</xdr:rowOff>
    </xdr:to>
    <xdr:pic>
      <xdr:nvPicPr>
        <xdr:cNvPr id="38" name="图片 39">
          <a:extLst>
            <a:ext uri="{FF2B5EF4-FFF2-40B4-BE49-F238E27FC236}">
              <a16:creationId xmlns:a16="http://schemas.microsoft.com/office/drawing/2014/main" id="{C70C72A0-7F27-4AA7-87BF-ACD1C760A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553267" y="89689163"/>
          <a:ext cx="2575753" cy="224614"/>
        </a:xfrm>
        <a:prstGeom prst="rect">
          <a:avLst/>
        </a:prstGeom>
      </xdr:spPr>
    </xdr:pic>
    <xdr:clientData/>
  </xdr:twoCellAnchor>
  <xdr:twoCellAnchor editAs="oneCell">
    <xdr:from>
      <xdr:col>10</xdr:col>
      <xdr:colOff>98778</xdr:colOff>
      <xdr:row>469</xdr:row>
      <xdr:rowOff>91721</xdr:rowOff>
    </xdr:from>
    <xdr:to>
      <xdr:col>11</xdr:col>
      <xdr:colOff>2493</xdr:colOff>
      <xdr:row>785</xdr:row>
      <xdr:rowOff>31792</xdr:rowOff>
    </xdr:to>
    <xdr:pic>
      <xdr:nvPicPr>
        <xdr:cNvPr id="39" name="图片 40">
          <a:extLst>
            <a:ext uri="{FF2B5EF4-FFF2-40B4-BE49-F238E27FC236}">
              <a16:creationId xmlns:a16="http://schemas.microsoft.com/office/drawing/2014/main" id="{6D935B44-E255-4AF5-AE8C-67297F632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567378" y="89912471"/>
          <a:ext cx="2561190" cy="12589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211666</xdr:colOff>
      <xdr:row>470</xdr:row>
      <xdr:rowOff>56445</xdr:rowOff>
    </xdr:from>
    <xdr:to>
      <xdr:col>10</xdr:col>
      <xdr:colOff>2361608</xdr:colOff>
      <xdr:row>784</xdr:row>
      <xdr:rowOff>130923</xdr:rowOff>
    </xdr:to>
    <xdr:pic>
      <xdr:nvPicPr>
        <xdr:cNvPr id="40" name="图片 41">
          <a:extLst>
            <a:ext uri="{FF2B5EF4-FFF2-40B4-BE49-F238E27FC236}">
              <a16:creationId xmlns:a16="http://schemas.microsoft.com/office/drawing/2014/main" id="{B75B7673-0F44-4CD0-A6BC-564B21D18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5680266" y="90058170"/>
          <a:ext cx="2149942" cy="193719"/>
        </a:xfrm>
        <a:prstGeom prst="rect">
          <a:avLst/>
        </a:prstGeom>
      </xdr:spPr>
    </xdr:pic>
    <xdr:clientData/>
  </xdr:twoCellAnchor>
  <xdr:twoCellAnchor editAs="oneCell">
    <xdr:from>
      <xdr:col>10</xdr:col>
      <xdr:colOff>239889</xdr:colOff>
      <xdr:row>471</xdr:row>
      <xdr:rowOff>63499</xdr:rowOff>
    </xdr:from>
    <xdr:to>
      <xdr:col>10</xdr:col>
      <xdr:colOff>2245258</xdr:colOff>
      <xdr:row>783</xdr:row>
      <xdr:rowOff>121755</xdr:rowOff>
    </xdr:to>
    <xdr:pic>
      <xdr:nvPicPr>
        <xdr:cNvPr id="41" name="图片 42">
          <a:extLst>
            <a:ext uri="{FF2B5EF4-FFF2-40B4-BE49-F238E27FC236}">
              <a16:creationId xmlns:a16="http://schemas.microsoft.com/office/drawing/2014/main" id="{446D2087-F06F-4FAD-95F2-6A6AD4237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5708489" y="90246199"/>
          <a:ext cx="2005369" cy="191604"/>
        </a:xfrm>
        <a:prstGeom prst="rect">
          <a:avLst/>
        </a:prstGeom>
      </xdr:spPr>
    </xdr:pic>
    <xdr:clientData/>
  </xdr:twoCellAnchor>
  <xdr:twoCellAnchor editAs="oneCell">
    <xdr:from>
      <xdr:col>10</xdr:col>
      <xdr:colOff>112889</xdr:colOff>
      <xdr:row>472</xdr:row>
      <xdr:rowOff>84666</xdr:rowOff>
    </xdr:from>
    <xdr:to>
      <xdr:col>11</xdr:col>
      <xdr:colOff>60148</xdr:colOff>
      <xdr:row>782</xdr:row>
      <xdr:rowOff>34261</xdr:rowOff>
    </xdr:to>
    <xdr:pic>
      <xdr:nvPicPr>
        <xdr:cNvPr id="42" name="图片 43">
          <a:extLst>
            <a:ext uri="{FF2B5EF4-FFF2-40B4-BE49-F238E27FC236}">
              <a16:creationId xmlns:a16="http://schemas.microsoft.com/office/drawing/2014/main" id="{DEC55A52-6533-499E-B3AE-B51EFB76A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5581489" y="90448341"/>
          <a:ext cx="2604734" cy="121308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141111</xdr:colOff>
      <xdr:row>473</xdr:row>
      <xdr:rowOff>112887</xdr:rowOff>
    </xdr:from>
    <xdr:to>
      <xdr:col>11</xdr:col>
      <xdr:colOff>4777</xdr:colOff>
      <xdr:row>781</xdr:row>
      <xdr:rowOff>72367</xdr:rowOff>
    </xdr:to>
    <xdr:pic>
      <xdr:nvPicPr>
        <xdr:cNvPr id="43" name="图片 44">
          <a:extLst>
            <a:ext uri="{FF2B5EF4-FFF2-40B4-BE49-F238E27FC236}">
              <a16:creationId xmlns:a16="http://schemas.microsoft.com/office/drawing/2014/main" id="{13851A10-73B7-484F-9505-C7DE69DE3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5609711" y="90657537"/>
          <a:ext cx="2521141" cy="191604"/>
        </a:xfrm>
        <a:prstGeom prst="rect">
          <a:avLst/>
        </a:prstGeom>
      </xdr:spPr>
    </xdr:pic>
    <xdr:clientData/>
  </xdr:twoCellAnchor>
  <xdr:twoCellAnchor editAs="oneCell">
    <xdr:from>
      <xdr:col>10</xdr:col>
      <xdr:colOff>56445</xdr:colOff>
      <xdr:row>474</xdr:row>
      <xdr:rowOff>91721</xdr:rowOff>
    </xdr:from>
    <xdr:to>
      <xdr:col>11</xdr:col>
      <xdr:colOff>56276</xdr:colOff>
      <xdr:row>780</xdr:row>
      <xdr:rowOff>79067</xdr:rowOff>
    </xdr:to>
    <xdr:pic>
      <xdr:nvPicPr>
        <xdr:cNvPr id="44" name="图片 45">
          <a:extLst>
            <a:ext uri="{FF2B5EF4-FFF2-40B4-BE49-F238E27FC236}">
              <a16:creationId xmlns:a16="http://schemas.microsoft.com/office/drawing/2014/main" id="{F401D04C-D170-43C6-A4D2-18AAA1BC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5525045" y="90817346"/>
          <a:ext cx="2657306" cy="173170"/>
        </a:xfrm>
        <a:prstGeom prst="rect">
          <a:avLst/>
        </a:prstGeom>
      </xdr:spPr>
    </xdr:pic>
    <xdr:clientData/>
  </xdr:twoCellAnchor>
  <xdr:twoCellAnchor editAs="oneCell">
    <xdr:from>
      <xdr:col>10</xdr:col>
      <xdr:colOff>169333</xdr:colOff>
      <xdr:row>495</xdr:row>
      <xdr:rowOff>98777</xdr:rowOff>
    </xdr:from>
    <xdr:to>
      <xdr:col>11</xdr:col>
      <xdr:colOff>4000</xdr:colOff>
      <xdr:row>759</xdr:row>
      <xdr:rowOff>170383</xdr:rowOff>
    </xdr:to>
    <xdr:pic>
      <xdr:nvPicPr>
        <xdr:cNvPr id="45" name="图片 46">
          <a:extLst>
            <a:ext uri="{FF2B5EF4-FFF2-40B4-BE49-F238E27FC236}">
              <a16:creationId xmlns:a16="http://schemas.microsoft.com/office/drawing/2014/main" id="{2F561306-66ED-42E1-94E2-27C7CDEB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5637933" y="94624877"/>
          <a:ext cx="2492142" cy="277891"/>
        </a:xfrm>
        <a:prstGeom prst="rect">
          <a:avLst/>
        </a:prstGeom>
      </xdr:spPr>
    </xdr:pic>
    <xdr:clientData/>
  </xdr:twoCellAnchor>
  <xdr:twoCellAnchor editAs="oneCell">
    <xdr:from>
      <xdr:col>10</xdr:col>
      <xdr:colOff>56444</xdr:colOff>
      <xdr:row>496</xdr:row>
      <xdr:rowOff>169333</xdr:rowOff>
    </xdr:from>
    <xdr:to>
      <xdr:col>10</xdr:col>
      <xdr:colOff>2389689</xdr:colOff>
      <xdr:row>758</xdr:row>
      <xdr:rowOff>49010</xdr:rowOff>
    </xdr:to>
    <xdr:pic>
      <xdr:nvPicPr>
        <xdr:cNvPr id="46" name="图片 47">
          <a:extLst>
            <a:ext uri="{FF2B5EF4-FFF2-40B4-BE49-F238E27FC236}">
              <a16:creationId xmlns:a16="http://schemas.microsoft.com/office/drawing/2014/main" id="{64E473E5-4AEA-4941-95BF-68DD2E3D0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5525044" y="94876408"/>
          <a:ext cx="2333245" cy="227074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497</xdr:row>
      <xdr:rowOff>56445</xdr:rowOff>
    </xdr:from>
    <xdr:to>
      <xdr:col>10</xdr:col>
      <xdr:colOff>1799458</xdr:colOff>
      <xdr:row>757</xdr:row>
      <xdr:rowOff>126999</xdr:rowOff>
    </xdr:to>
    <xdr:pic>
      <xdr:nvPicPr>
        <xdr:cNvPr id="47" name="图片 48">
          <a:extLst>
            <a:ext uri="{FF2B5EF4-FFF2-40B4-BE49-F238E27FC236}">
              <a16:creationId xmlns:a16="http://schemas.microsoft.com/office/drawing/2014/main" id="{A91E7F70-CF04-48D3-B94F-444634FF9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5666155" y="94944495"/>
          <a:ext cx="1601903" cy="189794"/>
        </a:xfrm>
        <a:prstGeom prst="rect">
          <a:avLst/>
        </a:prstGeom>
      </xdr:spPr>
    </xdr:pic>
    <xdr:clientData/>
  </xdr:twoCellAnchor>
  <xdr:twoCellAnchor editAs="oneCell">
    <xdr:from>
      <xdr:col>10</xdr:col>
      <xdr:colOff>211665</xdr:colOff>
      <xdr:row>498</xdr:row>
      <xdr:rowOff>56444</xdr:rowOff>
    </xdr:from>
    <xdr:to>
      <xdr:col>10</xdr:col>
      <xdr:colOff>2290242</xdr:colOff>
      <xdr:row>756</xdr:row>
      <xdr:rowOff>146462</xdr:rowOff>
    </xdr:to>
    <xdr:pic>
      <xdr:nvPicPr>
        <xdr:cNvPr id="48" name="图片 49">
          <a:extLst>
            <a:ext uri="{FF2B5EF4-FFF2-40B4-BE49-F238E27FC236}">
              <a16:creationId xmlns:a16="http://schemas.microsoft.com/office/drawing/2014/main" id="{37BA1B2D-0B01-4696-80F9-5805EEAB0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5680265" y="95125469"/>
          <a:ext cx="2078577" cy="209257"/>
        </a:xfrm>
        <a:prstGeom prst="rect">
          <a:avLst/>
        </a:prstGeom>
      </xdr:spPr>
    </xdr:pic>
    <xdr:clientData/>
  </xdr:twoCellAnchor>
  <xdr:twoCellAnchor editAs="oneCell">
    <xdr:from>
      <xdr:col>10</xdr:col>
      <xdr:colOff>197555</xdr:colOff>
      <xdr:row>501</xdr:row>
      <xdr:rowOff>84667</xdr:rowOff>
    </xdr:from>
    <xdr:to>
      <xdr:col>10</xdr:col>
      <xdr:colOff>1939526</xdr:colOff>
      <xdr:row>753</xdr:row>
      <xdr:rowOff>72009</xdr:rowOff>
    </xdr:to>
    <xdr:pic>
      <xdr:nvPicPr>
        <xdr:cNvPr id="49" name="图片 50">
          <a:extLst>
            <a:ext uri="{FF2B5EF4-FFF2-40B4-BE49-F238E27FC236}">
              <a16:creationId xmlns:a16="http://schemas.microsoft.com/office/drawing/2014/main" id="{AFF450E2-CC8A-471B-B88F-4FE9243C23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15666155" y="95696617"/>
          <a:ext cx="1741971" cy="159057"/>
        </a:xfrm>
        <a:prstGeom prst="rect">
          <a:avLst/>
        </a:prstGeom>
      </xdr:spPr>
    </xdr:pic>
    <xdr:clientData/>
  </xdr:twoCellAnchor>
  <xdr:twoCellAnchor editAs="oneCell">
    <xdr:from>
      <xdr:col>10</xdr:col>
      <xdr:colOff>176388</xdr:colOff>
      <xdr:row>502</xdr:row>
      <xdr:rowOff>56445</xdr:rowOff>
    </xdr:from>
    <xdr:to>
      <xdr:col>10</xdr:col>
      <xdr:colOff>2000251</xdr:colOff>
      <xdr:row>752</xdr:row>
      <xdr:rowOff>119282</xdr:rowOff>
    </xdr:to>
    <xdr:pic>
      <xdr:nvPicPr>
        <xdr:cNvPr id="50" name="图片 51">
          <a:extLst>
            <a:ext uri="{FF2B5EF4-FFF2-40B4-BE49-F238E27FC236}">
              <a16:creationId xmlns:a16="http://schemas.microsoft.com/office/drawing/2014/main" id="{D00AB9AA-D720-4C55-93E8-A927349FB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5644988" y="95849370"/>
          <a:ext cx="1823863" cy="182078"/>
        </a:xfrm>
        <a:prstGeom prst="rect">
          <a:avLst/>
        </a:prstGeom>
      </xdr:spPr>
    </xdr:pic>
    <xdr:clientData/>
  </xdr:twoCellAnchor>
  <xdr:twoCellAnchor editAs="oneCell">
    <xdr:from>
      <xdr:col>10</xdr:col>
      <xdr:colOff>28222</xdr:colOff>
      <xdr:row>513</xdr:row>
      <xdr:rowOff>56445</xdr:rowOff>
    </xdr:from>
    <xdr:to>
      <xdr:col>10</xdr:col>
      <xdr:colOff>1981120</xdr:colOff>
      <xdr:row>741</xdr:row>
      <xdr:rowOff>149929</xdr:rowOff>
    </xdr:to>
    <xdr:pic>
      <xdr:nvPicPr>
        <xdr:cNvPr id="51" name="图片 52">
          <a:extLst>
            <a:ext uri="{FF2B5EF4-FFF2-40B4-BE49-F238E27FC236}">
              <a16:creationId xmlns:a16="http://schemas.microsoft.com/office/drawing/2014/main" id="{F3BB3B71-1120-4753-AF1F-669AA188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15496822" y="97840095"/>
          <a:ext cx="1952898" cy="212724"/>
        </a:xfrm>
        <a:prstGeom prst="rect">
          <a:avLst/>
        </a:prstGeom>
      </xdr:spPr>
    </xdr:pic>
    <xdr:clientData/>
  </xdr:twoCellAnchor>
  <xdr:twoCellAnchor editAs="oneCell">
    <xdr:from>
      <xdr:col>10</xdr:col>
      <xdr:colOff>14111</xdr:colOff>
      <xdr:row>514</xdr:row>
      <xdr:rowOff>91722</xdr:rowOff>
    </xdr:from>
    <xdr:to>
      <xdr:col>10</xdr:col>
      <xdr:colOff>2281377</xdr:colOff>
      <xdr:row>740</xdr:row>
      <xdr:rowOff>126542</xdr:rowOff>
    </xdr:to>
    <xdr:pic>
      <xdr:nvPicPr>
        <xdr:cNvPr id="52" name="图片 54">
          <a:extLst>
            <a:ext uri="{FF2B5EF4-FFF2-40B4-BE49-F238E27FC236}">
              <a16:creationId xmlns:a16="http://schemas.microsoft.com/office/drawing/2014/main" id="{792AEB2E-D997-4AF9-BDCA-93435FD1A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5482711" y="98056347"/>
          <a:ext cx="2267266" cy="22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617</xdr:row>
      <xdr:rowOff>56444</xdr:rowOff>
    </xdr:from>
    <xdr:to>
      <xdr:col>10</xdr:col>
      <xdr:colOff>1692502</xdr:colOff>
      <xdr:row>786</xdr:row>
      <xdr:rowOff>38390</xdr:rowOff>
    </xdr:to>
    <xdr:pic>
      <xdr:nvPicPr>
        <xdr:cNvPr id="53" name="图片 55">
          <a:extLst>
            <a:ext uri="{FF2B5EF4-FFF2-40B4-BE49-F238E27FC236}">
              <a16:creationId xmlns:a16="http://schemas.microsoft.com/office/drawing/2014/main" id="{1D479BE0-EE59-40B4-A017-CC0FCE41E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15532100" y="116661494"/>
          <a:ext cx="1629002" cy="275809"/>
        </a:xfrm>
        <a:prstGeom prst="rect">
          <a:avLst/>
        </a:prstGeom>
      </xdr:spPr>
    </xdr:pic>
    <xdr:clientData/>
  </xdr:twoCellAnchor>
  <xdr:twoCellAnchor editAs="oneCell">
    <xdr:from>
      <xdr:col>10</xdr:col>
      <xdr:colOff>84667</xdr:colOff>
      <xdr:row>618</xdr:row>
      <xdr:rowOff>62250</xdr:rowOff>
    </xdr:from>
    <xdr:to>
      <xdr:col>10</xdr:col>
      <xdr:colOff>1792073</xdr:colOff>
      <xdr:row>785</xdr:row>
      <xdr:rowOff>58898</xdr:rowOff>
    </xdr:to>
    <xdr:pic>
      <xdr:nvPicPr>
        <xdr:cNvPr id="54" name="图片 56">
          <a:extLst>
            <a:ext uri="{FF2B5EF4-FFF2-40B4-BE49-F238E27FC236}">
              <a16:creationId xmlns:a16="http://schemas.microsoft.com/office/drawing/2014/main" id="{0E6C6F3B-96E4-4E49-A651-054B2C046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5553267" y="116848275"/>
          <a:ext cx="1707406" cy="304505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49389</xdr:colOff>
      <xdr:row>630</xdr:row>
      <xdr:rowOff>119946</xdr:rowOff>
    </xdr:from>
    <xdr:to>
      <xdr:col>10</xdr:col>
      <xdr:colOff>1764128</xdr:colOff>
      <xdr:row>772</xdr:row>
      <xdr:rowOff>86428</xdr:rowOff>
    </xdr:to>
    <xdr:pic>
      <xdr:nvPicPr>
        <xdr:cNvPr id="55" name="图片 57">
          <a:extLst>
            <a:ext uri="{FF2B5EF4-FFF2-40B4-BE49-F238E27FC236}">
              <a16:creationId xmlns:a16="http://schemas.microsoft.com/office/drawing/2014/main" id="{FC92E9A7-CF14-49DF-A46F-104FD9840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15517989" y="119077671"/>
          <a:ext cx="1714739" cy="212725"/>
        </a:xfrm>
        <a:prstGeom prst="rect">
          <a:avLst/>
        </a:prstGeom>
      </xdr:spPr>
    </xdr:pic>
    <xdr:clientData/>
  </xdr:twoCellAnchor>
  <xdr:twoCellAnchor editAs="oneCell">
    <xdr:from>
      <xdr:col>10</xdr:col>
      <xdr:colOff>41086</xdr:colOff>
      <xdr:row>628</xdr:row>
      <xdr:rowOff>105832</xdr:rowOff>
    </xdr:from>
    <xdr:to>
      <xdr:col>10</xdr:col>
      <xdr:colOff>692318</xdr:colOff>
      <xdr:row>774</xdr:row>
      <xdr:rowOff>69896</xdr:rowOff>
    </xdr:to>
    <xdr:pic>
      <xdr:nvPicPr>
        <xdr:cNvPr id="56" name="图片 58">
          <a:extLst>
            <a:ext uri="{FF2B5EF4-FFF2-40B4-BE49-F238E27FC236}">
              <a16:creationId xmlns:a16="http://schemas.microsoft.com/office/drawing/2014/main" id="{1E0C6B30-519D-476B-BA34-B4C0C5CD2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15509686" y="118701607"/>
          <a:ext cx="651232" cy="182078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105834</xdr:colOff>
      <xdr:row>600</xdr:row>
      <xdr:rowOff>85324</xdr:rowOff>
    </xdr:from>
    <xdr:to>
      <xdr:col>10</xdr:col>
      <xdr:colOff>1067029</xdr:colOff>
      <xdr:row>802</xdr:row>
      <xdr:rowOff>109051</xdr:rowOff>
    </xdr:to>
    <xdr:pic>
      <xdr:nvPicPr>
        <xdr:cNvPr id="57" name="图片 59">
          <a:extLst>
            <a:ext uri="{FF2B5EF4-FFF2-40B4-BE49-F238E27FC236}">
              <a16:creationId xmlns:a16="http://schemas.microsoft.com/office/drawing/2014/main" id="{59B7FCFD-ECE3-47E3-8F8B-CF1A522AC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5574434" y="113613799"/>
          <a:ext cx="961195" cy="200725"/>
        </a:xfrm>
        <a:prstGeom prst="rect">
          <a:avLst/>
        </a:prstGeom>
      </xdr:spPr>
    </xdr:pic>
    <xdr:clientData/>
  </xdr:twoCellAnchor>
  <xdr:twoCellAnchor editAs="oneCell">
    <xdr:from>
      <xdr:col>10</xdr:col>
      <xdr:colOff>119945</xdr:colOff>
      <xdr:row>515</xdr:row>
      <xdr:rowOff>141110</xdr:rowOff>
    </xdr:from>
    <xdr:to>
      <xdr:col>11</xdr:col>
      <xdr:colOff>5555</xdr:colOff>
      <xdr:row>738</xdr:row>
      <xdr:rowOff>174322</xdr:rowOff>
    </xdr:to>
    <xdr:pic>
      <xdr:nvPicPr>
        <xdr:cNvPr id="58" name="图片 60">
          <a:extLst>
            <a:ext uri="{FF2B5EF4-FFF2-40B4-BE49-F238E27FC236}">
              <a16:creationId xmlns:a16="http://schemas.microsoft.com/office/drawing/2014/main" id="{2A9EE8F1-9630-449D-AFC1-6A70CA7D0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5588545" y="98286710"/>
          <a:ext cx="2543085" cy="143188"/>
        </a:xfrm>
        <a:prstGeom prst="rect">
          <a:avLst/>
        </a:prstGeom>
      </xdr:spPr>
    </xdr:pic>
    <xdr:clientData/>
  </xdr:twoCellAnchor>
  <xdr:twoCellAnchor editAs="oneCell">
    <xdr:from>
      <xdr:col>10</xdr:col>
      <xdr:colOff>98777</xdr:colOff>
      <xdr:row>516</xdr:row>
      <xdr:rowOff>105834</xdr:rowOff>
    </xdr:from>
    <xdr:to>
      <xdr:col>11</xdr:col>
      <xdr:colOff>767</xdr:colOff>
      <xdr:row>738</xdr:row>
      <xdr:rowOff>58254</xdr:rowOff>
    </xdr:to>
    <xdr:pic>
      <xdr:nvPicPr>
        <xdr:cNvPr id="59" name="图片 61">
          <a:extLst>
            <a:ext uri="{FF2B5EF4-FFF2-40B4-BE49-F238E27FC236}">
              <a16:creationId xmlns:a16="http://schemas.microsoft.com/office/drawing/2014/main" id="{2F9EB3FF-73E4-4A11-ABE8-83D52F10C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5567377" y="98432409"/>
          <a:ext cx="2559465" cy="166469"/>
        </a:xfrm>
        <a:prstGeom prst="rect">
          <a:avLst/>
        </a:prstGeom>
      </xdr:spPr>
    </xdr:pic>
    <xdr:clientData/>
  </xdr:twoCellAnchor>
  <xdr:twoCellAnchor editAs="oneCell">
    <xdr:from>
      <xdr:col>10</xdr:col>
      <xdr:colOff>70556</xdr:colOff>
      <xdr:row>517</xdr:row>
      <xdr:rowOff>112889</xdr:rowOff>
    </xdr:from>
    <xdr:to>
      <xdr:col>11</xdr:col>
      <xdr:colOff>159307</xdr:colOff>
      <xdr:row>737</xdr:row>
      <xdr:rowOff>39915</xdr:rowOff>
    </xdr:to>
    <xdr:pic>
      <xdr:nvPicPr>
        <xdr:cNvPr id="60" name="图片 62">
          <a:extLst>
            <a:ext uri="{FF2B5EF4-FFF2-40B4-BE49-F238E27FC236}">
              <a16:creationId xmlns:a16="http://schemas.microsoft.com/office/drawing/2014/main" id="{49BB4410-2B50-4A46-A5A3-822F3F7F4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15539156" y="98620439"/>
          <a:ext cx="2746226" cy="155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49388</xdr:colOff>
      <xdr:row>518</xdr:row>
      <xdr:rowOff>119945</xdr:rowOff>
    </xdr:from>
    <xdr:to>
      <xdr:col>11</xdr:col>
      <xdr:colOff>33377</xdr:colOff>
      <xdr:row>736</xdr:row>
      <xdr:rowOff>11335</xdr:rowOff>
    </xdr:to>
    <xdr:pic>
      <xdr:nvPicPr>
        <xdr:cNvPr id="61" name="图片 63">
          <a:extLst>
            <a:ext uri="{FF2B5EF4-FFF2-40B4-BE49-F238E27FC236}">
              <a16:creationId xmlns:a16="http://schemas.microsoft.com/office/drawing/2014/main" id="{4C2854C3-D031-4A8E-9206-AB6E458F2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15517988" y="98808470"/>
          <a:ext cx="2641464" cy="133662"/>
        </a:xfrm>
        <a:prstGeom prst="rect">
          <a:avLst/>
        </a:prstGeom>
      </xdr:spPr>
    </xdr:pic>
    <xdr:clientData/>
  </xdr:twoCellAnchor>
  <xdr:twoCellAnchor editAs="oneCell">
    <xdr:from>
      <xdr:col>10</xdr:col>
      <xdr:colOff>79374</xdr:colOff>
      <xdr:row>567</xdr:row>
      <xdr:rowOff>44942</xdr:rowOff>
    </xdr:from>
    <xdr:to>
      <xdr:col>10</xdr:col>
      <xdr:colOff>1023937</xdr:colOff>
      <xdr:row>837</xdr:row>
      <xdr:rowOff>93002</xdr:rowOff>
    </xdr:to>
    <xdr:pic>
      <xdr:nvPicPr>
        <xdr:cNvPr id="62" name="图片 24">
          <a:extLst>
            <a:ext uri="{FF2B5EF4-FFF2-40B4-BE49-F238E27FC236}">
              <a16:creationId xmlns:a16="http://schemas.microsoft.com/office/drawing/2014/main" id="{A19702D4-46B8-43E7-A6EB-115AF0E5B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15547974" y="107601242"/>
          <a:ext cx="944563" cy="50227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572</xdr:row>
      <xdr:rowOff>81052</xdr:rowOff>
    </xdr:from>
    <xdr:to>
      <xdr:col>10</xdr:col>
      <xdr:colOff>1227659</xdr:colOff>
      <xdr:row>833</xdr:row>
      <xdr:rowOff>82675</xdr:rowOff>
    </xdr:to>
    <xdr:pic>
      <xdr:nvPicPr>
        <xdr:cNvPr id="63" name="图片 27">
          <a:extLst>
            <a:ext uri="{FF2B5EF4-FFF2-40B4-BE49-F238E27FC236}">
              <a16:creationId xmlns:a16="http://schemas.microsoft.com/office/drawing/2014/main" id="{CDFC3788-BC71-4FAB-8863-EB051797A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15516225" y="108542227"/>
          <a:ext cx="1180034" cy="709033"/>
        </a:xfrm>
        <a:prstGeom prst="rect">
          <a:avLst/>
        </a:prstGeom>
      </xdr:spPr>
    </xdr:pic>
    <xdr:clientData/>
  </xdr:twoCellAnchor>
  <xdr:twoCellAnchor editAs="oneCell">
    <xdr:from>
      <xdr:col>10</xdr:col>
      <xdr:colOff>75009</xdr:colOff>
      <xdr:row>577</xdr:row>
      <xdr:rowOff>127001</xdr:rowOff>
    </xdr:from>
    <xdr:to>
      <xdr:col>10</xdr:col>
      <xdr:colOff>889505</xdr:colOff>
      <xdr:row>827</xdr:row>
      <xdr:rowOff>14588</xdr:rowOff>
    </xdr:to>
    <xdr:pic>
      <xdr:nvPicPr>
        <xdr:cNvPr id="64" name="图片 64">
          <a:extLst>
            <a:ext uri="{FF2B5EF4-FFF2-40B4-BE49-F238E27FC236}">
              <a16:creationId xmlns:a16="http://schemas.microsoft.com/office/drawing/2014/main" id="{08E2D39C-80A2-48DE-ABCC-4CA3414D9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15543609" y="109493051"/>
          <a:ext cx="814496" cy="505922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</xdr:colOff>
      <xdr:row>582</xdr:row>
      <xdr:rowOff>39688</xdr:rowOff>
    </xdr:from>
    <xdr:to>
      <xdr:col>10</xdr:col>
      <xdr:colOff>1119187</xdr:colOff>
      <xdr:row>823</xdr:row>
      <xdr:rowOff>91936</xdr:rowOff>
    </xdr:to>
    <xdr:pic>
      <xdr:nvPicPr>
        <xdr:cNvPr id="65" name="图片 65">
          <a:extLst>
            <a:ext uri="{FF2B5EF4-FFF2-40B4-BE49-F238E27FC236}">
              <a16:creationId xmlns:a16="http://schemas.microsoft.com/office/drawing/2014/main" id="{AA802DE6-E602-4BBA-ADD3-CA0BFE805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15492412" y="110310613"/>
          <a:ext cx="1095375" cy="67455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437</xdr:row>
      <xdr:rowOff>126853</xdr:rowOff>
    </xdr:from>
    <xdr:to>
      <xdr:col>17</xdr:col>
      <xdr:colOff>448877</xdr:colOff>
      <xdr:row>817</xdr:row>
      <xdr:rowOff>159043</xdr:rowOff>
    </xdr:to>
    <xdr:pic>
      <xdr:nvPicPr>
        <xdr:cNvPr id="66" name="图片 53">
          <a:extLst>
            <a:ext uri="{FF2B5EF4-FFF2-40B4-BE49-F238E27FC236}">
              <a16:creationId xmlns:a16="http://schemas.microsoft.com/office/drawing/2014/main" id="{8DA69761-6C7D-4D44-9DEB-FBB89ACCB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15506700" y="84156403"/>
          <a:ext cx="7183052" cy="294628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435</xdr:row>
      <xdr:rowOff>28575</xdr:rowOff>
    </xdr:from>
    <xdr:to>
      <xdr:col>21</xdr:col>
      <xdr:colOff>48812</xdr:colOff>
      <xdr:row>821</xdr:row>
      <xdr:rowOff>6349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8060FFB8-6B0D-452A-85BA-090C742C5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15487650" y="83696175"/>
          <a:ext cx="9545237" cy="396874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439</xdr:row>
      <xdr:rowOff>43378</xdr:rowOff>
    </xdr:from>
    <xdr:to>
      <xdr:col>20</xdr:col>
      <xdr:colOff>353639</xdr:colOff>
      <xdr:row>816</xdr:row>
      <xdr:rowOff>170475</xdr:rowOff>
    </xdr:to>
    <xdr:pic>
      <xdr:nvPicPr>
        <xdr:cNvPr id="68" name="图片 67">
          <a:extLst>
            <a:ext uri="{FF2B5EF4-FFF2-40B4-BE49-F238E27FC236}">
              <a16:creationId xmlns:a16="http://schemas.microsoft.com/office/drawing/2014/main" id="{0EC28B2A-83C9-4A6C-BD8B-5D3F7400F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15506700" y="84434878"/>
          <a:ext cx="9145214" cy="40117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304799</xdr:colOff>
      <xdr:row>164</xdr:row>
      <xdr:rowOff>116681</xdr:rowOff>
    </xdr:from>
    <xdr:to>
      <xdr:col>20</xdr:col>
      <xdr:colOff>151000</xdr:colOff>
      <xdr:row>166</xdr:row>
      <xdr:rowOff>44498</xdr:rowOff>
    </xdr:to>
    <xdr:pic>
      <xdr:nvPicPr>
        <xdr:cNvPr id="95" name="图片 70">
          <a:extLst>
            <a:ext uri="{FF2B5EF4-FFF2-40B4-BE49-F238E27FC236}">
              <a16:creationId xmlns:a16="http://schemas.microsoft.com/office/drawing/2014/main" id="{8CAC39CA-9CF5-4EA0-A717-605F4C8B6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15997237" y="6843712"/>
          <a:ext cx="7942451" cy="346917"/>
        </a:xfrm>
        <a:prstGeom prst="rect">
          <a:avLst/>
        </a:prstGeom>
      </xdr:spPr>
    </xdr:pic>
    <xdr:clientData/>
  </xdr:twoCellAnchor>
  <xdr:twoCellAnchor editAs="oneCell">
    <xdr:from>
      <xdr:col>9</xdr:col>
      <xdr:colOff>581025</xdr:colOff>
      <xdr:row>165</xdr:row>
      <xdr:rowOff>342900</xdr:rowOff>
    </xdr:from>
    <xdr:to>
      <xdr:col>18</xdr:col>
      <xdr:colOff>391515</xdr:colOff>
      <xdr:row>167</xdr:row>
      <xdr:rowOff>155628</xdr:rowOff>
    </xdr:to>
    <xdr:pic>
      <xdr:nvPicPr>
        <xdr:cNvPr id="70" name="图片 71">
          <a:extLst>
            <a:ext uri="{FF2B5EF4-FFF2-40B4-BE49-F238E27FC236}">
              <a16:creationId xmlns:a16="http://schemas.microsoft.com/office/drawing/2014/main" id="{F86DCB9D-3E58-4BEB-83CF-CF460529A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15363825" y="30727650"/>
          <a:ext cx="7954365" cy="36517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167</xdr:row>
      <xdr:rowOff>0</xdr:rowOff>
    </xdr:from>
    <xdr:to>
      <xdr:col>18</xdr:col>
      <xdr:colOff>391509</xdr:colOff>
      <xdr:row>168</xdr:row>
      <xdr:rowOff>123077</xdr:rowOff>
    </xdr:to>
    <xdr:pic>
      <xdr:nvPicPr>
        <xdr:cNvPr id="71" name="图片 72">
          <a:extLst>
            <a:ext uri="{FF2B5EF4-FFF2-40B4-BE49-F238E27FC236}">
              <a16:creationId xmlns:a16="http://schemas.microsoft.com/office/drawing/2014/main" id="{C8362D77-A8D2-4755-B748-488024504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15468600" y="30937200"/>
          <a:ext cx="7849584" cy="33262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41275</xdr:colOff>
      <xdr:row>168</xdr:row>
      <xdr:rowOff>7920</xdr:rowOff>
    </xdr:from>
    <xdr:to>
      <xdr:col>18</xdr:col>
      <xdr:colOff>270855</xdr:colOff>
      <xdr:row>169</xdr:row>
      <xdr:rowOff>124667</xdr:rowOff>
    </xdr:to>
    <xdr:pic>
      <xdr:nvPicPr>
        <xdr:cNvPr id="72" name="图片 73">
          <a:extLst>
            <a:ext uri="{FF2B5EF4-FFF2-40B4-BE49-F238E27FC236}">
              <a16:creationId xmlns:a16="http://schemas.microsoft.com/office/drawing/2014/main" id="{E29C5C90-E40A-4781-9BF1-40124E501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15509875" y="31154670"/>
          <a:ext cx="7687655" cy="32629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289</xdr:row>
      <xdr:rowOff>76199</xdr:rowOff>
    </xdr:from>
    <xdr:to>
      <xdr:col>19</xdr:col>
      <xdr:colOff>363013</xdr:colOff>
      <xdr:row>971</xdr:row>
      <xdr:rowOff>130175</xdr:rowOff>
    </xdr:to>
    <xdr:pic>
      <xdr:nvPicPr>
        <xdr:cNvPr id="73" name="图片 74">
          <a:extLst>
            <a:ext uri="{FF2B5EF4-FFF2-40B4-BE49-F238E27FC236}">
              <a16:creationId xmlns:a16="http://schemas.microsoft.com/office/drawing/2014/main" id="{3E6D5897-29E8-4630-82A6-2BF60342E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15468600" y="56521349"/>
          <a:ext cx="8506888" cy="342107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290</xdr:row>
      <xdr:rowOff>57150</xdr:rowOff>
    </xdr:from>
    <xdr:to>
      <xdr:col>19</xdr:col>
      <xdr:colOff>467800</xdr:colOff>
      <xdr:row>970</xdr:row>
      <xdr:rowOff>158797</xdr:rowOff>
    </xdr:to>
    <xdr:pic>
      <xdr:nvPicPr>
        <xdr:cNvPr id="74" name="图片 75">
          <a:extLst>
            <a:ext uri="{FF2B5EF4-FFF2-40B4-BE49-F238E27FC236}">
              <a16:creationId xmlns:a16="http://schemas.microsoft.com/office/drawing/2014/main" id="{81478B6D-8288-4EBF-8289-621D1BF50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15487650" y="56683275"/>
          <a:ext cx="8592625" cy="35168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287</xdr:row>
      <xdr:rowOff>39225</xdr:rowOff>
    </xdr:from>
    <xdr:to>
      <xdr:col>10</xdr:col>
      <xdr:colOff>885826</xdr:colOff>
      <xdr:row>974</xdr:row>
      <xdr:rowOff>139816</xdr:rowOff>
    </xdr:to>
    <xdr:pic>
      <xdr:nvPicPr>
        <xdr:cNvPr id="75" name="图片 76">
          <a:extLst>
            <a:ext uri="{FF2B5EF4-FFF2-40B4-BE49-F238E27FC236}">
              <a16:creationId xmlns:a16="http://schemas.microsoft.com/office/drawing/2014/main" id="{FFB7F957-BA88-45B7-833B-FE7D14D8E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15487650" y="56122425"/>
          <a:ext cx="866776" cy="49336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288</xdr:row>
      <xdr:rowOff>13517</xdr:rowOff>
    </xdr:from>
    <xdr:to>
      <xdr:col>10</xdr:col>
      <xdr:colOff>1190625</xdr:colOff>
      <xdr:row>973</xdr:row>
      <xdr:rowOff>97608</xdr:rowOff>
    </xdr:to>
    <xdr:pic>
      <xdr:nvPicPr>
        <xdr:cNvPr id="76" name="图片 77">
          <a:extLst>
            <a:ext uri="{FF2B5EF4-FFF2-40B4-BE49-F238E27FC236}">
              <a16:creationId xmlns:a16="http://schemas.microsoft.com/office/drawing/2014/main" id="{F74636EB-6BBB-4FE7-8C99-C942E1E8A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15506700" y="56277692"/>
          <a:ext cx="1152525" cy="425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291</xdr:row>
      <xdr:rowOff>47625</xdr:rowOff>
    </xdr:from>
    <xdr:to>
      <xdr:col>18</xdr:col>
      <xdr:colOff>401032</xdr:colOff>
      <xdr:row>969</xdr:row>
      <xdr:rowOff>149270</xdr:rowOff>
    </xdr:to>
    <xdr:pic>
      <xdr:nvPicPr>
        <xdr:cNvPr id="77" name="图片 78">
          <a:extLst>
            <a:ext uri="{FF2B5EF4-FFF2-40B4-BE49-F238E27FC236}">
              <a16:creationId xmlns:a16="http://schemas.microsoft.com/office/drawing/2014/main" id="{7CABEBAC-615A-4766-BC4D-4772B4634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15487650" y="56854725"/>
          <a:ext cx="7840057" cy="33262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292</xdr:row>
      <xdr:rowOff>38100</xdr:rowOff>
    </xdr:from>
    <xdr:to>
      <xdr:col>18</xdr:col>
      <xdr:colOff>372452</xdr:colOff>
      <xdr:row>968</xdr:row>
      <xdr:rowOff>120690</xdr:rowOff>
    </xdr:to>
    <xdr:pic>
      <xdr:nvPicPr>
        <xdr:cNvPr id="78" name="图片 79">
          <a:extLst>
            <a:ext uri="{FF2B5EF4-FFF2-40B4-BE49-F238E27FC236}">
              <a16:creationId xmlns:a16="http://schemas.microsoft.com/office/drawing/2014/main" id="{388A8D95-70C1-4CE3-B9E3-27BAC67E3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15497175" y="57026175"/>
          <a:ext cx="7801952" cy="29214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293</xdr:row>
      <xdr:rowOff>66675</xdr:rowOff>
    </xdr:from>
    <xdr:to>
      <xdr:col>18</xdr:col>
      <xdr:colOff>439127</xdr:colOff>
      <xdr:row>967</xdr:row>
      <xdr:rowOff>139746</xdr:rowOff>
    </xdr:to>
    <xdr:pic>
      <xdr:nvPicPr>
        <xdr:cNvPr id="79" name="图片 80">
          <a:extLst>
            <a:ext uri="{FF2B5EF4-FFF2-40B4-BE49-F238E27FC236}">
              <a16:creationId xmlns:a16="http://schemas.microsoft.com/office/drawing/2014/main" id="{C0C80F7A-869F-43FC-A241-A2ABC4AF4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15563850" y="57235725"/>
          <a:ext cx="7801952" cy="34215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190501</xdr:colOff>
      <xdr:row>294</xdr:row>
      <xdr:rowOff>68732</xdr:rowOff>
    </xdr:from>
    <xdr:to>
      <xdr:col>10</xdr:col>
      <xdr:colOff>2019301</xdr:colOff>
      <xdr:row>968</xdr:row>
      <xdr:rowOff>38106</xdr:rowOff>
    </xdr:to>
    <xdr:pic>
      <xdr:nvPicPr>
        <xdr:cNvPr id="80" name="图片 81">
          <a:extLst>
            <a:ext uri="{FF2B5EF4-FFF2-40B4-BE49-F238E27FC236}">
              <a16:creationId xmlns:a16="http://schemas.microsoft.com/office/drawing/2014/main" id="{C011D604-228B-4BE1-A91C-C481F2B6A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15659101" y="57418757"/>
          <a:ext cx="1828800" cy="602139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295</xdr:row>
      <xdr:rowOff>142875</xdr:rowOff>
    </xdr:from>
    <xdr:to>
      <xdr:col>18</xdr:col>
      <xdr:colOff>410548</xdr:colOff>
      <xdr:row>965</xdr:row>
      <xdr:rowOff>82599</xdr:rowOff>
    </xdr:to>
    <xdr:pic>
      <xdr:nvPicPr>
        <xdr:cNvPr id="81" name="图片 82">
          <a:extLst>
            <a:ext uri="{FF2B5EF4-FFF2-40B4-BE49-F238E27FC236}">
              <a16:creationId xmlns:a16="http://schemas.microsoft.com/office/drawing/2014/main" id="{676AC456-9013-4556-83CD-1B772E88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15563850" y="57673875"/>
          <a:ext cx="7773373" cy="365174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296</xdr:row>
      <xdr:rowOff>123825</xdr:rowOff>
    </xdr:from>
    <xdr:to>
      <xdr:col>18</xdr:col>
      <xdr:colOff>277177</xdr:colOff>
      <xdr:row>964</xdr:row>
      <xdr:rowOff>82597</xdr:rowOff>
    </xdr:to>
    <xdr:pic>
      <xdr:nvPicPr>
        <xdr:cNvPr id="82" name="图片 83">
          <a:extLst>
            <a:ext uri="{FF2B5EF4-FFF2-40B4-BE49-F238E27FC236}">
              <a16:creationId xmlns:a16="http://schemas.microsoft.com/office/drawing/2014/main" id="{FF6953E2-0710-4377-9120-BC3ACD07C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15582900" y="57835800"/>
          <a:ext cx="7620952" cy="34215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297</xdr:row>
      <xdr:rowOff>85725</xdr:rowOff>
    </xdr:from>
    <xdr:to>
      <xdr:col>18</xdr:col>
      <xdr:colOff>124765</xdr:colOff>
      <xdr:row>963</xdr:row>
      <xdr:rowOff>111169</xdr:rowOff>
    </xdr:to>
    <xdr:pic>
      <xdr:nvPicPr>
        <xdr:cNvPr id="83" name="图片 84">
          <a:extLst>
            <a:ext uri="{FF2B5EF4-FFF2-40B4-BE49-F238E27FC236}">
              <a16:creationId xmlns:a16="http://schemas.microsoft.com/office/drawing/2014/main" id="{1DB2216D-2254-49DC-92CD-D7797943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15516225" y="57978675"/>
          <a:ext cx="7535215" cy="332627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298</xdr:row>
      <xdr:rowOff>85725</xdr:rowOff>
    </xdr:from>
    <xdr:to>
      <xdr:col>17</xdr:col>
      <xdr:colOff>581943</xdr:colOff>
      <xdr:row>962</xdr:row>
      <xdr:rowOff>130222</xdr:rowOff>
    </xdr:to>
    <xdr:pic>
      <xdr:nvPicPr>
        <xdr:cNvPr id="84" name="图片 85">
          <a:extLst>
            <a:ext uri="{FF2B5EF4-FFF2-40B4-BE49-F238E27FC236}">
              <a16:creationId xmlns:a16="http://schemas.microsoft.com/office/drawing/2014/main" id="{E7505986-180F-4FC3-8B6B-581B55018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15506700" y="58159650"/>
          <a:ext cx="7316118" cy="35168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299</xdr:row>
      <xdr:rowOff>133350</xdr:rowOff>
    </xdr:from>
    <xdr:to>
      <xdr:col>18</xdr:col>
      <xdr:colOff>258119</xdr:colOff>
      <xdr:row>961</xdr:row>
      <xdr:rowOff>34966</xdr:rowOff>
    </xdr:to>
    <xdr:pic>
      <xdr:nvPicPr>
        <xdr:cNvPr id="85" name="图片 86">
          <a:extLst>
            <a:ext uri="{FF2B5EF4-FFF2-40B4-BE49-F238E27FC236}">
              <a16:creationId xmlns:a16="http://schemas.microsoft.com/office/drawing/2014/main" id="{65D54A67-3047-4FDC-9605-AEF87E7CB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15621000" y="58388250"/>
          <a:ext cx="7563794" cy="304047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152400</xdr:colOff>
      <xdr:row>300</xdr:row>
      <xdr:rowOff>123825</xdr:rowOff>
    </xdr:from>
    <xdr:to>
      <xdr:col>18</xdr:col>
      <xdr:colOff>296224</xdr:colOff>
      <xdr:row>960</xdr:row>
      <xdr:rowOff>63544</xdr:rowOff>
    </xdr:to>
    <xdr:pic>
      <xdr:nvPicPr>
        <xdr:cNvPr id="86" name="图片 87">
          <a:extLst>
            <a:ext uri="{FF2B5EF4-FFF2-40B4-BE49-F238E27FC236}">
              <a16:creationId xmlns:a16="http://schemas.microsoft.com/office/drawing/2014/main" id="{7681BE73-09CC-4A40-8493-35BF2CB0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15621000" y="58559700"/>
          <a:ext cx="7601899" cy="3231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3428999</xdr:colOff>
      <xdr:row>693</xdr:row>
      <xdr:rowOff>76641</xdr:rowOff>
    </xdr:from>
    <xdr:to>
      <xdr:col>9</xdr:col>
      <xdr:colOff>340720</xdr:colOff>
      <xdr:row>710</xdr:row>
      <xdr:rowOff>135704</xdr:rowOff>
    </xdr:to>
    <xdr:pic>
      <xdr:nvPicPr>
        <xdr:cNvPr id="87" name="图片 68">
          <a:extLst>
            <a:ext uri="{FF2B5EF4-FFF2-40B4-BE49-F238E27FC236}">
              <a16:creationId xmlns:a16="http://schemas.microsoft.com/office/drawing/2014/main" id="{E740803B-C3D6-4A0C-931E-EB4659401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934449" y="130435791"/>
          <a:ext cx="6189071" cy="399671"/>
        </a:xfrm>
        <a:prstGeom prst="rect">
          <a:avLst/>
        </a:prstGeom>
      </xdr:spPr>
    </xdr:pic>
    <xdr:clientData/>
  </xdr:twoCellAnchor>
  <xdr:twoCellAnchor editAs="oneCell">
    <xdr:from>
      <xdr:col>6</xdr:col>
      <xdr:colOff>3405188</xdr:colOff>
      <xdr:row>695</xdr:row>
      <xdr:rowOff>119063</xdr:rowOff>
    </xdr:from>
    <xdr:to>
      <xdr:col>10</xdr:col>
      <xdr:colOff>651880</xdr:colOff>
      <xdr:row>708</xdr:row>
      <xdr:rowOff>77838</xdr:rowOff>
    </xdr:to>
    <xdr:pic>
      <xdr:nvPicPr>
        <xdr:cNvPr id="88" name="图片 69">
          <a:extLst>
            <a:ext uri="{FF2B5EF4-FFF2-40B4-BE49-F238E27FC236}">
              <a16:creationId xmlns:a16="http://schemas.microsoft.com/office/drawing/2014/main" id="{0D2706EE-EF6D-4C96-A485-4FF41BCE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910638" y="130840163"/>
          <a:ext cx="7209842" cy="384226"/>
        </a:xfrm>
        <a:prstGeom prst="rect">
          <a:avLst/>
        </a:prstGeom>
      </xdr:spPr>
    </xdr:pic>
    <xdr:clientData/>
  </xdr:twoCellAnchor>
  <xdr:twoCellAnchor editAs="oneCell">
    <xdr:from>
      <xdr:col>6</xdr:col>
      <xdr:colOff>3405187</xdr:colOff>
      <xdr:row>697</xdr:row>
      <xdr:rowOff>95251</xdr:rowOff>
    </xdr:from>
    <xdr:to>
      <xdr:col>10</xdr:col>
      <xdr:colOff>613773</xdr:colOff>
      <xdr:row>706</xdr:row>
      <xdr:rowOff>139755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C5BD02FB-4B49-4DDF-9FC5-F93073C84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8910637" y="131178301"/>
          <a:ext cx="7171736" cy="422332"/>
        </a:xfrm>
        <a:prstGeom prst="rect">
          <a:avLst/>
        </a:prstGeom>
      </xdr:spPr>
    </xdr:pic>
    <xdr:clientData/>
  </xdr:twoCellAnchor>
  <xdr:twoCellAnchor editAs="oneCell">
    <xdr:from>
      <xdr:col>7</xdr:col>
      <xdr:colOff>7937</xdr:colOff>
      <xdr:row>699</xdr:row>
      <xdr:rowOff>127000</xdr:rowOff>
    </xdr:from>
    <xdr:to>
      <xdr:col>10</xdr:col>
      <xdr:colOff>1120942</xdr:colOff>
      <xdr:row>704</xdr:row>
      <xdr:rowOff>60375</xdr:rowOff>
    </xdr:to>
    <xdr:pic>
      <xdr:nvPicPr>
        <xdr:cNvPr id="90" name="图片 89">
          <a:extLst>
            <a:ext uri="{FF2B5EF4-FFF2-40B4-BE49-F238E27FC236}">
              <a16:creationId xmlns:a16="http://schemas.microsoft.com/office/drawing/2014/main" id="{4650B930-83BE-4711-9910-3056F30D5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675812" y="131572000"/>
          <a:ext cx="6913730" cy="374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660399</xdr:colOff>
      <xdr:row>1</xdr:row>
      <xdr:rowOff>0</xdr:rowOff>
    </xdr:from>
    <xdr:to>
      <xdr:col>14</xdr:col>
      <xdr:colOff>423332</xdr:colOff>
      <xdr:row>29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58625E-C6DC-0D5D-233C-CDF1919E9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399" y="177800"/>
          <a:ext cx="9008533" cy="5067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265288</xdr:colOff>
      <xdr:row>28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09D2A-4DFD-28D9-AD58-F811D3C58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50488" cy="4978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146050</xdr:colOff>
      <xdr:row>0</xdr:row>
      <xdr:rowOff>0</xdr:rowOff>
    </xdr:from>
    <xdr:to>
      <xdr:col>15</xdr:col>
      <xdr:colOff>354894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F93CC0-A1B8-39D0-C5BF-B6FFB8822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" y="0"/>
          <a:ext cx="10114844" cy="568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177799</xdr:rowOff>
    </xdr:from>
    <xdr:to>
      <xdr:col>14</xdr:col>
      <xdr:colOff>220134</xdr:colOff>
      <xdr:row>28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E03231-DF2E-B3A6-574B-DF8D54CBF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177799"/>
          <a:ext cx="8805334" cy="495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22224</xdr:colOff>
      <xdr:row>1</xdr:row>
      <xdr:rowOff>0</xdr:rowOff>
    </xdr:from>
    <xdr:to>
      <xdr:col>13</xdr:col>
      <xdr:colOff>157691</xdr:colOff>
      <xdr:row>25</xdr:row>
      <xdr:rowOff>171450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DC8C2332-98DB-9759-F5FD-A20B8BA26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024" y="180975"/>
          <a:ext cx="8060267" cy="443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185174</xdr:colOff>
      <xdr:row>16</xdr:row>
      <xdr:rowOff>79848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E5D70-7763-4E38-8D9B-B82026C8D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" y="177800"/>
          <a:ext cx="4807974" cy="27468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, Yiper" id="{7BB7C244-8717-40EC-B2A8-1E0A6E525F71}" userId="S::yiper.ye@effem.com::5dadb092-b200-4f7b-9c9a-e6d2f2c5ee17" providerId="AD"/>
  <person displayName="Zhang, Juncheng" id="{CA8018E4-D27F-4550-A33A-CC5D5C592249}" userId="S::Juncheng.Zhang@effem.com::efb68e71-3089-48ac-bbf0-3c88cb3aa38e" providerId="AD"/>
  <person displayName="Xi, Xiaoyun" id="{898B14AD-708C-40B8-9BA0-F3A31F4BBCB9}" userId="S::xiaoyun.xi@accenture.com::f72c19dc-b275-428d-bccd-ec0d79675fb7" providerId="AD"/>
  <person displayName="Li, Chaohang" id="{621914FB-8BCD-4F86-AA9E-9096C4F3D208}" userId="S::chaohang.li@accenture.com::40d0987a-81e2-41e8-9635-f941196d329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4-04-18T03:19:25.09" personId="{898B14AD-708C-40B8-9BA0-F3A31F4BBCB9}" id="{4A1B2F12-E83F-4AC4-9FCF-26E79C7927B7}">
    <text>未纳入趋势</text>
  </threadedComment>
  <threadedComment ref="H3" dT="2024-04-18T03:22:45.64" personId="{898B14AD-708C-40B8-9BA0-F3A31F4BBCB9}" id="{ED8E0677-486F-4AED-BD12-573A1ED62B85}">
    <text>SCADA显示的是相对湿度</text>
  </threadedComment>
  <threadedComment ref="H5" dT="2024-04-18T03:23:56.70" personId="{898B14AD-708C-40B8-9BA0-F3A31F4BBCB9}" id="{511A5DC6-DDE9-4487-8792-F01048AB81C9}">
    <text>该参数无PLC点位</text>
  </threadedComment>
  <threadedComment ref="D7" dT="2024-04-18T03:08:19.73" personId="{898B14AD-708C-40B8-9BA0-F3A31F4BBCB9}" id="{881071C9-1E33-411E-B9BD-54643BBE9EE6}">
    <text>这两个除尘塔是否是单独存在的</text>
  </threadedComment>
  <threadedComment ref="D46" dT="2024-04-18T06:20:37.05" personId="{898B14AD-708C-40B8-9BA0-F3A31F4BBCB9}" id="{A1D47BDD-82EC-4B89-86F6-26D00171705C}">
    <text>SCADA找不到NCS大罐和MCS日罐</text>
  </threadedComment>
  <threadedComment ref="D48" dT="2024-04-18T06:20:37.05" personId="{898B14AD-708C-40B8-9BA0-F3A31F4BBCB9}" id="{A153A8AD-2B93-4F30-9C82-6975EF5AF136}">
    <text>SCADA找不到NCS大罐和MCS日罐</text>
  </threadedComment>
  <threadedComment ref="D50" dT="2024-04-07T07:08:45.45" personId="{7BB7C244-8717-40EC-B2A8-1E0A6E525F71}" id="{716C442C-8C2B-4609-915B-71A7DF0E0263}">
    <text>夹套水常开</text>
  </threadedComment>
  <threadedComment ref="O50" dT="2024-04-07T07:08:45.45" personId="{7BB7C244-8717-40EC-B2A8-1E0A6E525F71}" id="{F19F759F-AAF7-4FDC-A78E-2C872CA3CA92}">
    <text>夹套水常开</text>
  </threadedComment>
  <threadedComment ref="H51" dT="2024-04-18T03:32:28.75" personId="{898B14AD-708C-40B8-9BA0-F3A31F4BBCB9}" id="{FA92791E-5DC5-4683-9AFB-3F2671FBFFE2}">
    <text>SCADA未采集该点位数据</text>
  </threadedComment>
  <threadedComment ref="D52" dT="2024-04-07T07:17:29.64" personId="{7BB7C244-8717-40EC-B2A8-1E0A6E525F71}" id="{E302A508-1F28-47CC-9699-E2D63DB21D95}">
    <text>85度</text>
  </threadedComment>
  <threadedComment ref="O52" dT="2024-04-07T07:17:29.64" personId="{7BB7C244-8717-40EC-B2A8-1E0A6E525F71}" id="{2C155860-10BA-447D-95D2-A1BBED5A6CAD}">
    <text>85度</text>
  </threadedComment>
  <threadedComment ref="N63" dT="2024-04-18T01:39:21.71" personId="{898B14AD-708C-40B8-9BA0-F3A31F4BBCB9}" id="{A3F72A76-9351-4262-A685-A8F38CAEE258}">
    <text>挤出机和切片机是否需要提前开机</text>
  </threadedComment>
  <threadedComment ref="D64" dT="2024-04-07T07:09:24.45" personId="{7BB7C244-8717-40EC-B2A8-1E0A6E525F71}" id="{32199635-0EE7-4B19-9B0F-1160B6A57203}">
    <text>空转试机</text>
  </threadedComment>
  <threadedComment ref="O64" dT="2024-04-07T07:09:24.45" personId="{7BB7C244-8717-40EC-B2A8-1E0A6E525F71}" id="{E96FA4A2-69E0-4FD1-B575-47538827BBE7}">
    <text>空转试机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0" dT="2022-02-20T08:47:01.41" personId="{CA8018E4-D27F-4550-A33A-CC5D5C592249}" id="{5D348BB3-1AC9-4585-ACCB-585A02C31FC2}">
    <text>公共物料都是为制造服务，所以归类为制造设备</text>
  </threadedComment>
  <threadedComment ref="G88" dT="2022-02-20T09:45:42.10" personId="{CA8018E4-D27F-4550-A33A-CC5D5C592249}" id="{C349A910-F516-406F-AABE-2EA1692F3CF0}">
    <text>取此计量电表功率的20%</text>
  </threadedComment>
  <threadedComment ref="G89" dT="2022-02-20T09:46:14.26" personId="{CA8018E4-D27F-4550-A33A-CC5D5C592249}" id="{18969750-2C4D-4A0C-9440-5EA73A91AC76}">
    <text>取此计量电表电量的20%</text>
  </threadedComment>
  <threadedComment ref="G90" dT="2022-02-20T09:45:42.10" personId="{CA8018E4-D27F-4550-A33A-CC5D5C592249}" id="{918A96C5-557C-40FB-A45C-9044EE33DB69}">
    <text>取此计量电表功率的20%</text>
  </threadedComment>
  <threadedComment ref="G91" dT="2022-02-20T09:46:14.26" personId="{CA8018E4-D27F-4550-A33A-CC5D5C592249}" id="{FF91B7CB-B88B-41EB-A408-79F882C361BF}">
    <text>取此计量电表电量的20%</text>
  </threadedComment>
  <threadedComment ref="E140" dT="2022-02-21T11:55:58.44" personId="{CA8018E4-D27F-4550-A33A-CC5D5C592249}" id="{FF384392-7E8C-49BF-9A81-3B746C11D936}">
    <text>30%归到公共物料</text>
  </threadedComment>
  <threadedComment ref="E142" dT="2022-02-21T11:59:27.38" personId="{CA8018E4-D27F-4550-A33A-CC5D5C592249}" id="{9810BCE4-1D8E-49BE-B50D-7D3DD0608921}">
    <text>60%归到大大片，40%归到成品仓库</text>
  </threadedComment>
  <threadedComment ref="G142" dT="2022-02-25T05:37:03.75" personId="{CA8018E4-D27F-4550-A33A-CC5D5C592249}" id="{A4DCB30E-75C5-4B86-B1C8-54A73DDCEE0E}">
    <text>取此计量电表的60%</text>
  </threadedComment>
  <threadedComment ref="G143" dT="2022-02-25T05:37:10.73" personId="{CA8018E4-D27F-4550-A33A-CC5D5C592249}" id="{4D900142-B235-4B02-B87A-8EF3AE4C63B0}">
    <text>取此计量电表的60%</text>
  </threadedComment>
  <threadedComment ref="E144" dT="2022-02-21T12:00:11.28" personId="{CA8018E4-D27F-4550-A33A-CC5D5C592249}" id="{59ED1505-3F0B-48A2-B449-48D34E2C7320}">
    <text>60%归到大大片，40%归到成品仓库</text>
  </threadedComment>
  <threadedComment ref="G144" dT="2022-02-25T05:37:15.21" personId="{CA8018E4-D27F-4550-A33A-CC5D5C592249}" id="{537E479D-67F5-4821-B203-E253BBC57671}">
    <text>取此计量电表的60%</text>
  </threadedComment>
  <threadedComment ref="G145" dT="2022-02-25T05:37:19.39" personId="{CA8018E4-D27F-4550-A33A-CC5D5C592249}" id="{E9383FAF-877E-4E29-BBD0-D9C003985FC8}">
    <text>取此计量电表的60%</text>
  </threadedComment>
  <threadedComment ref="G162" dT="2022-02-19T04:15:10.77" personId="{CA8018E4-D27F-4550-A33A-CC5D5C592249}" id="{2384BFB6-E19F-4CBC-9DAB-A11AD81AABD2}">
    <text>名称修改过</text>
  </threadedComment>
  <threadedComment ref="G166" dT="2022-02-19T04:15:10.77" personId="{CA8018E4-D27F-4550-A33A-CC5D5C592249}" id="{31F3E5E4-2478-4163-9FD5-4C10507F7F9F}">
    <text>名称修改过</text>
  </threadedComment>
  <threadedComment ref="G170" dT="2022-02-19T04:14:15.65" personId="{CA8018E4-D27F-4550-A33A-CC5D5C592249}" id="{D25418CA-E764-4E74-B4A9-A1BCC0048C98}">
    <text>名称修改了</text>
  </threadedComment>
  <threadedComment ref="G268" dT="2022-02-21T13:25:46.79" personId="{CA8018E4-D27F-4550-A33A-CC5D5C592249}" id="{F842BA1F-6A7F-47E8-8369-AAE554E5C5DE}">
    <text>取此计量电表功率的40%</text>
  </threadedComment>
  <threadedComment ref="G269" dT="2022-02-21T13:26:05.94" personId="{CA8018E4-D27F-4550-A33A-CC5D5C592249}" id="{F927EDCC-53C6-49B4-9AE5-9926672A4A4D}">
    <text>取此计量电表电量的40%</text>
  </threadedComment>
  <threadedComment ref="G270" dT="2022-02-21T13:26:27.56" personId="{CA8018E4-D27F-4550-A33A-CC5D5C592249}" id="{B1000893-34E1-4350-AF2A-49F0F44D8123}">
    <text>取此计量电表功率的40%</text>
  </threadedComment>
  <threadedComment ref="G271" dT="2022-02-21T13:26:41.86" personId="{CA8018E4-D27F-4550-A33A-CC5D5C592249}" id="{A700EEA9-F734-4848-BD14-FFEA8D78253C}">
    <text>取此计量电表功率的40%</text>
  </threadedComment>
  <threadedComment ref="G272" dT="2022-02-21T13:27:17.66" personId="{CA8018E4-D27F-4550-A33A-CC5D5C592249}" id="{A132B839-4460-417D-AEA0-5648F5F36ACB}">
    <text>取此计量电表功率的50%</text>
  </threadedComment>
  <threadedComment ref="G273" dT="2022-02-21T13:27:27.52" personId="{CA8018E4-D27F-4550-A33A-CC5D5C592249}" id="{72C292CE-FE6D-419E-A864-087E992741C7}">
    <text>取此计量电表电量的50%</text>
  </threadedComment>
  <threadedComment ref="G274" dT="2022-02-21T13:27:35.44" personId="{CA8018E4-D27F-4550-A33A-CC5D5C592249}" id="{F1BE161D-4728-4F2B-9F7C-72D66C98F005}">
    <text>取此计量电表功率的50%</text>
  </threadedComment>
  <threadedComment ref="G275" dT="2022-02-21T13:27:44.86" personId="{CA8018E4-D27F-4550-A33A-CC5D5C592249}" id="{DB873C1A-F8F8-4FFC-89EE-1CCDB2ACC13A}">
    <text>取此计量电表电量的50%</text>
  </threadedComment>
  <threadedComment ref="G382" dT="2022-02-21T13:25:46.79" personId="{CA8018E4-D27F-4550-A33A-CC5D5C592249}" id="{283817BD-CD28-4171-83CF-3AF22D200116}">
    <text>取此计量电表功率的40%</text>
  </threadedComment>
  <threadedComment ref="G383" dT="2022-02-21T13:26:05.94" personId="{CA8018E4-D27F-4550-A33A-CC5D5C592249}" id="{A3F300E9-31A8-44F3-B7C8-2E0018446D1D}">
    <text>取此计量电表电量的40%</text>
  </threadedComment>
  <threadedComment ref="G384" dT="2022-02-21T13:26:27.56" personId="{CA8018E4-D27F-4550-A33A-CC5D5C592249}" id="{819D59EB-102E-4B5E-B0C6-4D135724371F}">
    <text>取此计量电表功率的40%</text>
  </threadedComment>
  <threadedComment ref="G385" dT="2022-02-21T13:26:41.86" personId="{CA8018E4-D27F-4550-A33A-CC5D5C592249}" id="{E343426B-F156-414A-A8AB-DD46253996E5}">
    <text>取此计量电表功率的40%</text>
  </threadedComment>
  <threadedComment ref="G386" dT="2022-02-21T13:27:17.66" personId="{CA8018E4-D27F-4550-A33A-CC5D5C592249}" id="{C7DB3460-41FC-46C5-B972-7102B1D52BEF}">
    <text>取此计量电表功率的50%</text>
  </threadedComment>
  <threadedComment ref="G387" dT="2022-02-21T13:27:27.52" personId="{CA8018E4-D27F-4550-A33A-CC5D5C592249}" id="{D434B327-8642-489B-8A5C-954DD50C9253}">
    <text>取此计量电表电量的50%</text>
  </threadedComment>
  <threadedComment ref="G388" dT="2022-02-21T13:27:35.44" personId="{CA8018E4-D27F-4550-A33A-CC5D5C592249}" id="{3D872780-49A1-429D-8D96-B35633F21EC0}">
    <text>取此计量电表功率的50%</text>
  </threadedComment>
  <threadedComment ref="G389" dT="2022-02-21T13:27:44.86" personId="{CA8018E4-D27F-4550-A33A-CC5D5C592249}" id="{6BF381DA-BD59-4950-A610-F28869913ABD}">
    <text>取此计量电表电量的50%</text>
  </threadedComment>
  <threadedComment ref="G394" dT="2022-02-25T05:37:33.29" personId="{CA8018E4-D27F-4550-A33A-CC5D5C592249}" id="{8E7224B5-40AC-4F58-A4AD-DD5E2C08248D}">
    <text>取此计量电表的40%</text>
  </threadedComment>
  <threadedComment ref="G395" dT="2022-02-25T05:37:43.76" personId="{CA8018E4-D27F-4550-A33A-CC5D5C592249}" id="{1DAD9D5A-E652-4CCB-ABAB-4868509F8331}">
    <text>取此计量电表的40%</text>
  </threadedComment>
  <threadedComment ref="G396" dT="2022-02-25T05:37:48.00" personId="{CA8018E4-D27F-4550-A33A-CC5D5C592249}" id="{5438FD4E-24EC-4F3B-B6BE-861AF4E97E8B}">
    <text>取此计量电表的40%</text>
  </threadedComment>
  <threadedComment ref="G397" dT="2022-02-25T05:37:51.85" personId="{CA8018E4-D27F-4550-A33A-CC5D5C592249}" id="{78307044-DA8F-457E-BB20-594E7FC34881}">
    <text>取此计量电表的40%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5" dT="2024-04-16T01:24:49.95" personId="{898B14AD-708C-40B8-9BA0-F3A31F4BBCB9}" id="{E1873DF9-BE70-40C1-82F2-67ACBB39DCDD}">
    <text>每2周转班清洁一次</text>
  </threadedComment>
  <threadedComment ref="M7" dT="2024-04-16T01:24:49.95" personId="{898B14AD-708C-40B8-9BA0-F3A31F4BBCB9}" id="{1B2FE4A2-0D5F-4D62-BD37-8DFA773518BC}">
    <text>每2周转班清洁一次</text>
  </threadedComment>
  <threadedComment ref="M9" dT="2024-04-16T01:24:49.95" personId="{898B14AD-708C-40B8-9BA0-F3A31F4BBCB9}" id="{4327BBF5-2E96-4D55-B605-AE1E7DAB8663}">
    <text>每2周转班清洁一次</text>
  </threadedComment>
  <threadedComment ref="M11" dT="2024-04-16T01:24:49.95" personId="{898B14AD-708C-40B8-9BA0-F3A31F4BBCB9}" id="{1E49A281-0ED6-4822-A62A-47CEB871D66B}">
    <text>每2周转班清洁一次</text>
  </threadedComment>
  <threadedComment ref="M13" dT="2024-04-16T01:31:33.93" personId="{898B14AD-708C-40B8-9BA0-F3A31F4BBCB9}" id="{D8B49257-411F-4D32-8E50-A333C31F8364}">
    <text>每天中班进行清理</text>
  </threadedComment>
  <threadedComment ref="P13" dT="2024-04-19T04:08:40.41" personId="{898B14AD-708C-40B8-9BA0-F3A31F4BBCB9}" id="{9C1F1D10-D299-4777-B178-7233DC4872B4}">
    <text>配合混合机一同开启</text>
  </threadedComment>
  <threadedComment ref="P28" dT="2024-04-16T02:09:49.00" personId="{898B14AD-708C-40B8-9BA0-F3A31F4BBCB9}" id="{6F5A1CE6-1C98-4C85-9BD0-E265A3A0C7E0}">
    <text>提前20min开机调试</text>
  </threadedComment>
  <threadedComment ref="P29" dT="2024-04-16T02:09:49.00" personId="{898B14AD-708C-40B8-9BA0-F3A31F4BBCB9}" id="{40EDD95A-01D9-49E8-AA01-58057FCDD316}">
    <text>提前20min开机调试</text>
  </threadedComment>
  <threadedComment ref="P30" dT="2024-04-16T02:09:49.00" personId="{898B14AD-708C-40B8-9BA0-F3A31F4BBCB9}" id="{CE706EAE-B79A-46A3-97A1-F8B50DA5F977}">
    <text>提前20min开机调试</text>
  </threadedComment>
  <threadedComment ref="P31" dT="2024-04-16T02:09:49.00" personId="{898B14AD-708C-40B8-9BA0-F3A31F4BBCB9}" id="{50D176DA-370A-4FEE-A469-722F3DD90019}">
    <text>提前20min开机调试</text>
  </threadedComment>
  <threadedComment ref="P32" dT="2024-04-16T02:09:49.00" personId="{898B14AD-708C-40B8-9BA0-F3A31F4BBCB9}" id="{33DB6FB3-B32C-4CA4-B363-71C0A86D498F}">
    <text>提前20min开机调试</text>
  </threadedComment>
  <threadedComment ref="P33" dT="2024-04-16T02:09:49.00" personId="{898B14AD-708C-40B8-9BA0-F3A31F4BBCB9}" id="{B3AA91CF-AEA3-4B53-879E-EF58C82DF356}">
    <text>提前20min开机调试</text>
  </threadedComment>
  <threadedComment ref="P34" dT="2024-04-16T02:09:49.00" personId="{898B14AD-708C-40B8-9BA0-F3A31F4BBCB9}" id="{F4C0D09F-ADE2-42B6-8FF6-282081B81752}">
    <text>提前20min开机调试</text>
  </threadedComment>
  <threadedComment ref="P35" dT="2024-04-16T02:09:49.00" personId="{898B14AD-708C-40B8-9BA0-F3A31F4BBCB9}" id="{43357CD3-F5E2-4A00-BC83-E60C5CD39B9B}">
    <text>提前20min开机调试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R4" dT="2024-07-29T03:21:11.39" personId="{621914FB-8BCD-4F86-AA9E-9096C4F3D208}" id="{A8279C0D-6B5A-44F3-A2C4-D102E5564149}">
    <text>空调,暖气，通风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6A09-9157-4BAD-ACAA-28274FC16EC2}">
  <dimension ref="A1:Q185"/>
  <sheetViews>
    <sheetView zoomScale="118" workbookViewId="0">
      <selection activeCell="E15" sqref="E15"/>
    </sheetView>
  </sheetViews>
  <sheetFormatPr defaultColWidth="8.6640625" defaultRowHeight="14.4"/>
  <cols>
    <col min="1" max="2" width="8.6640625" style="13"/>
    <col min="3" max="3" width="8.88671875" style="13" customWidth="1"/>
    <col min="4" max="4" width="17.33203125" style="13" customWidth="1"/>
    <col min="5" max="5" width="72.88671875" style="13" customWidth="1"/>
    <col min="6" max="7" width="8.6640625" style="12"/>
    <col min="8" max="8" width="13.88671875" style="12" bestFit="1" customWidth="1"/>
    <col min="9" max="10" width="10.33203125" style="12" bestFit="1" customWidth="1"/>
    <col min="11" max="11" width="12.88671875" style="12" bestFit="1" customWidth="1"/>
    <col min="12" max="12" width="22.21875" style="12" bestFit="1" customWidth="1"/>
    <col min="13" max="17" width="8.6640625" style="12"/>
    <col min="18" max="18" width="28" style="13" customWidth="1"/>
    <col min="19" max="16384" width="8.6640625" style="13"/>
  </cols>
  <sheetData>
    <row r="1" spans="1:17" s="2" customFormat="1" ht="17.399999999999999">
      <c r="A1" s="281" t="s">
        <v>0</v>
      </c>
      <c r="B1" s="281" t="s">
        <v>1</v>
      </c>
      <c r="C1" s="281" t="s">
        <v>2</v>
      </c>
      <c r="D1" s="281" t="s">
        <v>3</v>
      </c>
      <c r="E1" s="281" t="s">
        <v>4</v>
      </c>
      <c r="F1" s="284" t="s">
        <v>5</v>
      </c>
      <c r="G1" s="285"/>
      <c r="H1" s="286"/>
      <c r="I1" s="280" t="s">
        <v>6</v>
      </c>
      <c r="J1" s="280"/>
      <c r="K1" s="280"/>
      <c r="L1" s="1"/>
      <c r="M1" s="280"/>
      <c r="N1" s="280"/>
      <c r="O1" s="280"/>
      <c r="P1" s="280"/>
      <c r="Q1" s="280"/>
    </row>
    <row r="2" spans="1:17" s="2" customFormat="1" ht="17.399999999999999">
      <c r="A2" s="282"/>
      <c r="B2" s="282"/>
      <c r="C2" s="282"/>
      <c r="D2" s="282"/>
      <c r="E2" s="282"/>
      <c r="F2" s="3" t="s">
        <v>7</v>
      </c>
      <c r="G2" s="3" t="s">
        <v>8</v>
      </c>
      <c r="H2" s="4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</row>
    <row r="3" spans="1:17" s="2" customFormat="1" ht="17.399999999999999">
      <c r="A3" s="283"/>
      <c r="B3" s="283"/>
      <c r="C3" s="283"/>
      <c r="D3" s="283"/>
      <c r="E3" s="283"/>
      <c r="F3" s="3"/>
      <c r="G3" s="3"/>
      <c r="H3" s="4"/>
      <c r="I3" s="5"/>
      <c r="J3" s="5"/>
      <c r="K3" s="5"/>
      <c r="L3" s="5" t="s">
        <v>19</v>
      </c>
      <c r="M3" s="5"/>
      <c r="N3" s="5"/>
      <c r="O3" s="5"/>
      <c r="P3" s="5"/>
      <c r="Q3" s="5"/>
    </row>
    <row r="4" spans="1:17">
      <c r="A4" s="6">
        <v>1</v>
      </c>
      <c r="B4" s="7" t="s">
        <v>20</v>
      </c>
      <c r="C4" s="8" t="s">
        <v>21</v>
      </c>
      <c r="D4" s="9" t="s">
        <v>22</v>
      </c>
      <c r="E4" s="10" t="s">
        <v>23</v>
      </c>
      <c r="F4" s="11" t="s">
        <v>24</v>
      </c>
      <c r="G4" s="11">
        <v>0</v>
      </c>
      <c r="H4" s="12" t="s">
        <v>25</v>
      </c>
      <c r="K4" s="12">
        <v>19.999999999999979</v>
      </c>
      <c r="L4" s="12" t="s">
        <v>26</v>
      </c>
    </row>
    <row r="5" spans="1:17">
      <c r="A5" s="14">
        <v>2</v>
      </c>
      <c r="B5" s="15" t="s">
        <v>20</v>
      </c>
      <c r="C5" s="16" t="s">
        <v>21</v>
      </c>
      <c r="D5" s="17" t="s">
        <v>27</v>
      </c>
      <c r="E5" s="18" t="s">
        <v>28</v>
      </c>
      <c r="F5" s="11"/>
      <c r="G5" s="11"/>
      <c r="K5" s="12">
        <v>20</v>
      </c>
    </row>
    <row r="6" spans="1:17">
      <c r="A6" s="14">
        <v>3</v>
      </c>
      <c r="B6" s="15" t="s">
        <v>20</v>
      </c>
      <c r="C6" s="16" t="s">
        <v>21</v>
      </c>
      <c r="D6" s="17" t="s">
        <v>29</v>
      </c>
      <c r="E6" s="19" t="s">
        <v>30</v>
      </c>
      <c r="F6" s="11"/>
      <c r="G6" s="11"/>
      <c r="H6" s="11"/>
      <c r="K6" s="12">
        <v>360</v>
      </c>
    </row>
    <row r="7" spans="1:17">
      <c r="A7" s="14">
        <v>4</v>
      </c>
      <c r="B7" s="15" t="s">
        <v>20</v>
      </c>
      <c r="C7" s="16" t="s">
        <v>21</v>
      </c>
      <c r="D7" s="17" t="s">
        <v>31</v>
      </c>
      <c r="E7" s="20" t="s">
        <v>32</v>
      </c>
      <c r="F7" s="11"/>
      <c r="G7" s="11"/>
      <c r="H7" s="11"/>
      <c r="K7" s="12">
        <v>30</v>
      </c>
    </row>
    <row r="8" spans="1:17">
      <c r="A8" s="14">
        <v>5</v>
      </c>
      <c r="B8" s="15" t="s">
        <v>20</v>
      </c>
      <c r="C8" s="16" t="s">
        <v>21</v>
      </c>
      <c r="D8" s="17" t="s">
        <v>29</v>
      </c>
      <c r="E8" s="19" t="s">
        <v>33</v>
      </c>
      <c r="F8" s="11"/>
      <c r="G8" s="11"/>
      <c r="H8" s="11"/>
      <c r="K8" s="12">
        <v>30</v>
      </c>
    </row>
    <row r="9" spans="1:17">
      <c r="A9" s="14">
        <v>6</v>
      </c>
      <c r="B9" s="15" t="s">
        <v>20</v>
      </c>
      <c r="C9" s="16" t="s">
        <v>21</v>
      </c>
      <c r="D9" s="17" t="s">
        <v>34</v>
      </c>
      <c r="E9" s="19" t="s">
        <v>35</v>
      </c>
      <c r="F9" s="11"/>
      <c r="G9" s="11"/>
      <c r="H9" s="11"/>
      <c r="K9" s="12">
        <v>150</v>
      </c>
    </row>
    <row r="10" spans="1:17">
      <c r="A10" s="14">
        <v>7</v>
      </c>
      <c r="B10" s="15" t="s">
        <v>20</v>
      </c>
      <c r="C10" s="16" t="s">
        <v>21</v>
      </c>
      <c r="D10" s="17" t="s">
        <v>34</v>
      </c>
      <c r="E10" s="19" t="s">
        <v>36</v>
      </c>
      <c r="F10" s="11"/>
      <c r="G10" s="11"/>
      <c r="H10" s="11"/>
      <c r="K10" s="12">
        <v>60</v>
      </c>
    </row>
    <row r="11" spans="1:17">
      <c r="A11" s="14">
        <v>8</v>
      </c>
      <c r="B11" s="15" t="s">
        <v>20</v>
      </c>
      <c r="C11" s="16" t="s">
        <v>21</v>
      </c>
      <c r="D11" s="17" t="s">
        <v>37</v>
      </c>
      <c r="E11" s="19" t="s">
        <v>38</v>
      </c>
      <c r="F11" s="11"/>
      <c r="G11" s="11"/>
      <c r="H11" s="11"/>
      <c r="K11" s="12">
        <v>30</v>
      </c>
    </row>
    <row r="12" spans="1:17">
      <c r="A12" s="14">
        <v>9</v>
      </c>
      <c r="B12" s="15" t="s">
        <v>20</v>
      </c>
      <c r="C12" s="16" t="s">
        <v>21</v>
      </c>
      <c r="D12" s="17" t="s">
        <v>34</v>
      </c>
      <c r="E12" s="19" t="s">
        <v>39</v>
      </c>
      <c r="F12" s="11"/>
      <c r="G12" s="11"/>
      <c r="H12" s="11"/>
      <c r="K12" s="12">
        <v>60</v>
      </c>
    </row>
    <row r="13" spans="1:17">
      <c r="A13" s="14">
        <v>10</v>
      </c>
      <c r="B13" s="15" t="s">
        <v>20</v>
      </c>
      <c r="C13" s="16" t="s">
        <v>21</v>
      </c>
      <c r="D13" s="17"/>
      <c r="E13" s="21" t="s">
        <v>40</v>
      </c>
      <c r="F13" s="11"/>
      <c r="G13" s="11"/>
      <c r="H13" s="11"/>
      <c r="K13" s="12">
        <v>30</v>
      </c>
    </row>
    <row r="14" spans="1:17">
      <c r="A14" s="14">
        <v>11</v>
      </c>
      <c r="B14" s="15" t="s">
        <v>20</v>
      </c>
      <c r="C14" s="16" t="s">
        <v>41</v>
      </c>
      <c r="D14" s="17" t="s">
        <v>22</v>
      </c>
      <c r="E14" s="10" t="s">
        <v>42</v>
      </c>
      <c r="F14" s="11"/>
      <c r="G14" s="11"/>
      <c r="H14" s="11"/>
      <c r="K14" s="12">
        <v>20</v>
      </c>
    </row>
    <row r="15" spans="1:17">
      <c r="A15" s="14">
        <v>12</v>
      </c>
      <c r="B15" s="15" t="s">
        <v>20</v>
      </c>
      <c r="C15" s="16" t="s">
        <v>41</v>
      </c>
      <c r="D15" s="17" t="s">
        <v>27</v>
      </c>
      <c r="E15" s="22" t="s">
        <v>43</v>
      </c>
      <c r="F15" s="11"/>
      <c r="G15" s="11"/>
      <c r="H15" s="11"/>
      <c r="K15" s="12">
        <v>30</v>
      </c>
    </row>
    <row r="16" spans="1:17">
      <c r="A16" s="14">
        <v>13</v>
      </c>
      <c r="B16" s="15" t="s">
        <v>20</v>
      </c>
      <c r="C16" s="16" t="s">
        <v>41</v>
      </c>
      <c r="D16" s="17" t="s">
        <v>29</v>
      </c>
      <c r="E16" s="22" t="s">
        <v>30</v>
      </c>
      <c r="F16" s="11"/>
      <c r="G16" s="11"/>
      <c r="H16" s="11"/>
      <c r="K16" s="12">
        <v>180</v>
      </c>
    </row>
    <row r="17" spans="1:11">
      <c r="A17" s="14">
        <v>14</v>
      </c>
      <c r="B17" s="15" t="s">
        <v>20</v>
      </c>
      <c r="C17" s="16" t="s">
        <v>41</v>
      </c>
      <c r="D17" s="17" t="s">
        <v>31</v>
      </c>
      <c r="E17" s="20" t="s">
        <v>32</v>
      </c>
      <c r="F17" s="11"/>
      <c r="G17" s="11"/>
      <c r="H17" s="11"/>
      <c r="K17" s="12">
        <v>10</v>
      </c>
    </row>
    <row r="18" spans="1:11">
      <c r="A18" s="14">
        <v>15</v>
      </c>
      <c r="B18" s="15" t="s">
        <v>20</v>
      </c>
      <c r="C18" s="16" t="s">
        <v>41</v>
      </c>
      <c r="D18" s="17" t="s">
        <v>29</v>
      </c>
      <c r="E18" s="22" t="s">
        <v>33</v>
      </c>
      <c r="F18" s="11"/>
      <c r="G18" s="11"/>
      <c r="H18" s="11"/>
      <c r="K18" s="12">
        <v>10</v>
      </c>
    </row>
    <row r="19" spans="1:11">
      <c r="A19" s="14">
        <v>16</v>
      </c>
      <c r="B19" s="15" t="s">
        <v>20</v>
      </c>
      <c r="C19" s="16" t="s">
        <v>41</v>
      </c>
      <c r="D19" s="17" t="s">
        <v>31</v>
      </c>
      <c r="E19" s="23" t="s">
        <v>44</v>
      </c>
      <c r="F19" s="11"/>
      <c r="G19" s="11"/>
      <c r="H19" s="11"/>
      <c r="K19" s="12">
        <v>240</v>
      </c>
    </row>
    <row r="20" spans="1:11">
      <c r="A20" s="14">
        <v>17</v>
      </c>
      <c r="B20" s="15" t="s">
        <v>20</v>
      </c>
      <c r="C20" s="16" t="s">
        <v>41</v>
      </c>
      <c r="D20" s="17" t="s">
        <v>34</v>
      </c>
      <c r="E20" s="22" t="s">
        <v>45</v>
      </c>
      <c r="F20" s="11"/>
      <c r="G20" s="11"/>
      <c r="H20" s="11"/>
      <c r="K20" s="12">
        <v>50</v>
      </c>
    </row>
    <row r="21" spans="1:11">
      <c r="A21" s="14">
        <v>18</v>
      </c>
      <c r="B21" s="15" t="s">
        <v>20</v>
      </c>
      <c r="C21" s="16" t="s">
        <v>41</v>
      </c>
      <c r="D21" s="17" t="s">
        <v>37</v>
      </c>
      <c r="E21" s="24" t="s">
        <v>46</v>
      </c>
      <c r="F21" s="11"/>
      <c r="G21" s="11"/>
      <c r="H21" s="11"/>
      <c r="K21" s="12">
        <v>10</v>
      </c>
    </row>
    <row r="22" spans="1:11">
      <c r="A22" s="14">
        <v>19</v>
      </c>
      <c r="B22" s="15" t="s">
        <v>20</v>
      </c>
      <c r="C22" s="16" t="s">
        <v>41</v>
      </c>
      <c r="D22" s="17" t="s">
        <v>31</v>
      </c>
      <c r="E22" s="10" t="s">
        <v>47</v>
      </c>
      <c r="F22" s="11"/>
      <c r="G22" s="11"/>
      <c r="H22" s="11"/>
      <c r="K22" s="12">
        <v>90</v>
      </c>
    </row>
    <row r="23" spans="1:11">
      <c r="A23" s="14">
        <v>20</v>
      </c>
      <c r="B23" s="15" t="s">
        <v>20</v>
      </c>
      <c r="C23" s="16" t="s">
        <v>48</v>
      </c>
      <c r="D23" s="17" t="s">
        <v>22</v>
      </c>
      <c r="E23" s="10" t="s">
        <v>49</v>
      </c>
      <c r="F23" s="11"/>
      <c r="G23" s="11"/>
      <c r="H23" s="11"/>
      <c r="K23" s="12">
        <v>20</v>
      </c>
    </row>
    <row r="24" spans="1:11">
      <c r="A24" s="14">
        <v>21</v>
      </c>
      <c r="B24" s="15" t="s">
        <v>20</v>
      </c>
      <c r="C24" s="16" t="s">
        <v>48</v>
      </c>
      <c r="D24" s="17" t="s">
        <v>22</v>
      </c>
      <c r="E24" s="10" t="s">
        <v>50</v>
      </c>
      <c r="F24" s="11"/>
      <c r="G24" s="11"/>
      <c r="H24" s="11"/>
      <c r="K24" s="12">
        <v>30</v>
      </c>
    </row>
    <row r="25" spans="1:11">
      <c r="A25" s="14">
        <v>22</v>
      </c>
      <c r="B25" s="15" t="s">
        <v>20</v>
      </c>
      <c r="C25" s="16" t="s">
        <v>48</v>
      </c>
      <c r="D25" s="17" t="s">
        <v>27</v>
      </c>
      <c r="E25" s="25" t="s">
        <v>51</v>
      </c>
      <c r="F25" s="11"/>
      <c r="G25" s="11"/>
      <c r="H25" s="11"/>
      <c r="K25" s="12">
        <v>20</v>
      </c>
    </row>
    <row r="26" spans="1:11">
      <c r="A26" s="14">
        <v>23</v>
      </c>
      <c r="B26" s="15" t="s">
        <v>20</v>
      </c>
      <c r="C26" s="16" t="s">
        <v>48</v>
      </c>
      <c r="D26" s="17" t="s">
        <v>52</v>
      </c>
      <c r="E26" s="25" t="s">
        <v>53</v>
      </c>
      <c r="F26" s="11"/>
      <c r="G26" s="11"/>
      <c r="H26" s="11"/>
      <c r="K26" s="12">
        <v>5</v>
      </c>
    </row>
    <row r="27" spans="1:11">
      <c r="A27" s="14">
        <v>24</v>
      </c>
      <c r="B27" s="15" t="s">
        <v>20</v>
      </c>
      <c r="C27" s="16" t="s">
        <v>48</v>
      </c>
      <c r="D27" s="17" t="s">
        <v>34</v>
      </c>
      <c r="E27" s="25" t="s">
        <v>54</v>
      </c>
      <c r="F27" s="11"/>
      <c r="G27" s="11"/>
      <c r="H27" s="11"/>
      <c r="K27" s="12">
        <v>480</v>
      </c>
    </row>
    <row r="28" spans="1:11">
      <c r="A28" s="14">
        <v>25</v>
      </c>
      <c r="B28" s="15" t="s">
        <v>20</v>
      </c>
      <c r="C28" s="16" t="s">
        <v>48</v>
      </c>
      <c r="D28" s="17" t="s">
        <v>29</v>
      </c>
      <c r="E28" s="25" t="s">
        <v>55</v>
      </c>
      <c r="F28" s="11"/>
      <c r="G28" s="11"/>
      <c r="H28" s="11"/>
      <c r="K28" s="12">
        <v>60</v>
      </c>
    </row>
    <row r="29" spans="1:11">
      <c r="A29" s="14">
        <v>26</v>
      </c>
      <c r="B29" s="15" t="s">
        <v>20</v>
      </c>
      <c r="C29" s="16" t="s">
        <v>48</v>
      </c>
      <c r="D29" s="17"/>
      <c r="E29" s="26" t="s">
        <v>56</v>
      </c>
      <c r="F29" s="11"/>
      <c r="G29" s="11"/>
      <c r="H29" s="11"/>
      <c r="K29" s="12">
        <v>60</v>
      </c>
    </row>
    <row r="30" spans="1:11">
      <c r="A30" s="14">
        <v>27</v>
      </c>
      <c r="B30" s="15" t="s">
        <v>20</v>
      </c>
      <c r="C30" s="16" t="s">
        <v>48</v>
      </c>
      <c r="D30" s="17" t="s">
        <v>57</v>
      </c>
      <c r="E30" s="25" t="s">
        <v>58</v>
      </c>
      <c r="F30" s="11"/>
      <c r="G30" s="11"/>
      <c r="H30" s="11"/>
      <c r="K30" s="12">
        <v>60</v>
      </c>
    </row>
    <row r="31" spans="1:11">
      <c r="A31" s="14">
        <v>28</v>
      </c>
      <c r="B31" s="15" t="s">
        <v>20</v>
      </c>
      <c r="C31" s="16" t="s">
        <v>59</v>
      </c>
      <c r="D31" s="17" t="s">
        <v>22</v>
      </c>
      <c r="E31" s="20" t="s">
        <v>60</v>
      </c>
      <c r="F31" s="11"/>
      <c r="G31" s="11"/>
      <c r="H31" s="11"/>
      <c r="K31" s="12">
        <v>20</v>
      </c>
    </row>
    <row r="32" spans="1:11">
      <c r="A32" s="14">
        <v>29</v>
      </c>
      <c r="B32" s="15" t="s">
        <v>20</v>
      </c>
      <c r="C32" s="16" t="s">
        <v>59</v>
      </c>
      <c r="D32" s="17" t="s">
        <v>31</v>
      </c>
      <c r="E32" s="27" t="s">
        <v>61</v>
      </c>
      <c r="F32" s="11"/>
      <c r="G32" s="11"/>
      <c r="H32" s="11"/>
      <c r="K32" s="12">
        <v>10</v>
      </c>
    </row>
    <row r="33" spans="1:11">
      <c r="A33" s="14">
        <v>30</v>
      </c>
      <c r="B33" s="15" t="s">
        <v>20</v>
      </c>
      <c r="C33" s="16" t="s">
        <v>59</v>
      </c>
      <c r="D33" s="17" t="s">
        <v>62</v>
      </c>
      <c r="E33" s="20" t="s">
        <v>63</v>
      </c>
      <c r="F33" s="11"/>
      <c r="G33" s="11"/>
      <c r="H33" s="11"/>
      <c r="K33" s="12">
        <v>20</v>
      </c>
    </row>
    <row r="34" spans="1:11">
      <c r="A34" s="14">
        <v>31</v>
      </c>
      <c r="B34" s="15" t="s">
        <v>20</v>
      </c>
      <c r="C34" s="16" t="s">
        <v>59</v>
      </c>
      <c r="D34" s="17" t="s">
        <v>57</v>
      </c>
      <c r="E34" s="28" t="s">
        <v>64</v>
      </c>
      <c r="F34" s="11"/>
      <c r="G34" s="11"/>
      <c r="H34" s="11"/>
      <c r="K34" s="12">
        <v>30</v>
      </c>
    </row>
    <row r="35" spans="1:11">
      <c r="A35" s="14">
        <v>32</v>
      </c>
      <c r="B35" s="15" t="s">
        <v>20</v>
      </c>
      <c r="C35" s="16" t="s">
        <v>59</v>
      </c>
      <c r="D35" s="17"/>
      <c r="E35" s="28" t="s">
        <v>65</v>
      </c>
      <c r="F35" s="11"/>
      <c r="G35" s="11"/>
      <c r="H35" s="11"/>
      <c r="K35" s="12">
        <v>120</v>
      </c>
    </row>
    <row r="36" spans="1:11">
      <c r="A36" s="14">
        <v>33</v>
      </c>
      <c r="B36" s="15" t="s">
        <v>20</v>
      </c>
      <c r="C36" s="16" t="s">
        <v>59</v>
      </c>
      <c r="D36" s="17" t="s">
        <v>29</v>
      </c>
      <c r="E36" s="28" t="s">
        <v>66</v>
      </c>
      <c r="F36" s="11"/>
      <c r="G36" s="11"/>
      <c r="H36" s="11"/>
      <c r="K36" s="12">
        <v>15</v>
      </c>
    </row>
    <row r="37" spans="1:11">
      <c r="A37" s="14">
        <v>34</v>
      </c>
      <c r="B37" s="15" t="s">
        <v>20</v>
      </c>
      <c r="C37" s="16" t="s">
        <v>59</v>
      </c>
      <c r="D37" s="17"/>
      <c r="E37" s="28" t="s">
        <v>67</v>
      </c>
      <c r="F37" s="11"/>
      <c r="G37" s="11"/>
      <c r="H37" s="11"/>
      <c r="K37" s="12">
        <v>30</v>
      </c>
    </row>
    <row r="38" spans="1:11">
      <c r="A38" s="14">
        <v>35</v>
      </c>
      <c r="B38" s="15" t="s">
        <v>20</v>
      </c>
      <c r="C38" s="16" t="s">
        <v>59</v>
      </c>
      <c r="D38" s="17"/>
      <c r="E38" s="28" t="s">
        <v>68</v>
      </c>
      <c r="F38" s="11"/>
      <c r="G38" s="11"/>
      <c r="H38" s="11"/>
      <c r="K38" s="12">
        <v>10</v>
      </c>
    </row>
    <row r="39" spans="1:11">
      <c r="A39" s="14">
        <v>36</v>
      </c>
      <c r="B39" s="15" t="s">
        <v>20</v>
      </c>
      <c r="C39" s="16" t="s">
        <v>69</v>
      </c>
      <c r="D39" s="17" t="s">
        <v>22</v>
      </c>
      <c r="E39" s="20" t="s">
        <v>70</v>
      </c>
      <c r="F39" s="11"/>
      <c r="G39" s="11"/>
      <c r="H39" s="11"/>
      <c r="K39" s="12">
        <v>20</v>
      </c>
    </row>
    <row r="40" spans="1:11">
      <c r="A40" s="14">
        <v>37</v>
      </c>
      <c r="B40" s="15" t="s">
        <v>20</v>
      </c>
      <c r="C40" s="16" t="s">
        <v>69</v>
      </c>
      <c r="D40" s="17" t="s">
        <v>52</v>
      </c>
      <c r="E40" s="29" t="s">
        <v>71</v>
      </c>
      <c r="F40" s="11"/>
      <c r="G40" s="11"/>
      <c r="H40" s="11"/>
      <c r="K40" s="12">
        <v>5</v>
      </c>
    </row>
    <row r="41" spans="1:11">
      <c r="A41" s="14">
        <v>38</v>
      </c>
      <c r="B41" s="15" t="s">
        <v>20</v>
      </c>
      <c r="C41" s="16" t="s">
        <v>69</v>
      </c>
      <c r="D41" s="17" t="s">
        <v>52</v>
      </c>
      <c r="E41" s="29" t="s">
        <v>72</v>
      </c>
      <c r="F41" s="11"/>
      <c r="G41" s="11"/>
      <c r="H41" s="11"/>
      <c r="K41" s="12">
        <v>5</v>
      </c>
    </row>
    <row r="42" spans="1:11">
      <c r="A42" s="14">
        <v>39</v>
      </c>
      <c r="B42" s="15" t="s">
        <v>20</v>
      </c>
      <c r="C42" s="16" t="s">
        <v>69</v>
      </c>
      <c r="D42" s="17" t="s">
        <v>34</v>
      </c>
      <c r="E42" s="30" t="s">
        <v>73</v>
      </c>
      <c r="F42" s="11"/>
      <c r="G42" s="11"/>
      <c r="H42" s="11"/>
      <c r="K42" s="12">
        <v>420</v>
      </c>
    </row>
    <row r="43" spans="1:11">
      <c r="A43" s="14">
        <v>40</v>
      </c>
      <c r="B43" s="15" t="s">
        <v>20</v>
      </c>
      <c r="C43" s="16" t="s">
        <v>69</v>
      </c>
      <c r="D43" s="17" t="s">
        <v>37</v>
      </c>
      <c r="E43" s="29" t="s">
        <v>74</v>
      </c>
      <c r="F43" s="11"/>
      <c r="G43" s="11"/>
      <c r="H43" s="11"/>
      <c r="K43" s="12">
        <v>60</v>
      </c>
    </row>
    <row r="44" spans="1:11">
      <c r="A44" s="14">
        <v>41</v>
      </c>
      <c r="B44" s="15" t="s">
        <v>20</v>
      </c>
      <c r="C44" s="16" t="s">
        <v>69</v>
      </c>
      <c r="D44" s="17"/>
      <c r="E44" s="29" t="s">
        <v>75</v>
      </c>
      <c r="F44" s="11"/>
      <c r="G44" s="11"/>
      <c r="H44" s="11"/>
      <c r="K44" s="12">
        <v>20</v>
      </c>
    </row>
    <row r="45" spans="1:11">
      <c r="A45" s="14">
        <v>42</v>
      </c>
      <c r="B45" s="15" t="s">
        <v>20</v>
      </c>
      <c r="C45" s="16" t="s">
        <v>69</v>
      </c>
      <c r="D45" s="17" t="s">
        <v>29</v>
      </c>
      <c r="E45" s="29" t="s">
        <v>76</v>
      </c>
      <c r="F45" s="11"/>
      <c r="G45" s="11"/>
      <c r="H45" s="11"/>
      <c r="K45" s="12">
        <v>240</v>
      </c>
    </row>
    <row r="46" spans="1:11">
      <c r="A46" s="14">
        <v>43</v>
      </c>
      <c r="B46" s="15" t="s">
        <v>20</v>
      </c>
      <c r="C46" s="16" t="s">
        <v>77</v>
      </c>
      <c r="D46" s="17" t="s">
        <v>22</v>
      </c>
      <c r="E46" s="20" t="s">
        <v>78</v>
      </c>
      <c r="F46" s="11"/>
      <c r="G46" s="11"/>
      <c r="H46" s="11"/>
      <c r="K46" s="12">
        <v>20</v>
      </c>
    </row>
    <row r="47" spans="1:11">
      <c r="A47" s="14">
        <v>44</v>
      </c>
      <c r="B47" s="15" t="s">
        <v>20</v>
      </c>
      <c r="C47" s="16" t="s">
        <v>77</v>
      </c>
      <c r="D47" s="17" t="s">
        <v>52</v>
      </c>
      <c r="E47" s="19" t="s">
        <v>79</v>
      </c>
      <c r="F47" s="11"/>
      <c r="G47" s="11"/>
      <c r="H47" s="11"/>
      <c r="K47" s="12">
        <v>10</v>
      </c>
    </row>
    <row r="48" spans="1:11">
      <c r="A48" s="14">
        <v>45</v>
      </c>
      <c r="B48" s="15" t="s">
        <v>20</v>
      </c>
      <c r="C48" s="16" t="s">
        <v>77</v>
      </c>
      <c r="D48" s="17" t="s">
        <v>29</v>
      </c>
      <c r="E48" s="19" t="s">
        <v>80</v>
      </c>
      <c r="F48" s="11"/>
      <c r="G48" s="11"/>
      <c r="H48" s="11"/>
      <c r="K48" s="12">
        <v>30</v>
      </c>
    </row>
    <row r="49" spans="1:11">
      <c r="A49" s="14">
        <v>46</v>
      </c>
      <c r="B49" s="15" t="s">
        <v>20</v>
      </c>
      <c r="C49" s="16" t="s">
        <v>77</v>
      </c>
      <c r="D49" s="17" t="s">
        <v>34</v>
      </c>
      <c r="E49" s="19" t="s">
        <v>81</v>
      </c>
      <c r="F49" s="11"/>
      <c r="G49" s="11"/>
      <c r="H49" s="11"/>
      <c r="K49" s="12">
        <v>240</v>
      </c>
    </row>
    <row r="50" spans="1:11">
      <c r="A50" s="14">
        <v>47</v>
      </c>
      <c r="B50" s="15" t="s">
        <v>20</v>
      </c>
      <c r="C50" s="16" t="s">
        <v>77</v>
      </c>
      <c r="D50" s="17" t="s">
        <v>29</v>
      </c>
      <c r="E50" s="19" t="s">
        <v>82</v>
      </c>
      <c r="F50" s="11"/>
      <c r="G50" s="11"/>
      <c r="H50" s="11"/>
      <c r="K50" s="12">
        <v>30</v>
      </c>
    </row>
    <row r="51" spans="1:11">
      <c r="A51" s="14">
        <v>48</v>
      </c>
      <c r="B51" s="15" t="s">
        <v>20</v>
      </c>
      <c r="C51" s="16" t="s">
        <v>77</v>
      </c>
      <c r="D51" s="17" t="s">
        <v>37</v>
      </c>
      <c r="E51" s="31" t="s">
        <v>83</v>
      </c>
      <c r="F51" s="11"/>
      <c r="G51" s="11"/>
      <c r="H51" s="11"/>
      <c r="K51" s="12">
        <v>20</v>
      </c>
    </row>
    <row r="52" spans="1:11">
      <c r="A52" s="14">
        <v>49</v>
      </c>
      <c r="B52" s="15" t="s">
        <v>20</v>
      </c>
      <c r="C52" s="16" t="s">
        <v>84</v>
      </c>
      <c r="D52" s="17" t="s">
        <v>22</v>
      </c>
      <c r="E52" s="32" t="s">
        <v>85</v>
      </c>
      <c r="F52" s="11"/>
      <c r="G52" s="11"/>
      <c r="H52" s="11"/>
      <c r="K52" s="12">
        <v>20</v>
      </c>
    </row>
    <row r="53" spans="1:11">
      <c r="A53" s="14">
        <v>50</v>
      </c>
      <c r="B53" s="15" t="s">
        <v>20</v>
      </c>
      <c r="C53" s="16" t="s">
        <v>84</v>
      </c>
      <c r="D53" s="17" t="s">
        <v>34</v>
      </c>
      <c r="E53" s="33" t="s">
        <v>86</v>
      </c>
      <c r="F53" s="11"/>
      <c r="G53" s="11"/>
      <c r="H53" s="11"/>
      <c r="K53" s="12">
        <v>100</v>
      </c>
    </row>
    <row r="54" spans="1:11">
      <c r="A54" s="14">
        <v>51</v>
      </c>
      <c r="B54" s="15" t="s">
        <v>20</v>
      </c>
      <c r="C54" s="16" t="s">
        <v>84</v>
      </c>
      <c r="D54" s="17" t="s">
        <v>37</v>
      </c>
      <c r="E54" s="33" t="s">
        <v>87</v>
      </c>
      <c r="F54" s="11"/>
      <c r="G54" s="11"/>
      <c r="H54" s="11"/>
      <c r="K54" s="12">
        <v>100</v>
      </c>
    </row>
    <row r="55" spans="1:11">
      <c r="A55" s="14">
        <v>52</v>
      </c>
      <c r="B55" s="15" t="s">
        <v>20</v>
      </c>
      <c r="C55" s="16" t="s">
        <v>84</v>
      </c>
      <c r="D55" s="17" t="s">
        <v>37</v>
      </c>
      <c r="E55" s="33" t="s">
        <v>88</v>
      </c>
      <c r="F55" s="11"/>
      <c r="G55" s="11"/>
      <c r="H55" s="11"/>
      <c r="K55" s="12">
        <v>60</v>
      </c>
    </row>
    <row r="56" spans="1:11">
      <c r="A56" s="14">
        <v>53</v>
      </c>
      <c r="B56" s="15" t="s">
        <v>20</v>
      </c>
      <c r="C56" s="16" t="s">
        <v>84</v>
      </c>
      <c r="D56" s="17" t="s">
        <v>37</v>
      </c>
      <c r="E56" s="33" t="s">
        <v>89</v>
      </c>
      <c r="F56" s="11"/>
      <c r="G56" s="11"/>
      <c r="H56" s="11"/>
      <c r="K56" s="12">
        <v>120</v>
      </c>
    </row>
    <row r="57" spans="1:11">
      <c r="A57" s="14">
        <v>54</v>
      </c>
      <c r="B57" s="15" t="s">
        <v>20</v>
      </c>
      <c r="C57" s="16" t="s">
        <v>84</v>
      </c>
      <c r="D57" s="17" t="s">
        <v>34</v>
      </c>
      <c r="E57" s="33" t="s">
        <v>90</v>
      </c>
      <c r="F57" s="11"/>
      <c r="G57" s="11"/>
      <c r="H57" s="11"/>
      <c r="K57" s="12">
        <v>499.99999999999994</v>
      </c>
    </row>
    <row r="58" spans="1:11">
      <c r="A58" s="14">
        <v>55</v>
      </c>
      <c r="B58" s="15" t="s">
        <v>20</v>
      </c>
      <c r="C58" s="16" t="s">
        <v>84</v>
      </c>
      <c r="D58" s="17" t="s">
        <v>37</v>
      </c>
      <c r="E58" s="33" t="s">
        <v>91</v>
      </c>
      <c r="F58" s="11"/>
      <c r="G58" s="11"/>
      <c r="H58" s="11"/>
      <c r="K58" s="12">
        <v>100</v>
      </c>
    </row>
    <row r="59" spans="1:11">
      <c r="A59" s="14">
        <v>56</v>
      </c>
      <c r="B59" s="15" t="s">
        <v>20</v>
      </c>
      <c r="C59" s="16" t="s">
        <v>84</v>
      </c>
      <c r="D59" s="17" t="s">
        <v>92</v>
      </c>
      <c r="E59" s="26" t="s">
        <v>93</v>
      </c>
      <c r="F59" s="11"/>
      <c r="G59" s="11"/>
      <c r="H59" s="11"/>
      <c r="K59" s="12">
        <v>10</v>
      </c>
    </row>
    <row r="60" spans="1:11">
      <c r="A60" s="14">
        <v>57</v>
      </c>
      <c r="B60" s="15" t="s">
        <v>20</v>
      </c>
      <c r="C60" s="16" t="s">
        <v>84</v>
      </c>
      <c r="D60" s="17" t="s">
        <v>94</v>
      </c>
      <c r="E60" s="33" t="s">
        <v>95</v>
      </c>
      <c r="F60" s="11"/>
      <c r="G60" s="11"/>
      <c r="H60" s="11"/>
      <c r="K60" s="12">
        <v>50</v>
      </c>
    </row>
    <row r="61" spans="1:11">
      <c r="A61" s="14">
        <v>58</v>
      </c>
      <c r="B61" s="15" t="s">
        <v>20</v>
      </c>
      <c r="C61" s="16" t="s">
        <v>84</v>
      </c>
      <c r="D61" s="17" t="s">
        <v>29</v>
      </c>
      <c r="E61" s="33" t="s">
        <v>96</v>
      </c>
      <c r="F61" s="11"/>
      <c r="G61" s="11"/>
      <c r="H61" s="11"/>
      <c r="K61" s="12">
        <v>5</v>
      </c>
    </row>
    <row r="62" spans="1:11">
      <c r="A62" s="14">
        <v>59</v>
      </c>
      <c r="B62" s="15" t="s">
        <v>20</v>
      </c>
      <c r="C62" s="16" t="s">
        <v>84</v>
      </c>
      <c r="D62" s="17" t="s">
        <v>62</v>
      </c>
      <c r="E62" s="34" t="s">
        <v>97</v>
      </c>
      <c r="F62" s="11"/>
      <c r="G62" s="11"/>
      <c r="H62" s="11"/>
      <c r="K62" s="12">
        <v>15</v>
      </c>
    </row>
    <row r="63" spans="1:11">
      <c r="A63" s="14">
        <v>60</v>
      </c>
      <c r="B63" s="15" t="s">
        <v>20</v>
      </c>
      <c r="C63" s="16" t="s">
        <v>98</v>
      </c>
      <c r="D63" s="17" t="s">
        <v>22</v>
      </c>
      <c r="E63" s="34" t="s">
        <v>99</v>
      </c>
      <c r="F63" s="11"/>
      <c r="G63" s="11"/>
      <c r="H63" s="11"/>
      <c r="K63" s="12">
        <v>20</v>
      </c>
    </row>
    <row r="64" spans="1:11">
      <c r="A64" s="14">
        <v>61</v>
      </c>
      <c r="B64" s="15" t="s">
        <v>20</v>
      </c>
      <c r="C64" s="16" t="s">
        <v>98</v>
      </c>
      <c r="D64" s="17" t="s">
        <v>29</v>
      </c>
      <c r="E64" s="35" t="s">
        <v>100</v>
      </c>
      <c r="F64" s="11"/>
      <c r="G64" s="11"/>
      <c r="H64" s="11"/>
      <c r="K64" s="12">
        <v>20</v>
      </c>
    </row>
    <row r="65" spans="1:11">
      <c r="A65" s="14">
        <v>62</v>
      </c>
      <c r="B65" s="15" t="s">
        <v>20</v>
      </c>
      <c r="C65" s="16" t="s">
        <v>98</v>
      </c>
      <c r="D65" s="17" t="s">
        <v>52</v>
      </c>
      <c r="E65" s="36" t="s">
        <v>101</v>
      </c>
      <c r="F65" s="11"/>
      <c r="G65" s="11"/>
      <c r="H65" s="11"/>
      <c r="K65" s="12">
        <v>5</v>
      </c>
    </row>
    <row r="66" spans="1:11">
      <c r="A66" s="14">
        <v>63</v>
      </c>
      <c r="B66" s="15" t="s">
        <v>20</v>
      </c>
      <c r="C66" s="16" t="s">
        <v>98</v>
      </c>
      <c r="D66" s="17" t="s">
        <v>52</v>
      </c>
      <c r="E66" s="36" t="s">
        <v>102</v>
      </c>
      <c r="F66" s="11"/>
      <c r="G66" s="11"/>
      <c r="H66" s="11"/>
      <c r="K66" s="12">
        <v>5</v>
      </c>
    </row>
    <row r="67" spans="1:11">
      <c r="A67" s="14">
        <v>64</v>
      </c>
      <c r="B67" s="15" t="s">
        <v>20</v>
      </c>
      <c r="C67" s="16" t="s">
        <v>98</v>
      </c>
      <c r="D67" s="17" t="s">
        <v>103</v>
      </c>
      <c r="E67" s="36" t="s">
        <v>104</v>
      </c>
      <c r="F67" s="11"/>
      <c r="G67" s="11"/>
      <c r="H67" s="11"/>
      <c r="K67" s="12">
        <v>5</v>
      </c>
    </row>
    <row r="68" spans="1:11">
      <c r="A68" s="14">
        <v>65</v>
      </c>
      <c r="B68" s="15" t="s">
        <v>20</v>
      </c>
      <c r="C68" s="16" t="s">
        <v>98</v>
      </c>
      <c r="D68" s="17" t="s">
        <v>34</v>
      </c>
      <c r="E68" s="36" t="s">
        <v>105</v>
      </c>
      <c r="F68" s="11"/>
      <c r="G68" s="11"/>
      <c r="H68" s="11"/>
      <c r="K68" s="12">
        <v>660</v>
      </c>
    </row>
    <row r="69" spans="1:11">
      <c r="A69" s="14">
        <v>66</v>
      </c>
      <c r="B69" s="15" t="s">
        <v>20</v>
      </c>
      <c r="C69" s="16" t="s">
        <v>98</v>
      </c>
      <c r="D69" s="17" t="s">
        <v>37</v>
      </c>
      <c r="E69" s="36" t="s">
        <v>106</v>
      </c>
      <c r="F69" s="11"/>
      <c r="G69" s="11"/>
      <c r="H69" s="11"/>
      <c r="K69" s="12">
        <v>100</v>
      </c>
    </row>
    <row r="70" spans="1:11">
      <c r="A70" s="14">
        <v>67</v>
      </c>
      <c r="B70" s="15" t="s">
        <v>20</v>
      </c>
      <c r="C70" s="16" t="s">
        <v>98</v>
      </c>
      <c r="D70" s="17" t="s">
        <v>37</v>
      </c>
      <c r="E70" s="36" t="s">
        <v>107</v>
      </c>
      <c r="F70" s="11"/>
      <c r="G70" s="11"/>
      <c r="H70" s="11"/>
      <c r="K70" s="12">
        <v>100</v>
      </c>
    </row>
    <row r="71" spans="1:11">
      <c r="A71" s="14">
        <v>68</v>
      </c>
      <c r="B71" s="15" t="s">
        <v>20</v>
      </c>
      <c r="C71" s="16" t="s">
        <v>98</v>
      </c>
      <c r="D71" s="17" t="s">
        <v>29</v>
      </c>
      <c r="E71" s="36" t="s">
        <v>108</v>
      </c>
      <c r="F71" s="11"/>
      <c r="G71" s="11"/>
      <c r="H71" s="11"/>
      <c r="K71" s="12">
        <v>200</v>
      </c>
    </row>
    <row r="72" spans="1:11">
      <c r="A72" s="14">
        <v>69</v>
      </c>
      <c r="B72" s="15" t="s">
        <v>20</v>
      </c>
      <c r="C72" s="16" t="s">
        <v>98</v>
      </c>
      <c r="D72" s="17" t="s">
        <v>29</v>
      </c>
      <c r="E72" s="36" t="s">
        <v>109</v>
      </c>
      <c r="F72" s="11"/>
      <c r="G72" s="11"/>
      <c r="H72" s="11"/>
      <c r="K72" s="12">
        <v>200</v>
      </c>
    </row>
    <row r="73" spans="1:11">
      <c r="A73" s="14">
        <v>70</v>
      </c>
      <c r="B73" s="15" t="s">
        <v>20</v>
      </c>
      <c r="C73" s="16" t="s">
        <v>98</v>
      </c>
      <c r="D73" s="17" t="s">
        <v>92</v>
      </c>
      <c r="E73" s="36" t="s">
        <v>110</v>
      </c>
      <c r="F73" s="11"/>
      <c r="G73" s="11"/>
      <c r="H73" s="11"/>
      <c r="K73" s="12">
        <v>50</v>
      </c>
    </row>
    <row r="74" spans="1:11">
      <c r="A74" s="14">
        <v>71</v>
      </c>
      <c r="B74" s="15" t="s">
        <v>20</v>
      </c>
      <c r="C74" s="16" t="s">
        <v>98</v>
      </c>
      <c r="D74" s="17" t="s">
        <v>29</v>
      </c>
      <c r="E74" s="36" t="s">
        <v>111</v>
      </c>
      <c r="F74" s="11"/>
      <c r="G74" s="11"/>
      <c r="H74" s="11"/>
      <c r="K74" s="12">
        <v>15</v>
      </c>
    </row>
    <row r="75" spans="1:11">
      <c r="A75" s="14">
        <v>72</v>
      </c>
      <c r="B75" s="15" t="s">
        <v>20</v>
      </c>
      <c r="C75" s="16" t="s">
        <v>112</v>
      </c>
      <c r="D75" s="17" t="s">
        <v>22</v>
      </c>
      <c r="E75" s="34" t="s">
        <v>113</v>
      </c>
      <c r="F75" s="11"/>
      <c r="G75" s="11"/>
      <c r="H75" s="11"/>
      <c r="K75" s="12">
        <v>20</v>
      </c>
    </row>
    <row r="76" spans="1:11">
      <c r="A76" s="14">
        <v>73</v>
      </c>
      <c r="B76" s="15" t="s">
        <v>20</v>
      </c>
      <c r="C76" s="16" t="s">
        <v>112</v>
      </c>
      <c r="D76" s="17" t="s">
        <v>29</v>
      </c>
      <c r="E76" s="33" t="s">
        <v>114</v>
      </c>
      <c r="F76" s="11"/>
      <c r="G76" s="11"/>
      <c r="H76" s="11"/>
      <c r="K76" s="12">
        <v>240</v>
      </c>
    </row>
    <row r="77" spans="1:11">
      <c r="A77" s="14">
        <v>74</v>
      </c>
      <c r="B77" s="15" t="s">
        <v>20</v>
      </c>
      <c r="C77" s="16" t="s">
        <v>112</v>
      </c>
      <c r="D77" s="17" t="s">
        <v>29</v>
      </c>
      <c r="E77" s="33" t="s">
        <v>115</v>
      </c>
      <c r="F77" s="11"/>
      <c r="G77" s="11"/>
      <c r="H77" s="11"/>
      <c r="K77" s="12">
        <v>30</v>
      </c>
    </row>
    <row r="78" spans="1:11">
      <c r="A78" s="14">
        <v>75</v>
      </c>
      <c r="B78" s="15" t="s">
        <v>20</v>
      </c>
      <c r="C78" s="16" t="s">
        <v>112</v>
      </c>
      <c r="D78" s="17" t="s">
        <v>29</v>
      </c>
      <c r="E78" s="33" t="s">
        <v>116</v>
      </c>
      <c r="F78" s="11"/>
      <c r="G78" s="11"/>
      <c r="H78" s="11"/>
      <c r="K78" s="12">
        <v>90</v>
      </c>
    </row>
    <row r="79" spans="1:11">
      <c r="A79" s="14">
        <v>76</v>
      </c>
      <c r="B79" s="15" t="s">
        <v>20</v>
      </c>
      <c r="C79" s="16" t="s">
        <v>112</v>
      </c>
      <c r="D79" s="17" t="s">
        <v>117</v>
      </c>
      <c r="E79" s="33" t="s">
        <v>118</v>
      </c>
      <c r="F79" s="11"/>
      <c r="G79" s="11"/>
      <c r="H79" s="11"/>
      <c r="K79" s="12">
        <v>90</v>
      </c>
    </row>
    <row r="80" spans="1:11">
      <c r="A80" s="14">
        <v>77</v>
      </c>
      <c r="B80" s="15" t="s">
        <v>20</v>
      </c>
      <c r="C80" s="16" t="s">
        <v>112</v>
      </c>
      <c r="D80" s="17" t="s">
        <v>119</v>
      </c>
      <c r="E80" s="33" t="s">
        <v>120</v>
      </c>
      <c r="F80" s="11"/>
      <c r="G80" s="11"/>
      <c r="H80" s="11"/>
      <c r="K80" s="12">
        <v>90</v>
      </c>
    </row>
    <row r="81" spans="1:11">
      <c r="A81" s="14">
        <v>78</v>
      </c>
      <c r="B81" s="15" t="s">
        <v>20</v>
      </c>
      <c r="C81" s="16" t="s">
        <v>112</v>
      </c>
      <c r="D81" s="17" t="s">
        <v>94</v>
      </c>
      <c r="E81" s="33" t="s">
        <v>121</v>
      </c>
      <c r="F81" s="11"/>
      <c r="G81" s="11"/>
      <c r="H81" s="11"/>
      <c r="K81" s="12">
        <v>150</v>
      </c>
    </row>
    <row r="82" spans="1:11">
      <c r="A82" s="14">
        <v>79</v>
      </c>
      <c r="B82" s="15" t="s">
        <v>122</v>
      </c>
      <c r="C82" s="16" t="s">
        <v>123</v>
      </c>
      <c r="D82" s="17" t="s">
        <v>22</v>
      </c>
      <c r="E82" s="34" t="s">
        <v>124</v>
      </c>
      <c r="F82" s="11"/>
      <c r="G82" s="11"/>
      <c r="H82" s="11"/>
      <c r="K82" s="12">
        <v>20</v>
      </c>
    </row>
    <row r="83" spans="1:11">
      <c r="A83" s="14">
        <v>80</v>
      </c>
      <c r="B83" s="15" t="s">
        <v>122</v>
      </c>
      <c r="C83" s="16" t="s">
        <v>123</v>
      </c>
      <c r="D83" s="17" t="s">
        <v>27</v>
      </c>
      <c r="E83" s="34" t="s">
        <v>125</v>
      </c>
      <c r="F83" s="11"/>
      <c r="G83" s="11"/>
      <c r="H83" s="11"/>
      <c r="K83" s="12">
        <v>20</v>
      </c>
    </row>
    <row r="84" spans="1:11">
      <c r="A84" s="14">
        <v>81</v>
      </c>
      <c r="B84" s="15" t="s">
        <v>122</v>
      </c>
      <c r="C84" s="16" t="s">
        <v>123</v>
      </c>
      <c r="D84" s="17" t="s">
        <v>103</v>
      </c>
      <c r="E84" s="34" t="s">
        <v>126</v>
      </c>
      <c r="F84" s="11"/>
      <c r="G84" s="11"/>
      <c r="H84" s="11"/>
      <c r="K84" s="12">
        <v>120</v>
      </c>
    </row>
    <row r="85" spans="1:11">
      <c r="A85" s="14">
        <v>82</v>
      </c>
      <c r="B85" s="15" t="s">
        <v>122</v>
      </c>
      <c r="C85" s="16" t="s">
        <v>123</v>
      </c>
      <c r="D85" s="17" t="s">
        <v>31</v>
      </c>
      <c r="E85" s="34" t="s">
        <v>127</v>
      </c>
      <c r="F85" s="11"/>
      <c r="G85" s="11"/>
      <c r="H85" s="11"/>
      <c r="K85" s="12">
        <v>30</v>
      </c>
    </row>
    <row r="86" spans="1:11">
      <c r="A86" s="14">
        <v>83</v>
      </c>
      <c r="B86" s="15" t="s">
        <v>122</v>
      </c>
      <c r="C86" s="16" t="s">
        <v>123</v>
      </c>
      <c r="D86" s="17" t="s">
        <v>34</v>
      </c>
      <c r="E86" s="34" t="s">
        <v>128</v>
      </c>
      <c r="F86" s="11"/>
      <c r="G86" s="11"/>
      <c r="H86" s="11"/>
      <c r="K86" s="12">
        <v>400</v>
      </c>
    </row>
    <row r="87" spans="1:11">
      <c r="A87" s="14">
        <v>84</v>
      </c>
      <c r="B87" s="15" t="s">
        <v>122</v>
      </c>
      <c r="C87" s="16" t="s">
        <v>123</v>
      </c>
      <c r="D87" s="17" t="s">
        <v>29</v>
      </c>
      <c r="E87" s="34" t="s">
        <v>129</v>
      </c>
      <c r="F87" s="11"/>
      <c r="G87" s="11"/>
      <c r="H87" s="11"/>
      <c r="K87" s="12">
        <v>150</v>
      </c>
    </row>
    <row r="88" spans="1:11">
      <c r="A88" s="14">
        <v>85</v>
      </c>
      <c r="B88" s="15" t="s">
        <v>122</v>
      </c>
      <c r="C88" s="16" t="s">
        <v>123</v>
      </c>
      <c r="D88" s="17" t="s">
        <v>37</v>
      </c>
      <c r="E88" s="34" t="s">
        <v>38</v>
      </c>
      <c r="F88" s="11"/>
      <c r="G88" s="11"/>
      <c r="H88" s="11"/>
      <c r="K88" s="12">
        <v>30</v>
      </c>
    </row>
    <row r="89" spans="1:11">
      <c r="A89" s="14">
        <v>86</v>
      </c>
      <c r="B89" s="15" t="s">
        <v>122</v>
      </c>
      <c r="C89" s="16" t="s">
        <v>123</v>
      </c>
      <c r="D89" s="17" t="s">
        <v>117</v>
      </c>
      <c r="E89" s="34" t="s">
        <v>130</v>
      </c>
      <c r="F89" s="11"/>
      <c r="G89" s="11"/>
      <c r="H89" s="11"/>
      <c r="K89" s="12">
        <v>30</v>
      </c>
    </row>
    <row r="90" spans="1:11">
      <c r="A90" s="14">
        <v>87</v>
      </c>
      <c r="B90" s="15" t="s">
        <v>122</v>
      </c>
      <c r="C90" s="16" t="s">
        <v>123</v>
      </c>
      <c r="D90" s="17"/>
      <c r="E90" s="34" t="s">
        <v>131</v>
      </c>
      <c r="F90" s="11"/>
      <c r="G90" s="11"/>
      <c r="H90" s="11"/>
      <c r="K90" s="12">
        <v>60</v>
      </c>
    </row>
    <row r="91" spans="1:11">
      <c r="A91" s="14">
        <v>88</v>
      </c>
      <c r="B91" s="15" t="s">
        <v>122</v>
      </c>
      <c r="C91" s="16" t="s">
        <v>123</v>
      </c>
      <c r="D91" s="17" t="s">
        <v>22</v>
      </c>
      <c r="E91" s="34" t="s">
        <v>132</v>
      </c>
      <c r="F91" s="11"/>
      <c r="G91" s="11"/>
      <c r="H91" s="11"/>
      <c r="K91" s="12">
        <v>20</v>
      </c>
    </row>
    <row r="92" spans="1:11">
      <c r="A92" s="14">
        <v>89</v>
      </c>
      <c r="B92" s="15" t="s">
        <v>122</v>
      </c>
      <c r="C92" s="16" t="s">
        <v>123</v>
      </c>
      <c r="D92" s="17" t="s">
        <v>27</v>
      </c>
      <c r="E92" s="34" t="s">
        <v>125</v>
      </c>
      <c r="F92" s="11"/>
      <c r="G92" s="11"/>
      <c r="H92" s="11"/>
      <c r="K92" s="12">
        <v>20</v>
      </c>
    </row>
    <row r="93" spans="1:11">
      <c r="A93" s="14">
        <v>90</v>
      </c>
      <c r="B93" s="15" t="s">
        <v>122</v>
      </c>
      <c r="C93" s="16" t="s">
        <v>123</v>
      </c>
      <c r="D93" s="17" t="s">
        <v>103</v>
      </c>
      <c r="E93" s="34" t="s">
        <v>126</v>
      </c>
      <c r="F93" s="11"/>
      <c r="G93" s="11"/>
      <c r="H93" s="11"/>
      <c r="K93" s="12">
        <v>120</v>
      </c>
    </row>
    <row r="94" spans="1:11">
      <c r="A94" s="14">
        <v>91</v>
      </c>
      <c r="B94" s="15" t="s">
        <v>122</v>
      </c>
      <c r="C94" s="16" t="s">
        <v>123</v>
      </c>
      <c r="D94" s="17" t="s">
        <v>31</v>
      </c>
      <c r="E94" s="34" t="s">
        <v>133</v>
      </c>
      <c r="F94" s="11"/>
      <c r="G94" s="11"/>
      <c r="H94" s="11"/>
      <c r="K94" s="12">
        <v>40</v>
      </c>
    </row>
    <row r="95" spans="1:11">
      <c r="A95" s="14">
        <v>92</v>
      </c>
      <c r="B95" s="15" t="s">
        <v>122</v>
      </c>
      <c r="C95" s="16" t="s">
        <v>123</v>
      </c>
      <c r="D95" s="17" t="s">
        <v>31</v>
      </c>
      <c r="E95" s="34" t="s">
        <v>127</v>
      </c>
      <c r="F95" s="11"/>
      <c r="G95" s="11"/>
      <c r="H95" s="11"/>
      <c r="K95" s="12">
        <v>30</v>
      </c>
    </row>
    <row r="96" spans="1:11">
      <c r="A96" s="14">
        <v>93</v>
      </c>
      <c r="B96" s="15" t="s">
        <v>122</v>
      </c>
      <c r="C96" s="16" t="s">
        <v>123</v>
      </c>
      <c r="D96" s="17" t="s">
        <v>52</v>
      </c>
      <c r="E96" s="10" t="s">
        <v>134</v>
      </c>
      <c r="F96" s="11"/>
      <c r="G96" s="11"/>
      <c r="H96" s="11"/>
      <c r="K96" s="12">
        <v>10</v>
      </c>
    </row>
    <row r="97" spans="1:11">
      <c r="A97" s="14">
        <v>94</v>
      </c>
      <c r="B97" s="15" t="s">
        <v>122</v>
      </c>
      <c r="C97" s="16" t="s">
        <v>123</v>
      </c>
      <c r="D97" s="17" t="s">
        <v>52</v>
      </c>
      <c r="E97" s="34" t="s">
        <v>135</v>
      </c>
      <c r="F97" s="11"/>
      <c r="G97" s="11"/>
      <c r="H97" s="11"/>
      <c r="K97" s="12">
        <v>5</v>
      </c>
    </row>
    <row r="98" spans="1:11">
      <c r="A98" s="14">
        <v>95</v>
      </c>
      <c r="B98" s="15" t="s">
        <v>122</v>
      </c>
      <c r="C98" s="16" t="s">
        <v>123</v>
      </c>
      <c r="D98" s="17" t="s">
        <v>34</v>
      </c>
      <c r="E98" s="34" t="s">
        <v>136</v>
      </c>
      <c r="F98" s="11"/>
      <c r="G98" s="11"/>
      <c r="H98" s="11"/>
      <c r="K98" s="12">
        <v>200</v>
      </c>
    </row>
    <row r="99" spans="1:11">
      <c r="A99" s="14">
        <v>96</v>
      </c>
      <c r="B99" s="15" t="s">
        <v>122</v>
      </c>
      <c r="C99" s="16" t="s">
        <v>123</v>
      </c>
      <c r="D99" s="17" t="s">
        <v>31</v>
      </c>
      <c r="E99" s="34" t="s">
        <v>137</v>
      </c>
      <c r="F99" s="11"/>
      <c r="G99" s="11"/>
      <c r="H99" s="11"/>
      <c r="K99" s="12">
        <v>50</v>
      </c>
    </row>
    <row r="100" spans="1:11">
      <c r="A100" s="14">
        <v>97</v>
      </c>
      <c r="B100" s="15" t="s">
        <v>122</v>
      </c>
      <c r="C100" s="16" t="s">
        <v>123</v>
      </c>
      <c r="D100" s="17"/>
      <c r="E100" s="34" t="s">
        <v>75</v>
      </c>
      <c r="F100" s="11"/>
      <c r="G100" s="11"/>
      <c r="H100" s="11"/>
      <c r="K100" s="12">
        <v>30</v>
      </c>
    </row>
    <row r="101" spans="1:11">
      <c r="A101" s="14">
        <v>98</v>
      </c>
      <c r="B101" s="15" t="s">
        <v>122</v>
      </c>
      <c r="C101" s="16" t="s">
        <v>123</v>
      </c>
      <c r="D101" s="17" t="s">
        <v>37</v>
      </c>
      <c r="E101" s="34" t="s">
        <v>38</v>
      </c>
      <c r="F101" s="11"/>
      <c r="G101" s="11"/>
      <c r="H101" s="11"/>
      <c r="K101" s="12">
        <v>40</v>
      </c>
    </row>
    <row r="102" spans="1:11">
      <c r="A102" s="14">
        <v>99</v>
      </c>
      <c r="B102" s="15" t="s">
        <v>122</v>
      </c>
      <c r="C102" s="16" t="s">
        <v>123</v>
      </c>
      <c r="D102" s="17" t="s">
        <v>29</v>
      </c>
      <c r="E102" s="34" t="s">
        <v>138</v>
      </c>
      <c r="F102" s="11"/>
      <c r="G102" s="11"/>
      <c r="H102" s="11"/>
      <c r="K102" s="12">
        <v>40</v>
      </c>
    </row>
    <row r="103" spans="1:11">
      <c r="A103" s="14">
        <v>100</v>
      </c>
      <c r="B103" s="15" t="s">
        <v>122</v>
      </c>
      <c r="C103" s="16" t="s">
        <v>139</v>
      </c>
      <c r="D103" s="17" t="s">
        <v>22</v>
      </c>
      <c r="E103" s="34" t="s">
        <v>140</v>
      </c>
      <c r="F103" s="11"/>
      <c r="G103" s="11"/>
      <c r="H103" s="11"/>
      <c r="K103" s="12">
        <v>25</v>
      </c>
    </row>
    <row r="104" spans="1:11">
      <c r="A104" s="14">
        <v>101</v>
      </c>
      <c r="B104" s="15" t="s">
        <v>122</v>
      </c>
      <c r="C104" s="16" t="s">
        <v>139</v>
      </c>
      <c r="D104" s="17" t="s">
        <v>34</v>
      </c>
      <c r="E104" s="34" t="s">
        <v>141</v>
      </c>
      <c r="F104" s="11"/>
      <c r="G104" s="11"/>
      <c r="H104" s="11"/>
      <c r="K104" s="12">
        <v>90</v>
      </c>
    </row>
    <row r="105" spans="1:11">
      <c r="A105" s="14">
        <v>102</v>
      </c>
      <c r="B105" s="15" t="s">
        <v>122</v>
      </c>
      <c r="C105" s="16" t="s">
        <v>139</v>
      </c>
      <c r="D105" s="17" t="s">
        <v>62</v>
      </c>
      <c r="E105" s="34" t="s">
        <v>142</v>
      </c>
      <c r="F105" s="11"/>
      <c r="G105" s="11"/>
      <c r="H105" s="11"/>
      <c r="K105" s="12">
        <v>180</v>
      </c>
    </row>
    <row r="106" spans="1:11">
      <c r="A106" s="14">
        <v>103</v>
      </c>
      <c r="B106" s="15" t="s">
        <v>122</v>
      </c>
      <c r="C106" s="16" t="s">
        <v>139</v>
      </c>
      <c r="D106" s="17" t="s">
        <v>62</v>
      </c>
      <c r="E106" s="34" t="s">
        <v>143</v>
      </c>
      <c r="F106" s="11"/>
      <c r="G106" s="11"/>
      <c r="H106" s="11"/>
      <c r="K106" s="12">
        <v>49.999999999999993</v>
      </c>
    </row>
    <row r="107" spans="1:11">
      <c r="A107" s="14">
        <v>104</v>
      </c>
      <c r="B107" s="15" t="s">
        <v>122</v>
      </c>
      <c r="C107" s="16" t="s">
        <v>139</v>
      </c>
      <c r="D107" s="17" t="s">
        <v>34</v>
      </c>
      <c r="E107" s="34" t="s">
        <v>144</v>
      </c>
      <c r="F107" s="11"/>
      <c r="G107" s="11"/>
      <c r="H107" s="11"/>
      <c r="K107" s="12">
        <v>10</v>
      </c>
    </row>
    <row r="108" spans="1:11">
      <c r="A108" s="14">
        <v>105</v>
      </c>
      <c r="B108" s="15" t="s">
        <v>122</v>
      </c>
      <c r="C108" s="16" t="s">
        <v>139</v>
      </c>
      <c r="D108" s="17" t="s">
        <v>34</v>
      </c>
      <c r="E108" s="34" t="s">
        <v>86</v>
      </c>
      <c r="F108" s="11"/>
      <c r="G108" s="11"/>
      <c r="H108" s="11"/>
      <c r="K108" s="12">
        <v>60</v>
      </c>
    </row>
    <row r="109" spans="1:11">
      <c r="A109" s="14">
        <v>106</v>
      </c>
      <c r="B109" s="15" t="s">
        <v>122</v>
      </c>
      <c r="C109" s="16" t="s">
        <v>139</v>
      </c>
      <c r="D109" s="17" t="s">
        <v>34</v>
      </c>
      <c r="E109" s="37" t="s">
        <v>145</v>
      </c>
      <c r="F109" s="11"/>
      <c r="G109" s="11"/>
      <c r="H109" s="11"/>
      <c r="K109" s="12">
        <v>90</v>
      </c>
    </row>
    <row r="110" spans="1:11">
      <c r="A110" s="14">
        <v>107</v>
      </c>
      <c r="B110" s="15" t="s">
        <v>122</v>
      </c>
      <c r="C110" s="16" t="s">
        <v>139</v>
      </c>
      <c r="D110" s="17" t="s">
        <v>52</v>
      </c>
      <c r="E110" s="38" t="s">
        <v>134</v>
      </c>
      <c r="F110" s="11"/>
      <c r="G110" s="11"/>
      <c r="H110" s="11"/>
      <c r="K110" s="12">
        <v>3</v>
      </c>
    </row>
    <row r="111" spans="1:11">
      <c r="A111" s="14">
        <v>108</v>
      </c>
      <c r="B111" s="15" t="s">
        <v>122</v>
      </c>
      <c r="C111" s="16" t="s">
        <v>139</v>
      </c>
      <c r="D111" s="17" t="s">
        <v>34</v>
      </c>
      <c r="E111" s="10" t="s">
        <v>146</v>
      </c>
      <c r="F111" s="11"/>
      <c r="G111" s="11"/>
      <c r="H111" s="11"/>
      <c r="K111" s="12">
        <v>90</v>
      </c>
    </row>
    <row r="112" spans="1:11">
      <c r="A112" s="14">
        <v>109</v>
      </c>
      <c r="B112" s="15" t="s">
        <v>122</v>
      </c>
      <c r="C112" s="16" t="s">
        <v>139</v>
      </c>
      <c r="D112" s="17" t="s">
        <v>29</v>
      </c>
      <c r="E112" s="38" t="s">
        <v>147</v>
      </c>
      <c r="F112" s="11"/>
      <c r="G112" s="11"/>
      <c r="H112" s="11"/>
      <c r="K112" s="12">
        <v>30</v>
      </c>
    </row>
    <row r="113" spans="1:11">
      <c r="A113" s="14">
        <v>110</v>
      </c>
      <c r="B113" s="15" t="s">
        <v>122</v>
      </c>
      <c r="C113" s="16" t="s">
        <v>139</v>
      </c>
      <c r="D113" s="17" t="s">
        <v>34</v>
      </c>
      <c r="E113" s="39" t="s">
        <v>148</v>
      </c>
      <c r="F113" s="11"/>
      <c r="G113" s="11"/>
      <c r="H113" s="11"/>
      <c r="K113" s="12">
        <v>90</v>
      </c>
    </row>
    <row r="114" spans="1:11">
      <c r="A114" s="14">
        <v>111</v>
      </c>
      <c r="B114" s="15" t="s">
        <v>122</v>
      </c>
      <c r="C114" s="16" t="s">
        <v>139</v>
      </c>
      <c r="D114" s="17" t="s">
        <v>117</v>
      </c>
      <c r="E114" s="34" t="s">
        <v>149</v>
      </c>
      <c r="F114" s="11"/>
      <c r="G114" s="11"/>
      <c r="H114" s="11"/>
      <c r="K114" s="12">
        <v>90</v>
      </c>
    </row>
    <row r="115" spans="1:11">
      <c r="A115" s="14">
        <v>112</v>
      </c>
      <c r="B115" s="15" t="s">
        <v>122</v>
      </c>
      <c r="C115" s="16" t="s">
        <v>139</v>
      </c>
      <c r="D115" s="17" t="s">
        <v>62</v>
      </c>
      <c r="E115" s="34" t="s">
        <v>150</v>
      </c>
      <c r="F115" s="11"/>
      <c r="G115" s="11"/>
      <c r="H115" s="11"/>
      <c r="K115" s="12">
        <v>36</v>
      </c>
    </row>
    <row r="116" spans="1:11">
      <c r="A116" s="14">
        <v>113</v>
      </c>
      <c r="B116" s="15" t="s">
        <v>122</v>
      </c>
      <c r="C116" s="16" t="s">
        <v>139</v>
      </c>
      <c r="D116" s="17" t="s">
        <v>34</v>
      </c>
      <c r="E116" s="34" t="s">
        <v>151</v>
      </c>
      <c r="F116" s="11"/>
      <c r="G116" s="11"/>
      <c r="H116" s="11"/>
      <c r="K116" s="12">
        <v>36</v>
      </c>
    </row>
    <row r="117" spans="1:11">
      <c r="A117" s="14">
        <v>114</v>
      </c>
      <c r="B117" s="15" t="s">
        <v>122</v>
      </c>
      <c r="C117" s="16" t="s">
        <v>139</v>
      </c>
      <c r="D117" s="17" t="s">
        <v>94</v>
      </c>
      <c r="E117" s="34" t="s">
        <v>152</v>
      </c>
      <c r="F117" s="11"/>
      <c r="G117" s="11"/>
      <c r="H117" s="11"/>
      <c r="K117" s="12">
        <v>180</v>
      </c>
    </row>
    <row r="118" spans="1:11">
      <c r="A118" s="14">
        <v>115</v>
      </c>
      <c r="B118" s="15" t="s">
        <v>122</v>
      </c>
      <c r="C118" s="16" t="s">
        <v>139</v>
      </c>
      <c r="D118" s="17" t="s">
        <v>37</v>
      </c>
      <c r="E118" s="34" t="s">
        <v>38</v>
      </c>
      <c r="F118" s="11"/>
      <c r="G118" s="11"/>
      <c r="H118" s="11"/>
      <c r="K118" s="12">
        <v>30</v>
      </c>
    </row>
    <row r="119" spans="1:11">
      <c r="A119" s="14">
        <v>116</v>
      </c>
      <c r="B119" s="15" t="s">
        <v>122</v>
      </c>
      <c r="C119" s="16" t="s">
        <v>139</v>
      </c>
      <c r="D119" s="17" t="s">
        <v>94</v>
      </c>
      <c r="E119" s="34" t="s">
        <v>153</v>
      </c>
      <c r="F119" s="11"/>
      <c r="G119" s="11"/>
      <c r="H119" s="11"/>
      <c r="K119" s="12">
        <v>30</v>
      </c>
    </row>
    <row r="120" spans="1:11">
      <c r="A120" s="14">
        <v>117</v>
      </c>
      <c r="B120" s="15" t="s">
        <v>122</v>
      </c>
      <c r="C120" s="16" t="s">
        <v>139</v>
      </c>
      <c r="D120" s="17" t="s">
        <v>52</v>
      </c>
      <c r="E120" s="34" t="s">
        <v>154</v>
      </c>
      <c r="F120" s="11"/>
      <c r="G120" s="11"/>
      <c r="H120" s="11"/>
      <c r="K120" s="12">
        <v>30</v>
      </c>
    </row>
    <row r="121" spans="1:11">
      <c r="A121" s="14">
        <v>118</v>
      </c>
      <c r="B121" s="15" t="s">
        <v>122</v>
      </c>
      <c r="C121" s="16" t="s">
        <v>139</v>
      </c>
      <c r="D121" s="17" t="s">
        <v>62</v>
      </c>
      <c r="E121" s="34" t="s">
        <v>155</v>
      </c>
      <c r="F121" s="11"/>
      <c r="G121" s="11"/>
      <c r="H121" s="11"/>
      <c r="K121" s="12">
        <v>6</v>
      </c>
    </row>
    <row r="122" spans="1:11">
      <c r="A122" s="14">
        <v>119</v>
      </c>
      <c r="B122" s="15" t="s">
        <v>122</v>
      </c>
      <c r="C122" s="16" t="s">
        <v>139</v>
      </c>
      <c r="D122" s="17" t="s">
        <v>29</v>
      </c>
      <c r="E122" s="10" t="s">
        <v>156</v>
      </c>
      <c r="F122" s="11"/>
      <c r="G122" s="11"/>
      <c r="H122" s="11"/>
      <c r="K122" s="12">
        <v>20</v>
      </c>
    </row>
    <row r="123" spans="1:11">
      <c r="A123" s="14">
        <v>120</v>
      </c>
      <c r="B123" s="15" t="s">
        <v>122</v>
      </c>
      <c r="C123" s="16" t="s">
        <v>157</v>
      </c>
      <c r="D123" s="17" t="s">
        <v>22</v>
      </c>
      <c r="E123" s="40" t="s">
        <v>158</v>
      </c>
      <c r="F123" s="11"/>
      <c r="G123" s="11"/>
      <c r="H123" s="11"/>
      <c r="K123" s="12">
        <v>20</v>
      </c>
    </row>
    <row r="124" spans="1:11">
      <c r="A124" s="14">
        <v>121</v>
      </c>
      <c r="B124" s="15" t="s">
        <v>122</v>
      </c>
      <c r="C124" s="16" t="s">
        <v>157</v>
      </c>
      <c r="D124" s="17" t="s">
        <v>52</v>
      </c>
      <c r="E124" s="40" t="s">
        <v>159</v>
      </c>
      <c r="F124" s="11"/>
      <c r="G124" s="11"/>
      <c r="H124" s="11"/>
      <c r="K124" s="12">
        <v>35</v>
      </c>
    </row>
    <row r="125" spans="1:11">
      <c r="A125" s="14">
        <v>122</v>
      </c>
      <c r="B125" s="15" t="s">
        <v>122</v>
      </c>
      <c r="C125" s="16" t="s">
        <v>157</v>
      </c>
      <c r="D125" s="17" t="s">
        <v>27</v>
      </c>
      <c r="E125" s="40" t="s">
        <v>160</v>
      </c>
      <c r="F125" s="11"/>
      <c r="G125" s="11"/>
      <c r="H125" s="11"/>
      <c r="K125" s="12">
        <v>15</v>
      </c>
    </row>
    <row r="126" spans="1:11">
      <c r="A126" s="14">
        <v>123</v>
      </c>
      <c r="B126" s="15" t="s">
        <v>122</v>
      </c>
      <c r="C126" s="16" t="s">
        <v>157</v>
      </c>
      <c r="D126" s="17" t="s">
        <v>29</v>
      </c>
      <c r="E126" s="40" t="s">
        <v>161</v>
      </c>
      <c r="F126" s="11"/>
      <c r="G126" s="11"/>
      <c r="H126" s="11"/>
      <c r="K126" s="12">
        <v>500.00000000000006</v>
      </c>
    </row>
    <row r="127" spans="1:11">
      <c r="A127" s="14">
        <v>124</v>
      </c>
      <c r="B127" s="15" t="s">
        <v>122</v>
      </c>
      <c r="C127" s="16" t="s">
        <v>157</v>
      </c>
      <c r="D127" s="17" t="s">
        <v>94</v>
      </c>
      <c r="E127" s="40" t="s">
        <v>162</v>
      </c>
      <c r="F127" s="11"/>
      <c r="G127" s="11"/>
      <c r="H127" s="11"/>
      <c r="K127" s="12">
        <v>20</v>
      </c>
    </row>
    <row r="128" spans="1:11">
      <c r="A128" s="14">
        <v>125</v>
      </c>
      <c r="B128" s="15" t="s">
        <v>122</v>
      </c>
      <c r="C128" s="16" t="s">
        <v>157</v>
      </c>
      <c r="D128" s="17" t="s">
        <v>29</v>
      </c>
      <c r="E128" s="34" t="s">
        <v>163</v>
      </c>
      <c r="F128" s="11"/>
      <c r="G128" s="11"/>
      <c r="H128" s="11"/>
      <c r="K128" s="12">
        <v>100</v>
      </c>
    </row>
    <row r="129" spans="1:11">
      <c r="A129" s="14">
        <v>126</v>
      </c>
      <c r="B129" s="15" t="s">
        <v>122</v>
      </c>
      <c r="C129" s="16" t="s">
        <v>157</v>
      </c>
      <c r="D129" s="17" t="s">
        <v>94</v>
      </c>
      <c r="E129" s="34" t="s">
        <v>164</v>
      </c>
      <c r="F129" s="11"/>
      <c r="G129" s="11"/>
      <c r="H129" s="11"/>
      <c r="K129" s="12">
        <v>30</v>
      </c>
    </row>
    <row r="130" spans="1:11">
      <c r="A130" s="14">
        <v>127</v>
      </c>
      <c r="B130" s="15" t="s">
        <v>122</v>
      </c>
      <c r="C130" s="16" t="s">
        <v>157</v>
      </c>
      <c r="D130" s="17" t="s">
        <v>29</v>
      </c>
      <c r="E130" s="34" t="s">
        <v>165</v>
      </c>
      <c r="F130" s="11"/>
      <c r="G130" s="11"/>
      <c r="H130" s="11"/>
      <c r="K130" s="12">
        <v>30</v>
      </c>
    </row>
    <row r="131" spans="1:11">
      <c r="A131" s="14">
        <v>128</v>
      </c>
      <c r="B131" s="15" t="s">
        <v>122</v>
      </c>
      <c r="C131" s="16" t="s">
        <v>157</v>
      </c>
      <c r="D131" s="17" t="s">
        <v>29</v>
      </c>
      <c r="E131" s="34" t="s">
        <v>166</v>
      </c>
      <c r="F131" s="11"/>
      <c r="G131" s="11"/>
      <c r="H131" s="11"/>
      <c r="K131" s="12">
        <v>30</v>
      </c>
    </row>
    <row r="132" spans="1:11">
      <c r="A132" s="14">
        <v>129</v>
      </c>
      <c r="B132" s="15" t="s">
        <v>122</v>
      </c>
      <c r="C132" s="16" t="s">
        <v>157</v>
      </c>
      <c r="D132" s="17" t="s">
        <v>57</v>
      </c>
      <c r="E132" s="34" t="s">
        <v>167</v>
      </c>
      <c r="F132" s="11"/>
      <c r="G132" s="11"/>
      <c r="H132" s="11"/>
      <c r="K132" s="12">
        <v>60</v>
      </c>
    </row>
    <row r="133" spans="1:11">
      <c r="A133" s="14">
        <v>130</v>
      </c>
      <c r="B133" s="15" t="s">
        <v>122</v>
      </c>
      <c r="C133" s="16" t="s">
        <v>157</v>
      </c>
      <c r="D133" s="17" t="s">
        <v>29</v>
      </c>
      <c r="E133" s="34" t="s">
        <v>168</v>
      </c>
      <c r="F133" s="11"/>
      <c r="G133" s="11"/>
      <c r="H133" s="11"/>
      <c r="K133" s="12">
        <v>10</v>
      </c>
    </row>
    <row r="134" spans="1:11">
      <c r="A134" s="14">
        <v>131</v>
      </c>
      <c r="B134" s="15" t="s">
        <v>122</v>
      </c>
      <c r="C134" s="16" t="s">
        <v>157</v>
      </c>
      <c r="D134" s="17" t="s">
        <v>117</v>
      </c>
      <c r="E134" s="34" t="s">
        <v>169</v>
      </c>
      <c r="F134" s="11"/>
      <c r="G134" s="11"/>
      <c r="H134" s="11"/>
      <c r="K134" s="12">
        <v>20</v>
      </c>
    </row>
    <row r="135" spans="1:11">
      <c r="A135" s="14">
        <v>132</v>
      </c>
      <c r="B135" s="15" t="s">
        <v>122</v>
      </c>
      <c r="C135" s="16" t="s">
        <v>157</v>
      </c>
      <c r="D135" s="17" t="s">
        <v>117</v>
      </c>
      <c r="E135" s="34" t="s">
        <v>170</v>
      </c>
      <c r="F135" s="11"/>
      <c r="G135" s="11"/>
      <c r="H135" s="11"/>
      <c r="K135" s="12">
        <v>20</v>
      </c>
    </row>
    <row r="136" spans="1:11">
      <c r="A136" s="14">
        <v>133</v>
      </c>
      <c r="B136" s="15" t="s">
        <v>122</v>
      </c>
      <c r="C136" s="16" t="s">
        <v>157</v>
      </c>
      <c r="D136" s="17" t="s">
        <v>37</v>
      </c>
      <c r="E136" s="34" t="s">
        <v>38</v>
      </c>
      <c r="F136" s="11"/>
      <c r="G136" s="11"/>
      <c r="H136" s="11"/>
      <c r="K136" s="12">
        <v>30</v>
      </c>
    </row>
    <row r="137" spans="1:11">
      <c r="A137" s="14">
        <v>134</v>
      </c>
      <c r="B137" s="15" t="s">
        <v>122</v>
      </c>
      <c r="C137" s="16" t="s">
        <v>171</v>
      </c>
      <c r="D137" s="17" t="s">
        <v>22</v>
      </c>
      <c r="E137" s="40" t="s">
        <v>172</v>
      </c>
      <c r="F137" s="11"/>
      <c r="G137" s="11"/>
      <c r="H137" s="11"/>
      <c r="K137" s="12">
        <v>300</v>
      </c>
    </row>
    <row r="138" spans="1:11">
      <c r="A138" s="14">
        <v>135</v>
      </c>
      <c r="B138" s="15" t="s">
        <v>122</v>
      </c>
      <c r="C138" s="16" t="s">
        <v>171</v>
      </c>
      <c r="D138" s="17" t="s">
        <v>62</v>
      </c>
      <c r="E138" s="34" t="s">
        <v>173</v>
      </c>
      <c r="F138" s="11"/>
      <c r="G138" s="11"/>
      <c r="H138" s="11"/>
      <c r="K138" s="12">
        <v>150</v>
      </c>
    </row>
    <row r="139" spans="1:11">
      <c r="A139" s="14">
        <v>136</v>
      </c>
      <c r="B139" s="15" t="s">
        <v>122</v>
      </c>
      <c r="C139" s="16" t="s">
        <v>171</v>
      </c>
      <c r="D139" s="17" t="s">
        <v>62</v>
      </c>
      <c r="E139" s="10" t="s">
        <v>174</v>
      </c>
      <c r="F139" s="11"/>
      <c r="G139" s="11"/>
      <c r="H139" s="11"/>
      <c r="K139" s="12">
        <v>99.999999999999986</v>
      </c>
    </row>
    <row r="140" spans="1:11">
      <c r="A140" s="14">
        <v>137</v>
      </c>
      <c r="B140" s="15" t="s">
        <v>122</v>
      </c>
      <c r="C140" s="16" t="s">
        <v>171</v>
      </c>
      <c r="D140" s="17" t="s">
        <v>52</v>
      </c>
      <c r="E140" s="34" t="s">
        <v>134</v>
      </c>
      <c r="F140" s="11"/>
      <c r="G140" s="11"/>
      <c r="H140" s="11"/>
      <c r="K140" s="12">
        <v>99.999999999999986</v>
      </c>
    </row>
    <row r="141" spans="1:11">
      <c r="A141" s="14">
        <v>138</v>
      </c>
      <c r="B141" s="15" t="s">
        <v>122</v>
      </c>
      <c r="C141" s="16" t="s">
        <v>171</v>
      </c>
      <c r="D141" s="17" t="s">
        <v>62</v>
      </c>
      <c r="E141" s="34" t="s">
        <v>175</v>
      </c>
      <c r="F141" s="11"/>
      <c r="G141" s="11"/>
      <c r="H141" s="11"/>
      <c r="K141" s="12">
        <v>99.999999999999986</v>
      </c>
    </row>
    <row r="142" spans="1:11">
      <c r="A142" s="14">
        <v>139</v>
      </c>
      <c r="B142" s="15" t="s">
        <v>122</v>
      </c>
      <c r="C142" s="16" t="s">
        <v>171</v>
      </c>
      <c r="D142" s="17" t="s">
        <v>62</v>
      </c>
      <c r="E142" s="34" t="s">
        <v>176</v>
      </c>
      <c r="F142" s="11"/>
      <c r="G142" s="11"/>
      <c r="H142" s="11"/>
      <c r="K142" s="12">
        <v>120</v>
      </c>
    </row>
    <row r="143" spans="1:11">
      <c r="A143" s="14">
        <v>140</v>
      </c>
      <c r="B143" s="15" t="s">
        <v>122</v>
      </c>
      <c r="C143" s="16" t="s">
        <v>171</v>
      </c>
      <c r="D143" s="17" t="s">
        <v>62</v>
      </c>
      <c r="E143" s="10" t="s">
        <v>177</v>
      </c>
      <c r="F143" s="11"/>
      <c r="G143" s="11"/>
      <c r="H143" s="11"/>
      <c r="K143" s="12">
        <v>20</v>
      </c>
    </row>
    <row r="144" spans="1:11">
      <c r="A144" s="14">
        <v>141</v>
      </c>
      <c r="B144" s="15" t="s">
        <v>122</v>
      </c>
      <c r="C144" s="16" t="s">
        <v>171</v>
      </c>
      <c r="D144" s="17" t="s">
        <v>34</v>
      </c>
      <c r="E144" s="34" t="s">
        <v>178</v>
      </c>
      <c r="F144" s="11"/>
      <c r="G144" s="11"/>
      <c r="H144" s="11"/>
      <c r="K144" s="12">
        <v>3199.9999999999995</v>
      </c>
    </row>
    <row r="145" spans="1:11">
      <c r="A145" s="14">
        <v>142</v>
      </c>
      <c r="B145" s="15" t="s">
        <v>122</v>
      </c>
      <c r="C145" s="16" t="s">
        <v>171</v>
      </c>
      <c r="D145" s="17" t="s">
        <v>34</v>
      </c>
      <c r="E145" s="34" t="s">
        <v>86</v>
      </c>
      <c r="F145" s="11"/>
      <c r="G145" s="11"/>
      <c r="H145" s="11"/>
      <c r="K145" s="12">
        <v>1200</v>
      </c>
    </row>
    <row r="146" spans="1:11">
      <c r="A146" s="14">
        <v>143</v>
      </c>
      <c r="B146" s="15" t="s">
        <v>122</v>
      </c>
      <c r="C146" s="16" t="s">
        <v>171</v>
      </c>
      <c r="D146" s="17" t="s">
        <v>34</v>
      </c>
      <c r="E146" s="37" t="s">
        <v>179</v>
      </c>
      <c r="F146" s="11"/>
      <c r="G146" s="11"/>
      <c r="H146" s="11"/>
      <c r="K146" s="12">
        <v>49.999999999999993</v>
      </c>
    </row>
    <row r="147" spans="1:11">
      <c r="A147" s="14">
        <v>144</v>
      </c>
      <c r="B147" s="15" t="s">
        <v>122</v>
      </c>
      <c r="C147" s="16" t="s">
        <v>171</v>
      </c>
      <c r="D147" s="17" t="s">
        <v>62</v>
      </c>
      <c r="E147" s="38" t="s">
        <v>180</v>
      </c>
      <c r="F147" s="11"/>
      <c r="G147" s="11"/>
      <c r="H147" s="11"/>
      <c r="K147" s="12">
        <v>49.999999999999993</v>
      </c>
    </row>
    <row r="148" spans="1:11">
      <c r="A148" s="14">
        <v>145</v>
      </c>
      <c r="B148" s="15" t="s">
        <v>122</v>
      </c>
      <c r="C148" s="16" t="s">
        <v>171</v>
      </c>
      <c r="D148" s="17" t="s">
        <v>31</v>
      </c>
      <c r="E148" s="38" t="s">
        <v>181</v>
      </c>
      <c r="F148" s="11"/>
      <c r="G148" s="11"/>
      <c r="H148" s="11"/>
      <c r="K148" s="12">
        <v>150</v>
      </c>
    </row>
    <row r="149" spans="1:11">
      <c r="A149" s="14">
        <v>146</v>
      </c>
      <c r="B149" s="15" t="s">
        <v>122</v>
      </c>
      <c r="C149" s="16" t="s">
        <v>171</v>
      </c>
      <c r="D149" s="17" t="s">
        <v>52</v>
      </c>
      <c r="E149" s="41" t="s">
        <v>182</v>
      </c>
      <c r="F149" s="11"/>
      <c r="G149" s="11"/>
      <c r="H149" s="11"/>
      <c r="K149" s="12">
        <v>1200</v>
      </c>
    </row>
    <row r="150" spans="1:11">
      <c r="A150" s="14">
        <v>147</v>
      </c>
      <c r="B150" s="15" t="s">
        <v>122</v>
      </c>
      <c r="C150" s="16" t="s">
        <v>171</v>
      </c>
      <c r="D150" s="17" t="s">
        <v>62</v>
      </c>
      <c r="E150" s="38" t="s">
        <v>183</v>
      </c>
      <c r="F150" s="11"/>
      <c r="G150" s="11"/>
      <c r="H150" s="11"/>
      <c r="K150" s="12">
        <v>300</v>
      </c>
    </row>
    <row r="151" spans="1:11">
      <c r="A151" s="14">
        <v>148</v>
      </c>
      <c r="B151" s="15" t="s">
        <v>122</v>
      </c>
      <c r="C151" s="16" t="s">
        <v>171</v>
      </c>
      <c r="D151" s="17" t="s">
        <v>34</v>
      </c>
      <c r="E151" s="38" t="s">
        <v>184</v>
      </c>
      <c r="F151" s="11"/>
      <c r="G151" s="11"/>
      <c r="H151" s="11"/>
      <c r="K151" s="12">
        <v>99.999999999999986</v>
      </c>
    </row>
    <row r="152" spans="1:11">
      <c r="A152" s="14">
        <v>149</v>
      </c>
      <c r="B152" s="15" t="s">
        <v>122</v>
      </c>
      <c r="C152" s="16" t="s">
        <v>171</v>
      </c>
      <c r="D152" s="17" t="s">
        <v>94</v>
      </c>
      <c r="E152" s="39" t="s">
        <v>185</v>
      </c>
      <c r="F152" s="11"/>
      <c r="G152" s="11"/>
      <c r="H152" s="11"/>
      <c r="K152" s="12">
        <v>600</v>
      </c>
    </row>
    <row r="153" spans="1:11">
      <c r="A153" s="14">
        <v>150</v>
      </c>
      <c r="B153" s="15" t="s">
        <v>122</v>
      </c>
      <c r="C153" s="16" t="s">
        <v>171</v>
      </c>
      <c r="D153" s="17" t="s">
        <v>94</v>
      </c>
      <c r="E153" s="34" t="s">
        <v>186</v>
      </c>
      <c r="F153" s="11"/>
      <c r="G153" s="11"/>
      <c r="H153" s="11"/>
      <c r="K153" s="12">
        <v>1500</v>
      </c>
    </row>
    <row r="154" spans="1:11">
      <c r="A154" s="14">
        <v>151</v>
      </c>
      <c r="B154" s="15" t="s">
        <v>122</v>
      </c>
      <c r="C154" s="16" t="s">
        <v>171</v>
      </c>
      <c r="D154" s="17" t="s">
        <v>52</v>
      </c>
      <c r="E154" s="34" t="s">
        <v>187</v>
      </c>
      <c r="F154" s="11"/>
      <c r="G154" s="11"/>
      <c r="H154" s="11"/>
      <c r="K154" s="12">
        <v>300</v>
      </c>
    </row>
    <row r="155" spans="1:11">
      <c r="A155" s="14">
        <v>152</v>
      </c>
      <c r="B155" s="15" t="s">
        <v>122</v>
      </c>
      <c r="C155" s="16" t="s">
        <v>171</v>
      </c>
      <c r="D155" s="17" t="s">
        <v>94</v>
      </c>
      <c r="E155" s="40" t="s">
        <v>153</v>
      </c>
      <c r="F155" s="11"/>
      <c r="G155" s="11"/>
      <c r="H155" s="11"/>
      <c r="K155" s="12">
        <v>300</v>
      </c>
    </row>
    <row r="156" spans="1:11">
      <c r="A156" s="14">
        <v>153</v>
      </c>
      <c r="B156" s="15" t="s">
        <v>122</v>
      </c>
      <c r="C156" s="16" t="s">
        <v>188</v>
      </c>
      <c r="D156" s="17" t="s">
        <v>22</v>
      </c>
      <c r="E156" s="40" t="s">
        <v>189</v>
      </c>
      <c r="F156" s="11"/>
      <c r="G156" s="11"/>
      <c r="H156" s="11"/>
      <c r="K156" s="12">
        <v>150</v>
      </c>
    </row>
    <row r="157" spans="1:11">
      <c r="A157" s="14">
        <v>154</v>
      </c>
      <c r="B157" s="15" t="s">
        <v>122</v>
      </c>
      <c r="C157" s="16" t="s">
        <v>188</v>
      </c>
      <c r="D157" s="17" t="s">
        <v>52</v>
      </c>
      <c r="E157" s="40" t="s">
        <v>190</v>
      </c>
      <c r="F157" s="11"/>
      <c r="G157" s="11"/>
      <c r="H157" s="11"/>
      <c r="K157" s="12">
        <v>24.999999999999996</v>
      </c>
    </row>
    <row r="158" spans="1:11">
      <c r="A158" s="14">
        <v>155</v>
      </c>
      <c r="B158" s="15" t="s">
        <v>122</v>
      </c>
      <c r="C158" s="16" t="s">
        <v>188</v>
      </c>
      <c r="D158" s="17" t="s">
        <v>52</v>
      </c>
      <c r="E158" s="40" t="s">
        <v>101</v>
      </c>
      <c r="F158" s="11"/>
      <c r="G158" s="11"/>
      <c r="H158" s="11"/>
      <c r="K158" s="12">
        <v>99.999999999999986</v>
      </c>
    </row>
    <row r="159" spans="1:11">
      <c r="A159" s="14">
        <v>156</v>
      </c>
      <c r="B159" s="15" t="s">
        <v>122</v>
      </c>
      <c r="C159" s="16" t="s">
        <v>188</v>
      </c>
      <c r="D159" s="17" t="s">
        <v>52</v>
      </c>
      <c r="E159" s="40" t="s">
        <v>191</v>
      </c>
      <c r="F159" s="11"/>
      <c r="G159" s="11"/>
      <c r="H159" s="11"/>
      <c r="K159" s="12">
        <v>24.999999999999996</v>
      </c>
    </row>
    <row r="160" spans="1:11">
      <c r="A160" s="14">
        <v>157</v>
      </c>
      <c r="B160" s="15" t="s">
        <v>122</v>
      </c>
      <c r="C160" s="16" t="s">
        <v>188</v>
      </c>
      <c r="D160" s="17" t="s">
        <v>52</v>
      </c>
      <c r="E160" s="40" t="s">
        <v>192</v>
      </c>
      <c r="F160" s="11"/>
      <c r="G160" s="11"/>
      <c r="H160" s="11"/>
      <c r="K160" s="12">
        <v>75</v>
      </c>
    </row>
    <row r="161" spans="1:11">
      <c r="A161" s="14">
        <v>158</v>
      </c>
      <c r="B161" s="15" t="s">
        <v>122</v>
      </c>
      <c r="C161" s="16" t="s">
        <v>188</v>
      </c>
      <c r="D161" s="17" t="s">
        <v>34</v>
      </c>
      <c r="E161" s="40" t="s">
        <v>193</v>
      </c>
      <c r="F161" s="11"/>
      <c r="G161" s="11"/>
      <c r="H161" s="11"/>
      <c r="K161" s="12">
        <v>1599.9999999999998</v>
      </c>
    </row>
    <row r="162" spans="1:11">
      <c r="A162" s="14">
        <v>159</v>
      </c>
      <c r="B162" s="15" t="s">
        <v>122</v>
      </c>
      <c r="C162" s="16" t="s">
        <v>188</v>
      </c>
      <c r="D162" s="17" t="s">
        <v>62</v>
      </c>
      <c r="E162" s="40" t="s">
        <v>183</v>
      </c>
      <c r="F162" s="11"/>
      <c r="G162" s="11"/>
      <c r="H162" s="11"/>
      <c r="K162" s="12">
        <v>99.999999999999986</v>
      </c>
    </row>
    <row r="163" spans="1:11">
      <c r="A163" s="14">
        <v>160</v>
      </c>
      <c r="B163" s="15" t="s">
        <v>122</v>
      </c>
      <c r="C163" s="16" t="s">
        <v>188</v>
      </c>
      <c r="D163" s="17" t="s">
        <v>62</v>
      </c>
      <c r="E163" s="10" t="s">
        <v>194</v>
      </c>
      <c r="F163" s="11"/>
      <c r="G163" s="11"/>
      <c r="H163" s="11"/>
      <c r="K163" s="12">
        <v>99.999999999999986</v>
      </c>
    </row>
    <row r="164" spans="1:11">
      <c r="A164" s="14">
        <v>161</v>
      </c>
      <c r="B164" s="15" t="s">
        <v>122</v>
      </c>
      <c r="C164" s="16" t="s">
        <v>188</v>
      </c>
      <c r="D164" s="17" t="s">
        <v>62</v>
      </c>
      <c r="E164" s="38" t="s">
        <v>195</v>
      </c>
      <c r="F164" s="11"/>
      <c r="G164" s="11"/>
      <c r="H164" s="11"/>
      <c r="K164" s="12">
        <v>49.999999999999993</v>
      </c>
    </row>
    <row r="165" spans="1:11">
      <c r="A165" s="14">
        <v>162</v>
      </c>
      <c r="B165" s="15" t="s">
        <v>122</v>
      </c>
      <c r="C165" s="16" t="s">
        <v>188</v>
      </c>
      <c r="D165" s="17" t="s">
        <v>37</v>
      </c>
      <c r="E165" s="42" t="s">
        <v>38</v>
      </c>
      <c r="F165" s="11"/>
      <c r="G165" s="11"/>
      <c r="H165" s="11"/>
      <c r="K165" s="12">
        <v>45</v>
      </c>
    </row>
    <row r="166" spans="1:11">
      <c r="A166" s="14">
        <v>163</v>
      </c>
      <c r="B166" s="15" t="s">
        <v>122</v>
      </c>
      <c r="C166" s="16" t="s">
        <v>188</v>
      </c>
      <c r="D166" s="43" t="s">
        <v>29</v>
      </c>
      <c r="E166" s="40" t="s">
        <v>196</v>
      </c>
      <c r="F166" s="11"/>
      <c r="G166" s="11"/>
      <c r="H166" s="11"/>
      <c r="K166" s="12">
        <v>300</v>
      </c>
    </row>
    <row r="167" spans="1:11">
      <c r="A167" s="14">
        <v>164</v>
      </c>
      <c r="B167" s="15" t="s">
        <v>122</v>
      </c>
      <c r="C167" s="16" t="s">
        <v>188</v>
      </c>
      <c r="D167" s="43" t="s">
        <v>197</v>
      </c>
      <c r="E167" s="40" t="s">
        <v>198</v>
      </c>
      <c r="F167" s="11"/>
      <c r="G167" s="11"/>
      <c r="H167" s="11"/>
      <c r="K167" s="12">
        <v>150</v>
      </c>
    </row>
    <row r="168" spans="1:11">
      <c r="A168" s="14">
        <v>165</v>
      </c>
      <c r="B168" s="15" t="s">
        <v>122</v>
      </c>
      <c r="C168" s="16" t="s">
        <v>188</v>
      </c>
      <c r="D168" s="43" t="s">
        <v>197</v>
      </c>
      <c r="E168" s="40" t="s">
        <v>199</v>
      </c>
      <c r="F168" s="11"/>
      <c r="G168" s="11"/>
      <c r="H168" s="11"/>
      <c r="K168" s="12">
        <v>525</v>
      </c>
    </row>
    <row r="169" spans="1:11">
      <c r="A169" s="14">
        <v>166</v>
      </c>
      <c r="B169" s="15" t="s">
        <v>122</v>
      </c>
      <c r="C169" s="16" t="s">
        <v>188</v>
      </c>
      <c r="D169" s="17" t="s">
        <v>29</v>
      </c>
      <c r="E169" s="10" t="s">
        <v>200</v>
      </c>
      <c r="F169" s="11"/>
      <c r="G169" s="11"/>
      <c r="H169" s="11"/>
      <c r="K169" s="12">
        <v>150</v>
      </c>
    </row>
    <row r="170" spans="1:11">
      <c r="A170" s="14">
        <v>167</v>
      </c>
      <c r="B170" s="15" t="s">
        <v>122</v>
      </c>
      <c r="C170" s="16" t="s">
        <v>188</v>
      </c>
      <c r="D170" s="43" t="s">
        <v>197</v>
      </c>
      <c r="E170" s="38" t="s">
        <v>201</v>
      </c>
      <c r="F170" s="11"/>
      <c r="G170" s="11"/>
      <c r="H170" s="11"/>
      <c r="K170" s="12">
        <v>150</v>
      </c>
    </row>
    <row r="171" spans="1:11">
      <c r="A171" s="14">
        <v>168</v>
      </c>
      <c r="B171" s="15" t="s">
        <v>122</v>
      </c>
      <c r="C171" s="16" t="s">
        <v>202</v>
      </c>
      <c r="D171" s="17" t="s">
        <v>22</v>
      </c>
      <c r="E171" s="42" t="s">
        <v>203</v>
      </c>
      <c r="F171" s="11"/>
      <c r="G171" s="11"/>
      <c r="H171" s="11"/>
      <c r="K171" s="12">
        <v>40</v>
      </c>
    </row>
    <row r="172" spans="1:11">
      <c r="A172" s="14">
        <v>169</v>
      </c>
      <c r="B172" s="15" t="s">
        <v>122</v>
      </c>
      <c r="C172" s="16" t="s">
        <v>202</v>
      </c>
      <c r="D172" s="17" t="s">
        <v>52</v>
      </c>
      <c r="E172" s="40" t="s">
        <v>204</v>
      </c>
      <c r="F172" s="11"/>
      <c r="G172" s="11"/>
      <c r="H172" s="11"/>
      <c r="K172" s="12">
        <v>70</v>
      </c>
    </row>
    <row r="173" spans="1:11">
      <c r="A173" s="14">
        <v>170</v>
      </c>
      <c r="B173" s="15" t="s">
        <v>122</v>
      </c>
      <c r="C173" s="16" t="s">
        <v>202</v>
      </c>
      <c r="D173" s="17" t="s">
        <v>62</v>
      </c>
      <c r="E173" s="40" t="s">
        <v>205</v>
      </c>
      <c r="F173" s="11"/>
      <c r="G173" s="11"/>
      <c r="H173" s="11"/>
      <c r="K173" s="12">
        <v>99.999999999999986</v>
      </c>
    </row>
    <row r="174" spans="1:11">
      <c r="A174" s="14">
        <v>171</v>
      </c>
      <c r="B174" s="15" t="s">
        <v>122</v>
      </c>
      <c r="C174" s="16" t="s">
        <v>202</v>
      </c>
      <c r="D174" s="17" t="s">
        <v>29</v>
      </c>
      <c r="E174" s="40" t="s">
        <v>206</v>
      </c>
      <c r="F174" s="11"/>
      <c r="G174" s="11"/>
      <c r="H174" s="11"/>
      <c r="K174" s="12">
        <v>799.99999999999989</v>
      </c>
    </row>
    <row r="175" spans="1:11">
      <c r="A175" s="14">
        <v>172</v>
      </c>
      <c r="B175" s="15" t="s">
        <v>122</v>
      </c>
      <c r="C175" s="16" t="s">
        <v>202</v>
      </c>
      <c r="D175" s="17" t="s">
        <v>29</v>
      </c>
      <c r="E175" s="40" t="s">
        <v>207</v>
      </c>
      <c r="F175" s="11"/>
      <c r="G175" s="11"/>
      <c r="H175" s="11"/>
      <c r="K175" s="12">
        <v>15</v>
      </c>
    </row>
    <row r="176" spans="1:11">
      <c r="A176" s="14">
        <v>173</v>
      </c>
      <c r="B176" s="15" t="s">
        <v>122</v>
      </c>
      <c r="C176" s="16" t="s">
        <v>202</v>
      </c>
      <c r="D176" s="17" t="s">
        <v>57</v>
      </c>
      <c r="E176" s="40" t="s">
        <v>208</v>
      </c>
      <c r="F176" s="11"/>
      <c r="G176" s="11"/>
      <c r="H176" s="11"/>
      <c r="K176" s="12">
        <v>150</v>
      </c>
    </row>
    <row r="177" spans="1:11">
      <c r="A177" s="14">
        <v>174</v>
      </c>
      <c r="B177" s="15" t="s">
        <v>122</v>
      </c>
      <c r="C177" s="16" t="s">
        <v>202</v>
      </c>
      <c r="D177" s="17" t="s">
        <v>57</v>
      </c>
      <c r="E177" s="40" t="s">
        <v>209</v>
      </c>
      <c r="F177" s="11"/>
      <c r="G177" s="11"/>
      <c r="H177" s="11"/>
      <c r="K177" s="12">
        <v>199.99999999999997</v>
      </c>
    </row>
    <row r="178" spans="1:11">
      <c r="A178" s="14">
        <v>175</v>
      </c>
      <c r="B178" s="15" t="s">
        <v>122</v>
      </c>
      <c r="C178" s="16" t="s">
        <v>202</v>
      </c>
      <c r="D178" s="17" t="s">
        <v>210</v>
      </c>
      <c r="E178" s="40" t="s">
        <v>211</v>
      </c>
      <c r="F178" s="11"/>
      <c r="G178" s="11"/>
      <c r="H178" s="11"/>
      <c r="K178" s="12">
        <v>180</v>
      </c>
    </row>
    <row r="179" spans="1:11">
      <c r="A179" s="14">
        <v>176</v>
      </c>
      <c r="B179" s="15" t="s">
        <v>122</v>
      </c>
      <c r="C179" s="16" t="s">
        <v>202</v>
      </c>
      <c r="D179" s="17" t="s">
        <v>92</v>
      </c>
      <c r="E179" s="40" t="s">
        <v>212</v>
      </c>
      <c r="F179" s="11"/>
      <c r="G179" s="11"/>
      <c r="H179" s="11"/>
      <c r="K179" s="12">
        <v>90</v>
      </c>
    </row>
    <row r="180" spans="1:11">
      <c r="A180" s="14">
        <v>177</v>
      </c>
      <c r="B180" s="15" t="s">
        <v>122</v>
      </c>
      <c r="C180" s="16" t="s">
        <v>202</v>
      </c>
      <c r="D180" s="17" t="s">
        <v>92</v>
      </c>
      <c r="E180" s="40" t="s">
        <v>213</v>
      </c>
      <c r="F180" s="11"/>
      <c r="G180" s="11"/>
      <c r="H180" s="11"/>
      <c r="K180" s="12">
        <v>60</v>
      </c>
    </row>
    <row r="181" spans="1:11">
      <c r="A181" s="14">
        <v>178</v>
      </c>
      <c r="B181" s="15" t="s">
        <v>122</v>
      </c>
      <c r="C181" s="16" t="s">
        <v>202</v>
      </c>
      <c r="D181" s="17" t="s">
        <v>62</v>
      </c>
      <c r="E181" s="40" t="s">
        <v>214</v>
      </c>
      <c r="F181" s="11"/>
      <c r="G181" s="11"/>
      <c r="H181" s="11"/>
      <c r="K181" s="12">
        <v>30</v>
      </c>
    </row>
    <row r="182" spans="1:11">
      <c r="A182" s="14">
        <v>179</v>
      </c>
      <c r="B182" s="15" t="s">
        <v>122</v>
      </c>
      <c r="C182" s="16" t="s">
        <v>202</v>
      </c>
      <c r="D182" s="17" t="s">
        <v>37</v>
      </c>
      <c r="E182" s="40" t="s">
        <v>215</v>
      </c>
      <c r="F182" s="11"/>
      <c r="G182" s="11"/>
      <c r="H182" s="11"/>
      <c r="K182" s="12">
        <v>30</v>
      </c>
    </row>
    <row r="183" spans="1:11">
      <c r="A183" s="14">
        <v>180</v>
      </c>
      <c r="B183" s="15" t="s">
        <v>122</v>
      </c>
      <c r="C183" s="16" t="s">
        <v>202</v>
      </c>
      <c r="D183" s="17" t="s">
        <v>62</v>
      </c>
      <c r="E183" s="40" t="s">
        <v>216</v>
      </c>
      <c r="F183" s="11"/>
      <c r="G183" s="11"/>
      <c r="H183" s="11"/>
      <c r="K183" s="12">
        <v>30</v>
      </c>
    </row>
    <row r="184" spans="1:11">
      <c r="A184" s="14">
        <v>181</v>
      </c>
      <c r="B184" s="15" t="s">
        <v>122</v>
      </c>
      <c r="C184" s="16" t="s">
        <v>202</v>
      </c>
      <c r="D184" s="17" t="s">
        <v>57</v>
      </c>
      <c r="E184" s="34" t="s">
        <v>217</v>
      </c>
      <c r="F184" s="11"/>
      <c r="G184" s="11"/>
      <c r="H184" s="11"/>
      <c r="K184" s="12">
        <v>60</v>
      </c>
    </row>
    <row r="185" spans="1:11">
      <c r="A185" s="14">
        <v>182</v>
      </c>
      <c r="B185" s="15" t="s">
        <v>122</v>
      </c>
      <c r="C185" s="16" t="s">
        <v>202</v>
      </c>
      <c r="D185" s="17" t="s">
        <v>37</v>
      </c>
      <c r="E185" s="34" t="s">
        <v>218</v>
      </c>
      <c r="F185" s="11"/>
      <c r="G185" s="11"/>
      <c r="H185" s="11"/>
      <c r="K185" s="12">
        <v>60</v>
      </c>
    </row>
  </sheetData>
  <autoFilter ref="A1:E185" xr:uid="{16CEB9C6-9BF2-416C-A6B9-7E96725033F7}"/>
  <mergeCells count="8">
    <mergeCell ref="I1:K1"/>
    <mergeCell ref="M1:Q1"/>
    <mergeCell ref="A1:A3"/>
    <mergeCell ref="B1:B3"/>
    <mergeCell ref="C1:C3"/>
    <mergeCell ref="D1:D3"/>
    <mergeCell ref="E1:E3"/>
    <mergeCell ref="F1:H1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4E11-546D-428D-A8E7-C62D583D5A04}">
  <sheetPr filterMode="1"/>
  <dimension ref="A1:K701"/>
  <sheetViews>
    <sheetView zoomScale="80" zoomScaleNormal="80" workbookViewId="0">
      <pane xSplit="5" ySplit="1" topLeftCell="F182" activePane="bottomRight" state="frozen"/>
      <selection pane="topRight" activeCell="F1" sqref="F1"/>
      <selection pane="bottomLeft" activeCell="A2" sqref="A2"/>
      <selection pane="bottomRight" activeCell="G170" sqref="G170:G175"/>
    </sheetView>
  </sheetViews>
  <sheetFormatPr defaultColWidth="9" defaultRowHeight="14.4"/>
  <cols>
    <col min="1" max="2" width="9" style="185"/>
    <col min="3" max="3" width="15.6640625" style="185" customWidth="1"/>
    <col min="4" max="5" width="12.88671875" style="185" bestFit="1" customWidth="1"/>
    <col min="6" max="6" width="12.88671875" style="185" customWidth="1"/>
    <col min="7" max="7" width="54.6640625" style="182" customWidth="1"/>
    <col min="8" max="8" width="31.88671875" style="185" customWidth="1"/>
    <col min="9" max="9" width="38.109375" style="185" customWidth="1"/>
    <col min="10" max="10" width="9" style="185"/>
    <col min="11" max="11" width="34.88671875" style="185" bestFit="1" customWidth="1"/>
    <col min="12" max="16384" width="9" style="185"/>
  </cols>
  <sheetData>
    <row r="1" spans="1:11" s="182" customFormat="1" ht="72">
      <c r="A1" s="181" t="s">
        <v>589</v>
      </c>
      <c r="B1" s="181" t="s">
        <v>590</v>
      </c>
      <c r="C1" s="181" t="s">
        <v>591</v>
      </c>
      <c r="D1" s="181" t="s">
        <v>592</v>
      </c>
      <c r="E1" s="181" t="s">
        <v>593</v>
      </c>
      <c r="F1" s="181" t="s">
        <v>594</v>
      </c>
      <c r="G1" s="181" t="s">
        <v>595</v>
      </c>
      <c r="H1" s="181" t="s">
        <v>596</v>
      </c>
      <c r="I1" s="181" t="s">
        <v>597</v>
      </c>
      <c r="J1" s="181" t="s">
        <v>598</v>
      </c>
      <c r="K1" s="181" t="s">
        <v>599</v>
      </c>
    </row>
    <row r="2" spans="1:11" hidden="1">
      <c r="A2" s="183">
        <v>6325</v>
      </c>
      <c r="B2" s="183" t="s">
        <v>1144</v>
      </c>
      <c r="C2" s="183" t="s">
        <v>1145</v>
      </c>
      <c r="D2" s="183" t="s">
        <v>602</v>
      </c>
      <c r="E2" s="183" t="s">
        <v>603</v>
      </c>
      <c r="F2" s="183" t="s">
        <v>604</v>
      </c>
      <c r="G2" s="181" t="s">
        <v>1146</v>
      </c>
      <c r="H2" s="183" t="s">
        <v>1147</v>
      </c>
      <c r="I2" s="183" t="s">
        <v>1148</v>
      </c>
      <c r="J2" s="183" t="s">
        <v>608</v>
      </c>
      <c r="K2" s="184" t="s">
        <v>1149</v>
      </c>
    </row>
    <row r="3" spans="1:11" hidden="1">
      <c r="A3" s="183">
        <v>6326</v>
      </c>
      <c r="B3" s="183" t="s">
        <v>1144</v>
      </c>
      <c r="C3" s="183" t="s">
        <v>1145</v>
      </c>
      <c r="D3" s="183" t="s">
        <v>602</v>
      </c>
      <c r="E3" s="183" t="s">
        <v>603</v>
      </c>
      <c r="F3" s="183" t="s">
        <v>604</v>
      </c>
      <c r="G3" s="181" t="s">
        <v>1150</v>
      </c>
      <c r="H3" s="183" t="s">
        <v>1151</v>
      </c>
      <c r="I3" s="183" t="s">
        <v>1152</v>
      </c>
      <c r="J3" s="183" t="s">
        <v>1153</v>
      </c>
      <c r="K3" s="184" t="s">
        <v>1154</v>
      </c>
    </row>
    <row r="4" spans="1:11" hidden="1">
      <c r="A4" s="183">
        <v>6327</v>
      </c>
      <c r="B4" s="183" t="s">
        <v>1144</v>
      </c>
      <c r="C4" s="183" t="s">
        <v>1145</v>
      </c>
      <c r="D4" s="183" t="s">
        <v>602</v>
      </c>
      <c r="E4" s="183" t="s">
        <v>603</v>
      </c>
      <c r="F4" s="183" t="s">
        <v>604</v>
      </c>
      <c r="G4" s="181" t="s">
        <v>1155</v>
      </c>
      <c r="H4" s="183" t="s">
        <v>1156</v>
      </c>
      <c r="I4" s="183" t="s">
        <v>1157</v>
      </c>
      <c r="J4" s="183" t="s">
        <v>608</v>
      </c>
      <c r="K4" s="183" t="s">
        <v>1158</v>
      </c>
    </row>
    <row r="5" spans="1:11" hidden="1">
      <c r="A5" s="183">
        <v>6328</v>
      </c>
      <c r="B5" s="183" t="s">
        <v>1144</v>
      </c>
      <c r="C5" s="183" t="s">
        <v>1145</v>
      </c>
      <c r="D5" s="183" t="s">
        <v>602</v>
      </c>
      <c r="E5" s="183" t="s">
        <v>603</v>
      </c>
      <c r="F5" s="183" t="s">
        <v>604</v>
      </c>
      <c r="G5" s="181" t="s">
        <v>1159</v>
      </c>
      <c r="H5" s="183" t="s">
        <v>1160</v>
      </c>
      <c r="I5" s="183" t="s">
        <v>1161</v>
      </c>
      <c r="J5" s="183" t="s">
        <v>1153</v>
      </c>
      <c r="K5" s="183" t="s">
        <v>1162</v>
      </c>
    </row>
    <row r="6" spans="1:11" hidden="1">
      <c r="A6" s="183">
        <v>6329</v>
      </c>
      <c r="B6" s="183" t="s">
        <v>1144</v>
      </c>
      <c r="C6" s="183" t="s">
        <v>1145</v>
      </c>
      <c r="D6" s="183" t="s">
        <v>602</v>
      </c>
      <c r="E6" s="183" t="s">
        <v>603</v>
      </c>
      <c r="F6" s="183" t="s">
        <v>604</v>
      </c>
      <c r="G6" s="181" t="s">
        <v>1163</v>
      </c>
      <c r="H6" s="183" t="s">
        <v>1164</v>
      </c>
      <c r="I6" s="183" t="s">
        <v>1165</v>
      </c>
      <c r="J6" s="183" t="s">
        <v>608</v>
      </c>
      <c r="K6" s="183" t="s">
        <v>1166</v>
      </c>
    </row>
    <row r="7" spans="1:11" hidden="1">
      <c r="A7" s="183">
        <v>6330</v>
      </c>
      <c r="B7" s="183" t="s">
        <v>1144</v>
      </c>
      <c r="C7" s="183" t="s">
        <v>1145</v>
      </c>
      <c r="D7" s="183" t="s">
        <v>602</v>
      </c>
      <c r="E7" s="183" t="s">
        <v>603</v>
      </c>
      <c r="F7" s="183" t="s">
        <v>604</v>
      </c>
      <c r="G7" s="181" t="s">
        <v>1167</v>
      </c>
      <c r="H7" s="183" t="s">
        <v>1168</v>
      </c>
      <c r="I7" s="183" t="s">
        <v>1169</v>
      </c>
      <c r="J7" s="183" t="s">
        <v>1153</v>
      </c>
      <c r="K7" s="183" t="s">
        <v>1170</v>
      </c>
    </row>
    <row r="8" spans="1:11" hidden="1">
      <c r="A8" s="183">
        <v>6331</v>
      </c>
      <c r="B8" s="183" t="s">
        <v>1144</v>
      </c>
      <c r="C8" s="183" t="s">
        <v>1145</v>
      </c>
      <c r="D8" s="183" t="s">
        <v>602</v>
      </c>
      <c r="E8" s="183" t="s">
        <v>603</v>
      </c>
      <c r="F8" s="183" t="s">
        <v>604</v>
      </c>
      <c r="G8" s="181" t="s">
        <v>1171</v>
      </c>
      <c r="H8" s="183" t="s">
        <v>1172</v>
      </c>
      <c r="I8" s="183" t="s">
        <v>1173</v>
      </c>
      <c r="J8" s="183" t="s">
        <v>608</v>
      </c>
      <c r="K8" s="183" t="s">
        <v>1174</v>
      </c>
    </row>
    <row r="9" spans="1:11" hidden="1">
      <c r="A9" s="183">
        <v>6332</v>
      </c>
      <c r="B9" s="183" t="s">
        <v>1144</v>
      </c>
      <c r="C9" s="183" t="s">
        <v>1145</v>
      </c>
      <c r="D9" s="183" t="s">
        <v>602</v>
      </c>
      <c r="E9" s="183" t="s">
        <v>603</v>
      </c>
      <c r="F9" s="183" t="s">
        <v>604</v>
      </c>
      <c r="G9" s="181" t="s">
        <v>1175</v>
      </c>
      <c r="H9" s="183" t="s">
        <v>1176</v>
      </c>
      <c r="I9" s="183" t="s">
        <v>1177</v>
      </c>
      <c r="J9" s="183" t="s">
        <v>1153</v>
      </c>
      <c r="K9" s="183" t="s">
        <v>1178</v>
      </c>
    </row>
    <row r="10" spans="1:11" hidden="1">
      <c r="A10" s="183">
        <v>6333</v>
      </c>
      <c r="B10" s="183" t="s">
        <v>1144</v>
      </c>
      <c r="C10" s="183" t="s">
        <v>1145</v>
      </c>
      <c r="D10" s="183" t="s">
        <v>602</v>
      </c>
      <c r="E10" s="183" t="s">
        <v>603</v>
      </c>
      <c r="F10" s="183" t="s">
        <v>604</v>
      </c>
      <c r="G10" s="181" t="s">
        <v>1179</v>
      </c>
      <c r="H10" s="183" t="s">
        <v>1180</v>
      </c>
      <c r="I10" s="183" t="s">
        <v>1181</v>
      </c>
      <c r="J10" s="183" t="s">
        <v>608</v>
      </c>
      <c r="K10" s="183" t="s">
        <v>1182</v>
      </c>
    </row>
    <row r="11" spans="1:11" hidden="1">
      <c r="A11" s="183">
        <v>6334</v>
      </c>
      <c r="B11" s="183" t="s">
        <v>1144</v>
      </c>
      <c r="C11" s="183" t="s">
        <v>1145</v>
      </c>
      <c r="D11" s="183" t="s">
        <v>602</v>
      </c>
      <c r="E11" s="183" t="s">
        <v>603</v>
      </c>
      <c r="F11" s="183" t="s">
        <v>604</v>
      </c>
      <c r="G11" s="181" t="s">
        <v>1183</v>
      </c>
      <c r="H11" s="183" t="s">
        <v>1184</v>
      </c>
      <c r="I11" s="183" t="s">
        <v>1185</v>
      </c>
      <c r="J11" s="183" t="s">
        <v>1153</v>
      </c>
      <c r="K11" s="183" t="s">
        <v>1186</v>
      </c>
    </row>
    <row r="12" spans="1:11" hidden="1">
      <c r="A12" s="183">
        <v>6335</v>
      </c>
      <c r="B12" s="183" t="s">
        <v>1144</v>
      </c>
      <c r="C12" s="183" t="s">
        <v>1145</v>
      </c>
      <c r="D12" s="183" t="s">
        <v>671</v>
      </c>
      <c r="E12" s="183" t="s">
        <v>603</v>
      </c>
      <c r="F12" s="183" t="s">
        <v>604</v>
      </c>
      <c r="G12" s="181" t="s">
        <v>1187</v>
      </c>
      <c r="H12" s="183" t="s">
        <v>1188</v>
      </c>
      <c r="I12" s="183" t="s">
        <v>1189</v>
      </c>
      <c r="J12" s="183" t="s">
        <v>608</v>
      </c>
      <c r="K12" s="183" t="s">
        <v>1190</v>
      </c>
    </row>
    <row r="13" spans="1:11" hidden="1">
      <c r="A13" s="183">
        <v>6336</v>
      </c>
      <c r="B13" s="183" t="s">
        <v>1144</v>
      </c>
      <c r="C13" s="183" t="s">
        <v>1145</v>
      </c>
      <c r="D13" s="183" t="s">
        <v>671</v>
      </c>
      <c r="E13" s="183" t="s">
        <v>603</v>
      </c>
      <c r="F13" s="183" t="s">
        <v>604</v>
      </c>
      <c r="G13" s="181" t="s">
        <v>1191</v>
      </c>
      <c r="H13" s="183" t="s">
        <v>1192</v>
      </c>
      <c r="I13" s="183" t="s">
        <v>1193</v>
      </c>
      <c r="J13" s="183" t="s">
        <v>1153</v>
      </c>
      <c r="K13" s="183" t="s">
        <v>1194</v>
      </c>
    </row>
    <row r="14" spans="1:11" hidden="1">
      <c r="A14" s="183">
        <v>6337</v>
      </c>
      <c r="B14" s="183" t="s">
        <v>1144</v>
      </c>
      <c r="C14" s="183" t="s">
        <v>1145</v>
      </c>
      <c r="D14" s="183" t="s">
        <v>691</v>
      </c>
      <c r="E14" s="183" t="s">
        <v>603</v>
      </c>
      <c r="F14" s="183" t="s">
        <v>604</v>
      </c>
      <c r="G14" s="181" t="s">
        <v>1195</v>
      </c>
      <c r="H14" s="183" t="s">
        <v>1196</v>
      </c>
      <c r="I14" s="183" t="s">
        <v>694</v>
      </c>
      <c r="J14" s="183" t="s">
        <v>608</v>
      </c>
      <c r="K14" s="183" t="s">
        <v>1197</v>
      </c>
    </row>
    <row r="15" spans="1:11" hidden="1">
      <c r="A15" s="183">
        <v>6338</v>
      </c>
      <c r="B15" s="183" t="s">
        <v>1144</v>
      </c>
      <c r="C15" s="183" t="s">
        <v>1145</v>
      </c>
      <c r="D15" s="183" t="s">
        <v>691</v>
      </c>
      <c r="E15" s="183" t="s">
        <v>603</v>
      </c>
      <c r="F15" s="183" t="s">
        <v>604</v>
      </c>
      <c r="G15" s="181" t="s">
        <v>1198</v>
      </c>
      <c r="H15" s="183" t="s">
        <v>1199</v>
      </c>
      <c r="I15" s="183" t="s">
        <v>698</v>
      </c>
      <c r="J15" s="183" t="s">
        <v>1153</v>
      </c>
      <c r="K15" s="183" t="s">
        <v>1200</v>
      </c>
    </row>
    <row r="16" spans="1:11" hidden="1">
      <c r="A16" s="183">
        <v>6339</v>
      </c>
      <c r="B16" s="183" t="s">
        <v>1144</v>
      </c>
      <c r="C16" s="183" t="s">
        <v>1145</v>
      </c>
      <c r="D16" s="183" t="s">
        <v>602</v>
      </c>
      <c r="E16" s="183" t="s">
        <v>603</v>
      </c>
      <c r="F16" s="183" t="s">
        <v>604</v>
      </c>
      <c r="G16" s="181" t="s">
        <v>1201</v>
      </c>
      <c r="H16" s="183" t="s">
        <v>1202</v>
      </c>
      <c r="I16" s="183" t="s">
        <v>1203</v>
      </c>
      <c r="J16" s="183" t="s">
        <v>608</v>
      </c>
      <c r="K16" s="183" t="s">
        <v>1204</v>
      </c>
    </row>
    <row r="17" spans="1:11" hidden="1">
      <c r="A17" s="183">
        <v>6340</v>
      </c>
      <c r="B17" s="183" t="s">
        <v>1144</v>
      </c>
      <c r="C17" s="183" t="s">
        <v>1145</v>
      </c>
      <c r="D17" s="183" t="s">
        <v>602</v>
      </c>
      <c r="E17" s="183" t="s">
        <v>603</v>
      </c>
      <c r="F17" s="183" t="s">
        <v>604</v>
      </c>
      <c r="G17" s="181" t="s">
        <v>1205</v>
      </c>
      <c r="H17" s="183" t="s">
        <v>1206</v>
      </c>
      <c r="I17" s="183" t="s">
        <v>1207</v>
      </c>
      <c r="J17" s="183" t="s">
        <v>1153</v>
      </c>
      <c r="K17" s="183" t="s">
        <v>1208</v>
      </c>
    </row>
    <row r="18" spans="1:11" hidden="1">
      <c r="A18" s="183">
        <v>6347</v>
      </c>
      <c r="B18" s="183" t="s">
        <v>1144</v>
      </c>
      <c r="C18" s="183" t="s">
        <v>1145</v>
      </c>
      <c r="D18" s="183" t="s">
        <v>712</v>
      </c>
      <c r="E18" s="183" t="s">
        <v>603</v>
      </c>
      <c r="F18" s="183" t="s">
        <v>604</v>
      </c>
      <c r="G18" s="181" t="s">
        <v>1209</v>
      </c>
      <c r="H18" s="183" t="s">
        <v>1210</v>
      </c>
      <c r="I18" s="183" t="s">
        <v>715</v>
      </c>
      <c r="J18" s="183" t="s">
        <v>608</v>
      </c>
      <c r="K18" s="183" t="s">
        <v>1211</v>
      </c>
    </row>
    <row r="19" spans="1:11" hidden="1">
      <c r="A19" s="183">
        <v>6348</v>
      </c>
      <c r="B19" s="183" t="s">
        <v>1144</v>
      </c>
      <c r="C19" s="183" t="s">
        <v>1145</v>
      </c>
      <c r="D19" s="183" t="s">
        <v>712</v>
      </c>
      <c r="E19" s="183" t="s">
        <v>603</v>
      </c>
      <c r="F19" s="183" t="s">
        <v>604</v>
      </c>
      <c r="G19" s="181" t="s">
        <v>1212</v>
      </c>
      <c r="H19" s="183" t="s">
        <v>1213</v>
      </c>
      <c r="I19" s="183" t="s">
        <v>719</v>
      </c>
      <c r="J19" s="183" t="s">
        <v>1153</v>
      </c>
      <c r="K19" s="183" t="s">
        <v>1214</v>
      </c>
    </row>
    <row r="20" spans="1:11" hidden="1">
      <c r="A20" s="183"/>
      <c r="B20" s="183"/>
      <c r="C20" s="183" t="s">
        <v>1145</v>
      </c>
      <c r="D20" s="183" t="s">
        <v>712</v>
      </c>
      <c r="E20" s="183" t="s">
        <v>603</v>
      </c>
      <c r="F20" s="183" t="s">
        <v>604</v>
      </c>
      <c r="G20" s="181" t="s">
        <v>1215</v>
      </c>
      <c r="H20" s="183"/>
      <c r="I20" s="183"/>
      <c r="J20" s="183" t="s">
        <v>608</v>
      </c>
      <c r="K20" s="186" t="s">
        <v>1216</v>
      </c>
    </row>
    <row r="21" spans="1:11" hidden="1">
      <c r="A21" s="183"/>
      <c r="B21" s="183"/>
      <c r="C21" s="183" t="s">
        <v>1145</v>
      </c>
      <c r="D21" s="183" t="s">
        <v>712</v>
      </c>
      <c r="E21" s="183" t="s">
        <v>603</v>
      </c>
      <c r="F21" s="183" t="s">
        <v>604</v>
      </c>
      <c r="G21" s="181" t="s">
        <v>1217</v>
      </c>
      <c r="H21" s="183"/>
      <c r="I21" s="183"/>
      <c r="J21" s="183" t="s">
        <v>1153</v>
      </c>
      <c r="K21" s="186" t="s">
        <v>1218</v>
      </c>
    </row>
    <row r="22" spans="1:11" hidden="1">
      <c r="A22" s="183">
        <v>6349</v>
      </c>
      <c r="B22" s="183" t="s">
        <v>1144</v>
      </c>
      <c r="C22" s="183" t="s">
        <v>1145</v>
      </c>
      <c r="D22" s="183" t="s">
        <v>727</v>
      </c>
      <c r="E22" s="183" t="s">
        <v>603</v>
      </c>
      <c r="F22" s="183" t="s">
        <v>604</v>
      </c>
      <c r="G22" s="181" t="s">
        <v>1219</v>
      </c>
      <c r="H22" s="183" t="s">
        <v>1220</v>
      </c>
      <c r="I22" s="183" t="s">
        <v>730</v>
      </c>
      <c r="J22" s="183" t="s">
        <v>608</v>
      </c>
      <c r="K22" s="183" t="s">
        <v>1221</v>
      </c>
    </row>
    <row r="23" spans="1:11" hidden="1">
      <c r="A23" s="183">
        <v>6350</v>
      </c>
      <c r="B23" s="183" t="s">
        <v>1144</v>
      </c>
      <c r="C23" s="183" t="s">
        <v>1145</v>
      </c>
      <c r="D23" s="183" t="s">
        <v>727</v>
      </c>
      <c r="E23" s="183" t="s">
        <v>603</v>
      </c>
      <c r="F23" s="183" t="s">
        <v>604</v>
      </c>
      <c r="G23" s="181" t="s">
        <v>1222</v>
      </c>
      <c r="H23" s="183" t="s">
        <v>1223</v>
      </c>
      <c r="I23" s="183" t="s">
        <v>734</v>
      </c>
      <c r="J23" s="183" t="s">
        <v>1153</v>
      </c>
      <c r="K23" s="183" t="s">
        <v>1224</v>
      </c>
    </row>
    <row r="24" spans="1:11" hidden="1">
      <c r="A24" s="183"/>
      <c r="B24" s="183"/>
      <c r="C24" s="183" t="s">
        <v>1145</v>
      </c>
      <c r="D24" s="183" t="s">
        <v>602</v>
      </c>
      <c r="E24" s="183" t="s">
        <v>1225</v>
      </c>
      <c r="F24" s="183" t="s">
        <v>604</v>
      </c>
      <c r="G24" s="181" t="s">
        <v>1226</v>
      </c>
      <c r="H24" s="183"/>
      <c r="I24" s="183"/>
      <c r="J24" s="183" t="s">
        <v>1227</v>
      </c>
      <c r="K24" s="187" t="s">
        <v>1228</v>
      </c>
    </row>
    <row r="25" spans="1:11" hidden="1">
      <c r="A25" s="183"/>
      <c r="B25" s="183"/>
      <c r="C25" s="183" t="s">
        <v>1145</v>
      </c>
      <c r="D25" s="183" t="s">
        <v>602</v>
      </c>
      <c r="E25" s="183" t="s">
        <v>1225</v>
      </c>
      <c r="F25" s="183" t="s">
        <v>604</v>
      </c>
      <c r="G25" s="181" t="s">
        <v>1229</v>
      </c>
      <c r="H25" s="183"/>
      <c r="I25" s="183"/>
      <c r="J25" s="183" t="s">
        <v>1230</v>
      </c>
      <c r="K25" s="183" t="s">
        <v>1231</v>
      </c>
    </row>
    <row r="26" spans="1:11" hidden="1">
      <c r="A26" s="183"/>
      <c r="B26" s="183"/>
      <c r="C26" s="183" t="s">
        <v>1145</v>
      </c>
      <c r="D26" s="183" t="s">
        <v>602</v>
      </c>
      <c r="E26" s="183" t="s">
        <v>1225</v>
      </c>
      <c r="F26" s="183" t="s">
        <v>604</v>
      </c>
      <c r="G26" s="181" t="s">
        <v>1232</v>
      </c>
      <c r="H26" s="183"/>
      <c r="I26" s="183"/>
      <c r="J26" s="183" t="s">
        <v>1227</v>
      </c>
      <c r="K26" s="188" t="s">
        <v>1233</v>
      </c>
    </row>
    <row r="27" spans="1:11" hidden="1">
      <c r="A27" s="183"/>
      <c r="B27" s="183"/>
      <c r="C27" s="183" t="s">
        <v>1145</v>
      </c>
      <c r="D27" s="183" t="s">
        <v>602</v>
      </c>
      <c r="E27" s="183" t="s">
        <v>1225</v>
      </c>
      <c r="F27" s="183" t="s">
        <v>604</v>
      </c>
      <c r="G27" s="181" t="s">
        <v>1234</v>
      </c>
      <c r="H27" s="183"/>
      <c r="I27" s="183"/>
      <c r="J27" s="183" t="s">
        <v>1230</v>
      </c>
      <c r="K27" s="183" t="s">
        <v>1235</v>
      </c>
    </row>
    <row r="28" spans="1:11" hidden="1">
      <c r="A28" s="183"/>
      <c r="B28" s="183"/>
      <c r="C28" s="183" t="s">
        <v>1145</v>
      </c>
      <c r="D28" s="183" t="s">
        <v>602</v>
      </c>
      <c r="E28" s="183" t="s">
        <v>1225</v>
      </c>
      <c r="F28" s="183" t="s">
        <v>604</v>
      </c>
      <c r="G28" s="181" t="s">
        <v>1236</v>
      </c>
      <c r="H28" s="183"/>
      <c r="I28" s="183"/>
      <c r="J28" s="183" t="s">
        <v>1227</v>
      </c>
      <c r="K28" s="188" t="s">
        <v>1237</v>
      </c>
    </row>
    <row r="29" spans="1:11" hidden="1">
      <c r="A29" s="183"/>
      <c r="B29" s="183"/>
      <c r="C29" s="183" t="s">
        <v>1145</v>
      </c>
      <c r="D29" s="183" t="s">
        <v>602</v>
      </c>
      <c r="E29" s="183" t="s">
        <v>1225</v>
      </c>
      <c r="F29" s="183" t="s">
        <v>604</v>
      </c>
      <c r="G29" s="181" t="s">
        <v>1238</v>
      </c>
      <c r="H29" s="183"/>
      <c r="I29" s="183"/>
      <c r="J29" s="183" t="s">
        <v>1230</v>
      </c>
      <c r="K29" s="183" t="s">
        <v>1239</v>
      </c>
    </row>
    <row r="30" spans="1:11" hidden="1">
      <c r="A30" s="183"/>
      <c r="B30" s="183"/>
      <c r="C30" s="183" t="s">
        <v>1145</v>
      </c>
      <c r="D30" s="183" t="s">
        <v>602</v>
      </c>
      <c r="E30" s="183" t="s">
        <v>1225</v>
      </c>
      <c r="F30" s="183" t="s">
        <v>604</v>
      </c>
      <c r="G30" s="181" t="s">
        <v>1240</v>
      </c>
      <c r="H30" s="183"/>
      <c r="I30" s="183"/>
      <c r="J30" s="183" t="s">
        <v>1227</v>
      </c>
      <c r="K30" s="188" t="s">
        <v>1241</v>
      </c>
    </row>
    <row r="31" spans="1:11" hidden="1">
      <c r="A31" s="183"/>
      <c r="B31" s="183"/>
      <c r="C31" s="183" t="s">
        <v>1145</v>
      </c>
      <c r="D31" s="183" t="s">
        <v>602</v>
      </c>
      <c r="E31" s="183" t="s">
        <v>1225</v>
      </c>
      <c r="F31" s="183" t="s">
        <v>604</v>
      </c>
      <c r="G31" s="181" t="s">
        <v>1242</v>
      </c>
      <c r="H31" s="183"/>
      <c r="I31" s="183"/>
      <c r="J31" s="183" t="s">
        <v>1230</v>
      </c>
      <c r="K31" s="183" t="s">
        <v>1243</v>
      </c>
    </row>
    <row r="32" spans="1:11" hidden="1">
      <c r="A32" s="183"/>
      <c r="B32" s="183"/>
      <c r="C32" s="183" t="s">
        <v>1145</v>
      </c>
      <c r="D32" s="183" t="s">
        <v>671</v>
      </c>
      <c r="E32" s="183" t="s">
        <v>1225</v>
      </c>
      <c r="F32" s="183" t="s">
        <v>604</v>
      </c>
      <c r="G32" s="181" t="s">
        <v>1244</v>
      </c>
      <c r="H32" s="183"/>
      <c r="I32" s="183"/>
      <c r="J32" s="183" t="s">
        <v>1227</v>
      </c>
      <c r="K32" s="188" t="s">
        <v>1245</v>
      </c>
    </row>
    <row r="33" spans="1:11" hidden="1">
      <c r="A33" s="183"/>
      <c r="B33" s="183"/>
      <c r="C33" s="183" t="s">
        <v>1145</v>
      </c>
      <c r="D33" s="183" t="s">
        <v>671</v>
      </c>
      <c r="E33" s="183" t="s">
        <v>1225</v>
      </c>
      <c r="F33" s="183" t="s">
        <v>604</v>
      </c>
      <c r="G33" s="181" t="s">
        <v>1246</v>
      </c>
      <c r="H33" s="183"/>
      <c r="I33" s="183"/>
      <c r="J33" s="183" t="s">
        <v>1230</v>
      </c>
      <c r="K33" s="183" t="s">
        <v>1247</v>
      </c>
    </row>
    <row r="34" spans="1:11" hidden="1">
      <c r="A34" s="183"/>
      <c r="B34" s="183"/>
      <c r="C34" s="183" t="s">
        <v>1145</v>
      </c>
      <c r="D34" s="183" t="s">
        <v>602</v>
      </c>
      <c r="E34" s="183" t="s">
        <v>1248</v>
      </c>
      <c r="F34" s="183" t="s">
        <v>604</v>
      </c>
      <c r="G34" s="181" t="s">
        <v>1249</v>
      </c>
      <c r="H34" s="183"/>
      <c r="I34" s="183"/>
      <c r="J34" s="183" t="s">
        <v>1227</v>
      </c>
      <c r="K34" s="188" t="s">
        <v>1250</v>
      </c>
    </row>
    <row r="35" spans="1:11" hidden="1">
      <c r="A35" s="183"/>
      <c r="B35" s="183"/>
      <c r="C35" s="183" t="s">
        <v>1145</v>
      </c>
      <c r="D35" s="183" t="s">
        <v>602</v>
      </c>
      <c r="E35" s="183" t="s">
        <v>1248</v>
      </c>
      <c r="F35" s="183" t="s">
        <v>604</v>
      </c>
      <c r="G35" s="181" t="s">
        <v>1251</v>
      </c>
      <c r="H35" s="183"/>
      <c r="I35" s="183"/>
      <c r="J35" s="183" t="s">
        <v>1230</v>
      </c>
      <c r="K35" s="183" t="s">
        <v>1252</v>
      </c>
    </row>
    <row r="36" spans="1:11" hidden="1">
      <c r="A36" s="183"/>
      <c r="B36" s="183"/>
      <c r="C36" s="183" t="s">
        <v>1145</v>
      </c>
      <c r="D36" s="183" t="s">
        <v>602</v>
      </c>
      <c r="E36" s="183" t="s">
        <v>1253</v>
      </c>
      <c r="F36" s="183" t="s">
        <v>604</v>
      </c>
      <c r="G36" s="181" t="s">
        <v>1254</v>
      </c>
      <c r="H36" s="183"/>
      <c r="I36" s="183"/>
      <c r="J36" s="183" t="s">
        <v>1255</v>
      </c>
      <c r="K36" s="188" t="s">
        <v>1256</v>
      </c>
    </row>
    <row r="37" spans="1:11" hidden="1">
      <c r="A37" s="183"/>
      <c r="B37" s="183"/>
      <c r="C37" s="183" t="s">
        <v>1145</v>
      </c>
      <c r="D37" s="183" t="s">
        <v>602</v>
      </c>
      <c r="E37" s="183" t="s">
        <v>1253</v>
      </c>
      <c r="F37" s="183" t="s">
        <v>604</v>
      </c>
      <c r="G37" s="181" t="s">
        <v>1257</v>
      </c>
      <c r="H37" s="183"/>
      <c r="I37" s="183"/>
      <c r="J37" s="183" t="s">
        <v>1258</v>
      </c>
      <c r="K37" s="183" t="s">
        <v>1259</v>
      </c>
    </row>
    <row r="38" spans="1:11" hidden="1">
      <c r="A38" s="183"/>
      <c r="B38" s="183"/>
      <c r="C38" s="183" t="s">
        <v>1145</v>
      </c>
      <c r="D38" s="183" t="s">
        <v>602</v>
      </c>
      <c r="E38" s="183" t="s">
        <v>1253</v>
      </c>
      <c r="F38" s="183" t="s">
        <v>604</v>
      </c>
      <c r="G38" s="181" t="s">
        <v>1260</v>
      </c>
      <c r="H38" s="183"/>
      <c r="I38" s="183"/>
      <c r="J38" s="183" t="s">
        <v>1255</v>
      </c>
      <c r="K38" s="188" t="s">
        <v>1261</v>
      </c>
    </row>
    <row r="39" spans="1:11" hidden="1">
      <c r="A39" s="183"/>
      <c r="B39" s="183"/>
      <c r="C39" s="183" t="s">
        <v>1145</v>
      </c>
      <c r="D39" s="183" t="s">
        <v>602</v>
      </c>
      <c r="E39" s="183" t="s">
        <v>1253</v>
      </c>
      <c r="F39" s="183" t="s">
        <v>604</v>
      </c>
      <c r="G39" s="181" t="s">
        <v>1262</v>
      </c>
      <c r="H39" s="183"/>
      <c r="I39" s="183"/>
      <c r="J39" s="183" t="s">
        <v>1258</v>
      </c>
      <c r="K39" s="183" t="s">
        <v>1263</v>
      </c>
    </row>
    <row r="40" spans="1:11" hidden="1">
      <c r="A40" s="183"/>
      <c r="B40" s="183"/>
      <c r="C40" s="183" t="s">
        <v>1145</v>
      </c>
      <c r="D40" s="183" t="s">
        <v>602</v>
      </c>
      <c r="E40" s="183" t="s">
        <v>1253</v>
      </c>
      <c r="F40" s="183" t="s">
        <v>604</v>
      </c>
      <c r="G40" s="181" t="s">
        <v>1264</v>
      </c>
      <c r="H40" s="183"/>
      <c r="I40" s="183"/>
      <c r="J40" s="183" t="s">
        <v>1255</v>
      </c>
      <c r="K40" s="188" t="s">
        <v>1265</v>
      </c>
    </row>
    <row r="41" spans="1:11" hidden="1">
      <c r="A41" s="183"/>
      <c r="B41" s="183"/>
      <c r="C41" s="183" t="s">
        <v>1145</v>
      </c>
      <c r="D41" s="183" t="s">
        <v>602</v>
      </c>
      <c r="E41" s="183" t="s">
        <v>1253</v>
      </c>
      <c r="F41" s="183" t="s">
        <v>604</v>
      </c>
      <c r="G41" s="181" t="s">
        <v>1266</v>
      </c>
      <c r="H41" s="183"/>
      <c r="I41" s="183"/>
      <c r="J41" s="183" t="s">
        <v>1258</v>
      </c>
      <c r="K41" s="188" t="s">
        <v>1267</v>
      </c>
    </row>
    <row r="42" spans="1:11" hidden="1">
      <c r="A42" s="183"/>
      <c r="B42" s="183"/>
      <c r="C42" s="183" t="s">
        <v>1145</v>
      </c>
      <c r="D42" s="183" t="s">
        <v>1268</v>
      </c>
      <c r="E42" s="183" t="s">
        <v>1269</v>
      </c>
      <c r="F42" s="183" t="s">
        <v>604</v>
      </c>
      <c r="G42" s="181" t="s">
        <v>1270</v>
      </c>
      <c r="H42" s="183"/>
      <c r="I42" s="183"/>
      <c r="J42" s="183" t="s">
        <v>1271</v>
      </c>
      <c r="K42" s="183" t="s">
        <v>1272</v>
      </c>
    </row>
    <row r="43" spans="1:11" hidden="1">
      <c r="A43" s="183"/>
      <c r="B43" s="183"/>
      <c r="C43" s="183" t="s">
        <v>1145</v>
      </c>
      <c r="D43" s="183" t="s">
        <v>1268</v>
      </c>
      <c r="E43" s="183" t="s">
        <v>1269</v>
      </c>
      <c r="F43" s="183" t="s">
        <v>604</v>
      </c>
      <c r="G43" s="181" t="s">
        <v>1273</v>
      </c>
      <c r="H43" s="183"/>
      <c r="I43" s="183"/>
      <c r="J43" s="183" t="s">
        <v>1274</v>
      </c>
      <c r="K43" s="183" t="s">
        <v>1275</v>
      </c>
    </row>
    <row r="44" spans="1:11" hidden="1">
      <c r="A44" s="183"/>
      <c r="B44" s="183"/>
      <c r="C44" s="183" t="s">
        <v>1145</v>
      </c>
      <c r="D44" s="183" t="s">
        <v>602</v>
      </c>
      <c r="E44" s="183" t="s">
        <v>1276</v>
      </c>
      <c r="F44" s="183" t="s">
        <v>1277</v>
      </c>
      <c r="G44" s="181" t="s">
        <v>1278</v>
      </c>
      <c r="H44" s="183"/>
      <c r="I44" s="183"/>
      <c r="J44" s="183" t="s">
        <v>1230</v>
      </c>
      <c r="K44" s="183"/>
    </row>
    <row r="45" spans="1:11" hidden="1">
      <c r="A45" s="183"/>
      <c r="B45" s="183"/>
      <c r="C45" s="183" t="s">
        <v>1145</v>
      </c>
      <c r="D45" s="183" t="s">
        <v>602</v>
      </c>
      <c r="E45" s="183" t="s">
        <v>1276</v>
      </c>
      <c r="F45" s="183" t="s">
        <v>604</v>
      </c>
      <c r="G45" s="181" t="s">
        <v>1279</v>
      </c>
      <c r="H45" s="183"/>
      <c r="I45" s="183"/>
      <c r="J45" s="183" t="s">
        <v>1258</v>
      </c>
      <c r="K45" s="183"/>
    </row>
    <row r="46" spans="1:11" hidden="1">
      <c r="A46" s="183"/>
      <c r="B46" s="183"/>
      <c r="C46" s="183" t="s">
        <v>1145</v>
      </c>
      <c r="D46" s="183" t="s">
        <v>602</v>
      </c>
      <c r="E46" s="183" t="s">
        <v>1280</v>
      </c>
      <c r="F46" s="183" t="s">
        <v>1277</v>
      </c>
      <c r="G46" s="181" t="s">
        <v>1281</v>
      </c>
      <c r="H46" s="183"/>
      <c r="I46" s="183"/>
      <c r="J46" s="183" t="s">
        <v>1227</v>
      </c>
      <c r="K46" s="188"/>
    </row>
    <row r="47" spans="1:11" hidden="1">
      <c r="A47" s="183"/>
      <c r="B47" s="183"/>
      <c r="C47" s="183" t="s">
        <v>1145</v>
      </c>
      <c r="D47" s="183" t="s">
        <v>602</v>
      </c>
      <c r="E47" s="183" t="s">
        <v>1280</v>
      </c>
      <c r="F47" s="183" t="s">
        <v>1277</v>
      </c>
      <c r="G47" s="181" t="s">
        <v>1282</v>
      </c>
      <c r="H47" s="183"/>
      <c r="I47" s="183"/>
      <c r="J47" s="183" t="s">
        <v>1230</v>
      </c>
      <c r="K47" s="188"/>
    </row>
    <row r="48" spans="1:11" hidden="1">
      <c r="A48" s="183"/>
      <c r="B48" s="183"/>
      <c r="C48" s="183" t="s">
        <v>1145</v>
      </c>
      <c r="D48" s="183" t="s">
        <v>602</v>
      </c>
      <c r="E48" s="183" t="s">
        <v>1283</v>
      </c>
      <c r="F48" s="183" t="s">
        <v>1277</v>
      </c>
      <c r="G48" s="181" t="s">
        <v>1284</v>
      </c>
      <c r="H48" s="183"/>
      <c r="I48" s="183"/>
      <c r="J48" s="183" t="s">
        <v>1227</v>
      </c>
      <c r="K48" s="188"/>
    </row>
    <row r="49" spans="1:11" hidden="1">
      <c r="A49" s="183"/>
      <c r="B49" s="183"/>
      <c r="C49" s="183" t="s">
        <v>1145</v>
      </c>
      <c r="D49" s="183" t="s">
        <v>602</v>
      </c>
      <c r="E49" s="183" t="s">
        <v>1283</v>
      </c>
      <c r="F49" s="183" t="s">
        <v>1277</v>
      </c>
      <c r="G49" s="181" t="s">
        <v>1285</v>
      </c>
      <c r="H49" s="183"/>
      <c r="I49" s="183"/>
      <c r="J49" s="183" t="s">
        <v>1230</v>
      </c>
      <c r="K49" s="188"/>
    </row>
    <row r="50" spans="1:11" hidden="1">
      <c r="A50" s="183">
        <v>6358</v>
      </c>
      <c r="B50" s="183" t="s">
        <v>1286</v>
      </c>
      <c r="C50" s="183" t="s">
        <v>1287</v>
      </c>
      <c r="D50" s="183" t="s">
        <v>602</v>
      </c>
      <c r="E50" s="183" t="s">
        <v>603</v>
      </c>
      <c r="F50" s="183" t="s">
        <v>604</v>
      </c>
      <c r="G50" s="181" t="s">
        <v>1288</v>
      </c>
      <c r="H50" s="183"/>
      <c r="I50" s="183" t="s">
        <v>1289</v>
      </c>
      <c r="J50" s="183" t="s">
        <v>608</v>
      </c>
      <c r="K50" s="189" t="s">
        <v>1290</v>
      </c>
    </row>
    <row r="51" spans="1:11" hidden="1">
      <c r="A51" s="183">
        <v>6359</v>
      </c>
      <c r="B51" s="183" t="s">
        <v>1286</v>
      </c>
      <c r="C51" s="183" t="s">
        <v>1287</v>
      </c>
      <c r="D51" s="183" t="s">
        <v>602</v>
      </c>
      <c r="E51" s="183" t="s">
        <v>603</v>
      </c>
      <c r="F51" s="183" t="s">
        <v>604</v>
      </c>
      <c r="G51" s="181" t="s">
        <v>1291</v>
      </c>
      <c r="H51" s="183"/>
      <c r="I51" s="183" t="s">
        <v>1292</v>
      </c>
      <c r="J51" s="183" t="s">
        <v>1153</v>
      </c>
      <c r="K51" s="189" t="s">
        <v>1293</v>
      </c>
    </row>
    <row r="52" spans="1:11" hidden="1">
      <c r="A52" s="183">
        <v>6360</v>
      </c>
      <c r="B52" s="183" t="s">
        <v>1286</v>
      </c>
      <c r="C52" s="183" t="s">
        <v>1287</v>
      </c>
      <c r="D52" s="183" t="s">
        <v>602</v>
      </c>
      <c r="E52" s="183" t="s">
        <v>603</v>
      </c>
      <c r="F52" s="183" t="s">
        <v>604</v>
      </c>
      <c r="G52" s="181" t="s">
        <v>1294</v>
      </c>
      <c r="H52" s="183" t="s">
        <v>1295</v>
      </c>
      <c r="I52" s="183" t="s">
        <v>1296</v>
      </c>
      <c r="J52" s="183" t="s">
        <v>608</v>
      </c>
      <c r="K52" s="183"/>
    </row>
    <row r="53" spans="1:11" hidden="1">
      <c r="A53" s="183">
        <v>6361</v>
      </c>
      <c r="B53" s="183" t="s">
        <v>1286</v>
      </c>
      <c r="C53" s="183" t="s">
        <v>1287</v>
      </c>
      <c r="D53" s="183" t="s">
        <v>602</v>
      </c>
      <c r="E53" s="183" t="s">
        <v>603</v>
      </c>
      <c r="F53" s="183" t="s">
        <v>604</v>
      </c>
      <c r="G53" s="181" t="s">
        <v>1297</v>
      </c>
      <c r="H53" s="183" t="s">
        <v>1298</v>
      </c>
      <c r="I53" s="183" t="s">
        <v>1299</v>
      </c>
      <c r="J53" s="183" t="s">
        <v>1153</v>
      </c>
      <c r="K53" s="183"/>
    </row>
    <row r="54" spans="1:11" hidden="1">
      <c r="A54" s="183">
        <v>6362</v>
      </c>
      <c r="B54" s="183" t="s">
        <v>1286</v>
      </c>
      <c r="C54" s="183" t="s">
        <v>1287</v>
      </c>
      <c r="D54" s="183" t="s">
        <v>602</v>
      </c>
      <c r="E54" s="183" t="s">
        <v>603</v>
      </c>
      <c r="F54" s="183" t="s">
        <v>604</v>
      </c>
      <c r="G54" s="181" t="s">
        <v>1300</v>
      </c>
      <c r="H54" s="183" t="s">
        <v>1301</v>
      </c>
      <c r="I54" s="183" t="s">
        <v>1302</v>
      </c>
      <c r="J54" s="183" t="s">
        <v>608</v>
      </c>
      <c r="K54" s="183"/>
    </row>
    <row r="55" spans="1:11" hidden="1">
      <c r="A55" s="183">
        <v>6363</v>
      </c>
      <c r="B55" s="183" t="s">
        <v>1286</v>
      </c>
      <c r="C55" s="183" t="s">
        <v>1287</v>
      </c>
      <c r="D55" s="183" t="s">
        <v>602</v>
      </c>
      <c r="E55" s="183" t="s">
        <v>603</v>
      </c>
      <c r="F55" s="183" t="s">
        <v>604</v>
      </c>
      <c r="G55" s="181" t="s">
        <v>1303</v>
      </c>
      <c r="H55" s="183" t="s">
        <v>1304</v>
      </c>
      <c r="I55" s="183" t="s">
        <v>1305</v>
      </c>
      <c r="J55" s="183" t="s">
        <v>1153</v>
      </c>
      <c r="K55" s="183"/>
    </row>
    <row r="56" spans="1:11" hidden="1">
      <c r="A56" s="183">
        <v>6364</v>
      </c>
      <c r="B56" s="183" t="s">
        <v>1286</v>
      </c>
      <c r="C56" s="183" t="s">
        <v>1287</v>
      </c>
      <c r="D56" s="183" t="s">
        <v>602</v>
      </c>
      <c r="E56" s="183" t="s">
        <v>603</v>
      </c>
      <c r="F56" s="183" t="s">
        <v>604</v>
      </c>
      <c r="G56" s="181" t="s">
        <v>1306</v>
      </c>
      <c r="H56" s="183" t="s">
        <v>1307</v>
      </c>
      <c r="I56" s="183" t="s">
        <v>1308</v>
      </c>
      <c r="J56" s="183" t="s">
        <v>608</v>
      </c>
      <c r="K56" s="183"/>
    </row>
    <row r="57" spans="1:11" hidden="1">
      <c r="A57" s="183">
        <v>6365</v>
      </c>
      <c r="B57" s="183" t="s">
        <v>1286</v>
      </c>
      <c r="C57" s="183" t="s">
        <v>1287</v>
      </c>
      <c r="D57" s="183" t="s">
        <v>602</v>
      </c>
      <c r="E57" s="183" t="s">
        <v>603</v>
      </c>
      <c r="F57" s="183" t="s">
        <v>604</v>
      </c>
      <c r="G57" s="181" t="s">
        <v>1309</v>
      </c>
      <c r="H57" s="183" t="s">
        <v>1310</v>
      </c>
      <c r="I57" s="183" t="s">
        <v>1311</v>
      </c>
      <c r="J57" s="183" t="s">
        <v>1153</v>
      </c>
      <c r="K57" s="183"/>
    </row>
    <row r="58" spans="1:11" hidden="1">
      <c r="A58" s="183">
        <v>6366</v>
      </c>
      <c r="B58" s="183" t="s">
        <v>1286</v>
      </c>
      <c r="C58" s="183" t="s">
        <v>1287</v>
      </c>
      <c r="D58" s="183" t="s">
        <v>602</v>
      </c>
      <c r="E58" s="183" t="s">
        <v>603</v>
      </c>
      <c r="F58" s="183" t="s">
        <v>604</v>
      </c>
      <c r="G58" s="181" t="s">
        <v>1312</v>
      </c>
      <c r="H58" s="183" t="s">
        <v>1313</v>
      </c>
      <c r="I58" s="183" t="s">
        <v>1314</v>
      </c>
      <c r="J58" s="183" t="s">
        <v>608</v>
      </c>
      <c r="K58" s="183"/>
    </row>
    <row r="59" spans="1:11" hidden="1">
      <c r="A59" s="183">
        <v>6367</v>
      </c>
      <c r="B59" s="183" t="s">
        <v>1286</v>
      </c>
      <c r="C59" s="183" t="s">
        <v>1287</v>
      </c>
      <c r="D59" s="183" t="s">
        <v>602</v>
      </c>
      <c r="E59" s="183" t="s">
        <v>603</v>
      </c>
      <c r="F59" s="183" t="s">
        <v>604</v>
      </c>
      <c r="G59" s="181" t="s">
        <v>1315</v>
      </c>
      <c r="H59" s="183" t="s">
        <v>1316</v>
      </c>
      <c r="I59" s="183" t="s">
        <v>1317</v>
      </c>
      <c r="J59" s="183" t="s">
        <v>1153</v>
      </c>
      <c r="K59" s="183"/>
    </row>
    <row r="60" spans="1:11" hidden="1">
      <c r="A60" s="183">
        <v>6368</v>
      </c>
      <c r="B60" s="183" t="s">
        <v>1286</v>
      </c>
      <c r="C60" s="183" t="s">
        <v>1287</v>
      </c>
      <c r="D60" s="183" t="s">
        <v>602</v>
      </c>
      <c r="E60" s="183" t="s">
        <v>603</v>
      </c>
      <c r="F60" s="183" t="s">
        <v>604</v>
      </c>
      <c r="G60" s="181" t="s">
        <v>1318</v>
      </c>
      <c r="H60" s="183" t="s">
        <v>1319</v>
      </c>
      <c r="I60" s="183" t="s">
        <v>1320</v>
      </c>
      <c r="J60" s="183" t="s">
        <v>608</v>
      </c>
      <c r="K60" s="183"/>
    </row>
    <row r="61" spans="1:11" hidden="1">
      <c r="A61" s="183">
        <v>6369</v>
      </c>
      <c r="B61" s="183" t="s">
        <v>1286</v>
      </c>
      <c r="C61" s="183" t="s">
        <v>1287</v>
      </c>
      <c r="D61" s="183" t="s">
        <v>602</v>
      </c>
      <c r="E61" s="183" t="s">
        <v>603</v>
      </c>
      <c r="F61" s="183" t="s">
        <v>604</v>
      </c>
      <c r="G61" s="181" t="s">
        <v>1321</v>
      </c>
      <c r="H61" s="183" t="s">
        <v>1322</v>
      </c>
      <c r="I61" s="183" t="s">
        <v>1323</v>
      </c>
      <c r="J61" s="183" t="s">
        <v>1153</v>
      </c>
      <c r="K61" s="183"/>
    </row>
    <row r="62" spans="1:11" hidden="1">
      <c r="A62" s="183">
        <v>6370</v>
      </c>
      <c r="B62" s="183" t="s">
        <v>1286</v>
      </c>
      <c r="C62" s="183" t="s">
        <v>1287</v>
      </c>
      <c r="D62" s="183" t="s">
        <v>602</v>
      </c>
      <c r="E62" s="183" t="s">
        <v>603</v>
      </c>
      <c r="F62" s="183" t="s">
        <v>604</v>
      </c>
      <c r="G62" s="181" t="s">
        <v>1324</v>
      </c>
      <c r="H62" s="183" t="s">
        <v>1325</v>
      </c>
      <c r="I62" s="183" t="s">
        <v>1326</v>
      </c>
      <c r="J62" s="183" t="s">
        <v>608</v>
      </c>
      <c r="K62" s="183"/>
    </row>
    <row r="63" spans="1:11" hidden="1">
      <c r="A63" s="183">
        <v>6371</v>
      </c>
      <c r="B63" s="183" t="s">
        <v>1286</v>
      </c>
      <c r="C63" s="183" t="s">
        <v>1287</v>
      </c>
      <c r="D63" s="183" t="s">
        <v>602</v>
      </c>
      <c r="E63" s="183" t="s">
        <v>603</v>
      </c>
      <c r="F63" s="183" t="s">
        <v>604</v>
      </c>
      <c r="G63" s="181" t="s">
        <v>1327</v>
      </c>
      <c r="H63" s="183" t="s">
        <v>1328</v>
      </c>
      <c r="I63" s="183" t="s">
        <v>1329</v>
      </c>
      <c r="J63" s="183" t="s">
        <v>1153</v>
      </c>
      <c r="K63" s="183"/>
    </row>
    <row r="64" spans="1:11" hidden="1">
      <c r="A64" s="183">
        <v>6372</v>
      </c>
      <c r="B64" s="183" t="s">
        <v>1286</v>
      </c>
      <c r="C64" s="183" t="s">
        <v>1287</v>
      </c>
      <c r="D64" s="183" t="s">
        <v>602</v>
      </c>
      <c r="E64" s="183" t="s">
        <v>603</v>
      </c>
      <c r="F64" s="183" t="s">
        <v>604</v>
      </c>
      <c r="G64" s="181" t="s">
        <v>1330</v>
      </c>
      <c r="H64" s="183" t="s">
        <v>1331</v>
      </c>
      <c r="I64" s="183" t="s">
        <v>1332</v>
      </c>
      <c r="J64" s="183" t="s">
        <v>608</v>
      </c>
      <c r="K64" s="183"/>
    </row>
    <row r="65" spans="1:11" hidden="1">
      <c r="A65" s="183">
        <v>6373</v>
      </c>
      <c r="B65" s="183" t="s">
        <v>1286</v>
      </c>
      <c r="C65" s="183" t="s">
        <v>1287</v>
      </c>
      <c r="D65" s="183" t="s">
        <v>602</v>
      </c>
      <c r="E65" s="183" t="s">
        <v>603</v>
      </c>
      <c r="F65" s="183" t="s">
        <v>604</v>
      </c>
      <c r="G65" s="181" t="s">
        <v>1333</v>
      </c>
      <c r="H65" s="183" t="s">
        <v>1334</v>
      </c>
      <c r="I65" s="183" t="s">
        <v>1335</v>
      </c>
      <c r="J65" s="183" t="s">
        <v>1153</v>
      </c>
      <c r="K65" s="183"/>
    </row>
    <row r="66" spans="1:11" hidden="1">
      <c r="A66" s="183">
        <v>6374</v>
      </c>
      <c r="B66" s="183" t="s">
        <v>1286</v>
      </c>
      <c r="C66" s="183" t="s">
        <v>1287</v>
      </c>
      <c r="D66" s="183" t="s">
        <v>602</v>
      </c>
      <c r="E66" s="183" t="s">
        <v>603</v>
      </c>
      <c r="F66" s="183" t="s">
        <v>604</v>
      </c>
      <c r="G66" s="181" t="s">
        <v>1336</v>
      </c>
      <c r="H66" s="183" t="s">
        <v>1337</v>
      </c>
      <c r="I66" s="183" t="s">
        <v>1338</v>
      </c>
      <c r="J66" s="183" t="s">
        <v>608</v>
      </c>
      <c r="K66" s="183"/>
    </row>
    <row r="67" spans="1:11" hidden="1">
      <c r="A67" s="183">
        <v>6375</v>
      </c>
      <c r="B67" s="183" t="s">
        <v>1286</v>
      </c>
      <c r="C67" s="183" t="s">
        <v>1287</v>
      </c>
      <c r="D67" s="183" t="s">
        <v>691</v>
      </c>
      <c r="E67" s="183" t="s">
        <v>603</v>
      </c>
      <c r="F67" s="183" t="s">
        <v>604</v>
      </c>
      <c r="G67" s="181" t="s">
        <v>1339</v>
      </c>
      <c r="H67" s="183" t="s">
        <v>1340</v>
      </c>
      <c r="I67" s="183" t="s">
        <v>1341</v>
      </c>
      <c r="J67" s="183" t="s">
        <v>1153</v>
      </c>
      <c r="K67" s="183"/>
    </row>
    <row r="68" spans="1:11" hidden="1">
      <c r="A68" s="183"/>
      <c r="B68" s="183"/>
      <c r="C68" s="190" t="s">
        <v>1287</v>
      </c>
      <c r="D68" s="190" t="s">
        <v>691</v>
      </c>
      <c r="E68" s="190" t="s">
        <v>603</v>
      </c>
      <c r="F68" s="190" t="s">
        <v>604</v>
      </c>
      <c r="G68" s="191" t="s">
        <v>1342</v>
      </c>
      <c r="H68" s="183"/>
      <c r="I68" s="183"/>
      <c r="J68" s="183"/>
      <c r="K68" s="183"/>
    </row>
    <row r="69" spans="1:11" hidden="1">
      <c r="A69" s="183"/>
      <c r="B69" s="183"/>
      <c r="C69" s="190" t="s">
        <v>1287</v>
      </c>
      <c r="D69" s="190" t="s">
        <v>691</v>
      </c>
      <c r="E69" s="190" t="s">
        <v>603</v>
      </c>
      <c r="F69" s="190" t="s">
        <v>604</v>
      </c>
      <c r="G69" s="191" t="s">
        <v>1343</v>
      </c>
      <c r="H69" s="183"/>
      <c r="I69" s="183"/>
      <c r="J69" s="183"/>
      <c r="K69" s="183"/>
    </row>
    <row r="70" spans="1:11" hidden="1">
      <c r="A70" s="183"/>
      <c r="B70" s="183"/>
      <c r="C70" s="183" t="s">
        <v>1287</v>
      </c>
      <c r="D70" s="183" t="s">
        <v>691</v>
      </c>
      <c r="E70" s="183" t="s">
        <v>603</v>
      </c>
      <c r="F70" s="183" t="s">
        <v>604</v>
      </c>
      <c r="G70" s="181" t="s">
        <v>1344</v>
      </c>
      <c r="H70" s="183"/>
      <c r="I70" s="183"/>
      <c r="J70" s="183"/>
      <c r="K70" s="188" t="s">
        <v>1345</v>
      </c>
    </row>
    <row r="71" spans="1:11" hidden="1">
      <c r="A71" s="183"/>
      <c r="B71" s="183"/>
      <c r="C71" s="183" t="s">
        <v>1287</v>
      </c>
      <c r="D71" s="183" t="s">
        <v>691</v>
      </c>
      <c r="E71" s="183" t="s">
        <v>603</v>
      </c>
      <c r="F71" s="183" t="s">
        <v>604</v>
      </c>
      <c r="G71" s="181" t="s">
        <v>1346</v>
      </c>
      <c r="H71" s="183"/>
      <c r="I71" s="183"/>
      <c r="J71" s="183"/>
      <c r="K71" s="188" t="s">
        <v>1345</v>
      </c>
    </row>
    <row r="72" spans="1:11" hidden="1">
      <c r="A72" s="183"/>
      <c r="B72" s="183"/>
      <c r="C72" s="183" t="s">
        <v>1287</v>
      </c>
      <c r="D72" s="183" t="s">
        <v>691</v>
      </c>
      <c r="E72" s="183" t="s">
        <v>603</v>
      </c>
      <c r="F72" s="183" t="s">
        <v>604</v>
      </c>
      <c r="G72" s="181" t="s">
        <v>1347</v>
      </c>
      <c r="H72" s="183"/>
      <c r="I72" s="183"/>
      <c r="J72" s="183"/>
      <c r="K72" s="188" t="s">
        <v>1348</v>
      </c>
    </row>
    <row r="73" spans="1:11" hidden="1">
      <c r="A73" s="183"/>
      <c r="B73" s="183"/>
      <c r="C73" s="183" t="s">
        <v>1287</v>
      </c>
      <c r="D73" s="183" t="s">
        <v>691</v>
      </c>
      <c r="E73" s="183" t="s">
        <v>603</v>
      </c>
      <c r="F73" s="183" t="s">
        <v>604</v>
      </c>
      <c r="G73" s="181" t="s">
        <v>1349</v>
      </c>
      <c r="H73" s="183"/>
      <c r="I73" s="183"/>
      <c r="J73" s="183"/>
      <c r="K73" s="188" t="s">
        <v>1348</v>
      </c>
    </row>
    <row r="74" spans="1:11" hidden="1">
      <c r="A74" s="183">
        <v>6376</v>
      </c>
      <c r="B74" s="183" t="s">
        <v>1286</v>
      </c>
      <c r="C74" s="183" t="s">
        <v>1287</v>
      </c>
      <c r="D74" s="183" t="s">
        <v>602</v>
      </c>
      <c r="E74" s="183" t="s">
        <v>603</v>
      </c>
      <c r="F74" s="183" t="s">
        <v>604</v>
      </c>
      <c r="G74" s="181" t="s">
        <v>1350</v>
      </c>
      <c r="H74" s="183" t="s">
        <v>1351</v>
      </c>
      <c r="I74" s="183" t="s">
        <v>1352</v>
      </c>
      <c r="J74" s="183" t="s">
        <v>608</v>
      </c>
      <c r="K74" s="183"/>
    </row>
    <row r="75" spans="1:11" hidden="1">
      <c r="A75" s="183">
        <v>6377</v>
      </c>
      <c r="B75" s="183" t="s">
        <v>1286</v>
      </c>
      <c r="C75" s="183" t="s">
        <v>1287</v>
      </c>
      <c r="D75" s="183" t="s">
        <v>602</v>
      </c>
      <c r="E75" s="183" t="s">
        <v>603</v>
      </c>
      <c r="F75" s="183" t="s">
        <v>604</v>
      </c>
      <c r="G75" s="181" t="s">
        <v>1353</v>
      </c>
      <c r="H75" s="183" t="s">
        <v>1354</v>
      </c>
      <c r="I75" s="183" t="s">
        <v>1355</v>
      </c>
      <c r="J75" s="183" t="s">
        <v>1153</v>
      </c>
      <c r="K75" s="183"/>
    </row>
    <row r="76" spans="1:11" hidden="1">
      <c r="A76" s="183"/>
      <c r="B76" s="183"/>
      <c r="C76" s="183" t="s">
        <v>1287</v>
      </c>
      <c r="D76" s="183" t="s">
        <v>602</v>
      </c>
      <c r="E76" s="183" t="s">
        <v>1225</v>
      </c>
      <c r="F76" s="183" t="s">
        <v>604</v>
      </c>
      <c r="G76" s="181" t="s">
        <v>1356</v>
      </c>
      <c r="H76" s="183"/>
      <c r="I76" s="183"/>
      <c r="J76" s="183" t="s">
        <v>1227</v>
      </c>
      <c r="K76" s="188" t="s">
        <v>1357</v>
      </c>
    </row>
    <row r="77" spans="1:11" hidden="1">
      <c r="A77" s="183">
        <v>6378</v>
      </c>
      <c r="B77" s="183" t="s">
        <v>1286</v>
      </c>
      <c r="C77" s="183" t="s">
        <v>1287</v>
      </c>
      <c r="D77" s="183" t="s">
        <v>602</v>
      </c>
      <c r="E77" s="183" t="s">
        <v>1225</v>
      </c>
      <c r="F77" s="183" t="s">
        <v>604</v>
      </c>
      <c r="G77" s="181" t="s">
        <v>1358</v>
      </c>
      <c r="H77" s="183" t="s">
        <v>1359</v>
      </c>
      <c r="I77" s="183" t="s">
        <v>1360</v>
      </c>
      <c r="J77" s="183" t="s">
        <v>1230</v>
      </c>
      <c r="K77" s="183"/>
    </row>
    <row r="78" spans="1:11" hidden="1">
      <c r="A78" s="183"/>
      <c r="B78" s="183"/>
      <c r="C78" s="183" t="s">
        <v>1287</v>
      </c>
      <c r="D78" s="183" t="s">
        <v>602</v>
      </c>
      <c r="E78" s="183" t="s">
        <v>1225</v>
      </c>
      <c r="F78" s="183" t="s">
        <v>604</v>
      </c>
      <c r="G78" s="181" t="s">
        <v>1361</v>
      </c>
      <c r="H78" s="183"/>
      <c r="I78" s="183"/>
      <c r="J78" s="183" t="s">
        <v>1227</v>
      </c>
      <c r="K78" s="188"/>
    </row>
    <row r="79" spans="1:11" hidden="1">
      <c r="A79" s="183"/>
      <c r="B79" s="183"/>
      <c r="C79" s="183" t="s">
        <v>1287</v>
      </c>
      <c r="D79" s="183" t="s">
        <v>602</v>
      </c>
      <c r="E79" s="183" t="s">
        <v>1225</v>
      </c>
      <c r="F79" s="183" t="s">
        <v>604</v>
      </c>
      <c r="G79" s="181" t="s">
        <v>1362</v>
      </c>
      <c r="H79" s="183"/>
      <c r="I79" s="183"/>
      <c r="J79" s="183" t="s">
        <v>1230</v>
      </c>
      <c r="K79" s="188"/>
    </row>
    <row r="80" spans="1:11" hidden="1">
      <c r="A80" s="183"/>
      <c r="B80" s="183"/>
      <c r="C80" s="183" t="s">
        <v>1287</v>
      </c>
      <c r="D80" s="183" t="s">
        <v>602</v>
      </c>
      <c r="E80" s="183" t="s">
        <v>1225</v>
      </c>
      <c r="F80" s="183" t="s">
        <v>604</v>
      </c>
      <c r="G80" s="181" t="s">
        <v>1363</v>
      </c>
      <c r="H80" s="183"/>
      <c r="I80" s="183"/>
      <c r="J80" s="183" t="s">
        <v>1227</v>
      </c>
      <c r="K80" s="187" t="s">
        <v>1364</v>
      </c>
    </row>
    <row r="81" spans="1:11" hidden="1">
      <c r="A81" s="183"/>
      <c r="B81" s="183"/>
      <c r="C81" s="183" t="s">
        <v>1287</v>
      </c>
      <c r="D81" s="183" t="s">
        <v>602</v>
      </c>
      <c r="E81" s="183" t="s">
        <v>1225</v>
      </c>
      <c r="F81" s="183" t="s">
        <v>604</v>
      </c>
      <c r="G81" s="181" t="s">
        <v>1365</v>
      </c>
      <c r="H81" s="183"/>
      <c r="I81" s="183"/>
      <c r="J81" s="183" t="s">
        <v>1230</v>
      </c>
      <c r="K81" s="187" t="s">
        <v>1366</v>
      </c>
    </row>
    <row r="82" spans="1:11" hidden="1">
      <c r="A82" s="183"/>
      <c r="B82" s="183"/>
      <c r="C82" s="183" t="s">
        <v>1287</v>
      </c>
      <c r="D82" s="183" t="s">
        <v>602</v>
      </c>
      <c r="E82" s="183" t="s">
        <v>1225</v>
      </c>
      <c r="F82" s="183" t="s">
        <v>604</v>
      </c>
      <c r="G82" s="181" t="s">
        <v>1367</v>
      </c>
      <c r="H82" s="183"/>
      <c r="I82" s="183"/>
      <c r="J82" s="183" t="s">
        <v>1227</v>
      </c>
      <c r="K82" s="188"/>
    </row>
    <row r="83" spans="1:11" hidden="1">
      <c r="A83" s="183"/>
      <c r="B83" s="183"/>
      <c r="C83" s="183" t="s">
        <v>1287</v>
      </c>
      <c r="D83" s="183" t="s">
        <v>602</v>
      </c>
      <c r="E83" s="183" t="s">
        <v>1225</v>
      </c>
      <c r="F83" s="183" t="s">
        <v>604</v>
      </c>
      <c r="G83" s="181" t="s">
        <v>1368</v>
      </c>
      <c r="H83" s="183"/>
      <c r="I83" s="183"/>
      <c r="J83" s="183" t="s">
        <v>1230</v>
      </c>
      <c r="K83" s="188"/>
    </row>
    <row r="84" spans="1:11" hidden="1">
      <c r="A84" s="183"/>
      <c r="B84" s="183"/>
      <c r="C84" s="183" t="s">
        <v>1287</v>
      </c>
      <c r="D84" s="183" t="s">
        <v>602</v>
      </c>
      <c r="E84" s="183" t="s">
        <v>1225</v>
      </c>
      <c r="F84" s="183" t="s">
        <v>604</v>
      </c>
      <c r="G84" s="181" t="s">
        <v>1369</v>
      </c>
      <c r="H84" s="183"/>
      <c r="I84" s="183"/>
      <c r="J84" s="183" t="s">
        <v>1227</v>
      </c>
      <c r="K84" s="188"/>
    </row>
    <row r="85" spans="1:11" hidden="1">
      <c r="A85" s="183">
        <v>6382</v>
      </c>
      <c r="B85" s="183" t="s">
        <v>1286</v>
      </c>
      <c r="C85" s="183" t="s">
        <v>1287</v>
      </c>
      <c r="D85" s="183" t="s">
        <v>602</v>
      </c>
      <c r="E85" s="183" t="s">
        <v>1225</v>
      </c>
      <c r="F85" s="183" t="s">
        <v>604</v>
      </c>
      <c r="G85" s="181" t="s">
        <v>1370</v>
      </c>
      <c r="H85" s="183" t="s">
        <v>1371</v>
      </c>
      <c r="I85" s="183" t="s">
        <v>1372</v>
      </c>
      <c r="J85" s="183" t="s">
        <v>1230</v>
      </c>
      <c r="K85" s="188"/>
    </row>
    <row r="86" spans="1:11" hidden="1">
      <c r="A86" s="183"/>
      <c r="B86" s="183"/>
      <c r="C86" s="183" t="s">
        <v>1287</v>
      </c>
      <c r="D86" s="183" t="s">
        <v>602</v>
      </c>
      <c r="E86" s="183" t="s">
        <v>1269</v>
      </c>
      <c r="F86" s="183" t="s">
        <v>604</v>
      </c>
      <c r="G86" s="181" t="s">
        <v>1373</v>
      </c>
      <c r="H86" s="183"/>
      <c r="I86" s="183"/>
      <c r="J86" s="183" t="s">
        <v>1271</v>
      </c>
      <c r="K86" s="187" t="s">
        <v>1374</v>
      </c>
    </row>
    <row r="87" spans="1:11" hidden="1">
      <c r="A87" s="183">
        <v>6383</v>
      </c>
      <c r="B87" s="183" t="s">
        <v>1286</v>
      </c>
      <c r="C87" s="183" t="s">
        <v>1287</v>
      </c>
      <c r="D87" s="183" t="s">
        <v>602</v>
      </c>
      <c r="E87" s="183" t="s">
        <v>1269</v>
      </c>
      <c r="F87" s="183" t="s">
        <v>604</v>
      </c>
      <c r="G87" s="181" t="s">
        <v>1375</v>
      </c>
      <c r="H87" s="183"/>
      <c r="I87" s="183"/>
      <c r="J87" s="183" t="s">
        <v>1274</v>
      </c>
      <c r="K87" s="187" t="s">
        <v>1376</v>
      </c>
    </row>
    <row r="88" spans="1:11" hidden="1">
      <c r="A88" s="183">
        <v>6384</v>
      </c>
      <c r="B88" s="183" t="s">
        <v>1286</v>
      </c>
      <c r="C88" s="183" t="s">
        <v>1287</v>
      </c>
      <c r="D88" s="183" t="s">
        <v>602</v>
      </c>
      <c r="E88" s="183" t="s">
        <v>603</v>
      </c>
      <c r="F88" s="183" t="s">
        <v>604</v>
      </c>
      <c r="G88" s="181" t="s">
        <v>1377</v>
      </c>
      <c r="H88" s="183" t="s">
        <v>1378</v>
      </c>
      <c r="I88" s="183" t="s">
        <v>1379</v>
      </c>
      <c r="J88" s="183" t="s">
        <v>608</v>
      </c>
      <c r="K88" s="183"/>
    </row>
    <row r="89" spans="1:11" hidden="1">
      <c r="A89" s="183">
        <v>6385</v>
      </c>
      <c r="B89" s="183" t="s">
        <v>1286</v>
      </c>
      <c r="C89" s="183" t="s">
        <v>1287</v>
      </c>
      <c r="D89" s="183" t="s">
        <v>602</v>
      </c>
      <c r="E89" s="183" t="s">
        <v>603</v>
      </c>
      <c r="F89" s="183" t="s">
        <v>604</v>
      </c>
      <c r="G89" s="181" t="s">
        <v>1380</v>
      </c>
      <c r="H89" s="183" t="s">
        <v>1381</v>
      </c>
      <c r="I89" s="183" t="s">
        <v>1382</v>
      </c>
      <c r="J89" s="183" t="s">
        <v>1153</v>
      </c>
      <c r="K89" s="183"/>
    </row>
    <row r="90" spans="1:11" hidden="1">
      <c r="A90" s="183">
        <v>6386</v>
      </c>
      <c r="B90" s="183" t="s">
        <v>1286</v>
      </c>
      <c r="C90" s="183" t="s">
        <v>1287</v>
      </c>
      <c r="D90" s="183" t="s">
        <v>602</v>
      </c>
      <c r="E90" s="183" t="s">
        <v>603</v>
      </c>
      <c r="F90" s="183" t="s">
        <v>604</v>
      </c>
      <c r="G90" s="181" t="s">
        <v>1383</v>
      </c>
      <c r="H90" s="183" t="s">
        <v>1384</v>
      </c>
      <c r="I90" s="183" t="s">
        <v>1385</v>
      </c>
      <c r="J90" s="183" t="s">
        <v>608</v>
      </c>
      <c r="K90" s="183"/>
    </row>
    <row r="91" spans="1:11" hidden="1">
      <c r="A91" s="183">
        <v>6387</v>
      </c>
      <c r="B91" s="183" t="s">
        <v>1286</v>
      </c>
      <c r="C91" s="183" t="s">
        <v>1287</v>
      </c>
      <c r="D91" s="183" t="s">
        <v>602</v>
      </c>
      <c r="E91" s="183" t="s">
        <v>603</v>
      </c>
      <c r="F91" s="183" t="s">
        <v>604</v>
      </c>
      <c r="G91" s="181" t="s">
        <v>1386</v>
      </c>
      <c r="H91" s="183" t="s">
        <v>1387</v>
      </c>
      <c r="I91" s="183" t="s">
        <v>1388</v>
      </c>
      <c r="J91" s="183" t="s">
        <v>1153</v>
      </c>
      <c r="K91" s="183"/>
    </row>
    <row r="92" spans="1:11" hidden="1">
      <c r="A92" s="183"/>
      <c r="B92" s="183"/>
      <c r="C92" s="183" t="s">
        <v>1287</v>
      </c>
      <c r="D92" s="183" t="s">
        <v>602</v>
      </c>
      <c r="E92" s="183" t="s">
        <v>1248</v>
      </c>
      <c r="F92" s="183" t="s">
        <v>604</v>
      </c>
      <c r="G92" s="181" t="s">
        <v>1389</v>
      </c>
      <c r="H92" s="183"/>
      <c r="I92" s="183"/>
      <c r="J92" s="183" t="s">
        <v>1227</v>
      </c>
      <c r="K92" s="188"/>
    </row>
    <row r="93" spans="1:11" hidden="1">
      <c r="A93" s="183">
        <v>6388</v>
      </c>
      <c r="B93" s="183" t="s">
        <v>1286</v>
      </c>
      <c r="C93" s="183" t="s">
        <v>1287</v>
      </c>
      <c r="D93" s="183" t="s">
        <v>602</v>
      </c>
      <c r="E93" s="183" t="s">
        <v>1248</v>
      </c>
      <c r="F93" s="183" t="s">
        <v>604</v>
      </c>
      <c r="G93" s="181" t="s">
        <v>1390</v>
      </c>
      <c r="H93" s="183" t="s">
        <v>1391</v>
      </c>
      <c r="I93" s="183" t="s">
        <v>1392</v>
      </c>
      <c r="J93" s="183" t="s">
        <v>1230</v>
      </c>
      <c r="K93" s="188"/>
    </row>
    <row r="94" spans="1:11" hidden="1">
      <c r="A94" s="183"/>
      <c r="B94" s="183"/>
      <c r="C94" s="183"/>
      <c r="D94" s="183" t="s">
        <v>602</v>
      </c>
      <c r="E94" s="183" t="s">
        <v>1253</v>
      </c>
      <c r="F94" s="183" t="s">
        <v>604</v>
      </c>
      <c r="G94" s="181" t="s">
        <v>1393</v>
      </c>
      <c r="H94" s="183"/>
      <c r="I94" s="183"/>
      <c r="J94" s="183" t="s">
        <v>1255</v>
      </c>
      <c r="K94" s="187" t="s">
        <v>1394</v>
      </c>
    </row>
    <row r="95" spans="1:11" hidden="1">
      <c r="A95" s="183">
        <v>6389</v>
      </c>
      <c r="B95" s="183" t="s">
        <v>1286</v>
      </c>
      <c r="C95" s="183" t="s">
        <v>1287</v>
      </c>
      <c r="D95" s="183" t="s">
        <v>602</v>
      </c>
      <c r="E95" s="183" t="s">
        <v>1253</v>
      </c>
      <c r="F95" s="183" t="s">
        <v>604</v>
      </c>
      <c r="G95" s="181" t="s">
        <v>1395</v>
      </c>
      <c r="H95" s="183" t="s">
        <v>1396</v>
      </c>
      <c r="I95" s="183" t="s">
        <v>1397</v>
      </c>
      <c r="J95" s="183" t="s">
        <v>1258</v>
      </c>
      <c r="K95" s="183"/>
    </row>
    <row r="96" spans="1:11" hidden="1">
      <c r="A96" s="183"/>
      <c r="B96" s="183"/>
      <c r="C96" s="183"/>
      <c r="D96" s="183" t="s">
        <v>602</v>
      </c>
      <c r="E96" s="183" t="s">
        <v>1253</v>
      </c>
      <c r="F96" s="183" t="s">
        <v>604</v>
      </c>
      <c r="G96" s="181" t="s">
        <v>1398</v>
      </c>
      <c r="H96" s="183"/>
      <c r="I96" s="183"/>
      <c r="J96" s="183" t="s">
        <v>1255</v>
      </c>
      <c r="K96" s="188" t="s">
        <v>1399</v>
      </c>
    </row>
    <row r="97" spans="1:11" hidden="1">
      <c r="A97" s="183">
        <v>6390</v>
      </c>
      <c r="B97" s="183" t="s">
        <v>1286</v>
      </c>
      <c r="C97" s="183" t="s">
        <v>1287</v>
      </c>
      <c r="D97" s="183" t="s">
        <v>602</v>
      </c>
      <c r="E97" s="183" t="s">
        <v>1253</v>
      </c>
      <c r="F97" s="183" t="s">
        <v>604</v>
      </c>
      <c r="G97" s="181" t="s">
        <v>1400</v>
      </c>
      <c r="H97" s="183" t="s">
        <v>1401</v>
      </c>
      <c r="I97" s="183" t="s">
        <v>1402</v>
      </c>
      <c r="J97" s="183" t="s">
        <v>1258</v>
      </c>
      <c r="K97" s="183"/>
    </row>
    <row r="98" spans="1:11" hidden="1">
      <c r="A98" s="183"/>
      <c r="B98" s="183"/>
      <c r="C98" s="183"/>
      <c r="D98" s="183" t="s">
        <v>602</v>
      </c>
      <c r="E98" s="183" t="s">
        <v>1283</v>
      </c>
      <c r="F98" s="183" t="s">
        <v>1277</v>
      </c>
      <c r="G98" s="181" t="s">
        <v>1403</v>
      </c>
      <c r="H98" s="183"/>
      <c r="I98" s="183"/>
      <c r="J98" s="183" t="s">
        <v>1227</v>
      </c>
      <c r="K98" s="187" t="s">
        <v>1404</v>
      </c>
    </row>
    <row r="99" spans="1:11" hidden="1">
      <c r="A99" s="183">
        <v>6391</v>
      </c>
      <c r="B99" s="183" t="s">
        <v>1286</v>
      </c>
      <c r="C99" s="183" t="s">
        <v>1287</v>
      </c>
      <c r="D99" s="183" t="s">
        <v>602</v>
      </c>
      <c r="E99" s="183" t="s">
        <v>1283</v>
      </c>
      <c r="F99" s="183" t="s">
        <v>1277</v>
      </c>
      <c r="G99" s="181" t="s">
        <v>1405</v>
      </c>
      <c r="H99" s="183" t="s">
        <v>1406</v>
      </c>
      <c r="I99" s="183" t="s">
        <v>1407</v>
      </c>
      <c r="J99" s="183" t="s">
        <v>1230</v>
      </c>
      <c r="K99" s="187" t="s">
        <v>1408</v>
      </c>
    </row>
    <row r="100" spans="1:11" hidden="1">
      <c r="A100" s="183">
        <v>6392</v>
      </c>
      <c r="B100" s="183" t="s">
        <v>1409</v>
      </c>
      <c r="C100" s="183" t="s">
        <v>1410</v>
      </c>
      <c r="D100" s="183" t="s">
        <v>602</v>
      </c>
      <c r="E100" s="183" t="s">
        <v>603</v>
      </c>
      <c r="F100" s="183" t="s">
        <v>604</v>
      </c>
      <c r="G100" s="181" t="s">
        <v>1411</v>
      </c>
      <c r="H100" s="183" t="s">
        <v>1412</v>
      </c>
      <c r="I100" s="183" t="s">
        <v>1413</v>
      </c>
      <c r="J100" s="183" t="s">
        <v>608</v>
      </c>
      <c r="K100" s="183" t="s">
        <v>1414</v>
      </c>
    </row>
    <row r="101" spans="1:11" hidden="1">
      <c r="A101" s="183">
        <v>6393</v>
      </c>
      <c r="B101" s="183" t="s">
        <v>1409</v>
      </c>
      <c r="C101" s="183" t="s">
        <v>1410</v>
      </c>
      <c r="D101" s="183" t="s">
        <v>602</v>
      </c>
      <c r="E101" s="183" t="s">
        <v>603</v>
      </c>
      <c r="F101" s="183" t="s">
        <v>604</v>
      </c>
      <c r="G101" s="181" t="s">
        <v>1415</v>
      </c>
      <c r="H101" s="183" t="s">
        <v>1416</v>
      </c>
      <c r="I101" s="183" t="s">
        <v>1417</v>
      </c>
      <c r="J101" s="183" t="s">
        <v>1153</v>
      </c>
      <c r="K101" s="183" t="s">
        <v>1418</v>
      </c>
    </row>
    <row r="102" spans="1:11" hidden="1">
      <c r="A102" s="183">
        <v>6394</v>
      </c>
      <c r="B102" s="183" t="s">
        <v>1409</v>
      </c>
      <c r="C102" s="183" t="s">
        <v>1410</v>
      </c>
      <c r="D102" s="183" t="s">
        <v>602</v>
      </c>
      <c r="E102" s="183" t="s">
        <v>603</v>
      </c>
      <c r="F102" s="183" t="s">
        <v>604</v>
      </c>
      <c r="G102" s="181" t="s">
        <v>1419</v>
      </c>
      <c r="H102" s="183" t="s">
        <v>1420</v>
      </c>
      <c r="I102" s="183" t="s">
        <v>1421</v>
      </c>
      <c r="J102" s="183" t="s">
        <v>608</v>
      </c>
      <c r="K102" s="183" t="s">
        <v>1422</v>
      </c>
    </row>
    <row r="103" spans="1:11" hidden="1">
      <c r="A103" s="183">
        <v>6395</v>
      </c>
      <c r="B103" s="183" t="s">
        <v>1409</v>
      </c>
      <c r="C103" s="183" t="s">
        <v>1410</v>
      </c>
      <c r="D103" s="183" t="s">
        <v>602</v>
      </c>
      <c r="E103" s="183" t="s">
        <v>603</v>
      </c>
      <c r="F103" s="183" t="s">
        <v>604</v>
      </c>
      <c r="G103" s="181" t="s">
        <v>1423</v>
      </c>
      <c r="H103" s="183" t="s">
        <v>1424</v>
      </c>
      <c r="I103" s="183" t="s">
        <v>1425</v>
      </c>
      <c r="J103" s="183" t="s">
        <v>1153</v>
      </c>
      <c r="K103" s="183" t="s">
        <v>1426</v>
      </c>
    </row>
    <row r="104" spans="1:11" hidden="1">
      <c r="A104" s="183">
        <v>6396</v>
      </c>
      <c r="B104" s="183" t="s">
        <v>1409</v>
      </c>
      <c r="C104" s="183" t="s">
        <v>1410</v>
      </c>
      <c r="D104" s="183" t="s">
        <v>602</v>
      </c>
      <c r="E104" s="183" t="s">
        <v>603</v>
      </c>
      <c r="F104" s="183" t="s">
        <v>604</v>
      </c>
      <c r="G104" s="181" t="s">
        <v>1427</v>
      </c>
      <c r="H104" s="183" t="s">
        <v>1428</v>
      </c>
      <c r="I104" s="183" t="s">
        <v>1429</v>
      </c>
      <c r="J104" s="183" t="s">
        <v>608</v>
      </c>
      <c r="K104" s="183" t="s">
        <v>1430</v>
      </c>
    </row>
    <row r="105" spans="1:11" hidden="1">
      <c r="A105" s="183">
        <v>6400</v>
      </c>
      <c r="B105" s="183" t="s">
        <v>1409</v>
      </c>
      <c r="C105" s="183" t="s">
        <v>1410</v>
      </c>
      <c r="D105" s="183" t="s">
        <v>602</v>
      </c>
      <c r="E105" s="183" t="s">
        <v>603</v>
      </c>
      <c r="F105" s="183" t="s">
        <v>604</v>
      </c>
      <c r="G105" s="181" t="s">
        <v>1431</v>
      </c>
      <c r="H105" s="183" t="s">
        <v>1432</v>
      </c>
      <c r="I105" s="183" t="s">
        <v>1433</v>
      </c>
      <c r="J105" s="183" t="s">
        <v>1153</v>
      </c>
      <c r="K105" s="183" t="s">
        <v>1434</v>
      </c>
    </row>
    <row r="106" spans="1:11" hidden="1">
      <c r="A106" s="183">
        <v>6397</v>
      </c>
      <c r="B106" s="183" t="s">
        <v>1409</v>
      </c>
      <c r="C106" s="183" t="s">
        <v>1410</v>
      </c>
      <c r="D106" s="183" t="s">
        <v>602</v>
      </c>
      <c r="E106" s="183" t="s">
        <v>603</v>
      </c>
      <c r="F106" s="183" t="s">
        <v>604</v>
      </c>
      <c r="G106" s="181" t="s">
        <v>1435</v>
      </c>
      <c r="H106" s="183" t="s">
        <v>1436</v>
      </c>
      <c r="I106" s="183" t="s">
        <v>1429</v>
      </c>
      <c r="J106" s="183" t="s">
        <v>608</v>
      </c>
      <c r="K106" s="183" t="s">
        <v>1437</v>
      </c>
    </row>
    <row r="107" spans="1:11" hidden="1">
      <c r="A107" s="183"/>
      <c r="B107" s="183"/>
      <c r="C107" s="183" t="s">
        <v>1410</v>
      </c>
      <c r="D107" s="183" t="s">
        <v>602</v>
      </c>
      <c r="E107" s="183" t="s">
        <v>603</v>
      </c>
      <c r="F107" s="183" t="s">
        <v>604</v>
      </c>
      <c r="G107" s="181" t="s">
        <v>1438</v>
      </c>
      <c r="H107" s="183" t="s">
        <v>1439</v>
      </c>
      <c r="I107" s="183" t="s">
        <v>1433</v>
      </c>
      <c r="J107" s="183" t="s">
        <v>1153</v>
      </c>
      <c r="K107" s="183" t="s">
        <v>1440</v>
      </c>
    </row>
    <row r="108" spans="1:11" hidden="1">
      <c r="A108" s="183">
        <v>6398</v>
      </c>
      <c r="B108" s="183" t="s">
        <v>1409</v>
      </c>
      <c r="C108" s="183" t="s">
        <v>1410</v>
      </c>
      <c r="D108" s="183" t="s">
        <v>602</v>
      </c>
      <c r="E108" s="183" t="s">
        <v>603</v>
      </c>
      <c r="F108" s="183" t="s">
        <v>604</v>
      </c>
      <c r="G108" s="181" t="s">
        <v>1441</v>
      </c>
      <c r="H108" s="183" t="s">
        <v>1442</v>
      </c>
      <c r="I108" s="183" t="s">
        <v>1429</v>
      </c>
      <c r="J108" s="183" t="s">
        <v>608</v>
      </c>
      <c r="K108" s="183" t="s">
        <v>1443</v>
      </c>
    </row>
    <row r="109" spans="1:11" hidden="1">
      <c r="A109" s="183">
        <v>6402</v>
      </c>
      <c r="B109" s="183" t="s">
        <v>1409</v>
      </c>
      <c r="C109" s="183" t="s">
        <v>1410</v>
      </c>
      <c r="D109" s="183" t="s">
        <v>602</v>
      </c>
      <c r="E109" s="183" t="s">
        <v>603</v>
      </c>
      <c r="F109" s="183" t="s">
        <v>604</v>
      </c>
      <c r="G109" s="181" t="s">
        <v>1444</v>
      </c>
      <c r="H109" s="183" t="s">
        <v>1445</v>
      </c>
      <c r="I109" s="183" t="s">
        <v>1433</v>
      </c>
      <c r="J109" s="183" t="s">
        <v>1153</v>
      </c>
      <c r="K109" s="183" t="s">
        <v>1446</v>
      </c>
    </row>
    <row r="110" spans="1:11" hidden="1">
      <c r="A110" s="183">
        <v>6399</v>
      </c>
      <c r="B110" s="183" t="s">
        <v>1409</v>
      </c>
      <c r="C110" s="183" t="s">
        <v>1410</v>
      </c>
      <c r="D110" s="183" t="s">
        <v>602</v>
      </c>
      <c r="E110" s="183" t="s">
        <v>603</v>
      </c>
      <c r="F110" s="183" t="s">
        <v>604</v>
      </c>
      <c r="G110" s="181" t="s">
        <v>1447</v>
      </c>
      <c r="H110" s="183" t="s">
        <v>1448</v>
      </c>
      <c r="I110" s="183" t="s">
        <v>1429</v>
      </c>
      <c r="J110" s="183" t="s">
        <v>608</v>
      </c>
      <c r="K110" s="183" t="s">
        <v>1449</v>
      </c>
    </row>
    <row r="111" spans="1:11" hidden="1">
      <c r="A111" s="183">
        <v>6403</v>
      </c>
      <c r="B111" s="183" t="s">
        <v>1409</v>
      </c>
      <c r="C111" s="183" t="s">
        <v>1410</v>
      </c>
      <c r="D111" s="183" t="s">
        <v>602</v>
      </c>
      <c r="E111" s="183" t="s">
        <v>603</v>
      </c>
      <c r="F111" s="183" t="s">
        <v>604</v>
      </c>
      <c r="G111" s="181" t="s">
        <v>1450</v>
      </c>
      <c r="H111" s="183" t="s">
        <v>1451</v>
      </c>
      <c r="I111" s="183" t="s">
        <v>1433</v>
      </c>
      <c r="J111" s="183" t="s">
        <v>1153</v>
      </c>
      <c r="K111" s="183" t="s">
        <v>1452</v>
      </c>
    </row>
    <row r="112" spans="1:11" hidden="1">
      <c r="A112" s="183">
        <v>6404</v>
      </c>
      <c r="B112" s="183" t="s">
        <v>1409</v>
      </c>
      <c r="C112" s="183" t="s">
        <v>1410</v>
      </c>
      <c r="D112" s="183" t="s">
        <v>602</v>
      </c>
      <c r="E112" s="183" t="s">
        <v>603</v>
      </c>
      <c r="F112" s="183" t="s">
        <v>604</v>
      </c>
      <c r="G112" s="181" t="s">
        <v>1453</v>
      </c>
      <c r="H112" s="183" t="s">
        <v>1454</v>
      </c>
      <c r="I112" s="183" t="s">
        <v>1455</v>
      </c>
      <c r="J112" s="183" t="s">
        <v>608</v>
      </c>
      <c r="K112" s="183" t="s">
        <v>1456</v>
      </c>
    </row>
    <row r="113" spans="1:11" hidden="1">
      <c r="A113" s="183">
        <v>6405</v>
      </c>
      <c r="B113" s="183" t="s">
        <v>1409</v>
      </c>
      <c r="C113" s="183" t="s">
        <v>1410</v>
      </c>
      <c r="D113" s="183" t="s">
        <v>602</v>
      </c>
      <c r="E113" s="183" t="s">
        <v>603</v>
      </c>
      <c r="F113" s="183" t="s">
        <v>604</v>
      </c>
      <c r="G113" s="181" t="s">
        <v>1457</v>
      </c>
      <c r="H113" s="183" t="s">
        <v>1458</v>
      </c>
      <c r="I113" s="183" t="s">
        <v>1459</v>
      </c>
      <c r="J113" s="183" t="s">
        <v>1153</v>
      </c>
      <c r="K113" s="183" t="s">
        <v>1460</v>
      </c>
    </row>
    <row r="114" spans="1:11" hidden="1">
      <c r="A114" s="183">
        <v>6406</v>
      </c>
      <c r="B114" s="183" t="s">
        <v>1409</v>
      </c>
      <c r="C114" s="183" t="s">
        <v>1410</v>
      </c>
      <c r="D114" s="183" t="s">
        <v>671</v>
      </c>
      <c r="E114" s="183" t="s">
        <v>603</v>
      </c>
      <c r="F114" s="183" t="s">
        <v>604</v>
      </c>
      <c r="G114" s="181" t="s">
        <v>1461</v>
      </c>
      <c r="H114" s="183" t="s">
        <v>1462</v>
      </c>
      <c r="I114" s="183" t="s">
        <v>1463</v>
      </c>
      <c r="J114" s="183" t="s">
        <v>608</v>
      </c>
      <c r="K114" s="183" t="s">
        <v>1464</v>
      </c>
    </row>
    <row r="115" spans="1:11" hidden="1">
      <c r="A115" s="183">
        <v>6407</v>
      </c>
      <c r="B115" s="183" t="s">
        <v>1409</v>
      </c>
      <c r="C115" s="183" t="s">
        <v>1410</v>
      </c>
      <c r="D115" s="183" t="s">
        <v>671</v>
      </c>
      <c r="E115" s="183" t="s">
        <v>603</v>
      </c>
      <c r="F115" s="183" t="s">
        <v>604</v>
      </c>
      <c r="G115" s="181" t="s">
        <v>1465</v>
      </c>
      <c r="H115" s="183" t="s">
        <v>1466</v>
      </c>
      <c r="I115" s="183" t="s">
        <v>1467</v>
      </c>
      <c r="J115" s="183" t="s">
        <v>1153</v>
      </c>
      <c r="K115" s="183" t="s">
        <v>1468</v>
      </c>
    </row>
    <row r="116" spans="1:11" hidden="1">
      <c r="A116" s="183">
        <v>6408</v>
      </c>
      <c r="B116" s="183" t="s">
        <v>1409</v>
      </c>
      <c r="C116" s="183" t="s">
        <v>1410</v>
      </c>
      <c r="D116" s="183" t="s">
        <v>602</v>
      </c>
      <c r="E116" s="183" t="s">
        <v>603</v>
      </c>
      <c r="F116" s="183" t="s">
        <v>604</v>
      </c>
      <c r="G116" s="181" t="s">
        <v>1469</v>
      </c>
      <c r="H116" s="183" t="s">
        <v>1470</v>
      </c>
      <c r="I116" s="183" t="s">
        <v>1463</v>
      </c>
      <c r="J116" s="183" t="s">
        <v>608</v>
      </c>
      <c r="K116" s="183" t="s">
        <v>1471</v>
      </c>
    </row>
    <row r="117" spans="1:11" hidden="1">
      <c r="A117" s="183">
        <v>6409</v>
      </c>
      <c r="B117" s="183" t="s">
        <v>1409</v>
      </c>
      <c r="C117" s="183" t="s">
        <v>1410</v>
      </c>
      <c r="D117" s="183" t="s">
        <v>602</v>
      </c>
      <c r="E117" s="183" t="s">
        <v>603</v>
      </c>
      <c r="F117" s="183" t="s">
        <v>604</v>
      </c>
      <c r="G117" s="181" t="s">
        <v>1472</v>
      </c>
      <c r="H117" s="183" t="s">
        <v>1473</v>
      </c>
      <c r="I117" s="183" t="s">
        <v>1467</v>
      </c>
      <c r="J117" s="183" t="s">
        <v>1153</v>
      </c>
      <c r="K117" s="183" t="s">
        <v>1474</v>
      </c>
    </row>
    <row r="118" spans="1:11" hidden="1">
      <c r="A118" s="183">
        <v>6410</v>
      </c>
      <c r="B118" s="183" t="s">
        <v>1409</v>
      </c>
      <c r="C118" s="183" t="s">
        <v>1410</v>
      </c>
      <c r="D118" s="183" t="s">
        <v>602</v>
      </c>
      <c r="E118" s="183" t="s">
        <v>603</v>
      </c>
      <c r="F118" s="183" t="s">
        <v>604</v>
      </c>
      <c r="G118" s="181" t="s">
        <v>1475</v>
      </c>
      <c r="H118" s="183" t="s">
        <v>1476</v>
      </c>
      <c r="I118" s="183" t="s">
        <v>1477</v>
      </c>
      <c r="J118" s="183" t="s">
        <v>608</v>
      </c>
      <c r="K118" s="183" t="s">
        <v>1478</v>
      </c>
    </row>
    <row r="119" spans="1:11" hidden="1">
      <c r="A119" s="183">
        <v>6411</v>
      </c>
      <c r="B119" s="183" t="s">
        <v>1409</v>
      </c>
      <c r="C119" s="183" t="s">
        <v>1410</v>
      </c>
      <c r="D119" s="183" t="s">
        <v>602</v>
      </c>
      <c r="E119" s="183" t="s">
        <v>603</v>
      </c>
      <c r="F119" s="183" t="s">
        <v>604</v>
      </c>
      <c r="G119" s="181" t="s">
        <v>1479</v>
      </c>
      <c r="H119" s="183" t="s">
        <v>1480</v>
      </c>
      <c r="I119" s="183" t="s">
        <v>1481</v>
      </c>
      <c r="J119" s="183" t="s">
        <v>1153</v>
      </c>
      <c r="K119" s="183" t="s">
        <v>1482</v>
      </c>
    </row>
    <row r="120" spans="1:11" hidden="1">
      <c r="A120" s="183"/>
      <c r="B120" s="183"/>
      <c r="C120" s="183" t="s">
        <v>1410</v>
      </c>
      <c r="D120" s="190" t="s">
        <v>602</v>
      </c>
      <c r="E120" s="190" t="s">
        <v>603</v>
      </c>
      <c r="F120" s="190" t="s">
        <v>604</v>
      </c>
      <c r="G120" s="191" t="s">
        <v>1475</v>
      </c>
      <c r="H120" s="190" t="s">
        <v>1483</v>
      </c>
      <c r="I120" s="190" t="s">
        <v>1484</v>
      </c>
      <c r="J120" s="183"/>
      <c r="K120" s="183"/>
    </row>
    <row r="121" spans="1:11" hidden="1">
      <c r="A121" s="183"/>
      <c r="B121" s="183"/>
      <c r="C121" s="183" t="s">
        <v>1410</v>
      </c>
      <c r="D121" s="190" t="s">
        <v>602</v>
      </c>
      <c r="E121" s="190" t="s">
        <v>603</v>
      </c>
      <c r="F121" s="190" t="s">
        <v>604</v>
      </c>
      <c r="G121" s="191" t="s">
        <v>1479</v>
      </c>
      <c r="H121" s="190" t="s">
        <v>1485</v>
      </c>
      <c r="I121" s="190" t="s">
        <v>1486</v>
      </c>
      <c r="J121" s="183"/>
      <c r="K121" s="183"/>
    </row>
    <row r="122" spans="1:11" hidden="1">
      <c r="A122" s="183">
        <v>6412</v>
      </c>
      <c r="B122" s="183" t="s">
        <v>1409</v>
      </c>
      <c r="C122" s="183" t="s">
        <v>1410</v>
      </c>
      <c r="D122" s="183" t="s">
        <v>671</v>
      </c>
      <c r="E122" s="183" t="s">
        <v>603</v>
      </c>
      <c r="F122" s="183" t="s">
        <v>604</v>
      </c>
      <c r="G122" s="181" t="s">
        <v>1487</v>
      </c>
      <c r="H122" s="183" t="s">
        <v>1488</v>
      </c>
      <c r="I122" s="183" t="s">
        <v>1189</v>
      </c>
      <c r="J122" s="183" t="s">
        <v>608</v>
      </c>
      <c r="K122" s="183" t="s">
        <v>1488</v>
      </c>
    </row>
    <row r="123" spans="1:11" hidden="1">
      <c r="A123" s="183">
        <v>6414</v>
      </c>
      <c r="B123" s="183" t="s">
        <v>1409</v>
      </c>
      <c r="C123" s="183" t="s">
        <v>1410</v>
      </c>
      <c r="D123" s="183" t="s">
        <v>671</v>
      </c>
      <c r="E123" s="183" t="s">
        <v>603</v>
      </c>
      <c r="F123" s="183" t="s">
        <v>604</v>
      </c>
      <c r="G123" s="181" t="s">
        <v>1489</v>
      </c>
      <c r="H123" s="183" t="s">
        <v>1490</v>
      </c>
      <c r="I123" s="183" t="s">
        <v>1193</v>
      </c>
      <c r="J123" s="183" t="s">
        <v>1153</v>
      </c>
      <c r="K123" s="183" t="s">
        <v>1490</v>
      </c>
    </row>
    <row r="124" spans="1:11" hidden="1">
      <c r="A124" s="183">
        <v>6413</v>
      </c>
      <c r="B124" s="183" t="s">
        <v>1409</v>
      </c>
      <c r="C124" s="183" t="s">
        <v>1410</v>
      </c>
      <c r="D124" s="183" t="s">
        <v>671</v>
      </c>
      <c r="E124" s="183" t="s">
        <v>603</v>
      </c>
      <c r="F124" s="183" t="s">
        <v>604</v>
      </c>
      <c r="G124" s="181" t="s">
        <v>1491</v>
      </c>
      <c r="H124" s="183" t="s">
        <v>1492</v>
      </c>
      <c r="I124" s="183" t="s">
        <v>1189</v>
      </c>
      <c r="J124" s="183" t="s">
        <v>608</v>
      </c>
      <c r="K124" s="183" t="s">
        <v>1492</v>
      </c>
    </row>
    <row r="125" spans="1:11" hidden="1">
      <c r="A125" s="183">
        <v>6415</v>
      </c>
      <c r="B125" s="183" t="s">
        <v>1409</v>
      </c>
      <c r="C125" s="183" t="s">
        <v>1410</v>
      </c>
      <c r="D125" s="183" t="s">
        <v>671</v>
      </c>
      <c r="E125" s="183" t="s">
        <v>603</v>
      </c>
      <c r="F125" s="183" t="s">
        <v>604</v>
      </c>
      <c r="G125" s="181" t="s">
        <v>1493</v>
      </c>
      <c r="H125" s="183" t="s">
        <v>1494</v>
      </c>
      <c r="I125" s="183" t="s">
        <v>1193</v>
      </c>
      <c r="J125" s="183" t="s">
        <v>1153</v>
      </c>
      <c r="K125" s="183" t="s">
        <v>1494</v>
      </c>
    </row>
    <row r="126" spans="1:11" hidden="1">
      <c r="A126" s="183">
        <v>6416</v>
      </c>
      <c r="B126" s="183" t="s">
        <v>1409</v>
      </c>
      <c r="C126" s="183" t="s">
        <v>1410</v>
      </c>
      <c r="D126" s="183" t="s">
        <v>691</v>
      </c>
      <c r="E126" s="183" t="s">
        <v>603</v>
      </c>
      <c r="F126" s="183" t="s">
        <v>604</v>
      </c>
      <c r="G126" s="181" t="s">
        <v>1495</v>
      </c>
      <c r="H126" s="183" t="s">
        <v>1496</v>
      </c>
      <c r="I126" s="183" t="s">
        <v>694</v>
      </c>
      <c r="J126" s="183" t="s">
        <v>608</v>
      </c>
      <c r="K126" s="188" t="s">
        <v>1497</v>
      </c>
    </row>
    <row r="127" spans="1:11" hidden="1">
      <c r="A127" s="183">
        <v>6417</v>
      </c>
      <c r="B127" s="183" t="s">
        <v>1409</v>
      </c>
      <c r="C127" s="183" t="s">
        <v>1410</v>
      </c>
      <c r="D127" s="183" t="s">
        <v>691</v>
      </c>
      <c r="E127" s="183" t="s">
        <v>603</v>
      </c>
      <c r="F127" s="183" t="s">
        <v>604</v>
      </c>
      <c r="G127" s="181" t="s">
        <v>1498</v>
      </c>
      <c r="H127" s="183" t="s">
        <v>1499</v>
      </c>
      <c r="I127" s="183" t="s">
        <v>698</v>
      </c>
      <c r="J127" s="183" t="s">
        <v>613</v>
      </c>
      <c r="K127" s="188" t="s">
        <v>1497</v>
      </c>
    </row>
    <row r="128" spans="1:11" hidden="1">
      <c r="A128" s="183"/>
      <c r="B128" s="183"/>
      <c r="C128" s="183"/>
      <c r="D128" s="183" t="s">
        <v>691</v>
      </c>
      <c r="E128" s="183" t="s">
        <v>603</v>
      </c>
      <c r="F128" s="183" t="s">
        <v>604</v>
      </c>
      <c r="G128" s="181" t="s">
        <v>1500</v>
      </c>
      <c r="H128" s="183"/>
      <c r="I128" s="183"/>
      <c r="J128" s="183" t="s">
        <v>608</v>
      </c>
      <c r="K128" s="188" t="s">
        <v>1501</v>
      </c>
    </row>
    <row r="129" spans="1:11" hidden="1">
      <c r="A129" s="183"/>
      <c r="B129" s="183"/>
      <c r="C129" s="183"/>
      <c r="D129" s="183" t="s">
        <v>691</v>
      </c>
      <c r="E129" s="183" t="s">
        <v>603</v>
      </c>
      <c r="F129" s="183" t="s">
        <v>604</v>
      </c>
      <c r="G129" s="181" t="s">
        <v>1502</v>
      </c>
      <c r="H129" s="183"/>
      <c r="I129" s="183"/>
      <c r="J129" s="183" t="s">
        <v>613</v>
      </c>
      <c r="K129" s="188" t="s">
        <v>1501</v>
      </c>
    </row>
    <row r="130" spans="1:11" hidden="1">
      <c r="A130" s="183"/>
      <c r="B130" s="183"/>
      <c r="C130" s="183"/>
      <c r="D130" s="183" t="s">
        <v>691</v>
      </c>
      <c r="E130" s="183" t="s">
        <v>603</v>
      </c>
      <c r="F130" s="183" t="s">
        <v>604</v>
      </c>
      <c r="G130" s="181" t="s">
        <v>1503</v>
      </c>
      <c r="H130" s="183"/>
      <c r="I130" s="183"/>
      <c r="J130" s="183" t="s">
        <v>608</v>
      </c>
      <c r="K130" s="188" t="s">
        <v>1504</v>
      </c>
    </row>
    <row r="131" spans="1:11" hidden="1">
      <c r="A131" s="183"/>
      <c r="B131" s="183"/>
      <c r="C131" s="183"/>
      <c r="D131" s="183" t="s">
        <v>691</v>
      </c>
      <c r="E131" s="183" t="s">
        <v>603</v>
      </c>
      <c r="F131" s="183" t="s">
        <v>604</v>
      </c>
      <c r="G131" s="181" t="s">
        <v>1505</v>
      </c>
      <c r="H131" s="183"/>
      <c r="I131" s="183"/>
      <c r="J131" s="183" t="s">
        <v>613</v>
      </c>
      <c r="K131" s="188" t="s">
        <v>1504</v>
      </c>
    </row>
    <row r="132" spans="1:11" hidden="1">
      <c r="A132" s="183"/>
      <c r="B132" s="183"/>
      <c r="C132" s="183" t="s">
        <v>1410</v>
      </c>
      <c r="D132" s="183" t="s">
        <v>691</v>
      </c>
      <c r="E132" s="183" t="s">
        <v>603</v>
      </c>
      <c r="F132" s="183" t="s">
        <v>604</v>
      </c>
      <c r="G132" s="181" t="s">
        <v>1506</v>
      </c>
      <c r="H132" s="183"/>
      <c r="I132" s="183"/>
      <c r="J132" s="183" t="s">
        <v>608</v>
      </c>
      <c r="K132" s="188" t="s">
        <v>1507</v>
      </c>
    </row>
    <row r="133" spans="1:11" hidden="1">
      <c r="A133" s="183"/>
      <c r="B133" s="183"/>
      <c r="C133" s="183" t="s">
        <v>1410</v>
      </c>
      <c r="D133" s="183" t="s">
        <v>691</v>
      </c>
      <c r="E133" s="183" t="s">
        <v>603</v>
      </c>
      <c r="F133" s="183" t="s">
        <v>604</v>
      </c>
      <c r="G133" s="181" t="s">
        <v>1508</v>
      </c>
      <c r="H133" s="183"/>
      <c r="I133" s="183"/>
      <c r="J133" s="183" t="s">
        <v>613</v>
      </c>
      <c r="K133" s="188" t="s">
        <v>1507</v>
      </c>
    </row>
    <row r="134" spans="1:11" hidden="1">
      <c r="A134" s="183"/>
      <c r="B134" s="183"/>
      <c r="C134" s="183" t="s">
        <v>1410</v>
      </c>
      <c r="D134" s="183" t="s">
        <v>602</v>
      </c>
      <c r="E134" s="183" t="s">
        <v>1225</v>
      </c>
      <c r="F134" s="183" t="s">
        <v>604</v>
      </c>
      <c r="G134" s="181" t="s">
        <v>1509</v>
      </c>
      <c r="H134" s="183"/>
      <c r="I134" s="183"/>
      <c r="J134" s="183" t="s">
        <v>1227</v>
      </c>
      <c r="K134" s="188" t="s">
        <v>1510</v>
      </c>
    </row>
    <row r="135" spans="1:11" hidden="1">
      <c r="A135" s="183">
        <v>6418</v>
      </c>
      <c r="B135" s="183" t="s">
        <v>1409</v>
      </c>
      <c r="C135" s="183" t="s">
        <v>1410</v>
      </c>
      <c r="D135" s="183" t="s">
        <v>602</v>
      </c>
      <c r="E135" s="183" t="s">
        <v>1225</v>
      </c>
      <c r="F135" s="183" t="s">
        <v>604</v>
      </c>
      <c r="G135" s="181" t="s">
        <v>1511</v>
      </c>
      <c r="H135" s="183" t="s">
        <v>1512</v>
      </c>
      <c r="I135" s="183" t="s">
        <v>1513</v>
      </c>
      <c r="J135" s="183" t="s">
        <v>1230</v>
      </c>
      <c r="K135" s="183"/>
    </row>
    <row r="136" spans="1:11" hidden="1">
      <c r="A136" s="183"/>
      <c r="B136" s="183"/>
      <c r="C136" s="183" t="s">
        <v>1410</v>
      </c>
      <c r="D136" s="183" t="s">
        <v>691</v>
      </c>
      <c r="E136" s="183" t="s">
        <v>1225</v>
      </c>
      <c r="F136" s="183" t="s">
        <v>604</v>
      </c>
      <c r="G136" s="181" t="s">
        <v>1514</v>
      </c>
      <c r="H136" s="183"/>
      <c r="I136" s="183"/>
      <c r="J136" s="183" t="s">
        <v>1227</v>
      </c>
      <c r="K136" s="188" t="s">
        <v>1515</v>
      </c>
    </row>
    <row r="137" spans="1:11" hidden="1">
      <c r="A137" s="183">
        <v>6419</v>
      </c>
      <c r="B137" s="183" t="s">
        <v>1409</v>
      </c>
      <c r="C137" s="183" t="s">
        <v>1410</v>
      </c>
      <c r="D137" s="183" t="s">
        <v>691</v>
      </c>
      <c r="E137" s="183" t="s">
        <v>1225</v>
      </c>
      <c r="F137" s="183" t="s">
        <v>604</v>
      </c>
      <c r="G137" s="181" t="s">
        <v>1516</v>
      </c>
      <c r="H137" s="183" t="s">
        <v>1517</v>
      </c>
      <c r="I137" s="183" t="s">
        <v>1518</v>
      </c>
      <c r="J137" s="183" t="s">
        <v>1230</v>
      </c>
      <c r="K137" s="183"/>
    </row>
    <row r="138" spans="1:11" hidden="1">
      <c r="A138" s="183"/>
      <c r="B138" s="183"/>
      <c r="C138" s="183" t="s">
        <v>1410</v>
      </c>
      <c r="D138" s="183" t="s">
        <v>691</v>
      </c>
      <c r="E138" s="183" t="s">
        <v>1225</v>
      </c>
      <c r="F138" s="183" t="s">
        <v>604</v>
      </c>
      <c r="G138" s="181" t="s">
        <v>1519</v>
      </c>
      <c r="H138" s="183"/>
      <c r="I138" s="183"/>
      <c r="J138" s="183" t="s">
        <v>1227</v>
      </c>
      <c r="K138" s="188" t="s">
        <v>1520</v>
      </c>
    </row>
    <row r="139" spans="1:11" hidden="1">
      <c r="A139" s="183">
        <v>6420</v>
      </c>
      <c r="B139" s="183" t="s">
        <v>1409</v>
      </c>
      <c r="C139" s="183" t="s">
        <v>1410</v>
      </c>
      <c r="D139" s="183" t="s">
        <v>691</v>
      </c>
      <c r="E139" s="183" t="s">
        <v>1225</v>
      </c>
      <c r="F139" s="183" t="s">
        <v>604</v>
      </c>
      <c r="G139" s="181" t="s">
        <v>1521</v>
      </c>
      <c r="H139" s="183" t="s">
        <v>1522</v>
      </c>
      <c r="I139" s="183" t="s">
        <v>1523</v>
      </c>
      <c r="J139" s="183" t="s">
        <v>1230</v>
      </c>
      <c r="K139" s="183"/>
    </row>
    <row r="140" spans="1:11" hidden="1">
      <c r="A140" s="183"/>
      <c r="B140" s="183"/>
      <c r="C140" s="183" t="s">
        <v>1410</v>
      </c>
      <c r="D140" s="183" t="s">
        <v>602</v>
      </c>
      <c r="E140" s="183" t="s">
        <v>1269</v>
      </c>
      <c r="F140" s="183" t="s">
        <v>604</v>
      </c>
      <c r="G140" s="181" t="s">
        <v>1524</v>
      </c>
      <c r="H140" s="183"/>
      <c r="I140" s="183"/>
      <c r="J140" s="183" t="s">
        <v>1271</v>
      </c>
      <c r="K140" s="187" t="s">
        <v>1525</v>
      </c>
    </row>
    <row r="141" spans="1:11" hidden="1">
      <c r="A141" s="183">
        <v>6421</v>
      </c>
      <c r="B141" s="183" t="s">
        <v>1409</v>
      </c>
      <c r="C141" s="183" t="s">
        <v>1410</v>
      </c>
      <c r="D141" s="183" t="s">
        <v>602</v>
      </c>
      <c r="E141" s="183" t="s">
        <v>1269</v>
      </c>
      <c r="F141" s="183" t="s">
        <v>604</v>
      </c>
      <c r="G141" s="181" t="s">
        <v>1526</v>
      </c>
      <c r="H141" s="183"/>
      <c r="I141" s="183" t="s">
        <v>1527</v>
      </c>
      <c r="J141" s="183" t="s">
        <v>1274</v>
      </c>
      <c r="K141" s="187" t="s">
        <v>1528</v>
      </c>
    </row>
    <row r="142" spans="1:11" hidden="1">
      <c r="A142" s="183">
        <v>6422</v>
      </c>
      <c r="B142" s="183" t="s">
        <v>1409</v>
      </c>
      <c r="C142" s="183" t="s">
        <v>1410</v>
      </c>
      <c r="D142" s="183" t="s">
        <v>712</v>
      </c>
      <c r="E142" s="183" t="s">
        <v>603</v>
      </c>
      <c r="F142" s="183" t="s">
        <v>604</v>
      </c>
      <c r="G142" s="181" t="s">
        <v>1529</v>
      </c>
      <c r="H142" s="183" t="s">
        <v>1530</v>
      </c>
      <c r="I142" s="183" t="s">
        <v>715</v>
      </c>
      <c r="J142" s="183" t="s">
        <v>608</v>
      </c>
      <c r="K142" s="183" t="s">
        <v>1531</v>
      </c>
    </row>
    <row r="143" spans="1:11" hidden="1">
      <c r="A143" s="183">
        <v>6424</v>
      </c>
      <c r="B143" s="183" t="s">
        <v>1409</v>
      </c>
      <c r="C143" s="183" t="s">
        <v>1410</v>
      </c>
      <c r="D143" s="183" t="s">
        <v>712</v>
      </c>
      <c r="E143" s="183" t="s">
        <v>603</v>
      </c>
      <c r="F143" s="183" t="s">
        <v>604</v>
      </c>
      <c r="G143" s="181" t="s">
        <v>1532</v>
      </c>
      <c r="H143" s="183" t="s">
        <v>1533</v>
      </c>
      <c r="I143" s="183" t="s">
        <v>719</v>
      </c>
      <c r="J143" s="183" t="s">
        <v>613</v>
      </c>
      <c r="K143" s="183" t="s">
        <v>1534</v>
      </c>
    </row>
    <row r="144" spans="1:11" hidden="1">
      <c r="A144" s="183">
        <v>6423</v>
      </c>
      <c r="B144" s="183" t="s">
        <v>1409</v>
      </c>
      <c r="C144" s="183" t="s">
        <v>1410</v>
      </c>
      <c r="D144" s="183" t="s">
        <v>712</v>
      </c>
      <c r="E144" s="183" t="s">
        <v>603</v>
      </c>
      <c r="F144" s="183" t="s">
        <v>604</v>
      </c>
      <c r="G144" s="181" t="s">
        <v>1535</v>
      </c>
      <c r="H144" s="183" t="s">
        <v>1536</v>
      </c>
      <c r="I144" s="183" t="s">
        <v>715</v>
      </c>
      <c r="J144" s="183" t="s">
        <v>608</v>
      </c>
      <c r="K144" s="183" t="s">
        <v>1537</v>
      </c>
    </row>
    <row r="145" spans="1:11" hidden="1">
      <c r="A145" s="183">
        <v>6425</v>
      </c>
      <c r="B145" s="183" t="s">
        <v>1409</v>
      </c>
      <c r="C145" s="183" t="s">
        <v>1410</v>
      </c>
      <c r="D145" s="183" t="s">
        <v>712</v>
      </c>
      <c r="E145" s="183" t="s">
        <v>603</v>
      </c>
      <c r="F145" s="183" t="s">
        <v>604</v>
      </c>
      <c r="G145" s="181" t="s">
        <v>1538</v>
      </c>
      <c r="H145" s="183" t="s">
        <v>1539</v>
      </c>
      <c r="I145" s="183" t="s">
        <v>719</v>
      </c>
      <c r="J145" s="183" t="s">
        <v>613</v>
      </c>
      <c r="K145" s="183" t="s">
        <v>1540</v>
      </c>
    </row>
    <row r="146" spans="1:11" hidden="1">
      <c r="A146" s="183">
        <v>6426</v>
      </c>
      <c r="B146" s="183" t="s">
        <v>1409</v>
      </c>
      <c r="C146" s="183" t="s">
        <v>1410</v>
      </c>
      <c r="D146" s="183" t="s">
        <v>727</v>
      </c>
      <c r="E146" s="183" t="s">
        <v>603</v>
      </c>
      <c r="F146" s="183" t="s">
        <v>604</v>
      </c>
      <c r="G146" s="181" t="s">
        <v>1541</v>
      </c>
      <c r="H146" s="183" t="s">
        <v>1542</v>
      </c>
      <c r="I146" s="183" t="s">
        <v>730</v>
      </c>
      <c r="J146" s="183" t="s">
        <v>608</v>
      </c>
      <c r="K146" s="183" t="s">
        <v>1543</v>
      </c>
    </row>
    <row r="147" spans="1:11" hidden="1">
      <c r="A147" s="183">
        <v>6428</v>
      </c>
      <c r="B147" s="183" t="s">
        <v>1409</v>
      </c>
      <c r="C147" s="183" t="s">
        <v>1410</v>
      </c>
      <c r="D147" s="183" t="s">
        <v>727</v>
      </c>
      <c r="E147" s="183" t="s">
        <v>603</v>
      </c>
      <c r="F147" s="183" t="s">
        <v>604</v>
      </c>
      <c r="G147" s="181" t="s">
        <v>1544</v>
      </c>
      <c r="H147" s="183" t="s">
        <v>1545</v>
      </c>
      <c r="I147" s="183" t="s">
        <v>734</v>
      </c>
      <c r="J147" s="183" t="s">
        <v>613</v>
      </c>
      <c r="K147" s="183" t="s">
        <v>1546</v>
      </c>
    </row>
    <row r="148" spans="1:11" hidden="1">
      <c r="A148" s="183">
        <v>6427</v>
      </c>
      <c r="B148" s="183" t="s">
        <v>1409</v>
      </c>
      <c r="C148" s="183" t="s">
        <v>1410</v>
      </c>
      <c r="D148" s="183" t="s">
        <v>727</v>
      </c>
      <c r="E148" s="183" t="s">
        <v>603</v>
      </c>
      <c r="F148" s="183" t="s">
        <v>604</v>
      </c>
      <c r="G148" s="181" t="s">
        <v>1547</v>
      </c>
      <c r="H148" s="183" t="s">
        <v>1548</v>
      </c>
      <c r="I148" s="183" t="s">
        <v>730</v>
      </c>
      <c r="J148" s="183" t="s">
        <v>608</v>
      </c>
      <c r="K148" s="183" t="s">
        <v>1549</v>
      </c>
    </row>
    <row r="149" spans="1:11" hidden="1">
      <c r="A149" s="183">
        <v>6429</v>
      </c>
      <c r="B149" s="183" t="s">
        <v>1409</v>
      </c>
      <c r="C149" s="183" t="s">
        <v>1410</v>
      </c>
      <c r="D149" s="183" t="s">
        <v>727</v>
      </c>
      <c r="E149" s="183" t="s">
        <v>603</v>
      </c>
      <c r="F149" s="183" t="s">
        <v>604</v>
      </c>
      <c r="G149" s="181" t="s">
        <v>1550</v>
      </c>
      <c r="H149" s="183" t="s">
        <v>1551</v>
      </c>
      <c r="I149" s="183" t="s">
        <v>734</v>
      </c>
      <c r="J149" s="183" t="s">
        <v>613</v>
      </c>
      <c r="K149" s="183" t="s">
        <v>1552</v>
      </c>
    </row>
    <row r="150" spans="1:11" hidden="1">
      <c r="A150" s="183"/>
      <c r="B150" s="183"/>
      <c r="C150" s="183" t="s">
        <v>1410</v>
      </c>
      <c r="D150" s="183" t="s">
        <v>602</v>
      </c>
      <c r="E150" s="183" t="s">
        <v>1248</v>
      </c>
      <c r="F150" s="183" t="s">
        <v>604</v>
      </c>
      <c r="G150" s="181" t="s">
        <v>1553</v>
      </c>
      <c r="H150" s="183"/>
      <c r="I150" s="183"/>
      <c r="J150" s="183" t="s">
        <v>1227</v>
      </c>
      <c r="K150" s="188" t="s">
        <v>1554</v>
      </c>
    </row>
    <row r="151" spans="1:11" hidden="1">
      <c r="A151" s="183"/>
      <c r="B151" s="183"/>
      <c r="C151" s="183" t="s">
        <v>1410</v>
      </c>
      <c r="D151" s="183" t="s">
        <v>602</v>
      </c>
      <c r="E151" s="183" t="s">
        <v>1248</v>
      </c>
      <c r="F151" s="183" t="s">
        <v>604</v>
      </c>
      <c r="G151" s="181" t="s">
        <v>1555</v>
      </c>
      <c r="H151" s="183" t="s">
        <v>1556</v>
      </c>
      <c r="I151" s="183"/>
      <c r="J151" s="183" t="s">
        <v>1230</v>
      </c>
      <c r="K151" s="183"/>
    </row>
    <row r="152" spans="1:11" hidden="1">
      <c r="A152" s="183"/>
      <c r="B152" s="183"/>
      <c r="C152" s="183" t="s">
        <v>1410</v>
      </c>
      <c r="D152" s="183" t="s">
        <v>691</v>
      </c>
      <c r="E152" s="183" t="s">
        <v>1248</v>
      </c>
      <c r="F152" s="183" t="s">
        <v>604</v>
      </c>
      <c r="G152" s="181" t="s">
        <v>1557</v>
      </c>
      <c r="H152" s="183"/>
      <c r="I152" s="183"/>
      <c r="J152" s="183" t="s">
        <v>1227</v>
      </c>
      <c r="K152" s="188" t="s">
        <v>1558</v>
      </c>
    </row>
    <row r="153" spans="1:11" hidden="1">
      <c r="A153" s="183">
        <v>6431</v>
      </c>
      <c r="B153" s="183" t="s">
        <v>1409</v>
      </c>
      <c r="C153" s="183" t="s">
        <v>1410</v>
      </c>
      <c r="D153" s="183" t="s">
        <v>691</v>
      </c>
      <c r="E153" s="183" t="s">
        <v>1248</v>
      </c>
      <c r="F153" s="183" t="s">
        <v>604</v>
      </c>
      <c r="G153" s="181" t="s">
        <v>1559</v>
      </c>
      <c r="H153" s="183"/>
      <c r="I153" s="183"/>
      <c r="J153" s="183" t="s">
        <v>1230</v>
      </c>
      <c r="K153" s="183"/>
    </row>
    <row r="154" spans="1:11" hidden="1">
      <c r="A154" s="183"/>
      <c r="B154" s="183"/>
      <c r="C154" s="183" t="s">
        <v>1410</v>
      </c>
      <c r="D154" s="183" t="s">
        <v>691</v>
      </c>
      <c r="E154" s="183" t="s">
        <v>1248</v>
      </c>
      <c r="F154" s="183" t="s">
        <v>604</v>
      </c>
      <c r="G154" s="181" t="s">
        <v>1560</v>
      </c>
      <c r="H154" s="183"/>
      <c r="I154" s="183"/>
      <c r="J154" s="183" t="s">
        <v>1227</v>
      </c>
      <c r="K154" s="188" t="s">
        <v>1561</v>
      </c>
    </row>
    <row r="155" spans="1:11" hidden="1">
      <c r="A155" s="183"/>
      <c r="B155" s="183"/>
      <c r="C155" s="183" t="s">
        <v>1410</v>
      </c>
      <c r="D155" s="183" t="s">
        <v>691</v>
      </c>
      <c r="E155" s="183" t="s">
        <v>1248</v>
      </c>
      <c r="F155" s="183" t="s">
        <v>604</v>
      </c>
      <c r="G155" s="181" t="s">
        <v>1562</v>
      </c>
      <c r="H155" s="183"/>
      <c r="I155" s="183"/>
      <c r="J155" s="183" t="s">
        <v>1230</v>
      </c>
      <c r="K155" s="188" t="s">
        <v>1563</v>
      </c>
    </row>
    <row r="156" spans="1:11" hidden="1">
      <c r="A156" s="183"/>
      <c r="B156" s="183"/>
      <c r="C156" s="183" t="s">
        <v>1410</v>
      </c>
      <c r="D156" s="183" t="s">
        <v>602</v>
      </c>
      <c r="E156" s="183" t="s">
        <v>1283</v>
      </c>
      <c r="F156" s="183" t="s">
        <v>1277</v>
      </c>
      <c r="G156" s="181" t="s">
        <v>1564</v>
      </c>
      <c r="H156" s="183"/>
      <c r="I156" s="183"/>
      <c r="J156" s="183" t="s">
        <v>1227</v>
      </c>
      <c r="K156" s="188"/>
    </row>
    <row r="157" spans="1:11" hidden="1">
      <c r="A157" s="183">
        <v>6434</v>
      </c>
      <c r="B157" s="183" t="s">
        <v>1409</v>
      </c>
      <c r="C157" s="183" t="s">
        <v>1410</v>
      </c>
      <c r="D157" s="183" t="s">
        <v>602</v>
      </c>
      <c r="E157" s="183" t="s">
        <v>1283</v>
      </c>
      <c r="F157" s="183" t="s">
        <v>1277</v>
      </c>
      <c r="G157" s="181" t="s">
        <v>1565</v>
      </c>
      <c r="H157" s="183" t="s">
        <v>1566</v>
      </c>
      <c r="I157" s="183" t="s">
        <v>1407</v>
      </c>
      <c r="J157" s="183" t="s">
        <v>1230</v>
      </c>
      <c r="K157" s="188"/>
    </row>
    <row r="158" spans="1:11" hidden="1">
      <c r="A158" s="183"/>
      <c r="B158" s="183"/>
      <c r="C158" s="183" t="s">
        <v>1410</v>
      </c>
      <c r="D158" s="183" t="s">
        <v>602</v>
      </c>
      <c r="E158" s="183" t="s">
        <v>1283</v>
      </c>
      <c r="F158" s="183" t="s">
        <v>1277</v>
      </c>
      <c r="G158" s="181" t="s">
        <v>1567</v>
      </c>
      <c r="H158" s="183"/>
      <c r="I158" s="183"/>
      <c r="J158" s="183" t="s">
        <v>1227</v>
      </c>
      <c r="K158" s="188"/>
    </row>
    <row r="159" spans="1:11" hidden="1">
      <c r="A159" s="183">
        <v>6435</v>
      </c>
      <c r="B159" s="183" t="s">
        <v>1409</v>
      </c>
      <c r="C159" s="183" t="s">
        <v>1410</v>
      </c>
      <c r="D159" s="183" t="s">
        <v>602</v>
      </c>
      <c r="E159" s="183" t="s">
        <v>1283</v>
      </c>
      <c r="F159" s="183" t="s">
        <v>1277</v>
      </c>
      <c r="G159" s="181" t="s">
        <v>1568</v>
      </c>
      <c r="H159" s="183" t="s">
        <v>1569</v>
      </c>
      <c r="I159" s="183" t="s">
        <v>1407</v>
      </c>
      <c r="J159" s="183" t="s">
        <v>1230</v>
      </c>
      <c r="K159" s="188"/>
    </row>
    <row r="160" spans="1:11" hidden="1">
      <c r="A160" s="183"/>
      <c r="B160" s="183"/>
      <c r="C160" s="183" t="s">
        <v>1410</v>
      </c>
      <c r="D160" s="183" t="s">
        <v>602</v>
      </c>
      <c r="E160" s="183" t="s">
        <v>1280</v>
      </c>
      <c r="F160" s="183" t="s">
        <v>1277</v>
      </c>
      <c r="G160" s="181" t="s">
        <v>1570</v>
      </c>
      <c r="H160" s="183"/>
      <c r="I160" s="183"/>
      <c r="J160" s="183" t="s">
        <v>1227</v>
      </c>
      <c r="K160" s="188"/>
    </row>
    <row r="161" spans="1:11" hidden="1">
      <c r="A161" s="183">
        <v>6436</v>
      </c>
      <c r="B161" s="183" t="s">
        <v>1409</v>
      </c>
      <c r="C161" s="183" t="s">
        <v>1410</v>
      </c>
      <c r="D161" s="183" t="s">
        <v>602</v>
      </c>
      <c r="E161" s="183" t="s">
        <v>1280</v>
      </c>
      <c r="F161" s="183" t="s">
        <v>1277</v>
      </c>
      <c r="G161" s="181" t="s">
        <v>1571</v>
      </c>
      <c r="H161" s="183" t="s">
        <v>1572</v>
      </c>
      <c r="I161" s="183" t="s">
        <v>1573</v>
      </c>
      <c r="J161" s="183" t="s">
        <v>1230</v>
      </c>
      <c r="K161" s="183"/>
    </row>
    <row r="162" spans="1:11" ht="15.6">
      <c r="A162" s="183">
        <v>6437</v>
      </c>
      <c r="B162" s="183" t="s">
        <v>600</v>
      </c>
      <c r="C162" s="183" t="s">
        <v>601</v>
      </c>
      <c r="D162" s="192" t="s">
        <v>602</v>
      </c>
      <c r="E162" s="192" t="s">
        <v>603</v>
      </c>
      <c r="F162" s="183" t="s">
        <v>604</v>
      </c>
      <c r="G162" s="193" t="s">
        <v>605</v>
      </c>
      <c r="H162" s="183" t="s">
        <v>606</v>
      </c>
      <c r="I162" s="183" t="s">
        <v>607</v>
      </c>
      <c r="J162" s="183" t="s">
        <v>608</v>
      </c>
      <c r="K162" s="186" t="s">
        <v>609</v>
      </c>
    </row>
    <row r="163" spans="1:11" ht="15.6">
      <c r="A163" s="183">
        <v>6438</v>
      </c>
      <c r="B163" s="183" t="s">
        <v>600</v>
      </c>
      <c r="C163" s="183" t="s">
        <v>601</v>
      </c>
      <c r="D163" s="192" t="s">
        <v>602</v>
      </c>
      <c r="E163" s="192" t="s">
        <v>603</v>
      </c>
      <c r="F163" s="183" t="s">
        <v>604</v>
      </c>
      <c r="G163" s="193" t="s">
        <v>610</v>
      </c>
      <c r="H163" s="183" t="s">
        <v>611</v>
      </c>
      <c r="I163" s="183" t="s">
        <v>612</v>
      </c>
      <c r="J163" s="183" t="s">
        <v>613</v>
      </c>
      <c r="K163" s="186" t="s">
        <v>614</v>
      </c>
    </row>
    <row r="164" spans="1:11" ht="15.6">
      <c r="A164" s="183">
        <v>6439</v>
      </c>
      <c r="B164" s="183" t="s">
        <v>600</v>
      </c>
      <c r="C164" s="183" t="s">
        <v>601</v>
      </c>
      <c r="D164" s="192" t="s">
        <v>602</v>
      </c>
      <c r="E164" s="192" t="s">
        <v>603</v>
      </c>
      <c r="F164" s="183" t="s">
        <v>604</v>
      </c>
      <c r="G164" s="193" t="s">
        <v>615</v>
      </c>
      <c r="H164" s="183" t="s">
        <v>616</v>
      </c>
      <c r="I164" s="183" t="s">
        <v>617</v>
      </c>
      <c r="J164" s="183" t="s">
        <v>608</v>
      </c>
      <c r="K164" s="186" t="s">
        <v>618</v>
      </c>
    </row>
    <row r="165" spans="1:11" ht="15.6">
      <c r="A165" s="183">
        <v>6440</v>
      </c>
      <c r="B165" s="183" t="s">
        <v>600</v>
      </c>
      <c r="C165" s="183" t="s">
        <v>601</v>
      </c>
      <c r="D165" s="192" t="s">
        <v>602</v>
      </c>
      <c r="E165" s="192" t="s">
        <v>603</v>
      </c>
      <c r="F165" s="183" t="s">
        <v>604</v>
      </c>
      <c r="G165" s="193" t="s">
        <v>619</v>
      </c>
      <c r="H165" s="183" t="s">
        <v>620</v>
      </c>
      <c r="I165" s="183" t="s">
        <v>621</v>
      </c>
      <c r="J165" s="183" t="s">
        <v>613</v>
      </c>
      <c r="K165" s="186" t="s">
        <v>622</v>
      </c>
    </row>
    <row r="166" spans="1:11" ht="15.6">
      <c r="A166" s="190">
        <v>6437</v>
      </c>
      <c r="B166" s="190" t="s">
        <v>600</v>
      </c>
      <c r="C166" s="190" t="s">
        <v>601</v>
      </c>
      <c r="D166" s="194" t="s">
        <v>602</v>
      </c>
      <c r="E166" s="194" t="s">
        <v>603</v>
      </c>
      <c r="F166" s="190" t="s">
        <v>604</v>
      </c>
      <c r="G166" s="191" t="s">
        <v>605</v>
      </c>
      <c r="H166" s="190"/>
      <c r="I166" s="190" t="s">
        <v>607</v>
      </c>
      <c r="J166" s="190" t="s">
        <v>608</v>
      </c>
      <c r="K166" s="195"/>
    </row>
    <row r="167" spans="1:11" ht="15.6">
      <c r="A167" s="190">
        <v>6438</v>
      </c>
      <c r="B167" s="190" t="s">
        <v>600</v>
      </c>
      <c r="C167" s="190" t="s">
        <v>601</v>
      </c>
      <c r="D167" s="194" t="s">
        <v>602</v>
      </c>
      <c r="E167" s="194" t="s">
        <v>603</v>
      </c>
      <c r="F167" s="190" t="s">
        <v>604</v>
      </c>
      <c r="G167" s="191" t="s">
        <v>623</v>
      </c>
      <c r="H167" s="190"/>
      <c r="I167" s="190" t="s">
        <v>612</v>
      </c>
      <c r="J167" s="190" t="s">
        <v>613</v>
      </c>
      <c r="K167" s="195"/>
    </row>
    <row r="168" spans="1:11" ht="15.6">
      <c r="A168" s="190">
        <v>6439</v>
      </c>
      <c r="B168" s="190" t="s">
        <v>600</v>
      </c>
      <c r="C168" s="190" t="s">
        <v>601</v>
      </c>
      <c r="D168" s="194" t="s">
        <v>602</v>
      </c>
      <c r="E168" s="194" t="s">
        <v>603</v>
      </c>
      <c r="F168" s="190" t="s">
        <v>604</v>
      </c>
      <c r="G168" s="191" t="s">
        <v>615</v>
      </c>
      <c r="H168" s="190"/>
      <c r="I168" s="190" t="s">
        <v>617</v>
      </c>
      <c r="J168" s="190" t="s">
        <v>608</v>
      </c>
      <c r="K168" s="195"/>
    </row>
    <row r="169" spans="1:11" ht="15.6">
      <c r="A169" s="190">
        <v>6440</v>
      </c>
      <c r="B169" s="190" t="s">
        <v>600</v>
      </c>
      <c r="C169" s="190" t="s">
        <v>601</v>
      </c>
      <c r="D169" s="194" t="s">
        <v>602</v>
      </c>
      <c r="E169" s="194" t="s">
        <v>603</v>
      </c>
      <c r="F169" s="190" t="s">
        <v>604</v>
      </c>
      <c r="G169" s="191" t="s">
        <v>624</v>
      </c>
      <c r="H169" s="190"/>
      <c r="I169" s="190" t="s">
        <v>621</v>
      </c>
      <c r="J169" s="190" t="s">
        <v>613</v>
      </c>
      <c r="K169" s="195"/>
    </row>
    <row r="170" spans="1:11" ht="15.6">
      <c r="A170" s="183">
        <v>6441</v>
      </c>
      <c r="B170" s="183" t="s">
        <v>600</v>
      </c>
      <c r="C170" s="183" t="s">
        <v>601</v>
      </c>
      <c r="D170" s="192" t="s">
        <v>602</v>
      </c>
      <c r="E170" s="192" t="s">
        <v>603</v>
      </c>
      <c r="F170" s="183" t="s">
        <v>604</v>
      </c>
      <c r="G170" s="193" t="s">
        <v>625</v>
      </c>
      <c r="H170" s="183" t="s">
        <v>626</v>
      </c>
      <c r="I170" s="183" t="s">
        <v>627</v>
      </c>
      <c r="J170" s="183" t="s">
        <v>608</v>
      </c>
      <c r="K170" s="183" t="s">
        <v>628</v>
      </c>
    </row>
    <row r="171" spans="1:11" ht="15.6">
      <c r="A171" s="183">
        <v>6442</v>
      </c>
      <c r="B171" s="183" t="s">
        <v>600</v>
      </c>
      <c r="C171" s="183" t="s">
        <v>601</v>
      </c>
      <c r="D171" s="192" t="s">
        <v>602</v>
      </c>
      <c r="E171" s="192" t="s">
        <v>603</v>
      </c>
      <c r="F171" s="183" t="s">
        <v>604</v>
      </c>
      <c r="G171" s="193" t="s">
        <v>629</v>
      </c>
      <c r="H171" s="183" t="s">
        <v>630</v>
      </c>
      <c r="I171" s="183" t="s">
        <v>627</v>
      </c>
      <c r="J171" s="183" t="s">
        <v>608</v>
      </c>
      <c r="K171" s="183" t="s">
        <v>631</v>
      </c>
    </row>
    <row r="172" spans="1:11" ht="15.6">
      <c r="A172" s="183">
        <v>6443</v>
      </c>
      <c r="B172" s="183" t="s">
        <v>600</v>
      </c>
      <c r="C172" s="183" t="s">
        <v>601</v>
      </c>
      <c r="D172" s="192" t="s">
        <v>602</v>
      </c>
      <c r="E172" s="192" t="s">
        <v>603</v>
      </c>
      <c r="F172" s="183" t="s">
        <v>604</v>
      </c>
      <c r="G172" s="193" t="s">
        <v>632</v>
      </c>
      <c r="H172" s="183" t="s">
        <v>633</v>
      </c>
      <c r="I172" s="183" t="s">
        <v>634</v>
      </c>
      <c r="J172" s="183" t="s">
        <v>613</v>
      </c>
      <c r="K172" s="183" t="s">
        <v>635</v>
      </c>
    </row>
    <row r="173" spans="1:11" ht="15.6">
      <c r="A173" s="183">
        <v>6444</v>
      </c>
      <c r="B173" s="183" t="s">
        <v>600</v>
      </c>
      <c r="C173" s="183" t="s">
        <v>601</v>
      </c>
      <c r="D173" s="192" t="s">
        <v>602</v>
      </c>
      <c r="E173" s="192" t="s">
        <v>603</v>
      </c>
      <c r="F173" s="183" t="s">
        <v>604</v>
      </c>
      <c r="G173" s="193" t="s">
        <v>636</v>
      </c>
      <c r="H173" s="183" t="s">
        <v>637</v>
      </c>
      <c r="I173" s="183" t="s">
        <v>634</v>
      </c>
      <c r="J173" s="183" t="s">
        <v>613</v>
      </c>
      <c r="K173" s="183" t="s">
        <v>638</v>
      </c>
    </row>
    <row r="174" spans="1:11" ht="15.6">
      <c r="A174" s="183">
        <v>6445</v>
      </c>
      <c r="B174" s="183" t="s">
        <v>600</v>
      </c>
      <c r="C174" s="183" t="s">
        <v>601</v>
      </c>
      <c r="D174" s="192" t="s">
        <v>602</v>
      </c>
      <c r="E174" s="192" t="s">
        <v>603</v>
      </c>
      <c r="F174" s="183" t="s">
        <v>604</v>
      </c>
      <c r="G174" s="193" t="s">
        <v>639</v>
      </c>
      <c r="H174" s="183" t="s">
        <v>640</v>
      </c>
      <c r="I174" s="183" t="s">
        <v>641</v>
      </c>
      <c r="J174" s="183" t="s">
        <v>608</v>
      </c>
      <c r="K174" s="186" t="s">
        <v>642</v>
      </c>
    </row>
    <row r="175" spans="1:11" ht="15.6">
      <c r="A175" s="183">
        <v>6446</v>
      </c>
      <c r="B175" s="183" t="s">
        <v>600</v>
      </c>
      <c r="C175" s="183" t="s">
        <v>601</v>
      </c>
      <c r="D175" s="192" t="s">
        <v>602</v>
      </c>
      <c r="E175" s="192" t="s">
        <v>603</v>
      </c>
      <c r="F175" s="183" t="s">
        <v>604</v>
      </c>
      <c r="G175" s="193" t="s">
        <v>643</v>
      </c>
      <c r="H175" s="183" t="s">
        <v>644</v>
      </c>
      <c r="I175" s="183" t="s">
        <v>645</v>
      </c>
      <c r="J175" s="183" t="s">
        <v>613</v>
      </c>
      <c r="K175" s="186" t="s">
        <v>646</v>
      </c>
    </row>
    <row r="176" spans="1:11" ht="15.6">
      <c r="A176" s="183"/>
      <c r="B176" s="183"/>
      <c r="C176" s="183" t="s">
        <v>601</v>
      </c>
      <c r="D176" s="192" t="s">
        <v>602</v>
      </c>
      <c r="E176" s="192" t="s">
        <v>603</v>
      </c>
      <c r="F176" s="183" t="s">
        <v>604</v>
      </c>
      <c r="G176" s="193" t="s">
        <v>647</v>
      </c>
      <c r="H176" s="183"/>
      <c r="I176" s="183"/>
      <c r="J176" s="183" t="s">
        <v>608</v>
      </c>
      <c r="K176" s="186" t="s">
        <v>648</v>
      </c>
    </row>
    <row r="177" spans="1:11" ht="15.6">
      <c r="A177" s="183"/>
      <c r="B177" s="183"/>
      <c r="C177" s="183" t="s">
        <v>601</v>
      </c>
      <c r="D177" s="192" t="s">
        <v>602</v>
      </c>
      <c r="E177" s="192" t="s">
        <v>603</v>
      </c>
      <c r="F177" s="183" t="s">
        <v>604</v>
      </c>
      <c r="G177" s="193" t="s">
        <v>649</v>
      </c>
      <c r="H177" s="183"/>
      <c r="I177" s="183"/>
      <c r="J177" s="183" t="s">
        <v>613</v>
      </c>
      <c r="K177" s="186" t="s">
        <v>650</v>
      </c>
    </row>
    <row r="178" spans="1:11" ht="15.6">
      <c r="A178" s="183"/>
      <c r="B178" s="183"/>
      <c r="C178" s="183" t="s">
        <v>601</v>
      </c>
      <c r="D178" s="192" t="s">
        <v>602</v>
      </c>
      <c r="E178" s="192" t="s">
        <v>603</v>
      </c>
      <c r="F178" s="183" t="s">
        <v>604</v>
      </c>
      <c r="G178" s="181" t="s">
        <v>651</v>
      </c>
      <c r="H178" s="183"/>
      <c r="I178" s="183"/>
      <c r="J178" s="183" t="s">
        <v>608</v>
      </c>
      <c r="K178" s="189" t="s">
        <v>652</v>
      </c>
    </row>
    <row r="179" spans="1:11" ht="15.6">
      <c r="A179" s="183"/>
      <c r="B179" s="183"/>
      <c r="C179" s="183" t="s">
        <v>601</v>
      </c>
      <c r="D179" s="192" t="s">
        <v>602</v>
      </c>
      <c r="E179" s="192" t="s">
        <v>603</v>
      </c>
      <c r="F179" s="183" t="s">
        <v>604</v>
      </c>
      <c r="G179" s="181" t="s">
        <v>653</v>
      </c>
      <c r="H179" s="183"/>
      <c r="I179" s="183"/>
      <c r="J179" s="183" t="s">
        <v>613</v>
      </c>
      <c r="K179" s="189" t="s">
        <v>654</v>
      </c>
    </row>
    <row r="180" spans="1:11" ht="15.6">
      <c r="A180" s="183"/>
      <c r="B180" s="183"/>
      <c r="C180" s="183" t="s">
        <v>601</v>
      </c>
      <c r="D180" s="192" t="s">
        <v>602</v>
      </c>
      <c r="E180" s="192" t="s">
        <v>603</v>
      </c>
      <c r="F180" s="183" t="s">
        <v>604</v>
      </c>
      <c r="G180" s="181" t="s">
        <v>655</v>
      </c>
      <c r="H180" s="183"/>
      <c r="I180" s="183"/>
      <c r="J180" s="183" t="s">
        <v>608</v>
      </c>
      <c r="K180" s="189" t="s">
        <v>656</v>
      </c>
    </row>
    <row r="181" spans="1:11" ht="15.6">
      <c r="A181" s="183"/>
      <c r="B181" s="183"/>
      <c r="C181" s="183" t="s">
        <v>601</v>
      </c>
      <c r="D181" s="192" t="s">
        <v>602</v>
      </c>
      <c r="E181" s="192" t="s">
        <v>603</v>
      </c>
      <c r="F181" s="183" t="s">
        <v>604</v>
      </c>
      <c r="G181" s="181" t="s">
        <v>657</v>
      </c>
      <c r="H181" s="183"/>
      <c r="I181" s="183"/>
      <c r="J181" s="183" t="s">
        <v>613</v>
      </c>
      <c r="K181" s="189" t="s">
        <v>658</v>
      </c>
    </row>
    <row r="182" spans="1:11" ht="15.6">
      <c r="A182" s="183"/>
      <c r="B182" s="183"/>
      <c r="C182" s="183" t="s">
        <v>601</v>
      </c>
      <c r="D182" s="192" t="s">
        <v>602</v>
      </c>
      <c r="E182" s="192" t="s">
        <v>603</v>
      </c>
      <c r="F182" s="183" t="s">
        <v>604</v>
      </c>
      <c r="G182" s="181" t="s">
        <v>659</v>
      </c>
      <c r="H182" s="183"/>
      <c r="I182" s="183"/>
      <c r="J182" s="183" t="s">
        <v>608</v>
      </c>
      <c r="K182" s="186" t="s">
        <v>660</v>
      </c>
    </row>
    <row r="183" spans="1:11" ht="15.6">
      <c r="A183" s="183"/>
      <c r="B183" s="183"/>
      <c r="C183" s="183" t="s">
        <v>601</v>
      </c>
      <c r="D183" s="192" t="s">
        <v>602</v>
      </c>
      <c r="E183" s="192" t="s">
        <v>603</v>
      </c>
      <c r="F183" s="183" t="s">
        <v>604</v>
      </c>
      <c r="G183" s="181" t="s">
        <v>661</v>
      </c>
      <c r="H183" s="183"/>
      <c r="I183" s="183"/>
      <c r="J183" s="183" t="s">
        <v>613</v>
      </c>
      <c r="K183" s="186" t="s">
        <v>662</v>
      </c>
    </row>
    <row r="184" spans="1:11" ht="15.6">
      <c r="A184" s="183"/>
      <c r="B184" s="183"/>
      <c r="C184" s="183" t="s">
        <v>601</v>
      </c>
      <c r="D184" s="192" t="s">
        <v>602</v>
      </c>
      <c r="E184" s="192" t="s">
        <v>603</v>
      </c>
      <c r="F184" s="183" t="s">
        <v>604</v>
      </c>
      <c r="G184" s="181" t="s">
        <v>663</v>
      </c>
      <c r="H184" s="183"/>
      <c r="I184" s="183"/>
      <c r="J184" s="183" t="s">
        <v>608</v>
      </c>
      <c r="K184" s="186" t="s">
        <v>664</v>
      </c>
    </row>
    <row r="185" spans="1:11" ht="15.6">
      <c r="A185" s="183"/>
      <c r="B185" s="183"/>
      <c r="C185" s="183" t="s">
        <v>601</v>
      </c>
      <c r="D185" s="192" t="s">
        <v>602</v>
      </c>
      <c r="E185" s="192" t="s">
        <v>603</v>
      </c>
      <c r="F185" s="183" t="s">
        <v>604</v>
      </c>
      <c r="G185" s="181" t="s">
        <v>665</v>
      </c>
      <c r="H185" s="183"/>
      <c r="I185" s="183"/>
      <c r="J185" s="183" t="s">
        <v>613</v>
      </c>
      <c r="K185" s="186" t="s">
        <v>666</v>
      </c>
    </row>
    <row r="186" spans="1:11" ht="15.6">
      <c r="A186" s="183"/>
      <c r="B186" s="183"/>
      <c r="C186" s="183" t="s">
        <v>601</v>
      </c>
      <c r="D186" s="192" t="s">
        <v>602</v>
      </c>
      <c r="E186" s="192" t="s">
        <v>603</v>
      </c>
      <c r="F186" s="183" t="s">
        <v>604</v>
      </c>
      <c r="G186" s="181" t="s">
        <v>667</v>
      </c>
      <c r="H186" s="183"/>
      <c r="I186" s="183"/>
      <c r="J186" s="183" t="s">
        <v>608</v>
      </c>
      <c r="K186" s="186" t="s">
        <v>668</v>
      </c>
    </row>
    <row r="187" spans="1:11" ht="15.6">
      <c r="A187" s="183"/>
      <c r="B187" s="183"/>
      <c r="C187" s="183" t="s">
        <v>601</v>
      </c>
      <c r="D187" s="192" t="s">
        <v>602</v>
      </c>
      <c r="E187" s="192" t="s">
        <v>603</v>
      </c>
      <c r="F187" s="183" t="s">
        <v>604</v>
      </c>
      <c r="G187" s="181" t="s">
        <v>669</v>
      </c>
      <c r="H187" s="183"/>
      <c r="I187" s="183"/>
      <c r="J187" s="183" t="s">
        <v>613</v>
      </c>
      <c r="K187" s="186" t="s">
        <v>670</v>
      </c>
    </row>
    <row r="188" spans="1:11" ht="15.6">
      <c r="A188" s="183"/>
      <c r="B188" s="183"/>
      <c r="C188" s="183" t="s">
        <v>601</v>
      </c>
      <c r="D188" s="192" t="s">
        <v>671</v>
      </c>
      <c r="E188" s="192" t="s">
        <v>603</v>
      </c>
      <c r="F188" s="183" t="s">
        <v>604</v>
      </c>
      <c r="G188" s="181" t="s">
        <v>672</v>
      </c>
      <c r="H188" s="183"/>
      <c r="I188" s="183"/>
      <c r="J188" s="183" t="s">
        <v>608</v>
      </c>
      <c r="K188" s="186" t="s">
        <v>673</v>
      </c>
    </row>
    <row r="189" spans="1:11" ht="15.6">
      <c r="A189" s="183"/>
      <c r="B189" s="183"/>
      <c r="C189" s="183" t="s">
        <v>601</v>
      </c>
      <c r="D189" s="192" t="s">
        <v>671</v>
      </c>
      <c r="E189" s="192" t="s">
        <v>603</v>
      </c>
      <c r="F189" s="183" t="s">
        <v>604</v>
      </c>
      <c r="G189" s="181" t="s">
        <v>674</v>
      </c>
      <c r="H189" s="183"/>
      <c r="I189" s="183"/>
      <c r="J189" s="183" t="s">
        <v>613</v>
      </c>
      <c r="K189" s="186" t="s">
        <v>675</v>
      </c>
    </row>
    <row r="190" spans="1:11" ht="15.6">
      <c r="A190" s="183"/>
      <c r="B190" s="183"/>
      <c r="C190" s="183" t="s">
        <v>601</v>
      </c>
      <c r="D190" s="192" t="s">
        <v>671</v>
      </c>
      <c r="E190" s="192" t="s">
        <v>603</v>
      </c>
      <c r="F190" s="183" t="s">
        <v>604</v>
      </c>
      <c r="G190" s="181" t="s">
        <v>676</v>
      </c>
      <c r="H190" s="183"/>
      <c r="I190" s="183"/>
      <c r="J190" s="183" t="s">
        <v>608</v>
      </c>
      <c r="K190" s="186" t="s">
        <v>677</v>
      </c>
    </row>
    <row r="191" spans="1:11" ht="15.6">
      <c r="A191" s="183"/>
      <c r="B191" s="183"/>
      <c r="C191" s="183" t="s">
        <v>601</v>
      </c>
      <c r="D191" s="192" t="s">
        <v>671</v>
      </c>
      <c r="E191" s="192" t="s">
        <v>603</v>
      </c>
      <c r="F191" s="183" t="s">
        <v>604</v>
      </c>
      <c r="G191" s="181" t="s">
        <v>678</v>
      </c>
      <c r="H191" s="183"/>
      <c r="I191" s="183"/>
      <c r="J191" s="183" t="s">
        <v>613</v>
      </c>
      <c r="K191" s="186" t="s">
        <v>679</v>
      </c>
    </row>
    <row r="192" spans="1:11" ht="15.6">
      <c r="A192" s="183"/>
      <c r="B192" s="183"/>
      <c r="C192" s="183" t="s">
        <v>601</v>
      </c>
      <c r="D192" s="192" t="s">
        <v>671</v>
      </c>
      <c r="E192" s="192" t="s">
        <v>603</v>
      </c>
      <c r="F192" s="183" t="s">
        <v>604</v>
      </c>
      <c r="G192" s="273" t="s">
        <v>2806</v>
      </c>
      <c r="H192" s="183"/>
      <c r="I192" s="183"/>
      <c r="J192" s="183" t="s">
        <v>608</v>
      </c>
      <c r="K192" s="186" t="s">
        <v>680</v>
      </c>
    </row>
    <row r="193" spans="1:11" ht="15.6">
      <c r="A193" s="183"/>
      <c r="B193" s="183"/>
      <c r="C193" s="183" t="s">
        <v>601</v>
      </c>
      <c r="D193" s="192" t="s">
        <v>671</v>
      </c>
      <c r="E193" s="192" t="s">
        <v>603</v>
      </c>
      <c r="F193" s="183" t="s">
        <v>604</v>
      </c>
      <c r="G193" s="181" t="s">
        <v>681</v>
      </c>
      <c r="H193" s="183"/>
      <c r="I193" s="183"/>
      <c r="J193" s="183" t="s">
        <v>613</v>
      </c>
      <c r="K193" s="186" t="s">
        <v>682</v>
      </c>
    </row>
    <row r="194" spans="1:11" ht="15.6">
      <c r="A194" s="183"/>
      <c r="B194" s="183"/>
      <c r="C194" s="183" t="s">
        <v>601</v>
      </c>
      <c r="D194" s="192" t="s">
        <v>671</v>
      </c>
      <c r="E194" s="192" t="s">
        <v>603</v>
      </c>
      <c r="F194" s="183" t="s">
        <v>604</v>
      </c>
      <c r="G194" s="181" t="s">
        <v>683</v>
      </c>
      <c r="H194" s="183"/>
      <c r="I194" s="183"/>
      <c r="J194" s="183" t="s">
        <v>608</v>
      </c>
      <c r="K194" s="186" t="s">
        <v>684</v>
      </c>
    </row>
    <row r="195" spans="1:11" ht="15.6">
      <c r="A195" s="183"/>
      <c r="B195" s="183"/>
      <c r="C195" s="183" t="s">
        <v>601</v>
      </c>
      <c r="D195" s="192" t="s">
        <v>671</v>
      </c>
      <c r="E195" s="192" t="s">
        <v>603</v>
      </c>
      <c r="F195" s="183" t="s">
        <v>604</v>
      </c>
      <c r="G195" s="181" t="s">
        <v>685</v>
      </c>
      <c r="H195" s="183"/>
      <c r="I195" s="183"/>
      <c r="J195" s="183" t="s">
        <v>613</v>
      </c>
      <c r="K195" s="186" t="s">
        <v>686</v>
      </c>
    </row>
    <row r="196" spans="1:11" ht="15.6">
      <c r="A196" s="183"/>
      <c r="B196" s="183"/>
      <c r="C196" s="183" t="s">
        <v>601</v>
      </c>
      <c r="D196" s="192" t="s">
        <v>671</v>
      </c>
      <c r="E196" s="192" t="s">
        <v>603</v>
      </c>
      <c r="F196" s="183" t="s">
        <v>604</v>
      </c>
      <c r="G196" s="181" t="s">
        <v>687</v>
      </c>
      <c r="H196" s="183"/>
      <c r="I196" s="183"/>
      <c r="J196" s="183" t="s">
        <v>608</v>
      </c>
      <c r="K196" s="189" t="s">
        <v>688</v>
      </c>
    </row>
    <row r="197" spans="1:11" ht="15.6">
      <c r="A197" s="183"/>
      <c r="B197" s="183"/>
      <c r="C197" s="183" t="s">
        <v>601</v>
      </c>
      <c r="D197" s="192" t="s">
        <v>671</v>
      </c>
      <c r="E197" s="192" t="s">
        <v>603</v>
      </c>
      <c r="F197" s="183" t="s">
        <v>604</v>
      </c>
      <c r="G197" s="181" t="s">
        <v>689</v>
      </c>
      <c r="H197" s="183"/>
      <c r="I197" s="183"/>
      <c r="J197" s="183" t="s">
        <v>613</v>
      </c>
      <c r="K197" s="189" t="s">
        <v>690</v>
      </c>
    </row>
    <row r="198" spans="1:11" ht="15.6">
      <c r="A198" s="183">
        <v>6447</v>
      </c>
      <c r="B198" s="183" t="s">
        <v>600</v>
      </c>
      <c r="C198" s="183" t="s">
        <v>601</v>
      </c>
      <c r="D198" s="192" t="s">
        <v>691</v>
      </c>
      <c r="E198" s="192" t="s">
        <v>603</v>
      </c>
      <c r="F198" s="183" t="s">
        <v>604</v>
      </c>
      <c r="G198" s="181" t="s">
        <v>692</v>
      </c>
      <c r="H198" s="183" t="s">
        <v>693</v>
      </c>
      <c r="I198" s="183" t="s">
        <v>694</v>
      </c>
      <c r="J198" s="183" t="s">
        <v>608</v>
      </c>
      <c r="K198" s="196" t="s">
        <v>695</v>
      </c>
    </row>
    <row r="199" spans="1:11" ht="15.6">
      <c r="A199" s="183">
        <v>6448</v>
      </c>
      <c r="B199" s="183" t="s">
        <v>600</v>
      </c>
      <c r="C199" s="183" t="s">
        <v>601</v>
      </c>
      <c r="D199" s="192" t="s">
        <v>691</v>
      </c>
      <c r="E199" s="192" t="s">
        <v>603</v>
      </c>
      <c r="F199" s="183" t="s">
        <v>604</v>
      </c>
      <c r="G199" s="181" t="s">
        <v>696</v>
      </c>
      <c r="H199" s="183" t="s">
        <v>697</v>
      </c>
      <c r="I199" s="183" t="s">
        <v>698</v>
      </c>
      <c r="J199" s="183" t="s">
        <v>613</v>
      </c>
      <c r="K199" s="196" t="s">
        <v>695</v>
      </c>
    </row>
    <row r="200" spans="1:11" ht="15.6">
      <c r="A200" s="183"/>
      <c r="B200" s="183"/>
      <c r="C200" s="183" t="s">
        <v>601</v>
      </c>
      <c r="D200" s="192" t="s">
        <v>691</v>
      </c>
      <c r="E200" s="192" t="s">
        <v>603</v>
      </c>
      <c r="F200" s="183" t="s">
        <v>604</v>
      </c>
      <c r="G200" s="181" t="s">
        <v>699</v>
      </c>
      <c r="H200" s="183"/>
      <c r="I200" s="183"/>
      <c r="J200" s="183" t="s">
        <v>608</v>
      </c>
      <c r="K200" s="196" t="s">
        <v>695</v>
      </c>
    </row>
    <row r="201" spans="1:11" ht="15.6">
      <c r="A201" s="183"/>
      <c r="B201" s="183"/>
      <c r="C201" s="183" t="s">
        <v>601</v>
      </c>
      <c r="D201" s="192" t="s">
        <v>691</v>
      </c>
      <c r="E201" s="192" t="s">
        <v>603</v>
      </c>
      <c r="F201" s="183" t="s">
        <v>604</v>
      </c>
      <c r="G201" s="181" t="s">
        <v>700</v>
      </c>
      <c r="H201" s="183"/>
      <c r="I201" s="183"/>
      <c r="J201" s="183" t="s">
        <v>613</v>
      </c>
      <c r="K201" s="196" t="s">
        <v>695</v>
      </c>
    </row>
    <row r="202" spans="1:11" ht="15.6">
      <c r="A202" s="183"/>
      <c r="B202" s="183"/>
      <c r="C202" s="183" t="s">
        <v>601</v>
      </c>
      <c r="D202" s="192" t="s">
        <v>691</v>
      </c>
      <c r="E202" s="192" t="s">
        <v>603</v>
      </c>
      <c r="F202" s="183" t="s">
        <v>604</v>
      </c>
      <c r="G202" s="181" t="s">
        <v>701</v>
      </c>
      <c r="H202" s="183"/>
      <c r="I202" s="183"/>
      <c r="J202" s="183" t="s">
        <v>608</v>
      </c>
      <c r="K202" s="196" t="s">
        <v>695</v>
      </c>
    </row>
    <row r="203" spans="1:11" ht="15.6">
      <c r="A203" s="183"/>
      <c r="B203" s="183"/>
      <c r="C203" s="183" t="s">
        <v>601</v>
      </c>
      <c r="D203" s="192" t="s">
        <v>691</v>
      </c>
      <c r="E203" s="192" t="s">
        <v>603</v>
      </c>
      <c r="F203" s="183" t="s">
        <v>604</v>
      </c>
      <c r="G203" s="181" t="s">
        <v>702</v>
      </c>
      <c r="H203" s="183"/>
      <c r="I203" s="183"/>
      <c r="J203" s="183" t="s">
        <v>613</v>
      </c>
      <c r="K203" s="196" t="s">
        <v>695</v>
      </c>
    </row>
    <row r="204" spans="1:11" ht="15.6">
      <c r="A204" s="183">
        <v>6449</v>
      </c>
      <c r="B204" s="183" t="s">
        <v>600</v>
      </c>
      <c r="C204" s="183" t="s">
        <v>601</v>
      </c>
      <c r="D204" s="192" t="s">
        <v>703</v>
      </c>
      <c r="E204" s="192" t="s">
        <v>603</v>
      </c>
      <c r="F204" s="183" t="s">
        <v>604</v>
      </c>
      <c r="G204" s="181" t="s">
        <v>704</v>
      </c>
      <c r="H204" s="183" t="s">
        <v>705</v>
      </c>
      <c r="I204" s="183" t="s">
        <v>706</v>
      </c>
      <c r="J204" s="183" t="s">
        <v>608</v>
      </c>
      <c r="K204" s="183" t="s">
        <v>707</v>
      </c>
    </row>
    <row r="205" spans="1:11" ht="15.6">
      <c r="A205" s="183">
        <v>6450</v>
      </c>
      <c r="B205" s="183" t="s">
        <v>600</v>
      </c>
      <c r="C205" s="183" t="s">
        <v>601</v>
      </c>
      <c r="D205" s="192" t="s">
        <v>703</v>
      </c>
      <c r="E205" s="192" t="s">
        <v>603</v>
      </c>
      <c r="F205" s="183" t="s">
        <v>604</v>
      </c>
      <c r="G205" s="181" t="s">
        <v>708</v>
      </c>
      <c r="H205" s="183" t="s">
        <v>709</v>
      </c>
      <c r="I205" s="183" t="s">
        <v>710</v>
      </c>
      <c r="J205" s="183" t="s">
        <v>613</v>
      </c>
      <c r="K205" s="183" t="s">
        <v>711</v>
      </c>
    </row>
    <row r="206" spans="1:11" ht="15.6">
      <c r="A206" s="183"/>
      <c r="B206" s="183"/>
      <c r="C206" s="183" t="s">
        <v>601</v>
      </c>
      <c r="D206" s="192" t="s">
        <v>712</v>
      </c>
      <c r="E206" s="192" t="s">
        <v>603</v>
      </c>
      <c r="F206" s="183" t="s">
        <v>604</v>
      </c>
      <c r="G206" s="181" t="s">
        <v>713</v>
      </c>
      <c r="H206" s="183" t="s">
        <v>714</v>
      </c>
      <c r="I206" s="183" t="s">
        <v>715</v>
      </c>
      <c r="J206" s="183" t="s">
        <v>608</v>
      </c>
      <c r="K206" s="197" t="s">
        <v>716</v>
      </c>
    </row>
    <row r="207" spans="1:11" ht="15.6">
      <c r="A207" s="183"/>
      <c r="B207" s="183"/>
      <c r="C207" s="183" t="s">
        <v>601</v>
      </c>
      <c r="D207" s="192" t="s">
        <v>712</v>
      </c>
      <c r="E207" s="192" t="s">
        <v>603</v>
      </c>
      <c r="F207" s="183" t="s">
        <v>604</v>
      </c>
      <c r="G207" s="181" t="s">
        <v>717</v>
      </c>
      <c r="H207" s="183" t="s">
        <v>718</v>
      </c>
      <c r="I207" s="183" t="s">
        <v>719</v>
      </c>
      <c r="J207" s="183" t="s">
        <v>613</v>
      </c>
      <c r="K207" s="197" t="s">
        <v>720</v>
      </c>
    </row>
    <row r="208" spans="1:11" ht="15.6">
      <c r="A208" s="183"/>
      <c r="B208" s="183"/>
      <c r="C208" s="183" t="s">
        <v>601</v>
      </c>
      <c r="D208" s="192" t="s">
        <v>712</v>
      </c>
      <c r="E208" s="192" t="s">
        <v>603</v>
      </c>
      <c r="F208" s="183" t="s">
        <v>604</v>
      </c>
      <c r="G208" s="181" t="s">
        <v>721</v>
      </c>
      <c r="H208" s="183" t="s">
        <v>722</v>
      </c>
      <c r="I208" s="183" t="s">
        <v>715</v>
      </c>
      <c r="J208" s="183" t="s">
        <v>608</v>
      </c>
      <c r="K208" s="186" t="s">
        <v>723</v>
      </c>
    </row>
    <row r="209" spans="1:11" ht="15.6">
      <c r="A209" s="183"/>
      <c r="B209" s="183"/>
      <c r="C209" s="183" t="s">
        <v>601</v>
      </c>
      <c r="D209" s="192" t="s">
        <v>712</v>
      </c>
      <c r="E209" s="192" t="s">
        <v>603</v>
      </c>
      <c r="F209" s="183" t="s">
        <v>604</v>
      </c>
      <c r="G209" s="181" t="s">
        <v>724</v>
      </c>
      <c r="H209" s="183" t="s">
        <v>725</v>
      </c>
      <c r="I209" s="183" t="s">
        <v>719</v>
      </c>
      <c r="J209" s="183" t="s">
        <v>613</v>
      </c>
      <c r="K209" s="186" t="s">
        <v>726</v>
      </c>
    </row>
    <row r="210" spans="1:11" ht="15.6">
      <c r="A210" s="183"/>
      <c r="B210" s="183"/>
      <c r="C210" s="183" t="s">
        <v>601</v>
      </c>
      <c r="D210" s="192" t="s">
        <v>727</v>
      </c>
      <c r="E210" s="192" t="s">
        <v>603</v>
      </c>
      <c r="F210" s="183" t="s">
        <v>604</v>
      </c>
      <c r="G210" s="181" t="s">
        <v>728</v>
      </c>
      <c r="H210" s="183" t="s">
        <v>729</v>
      </c>
      <c r="I210" s="183" t="s">
        <v>730</v>
      </c>
      <c r="J210" s="183" t="s">
        <v>608</v>
      </c>
      <c r="K210" s="197" t="s">
        <v>731</v>
      </c>
    </row>
    <row r="211" spans="1:11" ht="15.6">
      <c r="A211" s="183"/>
      <c r="B211" s="183"/>
      <c r="C211" s="183" t="s">
        <v>601</v>
      </c>
      <c r="D211" s="192" t="s">
        <v>727</v>
      </c>
      <c r="E211" s="192" t="s">
        <v>603</v>
      </c>
      <c r="F211" s="183" t="s">
        <v>604</v>
      </c>
      <c r="G211" s="181" t="s">
        <v>732</v>
      </c>
      <c r="H211" s="183" t="s">
        <v>733</v>
      </c>
      <c r="I211" s="183" t="s">
        <v>734</v>
      </c>
      <c r="J211" s="183" t="s">
        <v>613</v>
      </c>
      <c r="K211" s="197" t="s">
        <v>735</v>
      </c>
    </row>
    <row r="212" spans="1:11" ht="15.6" hidden="1">
      <c r="A212" s="183">
        <v>6451</v>
      </c>
      <c r="B212" s="183" t="s">
        <v>600</v>
      </c>
      <c r="C212" s="183" t="s">
        <v>601</v>
      </c>
      <c r="D212" s="192" t="s">
        <v>1574</v>
      </c>
      <c r="E212" s="192" t="s">
        <v>1225</v>
      </c>
      <c r="F212" s="183" t="s">
        <v>604</v>
      </c>
      <c r="G212" s="181" t="s">
        <v>1575</v>
      </c>
      <c r="H212" s="183" t="s">
        <v>1576</v>
      </c>
      <c r="I212" s="183"/>
      <c r="J212" s="183" t="s">
        <v>1227</v>
      </c>
      <c r="K212" s="187" t="s">
        <v>1577</v>
      </c>
    </row>
    <row r="213" spans="1:11" ht="15.6" hidden="1">
      <c r="A213" s="183"/>
      <c r="B213" s="183"/>
      <c r="C213" s="183" t="s">
        <v>601</v>
      </c>
      <c r="D213" s="192" t="s">
        <v>1574</v>
      </c>
      <c r="E213" s="192" t="s">
        <v>1225</v>
      </c>
      <c r="F213" s="183" t="s">
        <v>604</v>
      </c>
      <c r="G213" s="181" t="s">
        <v>1578</v>
      </c>
      <c r="H213" s="183"/>
      <c r="I213" s="183"/>
      <c r="J213" s="183" t="s">
        <v>1230</v>
      </c>
      <c r="K213" s="187" t="s">
        <v>1579</v>
      </c>
    </row>
    <row r="214" spans="1:11" ht="15.6" hidden="1">
      <c r="A214" s="183"/>
      <c r="B214" s="183"/>
      <c r="C214" s="183" t="s">
        <v>601</v>
      </c>
      <c r="D214" s="192" t="s">
        <v>602</v>
      </c>
      <c r="E214" s="192" t="s">
        <v>1225</v>
      </c>
      <c r="F214" s="183" t="s">
        <v>604</v>
      </c>
      <c r="G214" s="181" t="s">
        <v>1580</v>
      </c>
      <c r="H214" s="183" t="s">
        <v>1581</v>
      </c>
      <c r="I214" s="183"/>
      <c r="J214" s="183" t="s">
        <v>1227</v>
      </c>
      <c r="K214" s="196" t="s">
        <v>695</v>
      </c>
    </row>
    <row r="215" spans="1:11" ht="15.6" hidden="1">
      <c r="A215" s="183"/>
      <c r="B215" s="183"/>
      <c r="C215" s="183" t="s">
        <v>601</v>
      </c>
      <c r="D215" s="192" t="s">
        <v>602</v>
      </c>
      <c r="E215" s="192" t="s">
        <v>1225</v>
      </c>
      <c r="F215" s="183" t="s">
        <v>604</v>
      </c>
      <c r="G215" s="181" t="s">
        <v>1582</v>
      </c>
      <c r="H215" s="183" t="s">
        <v>1583</v>
      </c>
      <c r="I215" s="183"/>
      <c r="J215" s="183" t="s">
        <v>1230</v>
      </c>
      <c r="K215" s="196" t="s">
        <v>695</v>
      </c>
    </row>
    <row r="216" spans="1:11" ht="15.6" hidden="1">
      <c r="A216" s="183"/>
      <c r="B216" s="183"/>
      <c r="C216" s="183" t="s">
        <v>601</v>
      </c>
      <c r="D216" s="192" t="s">
        <v>602</v>
      </c>
      <c r="E216" s="192" t="s">
        <v>1225</v>
      </c>
      <c r="F216" s="183" t="s">
        <v>604</v>
      </c>
      <c r="G216" s="181" t="s">
        <v>1584</v>
      </c>
      <c r="H216" s="183"/>
      <c r="I216" s="183"/>
      <c r="J216" s="183" t="s">
        <v>1227</v>
      </c>
      <c r="K216" s="187" t="s">
        <v>1585</v>
      </c>
    </row>
    <row r="217" spans="1:11" ht="15.6" hidden="1">
      <c r="A217" s="183"/>
      <c r="B217" s="183"/>
      <c r="C217" s="183" t="s">
        <v>601</v>
      </c>
      <c r="D217" s="192" t="s">
        <v>602</v>
      </c>
      <c r="E217" s="192" t="s">
        <v>1225</v>
      </c>
      <c r="F217" s="183" t="s">
        <v>604</v>
      </c>
      <c r="G217" s="181" t="s">
        <v>1586</v>
      </c>
      <c r="H217" s="183"/>
      <c r="I217" s="183"/>
      <c r="J217" s="183" t="s">
        <v>1230</v>
      </c>
      <c r="K217" s="187" t="s">
        <v>1587</v>
      </c>
    </row>
    <row r="218" spans="1:11" ht="15.6" hidden="1">
      <c r="A218" s="183"/>
      <c r="B218" s="183"/>
      <c r="C218" s="183" t="s">
        <v>601</v>
      </c>
      <c r="D218" s="192" t="s">
        <v>691</v>
      </c>
      <c r="E218" s="192" t="s">
        <v>1225</v>
      </c>
      <c r="F218" s="183" t="s">
        <v>604</v>
      </c>
      <c r="G218" s="181" t="s">
        <v>1588</v>
      </c>
      <c r="H218" s="183"/>
      <c r="I218" s="183"/>
      <c r="J218" s="183" t="s">
        <v>1227</v>
      </c>
      <c r="K218" s="198" t="s">
        <v>1589</v>
      </c>
    </row>
    <row r="219" spans="1:11" ht="15.6" hidden="1">
      <c r="A219" s="183"/>
      <c r="B219" s="183"/>
      <c r="C219" s="183" t="s">
        <v>601</v>
      </c>
      <c r="D219" s="192" t="s">
        <v>691</v>
      </c>
      <c r="E219" s="192" t="s">
        <v>1225</v>
      </c>
      <c r="F219" s="183" t="s">
        <v>604</v>
      </c>
      <c r="G219" s="181" t="s">
        <v>1590</v>
      </c>
      <c r="H219" s="183"/>
      <c r="I219" s="183"/>
      <c r="J219" s="183" t="s">
        <v>1230</v>
      </c>
      <c r="K219" s="198"/>
    </row>
    <row r="220" spans="1:11" ht="15.6" hidden="1">
      <c r="A220" s="183">
        <v>6455</v>
      </c>
      <c r="B220" s="183" t="s">
        <v>600</v>
      </c>
      <c r="C220" s="183" t="s">
        <v>601</v>
      </c>
      <c r="D220" s="192" t="s">
        <v>1574</v>
      </c>
      <c r="E220" s="192" t="s">
        <v>1248</v>
      </c>
      <c r="F220" s="183" t="s">
        <v>604</v>
      </c>
      <c r="G220" s="181" t="s">
        <v>1591</v>
      </c>
      <c r="H220" s="183"/>
      <c r="I220" s="183"/>
      <c r="J220" s="183" t="s">
        <v>1227</v>
      </c>
      <c r="K220" s="187" t="s">
        <v>1592</v>
      </c>
    </row>
    <row r="221" spans="1:11" ht="15.6" hidden="1">
      <c r="A221" s="183">
        <v>6456</v>
      </c>
      <c r="B221" s="183" t="s">
        <v>600</v>
      </c>
      <c r="C221" s="183" t="s">
        <v>601</v>
      </c>
      <c r="D221" s="192" t="s">
        <v>1574</v>
      </c>
      <c r="E221" s="192" t="s">
        <v>1248</v>
      </c>
      <c r="F221" s="183" t="s">
        <v>604</v>
      </c>
      <c r="G221" s="181" t="s">
        <v>1593</v>
      </c>
      <c r="H221" s="183"/>
      <c r="I221" s="183"/>
      <c r="J221" s="183" t="s">
        <v>1230</v>
      </c>
      <c r="K221" s="187" t="s">
        <v>1594</v>
      </c>
    </row>
    <row r="222" spans="1:11" ht="15.6" hidden="1">
      <c r="A222" s="183">
        <v>6457</v>
      </c>
      <c r="B222" s="183" t="s">
        <v>600</v>
      </c>
      <c r="C222" s="183" t="s">
        <v>601</v>
      </c>
      <c r="D222" s="192" t="s">
        <v>1268</v>
      </c>
      <c r="E222" s="192" t="s">
        <v>1269</v>
      </c>
      <c r="F222" s="183" t="s">
        <v>604</v>
      </c>
      <c r="G222" s="181" t="s">
        <v>1595</v>
      </c>
      <c r="H222" s="183"/>
      <c r="I222" s="183"/>
      <c r="J222" s="183" t="s">
        <v>1274</v>
      </c>
      <c r="K222" s="187" t="s">
        <v>1596</v>
      </c>
    </row>
    <row r="223" spans="1:11" ht="15.6" hidden="1">
      <c r="A223" s="183">
        <v>6464</v>
      </c>
      <c r="B223" s="183" t="s">
        <v>600</v>
      </c>
      <c r="C223" s="183" t="s">
        <v>601</v>
      </c>
      <c r="D223" s="192" t="s">
        <v>1268</v>
      </c>
      <c r="E223" s="192" t="s">
        <v>1269</v>
      </c>
      <c r="F223" s="183" t="s">
        <v>604</v>
      </c>
      <c r="G223" s="181" t="s">
        <v>1597</v>
      </c>
      <c r="H223" s="183"/>
      <c r="I223" s="183"/>
      <c r="J223" s="183" t="s">
        <v>1271</v>
      </c>
      <c r="K223" s="187" t="s">
        <v>1598</v>
      </c>
    </row>
    <row r="224" spans="1:11" ht="15.6" hidden="1">
      <c r="A224" s="183">
        <v>6465</v>
      </c>
      <c r="B224" s="183" t="s">
        <v>600</v>
      </c>
      <c r="C224" s="183" t="s">
        <v>601</v>
      </c>
      <c r="D224" s="192" t="s">
        <v>671</v>
      </c>
      <c r="E224" s="192" t="s">
        <v>1269</v>
      </c>
      <c r="F224" s="183" t="s">
        <v>604</v>
      </c>
      <c r="G224" s="181" t="s">
        <v>1599</v>
      </c>
      <c r="H224" s="183"/>
      <c r="I224" s="183"/>
      <c r="J224" s="183" t="s">
        <v>1274</v>
      </c>
      <c r="K224" s="187" t="s">
        <v>1600</v>
      </c>
    </row>
    <row r="225" spans="1:11" ht="15.6" hidden="1">
      <c r="A225" s="183">
        <v>6466</v>
      </c>
      <c r="B225" s="183" t="s">
        <v>600</v>
      </c>
      <c r="C225" s="183" t="s">
        <v>601</v>
      </c>
      <c r="D225" s="192" t="s">
        <v>671</v>
      </c>
      <c r="E225" s="192" t="s">
        <v>1269</v>
      </c>
      <c r="F225" s="183" t="s">
        <v>604</v>
      </c>
      <c r="G225" s="181" t="s">
        <v>1601</v>
      </c>
      <c r="H225" s="183"/>
      <c r="I225" s="183"/>
      <c r="J225" s="183" t="s">
        <v>1271</v>
      </c>
      <c r="K225" s="187" t="s">
        <v>1602</v>
      </c>
    </row>
    <row r="226" spans="1:11" ht="15.6" hidden="1">
      <c r="A226" s="183"/>
      <c r="B226" s="183"/>
      <c r="C226" s="183" t="s">
        <v>601</v>
      </c>
      <c r="D226" s="192" t="s">
        <v>602</v>
      </c>
      <c r="E226" s="192" t="s">
        <v>1269</v>
      </c>
      <c r="F226" s="183" t="s">
        <v>604</v>
      </c>
      <c r="G226" s="181" t="s">
        <v>1603</v>
      </c>
      <c r="H226" s="183"/>
      <c r="I226" s="183"/>
      <c r="J226" s="183" t="s">
        <v>1274</v>
      </c>
      <c r="K226" s="199" t="s">
        <v>1604</v>
      </c>
    </row>
    <row r="227" spans="1:11" ht="15.6" hidden="1">
      <c r="A227" s="183"/>
      <c r="B227" s="183"/>
      <c r="C227" s="183" t="s">
        <v>601</v>
      </c>
      <c r="D227" s="192" t="s">
        <v>602</v>
      </c>
      <c r="E227" s="192" t="s">
        <v>1269</v>
      </c>
      <c r="F227" s="183" t="s">
        <v>604</v>
      </c>
      <c r="G227" s="181" t="s">
        <v>1605</v>
      </c>
      <c r="H227" s="183"/>
      <c r="I227" s="183"/>
      <c r="J227" s="183" t="s">
        <v>1271</v>
      </c>
      <c r="K227" s="199" t="s">
        <v>1606</v>
      </c>
    </row>
    <row r="228" spans="1:11" ht="15.6" hidden="1">
      <c r="A228" s="183"/>
      <c r="B228" s="183"/>
      <c r="C228" s="183" t="s">
        <v>601</v>
      </c>
      <c r="D228" s="192" t="s">
        <v>1268</v>
      </c>
      <c r="E228" s="192" t="s">
        <v>1283</v>
      </c>
      <c r="F228" s="183" t="s">
        <v>1277</v>
      </c>
      <c r="G228" s="181" t="s">
        <v>1607</v>
      </c>
      <c r="H228" s="183"/>
      <c r="I228" s="183"/>
      <c r="J228" s="183" t="s">
        <v>1227</v>
      </c>
      <c r="K228" s="200"/>
    </row>
    <row r="229" spans="1:11" ht="15.6" hidden="1">
      <c r="A229" s="183"/>
      <c r="B229" s="183"/>
      <c r="C229" s="183" t="s">
        <v>601</v>
      </c>
      <c r="D229" s="192" t="s">
        <v>1268</v>
      </c>
      <c r="E229" s="192" t="s">
        <v>1283</v>
      </c>
      <c r="F229" s="183" t="s">
        <v>1277</v>
      </c>
      <c r="G229" s="181" t="s">
        <v>1608</v>
      </c>
      <c r="H229" s="183"/>
      <c r="I229" s="183"/>
      <c r="J229" s="183" t="s">
        <v>1230</v>
      </c>
      <c r="K229" s="200"/>
    </row>
    <row r="230" spans="1:11" ht="15.6" hidden="1">
      <c r="A230" s="183"/>
      <c r="B230" s="183"/>
      <c r="C230" s="183" t="s">
        <v>601</v>
      </c>
      <c r="D230" s="192" t="s">
        <v>602</v>
      </c>
      <c r="E230" s="192" t="s">
        <v>1253</v>
      </c>
      <c r="F230" s="183" t="s">
        <v>604</v>
      </c>
      <c r="G230" s="181" t="s">
        <v>1609</v>
      </c>
      <c r="H230" s="183"/>
      <c r="I230" s="183"/>
      <c r="J230" s="183" t="s">
        <v>1255</v>
      </c>
      <c r="K230" s="200"/>
    </row>
    <row r="231" spans="1:11" ht="15.6" hidden="1">
      <c r="A231" s="183"/>
      <c r="B231" s="183"/>
      <c r="C231" s="183" t="s">
        <v>601</v>
      </c>
      <c r="D231" s="192" t="s">
        <v>602</v>
      </c>
      <c r="E231" s="192" t="s">
        <v>1253</v>
      </c>
      <c r="F231" s="183" t="s">
        <v>604</v>
      </c>
      <c r="G231" s="181" t="s">
        <v>1610</v>
      </c>
      <c r="H231" s="183"/>
      <c r="I231" s="183"/>
      <c r="J231" s="183" t="s">
        <v>1258</v>
      </c>
      <c r="K231" s="200"/>
    </row>
    <row r="232" spans="1:11" ht="15.6" hidden="1">
      <c r="A232" s="183"/>
      <c r="B232" s="183"/>
      <c r="C232" s="183" t="s">
        <v>601</v>
      </c>
      <c r="D232" s="192" t="s">
        <v>602</v>
      </c>
      <c r="E232" s="192" t="s">
        <v>1253</v>
      </c>
      <c r="F232" s="183" t="s">
        <v>604</v>
      </c>
      <c r="G232" s="181" t="s">
        <v>1611</v>
      </c>
      <c r="H232" s="183"/>
      <c r="I232" s="183"/>
      <c r="J232" s="183" t="s">
        <v>1255</v>
      </c>
      <c r="K232" s="188"/>
    </row>
    <row r="233" spans="1:11" ht="15.6" hidden="1">
      <c r="A233" s="183"/>
      <c r="B233" s="183"/>
      <c r="C233" s="183" t="s">
        <v>601</v>
      </c>
      <c r="D233" s="192" t="s">
        <v>602</v>
      </c>
      <c r="E233" s="192" t="s">
        <v>1253</v>
      </c>
      <c r="F233" s="183" t="s">
        <v>604</v>
      </c>
      <c r="G233" s="181" t="s">
        <v>1612</v>
      </c>
      <c r="H233" s="183"/>
      <c r="I233" s="183"/>
      <c r="J233" s="183" t="s">
        <v>1258</v>
      </c>
      <c r="K233" s="200"/>
    </row>
    <row r="234" spans="1:11" ht="15.6" hidden="1">
      <c r="A234" s="183">
        <v>6468</v>
      </c>
      <c r="B234" s="183" t="s">
        <v>1613</v>
      </c>
      <c r="C234" s="183" t="s">
        <v>1614</v>
      </c>
      <c r="D234" s="192" t="s">
        <v>602</v>
      </c>
      <c r="E234" s="192" t="s">
        <v>603</v>
      </c>
      <c r="F234" s="183" t="s">
        <v>604</v>
      </c>
      <c r="G234" s="181" t="s">
        <v>1615</v>
      </c>
      <c r="H234" s="183" t="s">
        <v>1616</v>
      </c>
      <c r="I234" s="183" t="s">
        <v>1617</v>
      </c>
      <c r="J234" s="183" t="s">
        <v>608</v>
      </c>
      <c r="K234" s="183"/>
    </row>
    <row r="235" spans="1:11" ht="15.6" hidden="1">
      <c r="A235" s="183">
        <v>6469</v>
      </c>
      <c r="B235" s="183" t="s">
        <v>1613</v>
      </c>
      <c r="C235" s="183" t="s">
        <v>1614</v>
      </c>
      <c r="D235" s="192" t="s">
        <v>602</v>
      </c>
      <c r="E235" s="192" t="s">
        <v>603</v>
      </c>
      <c r="F235" s="183" t="s">
        <v>604</v>
      </c>
      <c r="G235" s="181" t="s">
        <v>1618</v>
      </c>
      <c r="H235" s="183" t="s">
        <v>1619</v>
      </c>
      <c r="I235" s="183" t="s">
        <v>1620</v>
      </c>
      <c r="J235" s="183" t="s">
        <v>613</v>
      </c>
      <c r="K235" s="183"/>
    </row>
    <row r="236" spans="1:11" ht="15.6" hidden="1">
      <c r="A236" s="183">
        <v>6470</v>
      </c>
      <c r="B236" s="183" t="s">
        <v>1613</v>
      </c>
      <c r="C236" s="183" t="s">
        <v>1614</v>
      </c>
      <c r="D236" s="192" t="s">
        <v>602</v>
      </c>
      <c r="E236" s="192" t="s">
        <v>603</v>
      </c>
      <c r="F236" s="183" t="s">
        <v>604</v>
      </c>
      <c r="G236" s="181" t="s">
        <v>1621</v>
      </c>
      <c r="H236" s="183" t="s">
        <v>1622</v>
      </c>
      <c r="I236" s="183" t="s">
        <v>1623</v>
      </c>
      <c r="J236" s="183" t="s">
        <v>608</v>
      </c>
      <c r="K236" s="183"/>
    </row>
    <row r="237" spans="1:11" ht="15.6" hidden="1">
      <c r="A237" s="183">
        <v>6471</v>
      </c>
      <c r="B237" s="183" t="s">
        <v>1613</v>
      </c>
      <c r="C237" s="183" t="s">
        <v>1614</v>
      </c>
      <c r="D237" s="192" t="s">
        <v>602</v>
      </c>
      <c r="E237" s="192" t="s">
        <v>603</v>
      </c>
      <c r="F237" s="183" t="s">
        <v>604</v>
      </c>
      <c r="G237" s="181" t="s">
        <v>1624</v>
      </c>
      <c r="H237" s="183" t="s">
        <v>1625</v>
      </c>
      <c r="I237" s="183" t="s">
        <v>1626</v>
      </c>
      <c r="J237" s="183" t="s">
        <v>613</v>
      </c>
      <c r="K237" s="183"/>
    </row>
    <row r="238" spans="1:11" ht="15.6" hidden="1">
      <c r="A238" s="183">
        <v>6472</v>
      </c>
      <c r="B238" s="183" t="s">
        <v>1613</v>
      </c>
      <c r="C238" s="183" t="s">
        <v>1614</v>
      </c>
      <c r="D238" s="192" t="s">
        <v>602</v>
      </c>
      <c r="E238" s="192" t="s">
        <v>603</v>
      </c>
      <c r="F238" s="183" t="s">
        <v>604</v>
      </c>
      <c r="G238" s="181" t="s">
        <v>1627</v>
      </c>
      <c r="H238" s="183" t="s">
        <v>1628</v>
      </c>
      <c r="I238" s="183" t="s">
        <v>1629</v>
      </c>
      <c r="J238" s="183" t="s">
        <v>608</v>
      </c>
      <c r="K238" s="183"/>
    </row>
    <row r="239" spans="1:11" ht="15.6" hidden="1">
      <c r="A239" s="183">
        <v>6473</v>
      </c>
      <c r="B239" s="183" t="s">
        <v>1613</v>
      </c>
      <c r="C239" s="183" t="s">
        <v>1614</v>
      </c>
      <c r="D239" s="192" t="s">
        <v>602</v>
      </c>
      <c r="E239" s="192" t="s">
        <v>603</v>
      </c>
      <c r="F239" s="183" t="s">
        <v>604</v>
      </c>
      <c r="G239" s="181" t="s">
        <v>1630</v>
      </c>
      <c r="H239" s="183" t="s">
        <v>1631</v>
      </c>
      <c r="I239" s="183" t="s">
        <v>1632</v>
      </c>
      <c r="J239" s="183" t="s">
        <v>613</v>
      </c>
      <c r="K239" s="183"/>
    </row>
    <row r="240" spans="1:11" ht="15.6" hidden="1">
      <c r="A240" s="183">
        <v>6474</v>
      </c>
      <c r="B240" s="183" t="s">
        <v>1613</v>
      </c>
      <c r="C240" s="183" t="s">
        <v>1614</v>
      </c>
      <c r="D240" s="192" t="s">
        <v>602</v>
      </c>
      <c r="E240" s="192" t="s">
        <v>603</v>
      </c>
      <c r="F240" s="183" t="s">
        <v>604</v>
      </c>
      <c r="G240" s="181" t="s">
        <v>1633</v>
      </c>
      <c r="H240" s="183" t="s">
        <v>1634</v>
      </c>
      <c r="I240" s="183" t="s">
        <v>1635</v>
      </c>
      <c r="J240" s="183" t="s">
        <v>608</v>
      </c>
      <c r="K240" s="183"/>
    </row>
    <row r="241" spans="1:11" ht="15.6" hidden="1">
      <c r="A241" s="183">
        <v>6475</v>
      </c>
      <c r="B241" s="183" t="s">
        <v>1613</v>
      </c>
      <c r="C241" s="183" t="s">
        <v>1614</v>
      </c>
      <c r="D241" s="192" t="s">
        <v>602</v>
      </c>
      <c r="E241" s="192" t="s">
        <v>603</v>
      </c>
      <c r="F241" s="183" t="s">
        <v>604</v>
      </c>
      <c r="G241" s="181" t="s">
        <v>1636</v>
      </c>
      <c r="H241" s="183" t="s">
        <v>1637</v>
      </c>
      <c r="I241" s="183" t="s">
        <v>1638</v>
      </c>
      <c r="J241" s="183" t="s">
        <v>613</v>
      </c>
      <c r="K241" s="183"/>
    </row>
    <row r="242" spans="1:11" ht="15.6" hidden="1">
      <c r="A242" s="183">
        <v>6476</v>
      </c>
      <c r="B242" s="183" t="s">
        <v>1613</v>
      </c>
      <c r="C242" s="183" t="s">
        <v>1614</v>
      </c>
      <c r="D242" s="192" t="s">
        <v>602</v>
      </c>
      <c r="E242" s="192" t="s">
        <v>603</v>
      </c>
      <c r="F242" s="183" t="s">
        <v>604</v>
      </c>
      <c r="G242" s="181" t="s">
        <v>1639</v>
      </c>
      <c r="H242" s="183" t="s">
        <v>1640</v>
      </c>
      <c r="I242" s="183" t="s">
        <v>1641</v>
      </c>
      <c r="J242" s="183" t="s">
        <v>608</v>
      </c>
      <c r="K242" s="183"/>
    </row>
    <row r="243" spans="1:11" ht="15.6" hidden="1">
      <c r="A243" s="183">
        <v>6477</v>
      </c>
      <c r="B243" s="183" t="s">
        <v>1613</v>
      </c>
      <c r="C243" s="183" t="s">
        <v>1614</v>
      </c>
      <c r="D243" s="192" t="s">
        <v>602</v>
      </c>
      <c r="E243" s="192" t="s">
        <v>603</v>
      </c>
      <c r="F243" s="183" t="s">
        <v>604</v>
      </c>
      <c r="G243" s="181" t="s">
        <v>1642</v>
      </c>
      <c r="H243" s="183" t="s">
        <v>1643</v>
      </c>
      <c r="I243" s="183" t="s">
        <v>1644</v>
      </c>
      <c r="J243" s="183" t="s">
        <v>613</v>
      </c>
      <c r="K243" s="183"/>
    </row>
    <row r="244" spans="1:11" ht="15.6" hidden="1">
      <c r="A244" s="183">
        <v>6478</v>
      </c>
      <c r="B244" s="183" t="s">
        <v>1613</v>
      </c>
      <c r="C244" s="183" t="s">
        <v>1614</v>
      </c>
      <c r="D244" s="192" t="s">
        <v>602</v>
      </c>
      <c r="E244" s="192" t="s">
        <v>603</v>
      </c>
      <c r="F244" s="183" t="s">
        <v>604</v>
      </c>
      <c r="G244" s="181" t="s">
        <v>1645</v>
      </c>
      <c r="H244" s="183" t="s">
        <v>1646</v>
      </c>
      <c r="I244" s="183" t="s">
        <v>1647</v>
      </c>
      <c r="J244" s="183" t="s">
        <v>608</v>
      </c>
      <c r="K244" s="183"/>
    </row>
    <row r="245" spans="1:11" ht="15.6" hidden="1">
      <c r="A245" s="183">
        <v>6479</v>
      </c>
      <c r="B245" s="183" t="s">
        <v>1613</v>
      </c>
      <c r="C245" s="183" t="s">
        <v>1614</v>
      </c>
      <c r="D245" s="192" t="s">
        <v>602</v>
      </c>
      <c r="E245" s="192" t="s">
        <v>603</v>
      </c>
      <c r="F245" s="183" t="s">
        <v>604</v>
      </c>
      <c r="G245" s="181" t="s">
        <v>1648</v>
      </c>
      <c r="H245" s="183" t="s">
        <v>1649</v>
      </c>
      <c r="I245" s="183" t="s">
        <v>1650</v>
      </c>
      <c r="J245" s="183" t="s">
        <v>613</v>
      </c>
      <c r="K245" s="183"/>
    </row>
    <row r="246" spans="1:11" ht="15.6" hidden="1">
      <c r="A246" s="183">
        <v>6480</v>
      </c>
      <c r="B246" s="183" t="s">
        <v>1613</v>
      </c>
      <c r="C246" s="183" t="s">
        <v>1614</v>
      </c>
      <c r="D246" s="192" t="s">
        <v>602</v>
      </c>
      <c r="E246" s="192" t="s">
        <v>603</v>
      </c>
      <c r="F246" s="183" t="s">
        <v>604</v>
      </c>
      <c r="G246" s="181" t="s">
        <v>1651</v>
      </c>
      <c r="H246" s="183" t="s">
        <v>1652</v>
      </c>
      <c r="I246" s="183" t="s">
        <v>1653</v>
      </c>
      <c r="J246" s="183" t="s">
        <v>608</v>
      </c>
      <c r="K246" s="183"/>
    </row>
    <row r="247" spans="1:11" ht="15.6" hidden="1">
      <c r="A247" s="183">
        <v>6481</v>
      </c>
      <c r="B247" s="183" t="s">
        <v>1613</v>
      </c>
      <c r="C247" s="183" t="s">
        <v>1614</v>
      </c>
      <c r="D247" s="192" t="s">
        <v>602</v>
      </c>
      <c r="E247" s="192" t="s">
        <v>603</v>
      </c>
      <c r="F247" s="183" t="s">
        <v>604</v>
      </c>
      <c r="G247" s="181" t="s">
        <v>1654</v>
      </c>
      <c r="H247" s="183" t="s">
        <v>1655</v>
      </c>
      <c r="I247" s="183" t="s">
        <v>1656</v>
      </c>
      <c r="J247" s="183" t="s">
        <v>613</v>
      </c>
      <c r="K247" s="183"/>
    </row>
    <row r="248" spans="1:11" ht="15.6" hidden="1">
      <c r="A248" s="183">
        <v>6482</v>
      </c>
      <c r="B248" s="183" t="s">
        <v>1613</v>
      </c>
      <c r="C248" s="183" t="s">
        <v>1614</v>
      </c>
      <c r="D248" s="192" t="s">
        <v>671</v>
      </c>
      <c r="E248" s="192" t="s">
        <v>603</v>
      </c>
      <c r="F248" s="183" t="s">
        <v>604</v>
      </c>
      <c r="G248" s="181" t="s">
        <v>1657</v>
      </c>
      <c r="H248" s="183" t="s">
        <v>1658</v>
      </c>
      <c r="I248" s="183" t="s">
        <v>1659</v>
      </c>
      <c r="J248" s="183" t="s">
        <v>608</v>
      </c>
      <c r="K248" s="183"/>
    </row>
    <row r="249" spans="1:11" ht="15.6" hidden="1">
      <c r="A249" s="183">
        <v>6483</v>
      </c>
      <c r="B249" s="183" t="s">
        <v>1613</v>
      </c>
      <c r="C249" s="183" t="s">
        <v>1614</v>
      </c>
      <c r="D249" s="192" t="s">
        <v>671</v>
      </c>
      <c r="E249" s="192" t="s">
        <v>603</v>
      </c>
      <c r="F249" s="183" t="s">
        <v>604</v>
      </c>
      <c r="G249" s="181" t="s">
        <v>1660</v>
      </c>
      <c r="H249" s="183" t="s">
        <v>1661</v>
      </c>
      <c r="I249" s="183" t="s">
        <v>1662</v>
      </c>
      <c r="J249" s="183" t="s">
        <v>613</v>
      </c>
      <c r="K249" s="183"/>
    </row>
    <row r="250" spans="1:11" ht="15.6" hidden="1">
      <c r="A250" s="183"/>
      <c r="B250" s="183"/>
      <c r="C250" s="183" t="s">
        <v>1614</v>
      </c>
      <c r="D250" s="192" t="s">
        <v>691</v>
      </c>
      <c r="E250" s="192" t="s">
        <v>603</v>
      </c>
      <c r="F250" s="183" t="s">
        <v>604</v>
      </c>
      <c r="G250" s="181" t="s">
        <v>1663</v>
      </c>
      <c r="H250" s="183"/>
      <c r="I250" s="183"/>
      <c r="J250" s="183" t="s">
        <v>608</v>
      </c>
      <c r="K250" s="188" t="s">
        <v>1664</v>
      </c>
    </row>
    <row r="251" spans="1:11" ht="15.6" hidden="1">
      <c r="A251" s="183"/>
      <c r="B251" s="183"/>
      <c r="C251" s="183" t="s">
        <v>1614</v>
      </c>
      <c r="D251" s="192" t="s">
        <v>691</v>
      </c>
      <c r="E251" s="192" t="s">
        <v>603</v>
      </c>
      <c r="F251" s="183" t="s">
        <v>604</v>
      </c>
      <c r="G251" s="181" t="s">
        <v>1665</v>
      </c>
      <c r="H251" s="183"/>
      <c r="I251" s="183"/>
      <c r="J251" s="183" t="s">
        <v>613</v>
      </c>
      <c r="K251" s="188" t="s">
        <v>1666</v>
      </c>
    </row>
    <row r="252" spans="1:11" ht="15.6" hidden="1">
      <c r="A252" s="183"/>
      <c r="B252" s="183"/>
      <c r="C252" s="183" t="s">
        <v>1614</v>
      </c>
      <c r="D252" s="192" t="s">
        <v>691</v>
      </c>
      <c r="E252" s="192" t="s">
        <v>603</v>
      </c>
      <c r="F252" s="183" t="s">
        <v>604</v>
      </c>
      <c r="G252" s="181" t="s">
        <v>1667</v>
      </c>
      <c r="H252" s="183"/>
      <c r="I252" s="183"/>
      <c r="J252" s="183" t="s">
        <v>608</v>
      </c>
      <c r="K252" s="188" t="s">
        <v>1668</v>
      </c>
    </row>
    <row r="253" spans="1:11" ht="15.6" hidden="1">
      <c r="A253" s="183"/>
      <c r="B253" s="183"/>
      <c r="C253" s="183" t="s">
        <v>1614</v>
      </c>
      <c r="D253" s="192" t="s">
        <v>691</v>
      </c>
      <c r="E253" s="192" t="s">
        <v>603</v>
      </c>
      <c r="F253" s="183" t="s">
        <v>604</v>
      </c>
      <c r="G253" s="181" t="s">
        <v>1669</v>
      </c>
      <c r="H253" s="183"/>
      <c r="I253" s="183"/>
      <c r="J253" s="183" t="s">
        <v>613</v>
      </c>
      <c r="K253" s="188" t="s">
        <v>1670</v>
      </c>
    </row>
    <row r="254" spans="1:11" ht="15.6" hidden="1">
      <c r="A254" s="183"/>
      <c r="B254" s="183"/>
      <c r="C254" s="183" t="s">
        <v>1614</v>
      </c>
      <c r="D254" s="192" t="s">
        <v>691</v>
      </c>
      <c r="E254" s="192" t="s">
        <v>603</v>
      </c>
      <c r="F254" s="183" t="s">
        <v>604</v>
      </c>
      <c r="G254" s="181" t="s">
        <v>1671</v>
      </c>
      <c r="H254" s="183"/>
      <c r="I254" s="183"/>
      <c r="J254" s="183" t="s">
        <v>608</v>
      </c>
      <c r="K254" s="188" t="s">
        <v>1672</v>
      </c>
    </row>
    <row r="255" spans="1:11" ht="15.6" hidden="1">
      <c r="A255" s="183"/>
      <c r="B255" s="183"/>
      <c r="C255" s="183" t="s">
        <v>1614</v>
      </c>
      <c r="D255" s="192" t="s">
        <v>691</v>
      </c>
      <c r="E255" s="192" t="s">
        <v>603</v>
      </c>
      <c r="F255" s="183" t="s">
        <v>604</v>
      </c>
      <c r="G255" s="181" t="s">
        <v>1673</v>
      </c>
      <c r="H255" s="183"/>
      <c r="I255" s="183"/>
      <c r="J255" s="183" t="s">
        <v>613</v>
      </c>
      <c r="K255" s="188" t="s">
        <v>1674</v>
      </c>
    </row>
    <row r="256" spans="1:11" ht="15.6" hidden="1">
      <c r="A256" s="183"/>
      <c r="B256" s="183"/>
      <c r="C256" s="183" t="s">
        <v>1614</v>
      </c>
      <c r="D256" s="192" t="s">
        <v>691</v>
      </c>
      <c r="E256" s="192" t="s">
        <v>603</v>
      </c>
      <c r="F256" s="183" t="s">
        <v>604</v>
      </c>
      <c r="G256" s="181" t="s">
        <v>1675</v>
      </c>
      <c r="H256" s="183"/>
      <c r="I256" s="183"/>
      <c r="J256" s="183" t="s">
        <v>608</v>
      </c>
      <c r="K256" s="188" t="s">
        <v>1676</v>
      </c>
    </row>
    <row r="257" spans="1:11" ht="15.6" hidden="1">
      <c r="A257" s="183"/>
      <c r="B257" s="183"/>
      <c r="C257" s="183" t="s">
        <v>1614</v>
      </c>
      <c r="D257" s="192" t="s">
        <v>691</v>
      </c>
      <c r="E257" s="192" t="s">
        <v>603</v>
      </c>
      <c r="F257" s="183" t="s">
        <v>604</v>
      </c>
      <c r="G257" s="181" t="s">
        <v>1677</v>
      </c>
      <c r="H257" s="183"/>
      <c r="I257" s="183"/>
      <c r="J257" s="183" t="s">
        <v>613</v>
      </c>
      <c r="K257" s="188" t="s">
        <v>1678</v>
      </c>
    </row>
    <row r="258" spans="1:11" ht="15.6" hidden="1">
      <c r="A258" s="183">
        <v>6486</v>
      </c>
      <c r="B258" s="183" t="s">
        <v>1613</v>
      </c>
      <c r="C258" s="183" t="s">
        <v>1614</v>
      </c>
      <c r="D258" s="192" t="s">
        <v>691</v>
      </c>
      <c r="E258" s="192" t="s">
        <v>603</v>
      </c>
      <c r="F258" s="183" t="s">
        <v>604</v>
      </c>
      <c r="G258" s="181" t="s">
        <v>1679</v>
      </c>
      <c r="H258" s="183" t="s">
        <v>1680</v>
      </c>
      <c r="I258" s="183" t="s">
        <v>1681</v>
      </c>
      <c r="J258" s="183" t="s">
        <v>608</v>
      </c>
      <c r="K258" s="188" t="s">
        <v>1682</v>
      </c>
    </row>
    <row r="259" spans="1:11" ht="15.6" hidden="1">
      <c r="A259" s="183">
        <v>6487</v>
      </c>
      <c r="B259" s="183" t="s">
        <v>1613</v>
      </c>
      <c r="C259" s="183" t="s">
        <v>1614</v>
      </c>
      <c r="D259" s="192" t="s">
        <v>691</v>
      </c>
      <c r="E259" s="192" t="s">
        <v>603</v>
      </c>
      <c r="F259" s="183" t="s">
        <v>604</v>
      </c>
      <c r="G259" s="181" t="s">
        <v>1683</v>
      </c>
      <c r="H259" s="183" t="s">
        <v>1684</v>
      </c>
      <c r="I259" s="183" t="s">
        <v>1685</v>
      </c>
      <c r="J259" s="183" t="s">
        <v>613</v>
      </c>
      <c r="K259" s="188" t="s">
        <v>1686</v>
      </c>
    </row>
    <row r="260" spans="1:11" ht="15.6" hidden="1">
      <c r="A260" s="183"/>
      <c r="B260" s="183"/>
      <c r="C260" s="183" t="s">
        <v>1614</v>
      </c>
      <c r="D260" s="192" t="s">
        <v>602</v>
      </c>
      <c r="E260" s="192" t="s">
        <v>1225</v>
      </c>
      <c r="F260" s="183" t="s">
        <v>604</v>
      </c>
      <c r="G260" s="181" t="s">
        <v>1687</v>
      </c>
      <c r="H260" s="183"/>
      <c r="I260" s="183"/>
      <c r="J260" s="183" t="s">
        <v>1227</v>
      </c>
      <c r="K260" s="188" t="s">
        <v>1688</v>
      </c>
    </row>
    <row r="261" spans="1:11" ht="15.6" hidden="1">
      <c r="A261" s="183">
        <v>6488</v>
      </c>
      <c r="B261" s="183" t="s">
        <v>1613</v>
      </c>
      <c r="C261" s="183" t="s">
        <v>1614</v>
      </c>
      <c r="D261" s="192" t="s">
        <v>602</v>
      </c>
      <c r="E261" s="192" t="s">
        <v>1225</v>
      </c>
      <c r="F261" s="183" t="s">
        <v>604</v>
      </c>
      <c r="G261" s="181" t="s">
        <v>1689</v>
      </c>
      <c r="H261" s="183" t="s">
        <v>1690</v>
      </c>
      <c r="I261" s="183" t="s">
        <v>1691</v>
      </c>
      <c r="J261" s="183" t="s">
        <v>1230</v>
      </c>
      <c r="K261" s="183"/>
    </row>
    <row r="262" spans="1:11" ht="15.6" hidden="1">
      <c r="A262" s="183"/>
      <c r="B262" s="183"/>
      <c r="C262" s="183" t="s">
        <v>1614</v>
      </c>
      <c r="D262" s="192" t="s">
        <v>691</v>
      </c>
      <c r="E262" s="192" t="s">
        <v>1225</v>
      </c>
      <c r="F262" s="183" t="s">
        <v>604</v>
      </c>
      <c r="G262" s="181" t="s">
        <v>1692</v>
      </c>
      <c r="H262" s="183"/>
      <c r="I262" s="183"/>
      <c r="J262" s="183" t="s">
        <v>1227</v>
      </c>
      <c r="K262" s="188" t="s">
        <v>1693</v>
      </c>
    </row>
    <row r="263" spans="1:11" ht="15.6" hidden="1">
      <c r="A263" s="183">
        <v>6489</v>
      </c>
      <c r="B263" s="183" t="s">
        <v>1613</v>
      </c>
      <c r="C263" s="183" t="s">
        <v>1614</v>
      </c>
      <c r="D263" s="192" t="s">
        <v>691</v>
      </c>
      <c r="E263" s="192" t="s">
        <v>1225</v>
      </c>
      <c r="F263" s="183" t="s">
        <v>604</v>
      </c>
      <c r="G263" s="181" t="s">
        <v>1694</v>
      </c>
      <c r="H263" s="183" t="s">
        <v>1695</v>
      </c>
      <c r="I263" s="183" t="s">
        <v>1696</v>
      </c>
      <c r="J263" s="183" t="s">
        <v>1230</v>
      </c>
      <c r="K263" s="183"/>
    </row>
    <row r="264" spans="1:11" ht="15.6" hidden="1">
      <c r="A264" s="183"/>
      <c r="B264" s="183"/>
      <c r="C264" s="183" t="s">
        <v>1614</v>
      </c>
      <c r="D264" s="192" t="s">
        <v>691</v>
      </c>
      <c r="E264" s="192" t="s">
        <v>1225</v>
      </c>
      <c r="F264" s="183" t="s">
        <v>604</v>
      </c>
      <c r="G264" s="181" t="s">
        <v>1697</v>
      </c>
      <c r="H264" s="183"/>
      <c r="I264" s="183"/>
      <c r="J264" s="183" t="s">
        <v>1227</v>
      </c>
      <c r="K264" s="188" t="s">
        <v>1698</v>
      </c>
    </row>
    <row r="265" spans="1:11" ht="15.6" hidden="1">
      <c r="A265" s="183">
        <v>6490</v>
      </c>
      <c r="B265" s="183" t="s">
        <v>1613</v>
      </c>
      <c r="C265" s="183" t="s">
        <v>1614</v>
      </c>
      <c r="D265" s="192" t="s">
        <v>691</v>
      </c>
      <c r="E265" s="192" t="s">
        <v>1225</v>
      </c>
      <c r="F265" s="183" t="s">
        <v>604</v>
      </c>
      <c r="G265" s="181" t="s">
        <v>1699</v>
      </c>
      <c r="H265" s="183" t="s">
        <v>1700</v>
      </c>
      <c r="I265" s="183" t="s">
        <v>1701</v>
      </c>
      <c r="J265" s="183" t="s">
        <v>1230</v>
      </c>
      <c r="K265" s="183"/>
    </row>
    <row r="266" spans="1:11" ht="15.6" hidden="1">
      <c r="A266" s="183"/>
      <c r="B266" s="183"/>
      <c r="C266" s="183" t="s">
        <v>1614</v>
      </c>
      <c r="D266" s="192" t="s">
        <v>602</v>
      </c>
      <c r="E266" s="192" t="s">
        <v>1269</v>
      </c>
      <c r="F266" s="183" t="s">
        <v>604</v>
      </c>
      <c r="G266" s="181" t="s">
        <v>1702</v>
      </c>
      <c r="H266" s="183"/>
      <c r="I266" s="183"/>
      <c r="J266" s="183" t="s">
        <v>1274</v>
      </c>
      <c r="K266" s="187" t="s">
        <v>1703</v>
      </c>
    </row>
    <row r="267" spans="1:11" ht="15.6" hidden="1">
      <c r="A267" s="183">
        <v>6491</v>
      </c>
      <c r="B267" s="183" t="s">
        <v>1613</v>
      </c>
      <c r="C267" s="183" t="s">
        <v>1614</v>
      </c>
      <c r="D267" s="192" t="s">
        <v>602</v>
      </c>
      <c r="E267" s="192" t="s">
        <v>1269</v>
      </c>
      <c r="F267" s="183" t="s">
        <v>604</v>
      </c>
      <c r="G267" s="181" t="s">
        <v>1704</v>
      </c>
      <c r="H267" s="183" t="s">
        <v>1705</v>
      </c>
      <c r="I267" s="183" t="s">
        <v>1527</v>
      </c>
      <c r="J267" s="183" t="s">
        <v>1271</v>
      </c>
      <c r="K267" s="187" t="s">
        <v>1706</v>
      </c>
    </row>
    <row r="268" spans="1:11" ht="15.6" hidden="1">
      <c r="A268" s="183">
        <v>6492</v>
      </c>
      <c r="B268" s="183" t="s">
        <v>1613</v>
      </c>
      <c r="C268" s="183" t="s">
        <v>1614</v>
      </c>
      <c r="D268" s="192" t="s">
        <v>712</v>
      </c>
      <c r="E268" s="192" t="s">
        <v>603</v>
      </c>
      <c r="F268" s="183" t="s">
        <v>604</v>
      </c>
      <c r="G268" s="181" t="s">
        <v>1707</v>
      </c>
      <c r="H268" s="183" t="s">
        <v>1708</v>
      </c>
      <c r="I268" s="183" t="s">
        <v>715</v>
      </c>
      <c r="J268" s="183" t="s">
        <v>608</v>
      </c>
      <c r="K268" s="183" t="s">
        <v>1709</v>
      </c>
    </row>
    <row r="269" spans="1:11" ht="15.6" hidden="1">
      <c r="A269" s="183">
        <v>6493</v>
      </c>
      <c r="B269" s="183" t="s">
        <v>1613</v>
      </c>
      <c r="C269" s="183" t="s">
        <v>1614</v>
      </c>
      <c r="D269" s="192" t="s">
        <v>712</v>
      </c>
      <c r="E269" s="192" t="s">
        <v>603</v>
      </c>
      <c r="F269" s="183" t="s">
        <v>604</v>
      </c>
      <c r="G269" s="181" t="s">
        <v>1710</v>
      </c>
      <c r="H269" s="183" t="s">
        <v>1711</v>
      </c>
      <c r="I269" s="183" t="s">
        <v>719</v>
      </c>
      <c r="J269" s="183" t="s">
        <v>613</v>
      </c>
      <c r="K269" s="183" t="s">
        <v>1712</v>
      </c>
    </row>
    <row r="270" spans="1:11" ht="15.6" hidden="1">
      <c r="A270" s="183">
        <v>6494</v>
      </c>
      <c r="B270" s="183" t="s">
        <v>1613</v>
      </c>
      <c r="C270" s="183" t="s">
        <v>1614</v>
      </c>
      <c r="D270" s="192" t="s">
        <v>712</v>
      </c>
      <c r="E270" s="192" t="s">
        <v>603</v>
      </c>
      <c r="F270" s="183" t="s">
        <v>604</v>
      </c>
      <c r="G270" s="181" t="s">
        <v>1713</v>
      </c>
      <c r="H270" s="183" t="s">
        <v>1714</v>
      </c>
      <c r="I270" s="183" t="s">
        <v>715</v>
      </c>
      <c r="J270" s="183" t="s">
        <v>608</v>
      </c>
      <c r="K270" s="183" t="s">
        <v>1715</v>
      </c>
    </row>
    <row r="271" spans="1:11" ht="15.6" hidden="1">
      <c r="A271" s="183">
        <v>6495</v>
      </c>
      <c r="B271" s="183" t="s">
        <v>1613</v>
      </c>
      <c r="C271" s="183" t="s">
        <v>1614</v>
      </c>
      <c r="D271" s="192" t="s">
        <v>712</v>
      </c>
      <c r="E271" s="192" t="s">
        <v>603</v>
      </c>
      <c r="F271" s="183" t="s">
        <v>604</v>
      </c>
      <c r="G271" s="181" t="s">
        <v>1716</v>
      </c>
      <c r="H271" s="183" t="s">
        <v>1717</v>
      </c>
      <c r="I271" s="183" t="s">
        <v>719</v>
      </c>
      <c r="J271" s="183" t="s">
        <v>613</v>
      </c>
      <c r="K271" s="183" t="s">
        <v>1718</v>
      </c>
    </row>
    <row r="272" spans="1:11" ht="15.6" hidden="1">
      <c r="A272" s="183">
        <v>6496</v>
      </c>
      <c r="B272" s="183" t="s">
        <v>1613</v>
      </c>
      <c r="C272" s="183" t="s">
        <v>1614</v>
      </c>
      <c r="D272" s="192" t="s">
        <v>727</v>
      </c>
      <c r="E272" s="192" t="s">
        <v>603</v>
      </c>
      <c r="F272" s="183" t="s">
        <v>604</v>
      </c>
      <c r="G272" s="181" t="s">
        <v>1719</v>
      </c>
      <c r="H272" s="183" t="s">
        <v>1720</v>
      </c>
      <c r="I272" s="183" t="s">
        <v>730</v>
      </c>
      <c r="J272" s="183" t="s">
        <v>608</v>
      </c>
      <c r="K272" s="183" t="s">
        <v>1721</v>
      </c>
    </row>
    <row r="273" spans="1:11" ht="15.6" hidden="1">
      <c r="A273" s="183">
        <v>6497</v>
      </c>
      <c r="B273" s="183" t="s">
        <v>1613</v>
      </c>
      <c r="C273" s="183" t="s">
        <v>1614</v>
      </c>
      <c r="D273" s="192" t="s">
        <v>727</v>
      </c>
      <c r="E273" s="192" t="s">
        <v>603</v>
      </c>
      <c r="F273" s="183" t="s">
        <v>604</v>
      </c>
      <c r="G273" s="181" t="s">
        <v>1722</v>
      </c>
      <c r="H273" s="183" t="s">
        <v>1723</v>
      </c>
      <c r="I273" s="183" t="s">
        <v>734</v>
      </c>
      <c r="J273" s="183" t="s">
        <v>613</v>
      </c>
      <c r="K273" s="183" t="s">
        <v>1724</v>
      </c>
    </row>
    <row r="274" spans="1:11" ht="15.6" hidden="1">
      <c r="A274" s="183">
        <v>6498</v>
      </c>
      <c r="B274" s="183" t="s">
        <v>1613</v>
      </c>
      <c r="C274" s="183" t="s">
        <v>1614</v>
      </c>
      <c r="D274" s="192" t="s">
        <v>727</v>
      </c>
      <c r="E274" s="192" t="s">
        <v>603</v>
      </c>
      <c r="F274" s="183" t="s">
        <v>604</v>
      </c>
      <c r="G274" s="181" t="s">
        <v>1725</v>
      </c>
      <c r="H274" s="183" t="s">
        <v>1726</v>
      </c>
      <c r="I274" s="183" t="s">
        <v>730</v>
      </c>
      <c r="J274" s="183" t="s">
        <v>608</v>
      </c>
      <c r="K274" s="183" t="s">
        <v>1727</v>
      </c>
    </row>
    <row r="275" spans="1:11" ht="15.6" hidden="1">
      <c r="A275" s="183">
        <v>6499</v>
      </c>
      <c r="B275" s="183" t="s">
        <v>1613</v>
      </c>
      <c r="C275" s="183" t="s">
        <v>1614</v>
      </c>
      <c r="D275" s="192" t="s">
        <v>727</v>
      </c>
      <c r="E275" s="192" t="s">
        <v>603</v>
      </c>
      <c r="F275" s="183" t="s">
        <v>604</v>
      </c>
      <c r="G275" s="181" t="s">
        <v>1728</v>
      </c>
      <c r="H275" s="183" t="s">
        <v>1729</v>
      </c>
      <c r="I275" s="183" t="s">
        <v>734</v>
      </c>
      <c r="J275" s="183" t="s">
        <v>613</v>
      </c>
      <c r="K275" s="183" t="s">
        <v>1730</v>
      </c>
    </row>
    <row r="276" spans="1:11" ht="15.6" hidden="1">
      <c r="A276" s="183"/>
      <c r="B276" s="183"/>
      <c r="C276" s="183" t="s">
        <v>1614</v>
      </c>
      <c r="D276" s="192" t="s">
        <v>602</v>
      </c>
      <c r="E276" s="192" t="s">
        <v>1253</v>
      </c>
      <c r="F276" s="183" t="s">
        <v>604</v>
      </c>
      <c r="G276" s="181" t="s">
        <v>1731</v>
      </c>
      <c r="H276" s="183"/>
      <c r="I276" s="183"/>
      <c r="J276" s="183" t="s">
        <v>1255</v>
      </c>
      <c r="K276" s="188" t="s">
        <v>1732</v>
      </c>
    </row>
    <row r="277" spans="1:11" ht="15.6" hidden="1">
      <c r="A277" s="183">
        <v>6500</v>
      </c>
      <c r="B277" s="183" t="s">
        <v>1613</v>
      </c>
      <c r="C277" s="183" t="s">
        <v>1614</v>
      </c>
      <c r="D277" s="192" t="s">
        <v>602</v>
      </c>
      <c r="E277" s="192" t="s">
        <v>1253</v>
      </c>
      <c r="F277" s="183" t="s">
        <v>604</v>
      </c>
      <c r="G277" s="181" t="s">
        <v>1733</v>
      </c>
      <c r="H277" s="183" t="s">
        <v>1734</v>
      </c>
      <c r="I277" s="183" t="s">
        <v>1735</v>
      </c>
      <c r="J277" s="183" t="s">
        <v>1258</v>
      </c>
      <c r="K277" s="188" t="s">
        <v>1736</v>
      </c>
    </row>
    <row r="278" spans="1:11" ht="15.6" hidden="1">
      <c r="A278" s="183"/>
      <c r="B278" s="183"/>
      <c r="C278" s="183" t="s">
        <v>1614</v>
      </c>
      <c r="D278" s="192" t="s">
        <v>602</v>
      </c>
      <c r="E278" s="192" t="s">
        <v>1248</v>
      </c>
      <c r="F278" s="183" t="s">
        <v>604</v>
      </c>
      <c r="G278" s="181" t="s">
        <v>1737</v>
      </c>
      <c r="H278" s="183"/>
      <c r="I278" s="183"/>
      <c r="J278" s="183" t="s">
        <v>1227</v>
      </c>
      <c r="K278" s="188" t="s">
        <v>1738</v>
      </c>
    </row>
    <row r="279" spans="1:11" ht="15.6" hidden="1">
      <c r="A279" s="183">
        <v>6501</v>
      </c>
      <c r="B279" s="183" t="s">
        <v>1613</v>
      </c>
      <c r="C279" s="183" t="s">
        <v>1614</v>
      </c>
      <c r="D279" s="192" t="s">
        <v>602</v>
      </c>
      <c r="E279" s="192" t="s">
        <v>1248</v>
      </c>
      <c r="F279" s="183" t="s">
        <v>604</v>
      </c>
      <c r="G279" s="181" t="s">
        <v>1739</v>
      </c>
      <c r="H279" s="183" t="s">
        <v>1740</v>
      </c>
      <c r="I279" s="183" t="s">
        <v>1741</v>
      </c>
      <c r="J279" s="183" t="s">
        <v>1230</v>
      </c>
      <c r="K279" s="183"/>
    </row>
    <row r="280" spans="1:11" ht="15.6" hidden="1">
      <c r="A280" s="183"/>
      <c r="B280" s="183"/>
      <c r="C280" s="183" t="s">
        <v>1614</v>
      </c>
      <c r="D280" s="192" t="s">
        <v>671</v>
      </c>
      <c r="E280" s="192" t="s">
        <v>1248</v>
      </c>
      <c r="F280" s="183" t="s">
        <v>604</v>
      </c>
      <c r="G280" s="181" t="s">
        <v>1742</v>
      </c>
      <c r="H280" s="183"/>
      <c r="I280" s="183"/>
      <c r="J280" s="183" t="s">
        <v>1227</v>
      </c>
      <c r="K280" s="188" t="s">
        <v>1743</v>
      </c>
    </row>
    <row r="281" spans="1:11" ht="15.6" hidden="1">
      <c r="A281" s="183">
        <v>6502</v>
      </c>
      <c r="B281" s="183" t="s">
        <v>1613</v>
      </c>
      <c r="C281" s="183" t="s">
        <v>1614</v>
      </c>
      <c r="D281" s="192" t="s">
        <v>671</v>
      </c>
      <c r="E281" s="192" t="s">
        <v>1248</v>
      </c>
      <c r="F281" s="183" t="s">
        <v>604</v>
      </c>
      <c r="G281" s="181" t="s">
        <v>1742</v>
      </c>
      <c r="H281" s="183" t="s">
        <v>1744</v>
      </c>
      <c r="I281" s="183" t="s">
        <v>1745</v>
      </c>
      <c r="J281" s="183" t="s">
        <v>1230</v>
      </c>
      <c r="K281" s="183"/>
    </row>
    <row r="282" spans="1:11" ht="15.6" hidden="1">
      <c r="A282" s="183"/>
      <c r="B282" s="183"/>
      <c r="C282" s="183" t="s">
        <v>1614</v>
      </c>
      <c r="D282" s="192" t="s">
        <v>671</v>
      </c>
      <c r="E282" s="192" t="s">
        <v>1248</v>
      </c>
      <c r="F282" s="183" t="s">
        <v>604</v>
      </c>
      <c r="G282" s="181" t="s">
        <v>1746</v>
      </c>
      <c r="H282" s="183"/>
      <c r="I282" s="183"/>
      <c r="J282" s="183" t="s">
        <v>1227</v>
      </c>
      <c r="K282" s="188" t="s">
        <v>1747</v>
      </c>
    </row>
    <row r="283" spans="1:11" ht="15.6" hidden="1">
      <c r="A283" s="183">
        <v>6503</v>
      </c>
      <c r="B283" s="183" t="s">
        <v>1613</v>
      </c>
      <c r="C283" s="183" t="s">
        <v>1614</v>
      </c>
      <c r="D283" s="192" t="s">
        <v>671</v>
      </c>
      <c r="E283" s="192" t="s">
        <v>1248</v>
      </c>
      <c r="F283" s="183" t="s">
        <v>604</v>
      </c>
      <c r="G283" s="181" t="s">
        <v>1746</v>
      </c>
      <c r="H283" s="183" t="s">
        <v>1748</v>
      </c>
      <c r="I283" s="183" t="s">
        <v>1749</v>
      </c>
      <c r="J283" s="183" t="s">
        <v>1230</v>
      </c>
      <c r="K283" s="183"/>
    </row>
    <row r="284" spans="1:11" ht="15.6" hidden="1">
      <c r="A284" s="183">
        <v>6504</v>
      </c>
      <c r="B284" s="183" t="s">
        <v>1613</v>
      </c>
      <c r="C284" s="183" t="s">
        <v>1614</v>
      </c>
      <c r="D284" s="192" t="s">
        <v>602</v>
      </c>
      <c r="E284" s="192" t="s">
        <v>1283</v>
      </c>
      <c r="F284" s="183" t="s">
        <v>1277</v>
      </c>
      <c r="G284" s="181" t="s">
        <v>1750</v>
      </c>
      <c r="H284" s="183" t="s">
        <v>1751</v>
      </c>
      <c r="I284" s="183" t="s">
        <v>1407</v>
      </c>
      <c r="J284" s="183" t="s">
        <v>1227</v>
      </c>
      <c r="K284" s="188"/>
    </row>
    <row r="285" spans="1:11" ht="15.6" hidden="1">
      <c r="A285" s="183"/>
      <c r="B285" s="183"/>
      <c r="C285" s="183" t="s">
        <v>1614</v>
      </c>
      <c r="D285" s="192" t="s">
        <v>602</v>
      </c>
      <c r="E285" s="192" t="s">
        <v>1283</v>
      </c>
      <c r="F285" s="183" t="s">
        <v>1277</v>
      </c>
      <c r="G285" s="181" t="s">
        <v>1752</v>
      </c>
      <c r="H285" s="183"/>
      <c r="I285" s="183"/>
      <c r="J285" s="183" t="s">
        <v>1230</v>
      </c>
      <c r="K285" s="188"/>
    </row>
    <row r="286" spans="1:11" ht="15.6" hidden="1">
      <c r="A286" s="183"/>
      <c r="B286" s="183"/>
      <c r="C286" s="183" t="s">
        <v>1614</v>
      </c>
      <c r="D286" s="192" t="s">
        <v>602</v>
      </c>
      <c r="E286" s="192" t="s">
        <v>1280</v>
      </c>
      <c r="F286" s="183" t="s">
        <v>1277</v>
      </c>
      <c r="G286" s="181" t="s">
        <v>1753</v>
      </c>
      <c r="H286" s="183"/>
      <c r="I286" s="183"/>
      <c r="J286" s="183" t="s">
        <v>1227</v>
      </c>
      <c r="K286" s="188"/>
    </row>
    <row r="287" spans="1:11" ht="15.6" hidden="1">
      <c r="A287" s="183">
        <v>6505</v>
      </c>
      <c r="B287" s="183" t="s">
        <v>1613</v>
      </c>
      <c r="C287" s="183" t="s">
        <v>1614</v>
      </c>
      <c r="D287" s="192" t="s">
        <v>602</v>
      </c>
      <c r="E287" s="192" t="s">
        <v>1280</v>
      </c>
      <c r="F287" s="183" t="s">
        <v>1277</v>
      </c>
      <c r="G287" s="181" t="s">
        <v>1754</v>
      </c>
      <c r="H287" s="183" t="s">
        <v>1755</v>
      </c>
      <c r="I287" s="183" t="s">
        <v>1573</v>
      </c>
      <c r="J287" s="183" t="s">
        <v>1230</v>
      </c>
      <c r="K287" s="188"/>
    </row>
    <row r="288" spans="1:11" hidden="1">
      <c r="A288" s="190"/>
      <c r="B288" s="190"/>
      <c r="C288" s="190" t="s">
        <v>1756</v>
      </c>
      <c r="D288" s="190" t="s">
        <v>1757</v>
      </c>
      <c r="E288" s="190" t="s">
        <v>603</v>
      </c>
      <c r="F288" s="190" t="s">
        <v>604</v>
      </c>
      <c r="G288" s="191" t="s">
        <v>1758</v>
      </c>
      <c r="H288" s="190"/>
      <c r="I288" s="190"/>
      <c r="J288" s="190" t="s">
        <v>737</v>
      </c>
      <c r="K288" s="190"/>
    </row>
    <row r="289" spans="1:11" hidden="1">
      <c r="A289" s="190"/>
      <c r="B289" s="190"/>
      <c r="C289" s="190" t="s">
        <v>1756</v>
      </c>
      <c r="D289" s="190" t="s">
        <v>1757</v>
      </c>
      <c r="E289" s="190" t="s">
        <v>603</v>
      </c>
      <c r="F289" s="190" t="s">
        <v>604</v>
      </c>
      <c r="G289" s="191" t="s">
        <v>1759</v>
      </c>
      <c r="H289" s="190"/>
      <c r="I289" s="190"/>
      <c r="J289" s="190" t="s">
        <v>747</v>
      </c>
      <c r="K289" s="190"/>
    </row>
    <row r="290" spans="1:11" hidden="1">
      <c r="A290" s="190"/>
      <c r="B290" s="190"/>
      <c r="C290" s="190" t="s">
        <v>1756</v>
      </c>
      <c r="D290" s="190"/>
      <c r="E290" s="190" t="s">
        <v>603</v>
      </c>
      <c r="F290" s="190" t="s">
        <v>604</v>
      </c>
      <c r="G290" s="191" t="s">
        <v>1760</v>
      </c>
      <c r="H290" s="190"/>
      <c r="I290" s="190"/>
      <c r="J290" s="190" t="s">
        <v>737</v>
      </c>
      <c r="K290" s="195" t="s">
        <v>1761</v>
      </c>
    </row>
    <row r="291" spans="1:11" hidden="1">
      <c r="A291" s="190"/>
      <c r="B291" s="190"/>
      <c r="C291" s="190" t="s">
        <v>1756</v>
      </c>
      <c r="D291" s="190"/>
      <c r="E291" s="190" t="s">
        <v>603</v>
      </c>
      <c r="F291" s="190" t="s">
        <v>604</v>
      </c>
      <c r="G291" s="191" t="s">
        <v>1762</v>
      </c>
      <c r="H291" s="190"/>
      <c r="I291" s="190"/>
      <c r="J291" s="190" t="s">
        <v>747</v>
      </c>
      <c r="K291" s="195" t="s">
        <v>1763</v>
      </c>
    </row>
    <row r="292" spans="1:11" hidden="1">
      <c r="A292" s="190"/>
      <c r="B292" s="190"/>
      <c r="C292" s="190" t="s">
        <v>1756</v>
      </c>
      <c r="D292" s="190" t="s">
        <v>602</v>
      </c>
      <c r="E292" s="190" t="s">
        <v>1253</v>
      </c>
      <c r="F292" s="190" t="s">
        <v>604</v>
      </c>
      <c r="G292" s="191" t="s">
        <v>1764</v>
      </c>
      <c r="H292" s="190"/>
      <c r="I292" s="190"/>
      <c r="J292" s="190" t="s">
        <v>1255</v>
      </c>
      <c r="K292" s="190"/>
    </row>
    <row r="293" spans="1:11" hidden="1">
      <c r="A293" s="190"/>
      <c r="B293" s="190"/>
      <c r="C293" s="190" t="s">
        <v>1756</v>
      </c>
      <c r="D293" s="190" t="s">
        <v>602</v>
      </c>
      <c r="E293" s="190" t="s">
        <v>1253</v>
      </c>
      <c r="F293" s="190" t="s">
        <v>604</v>
      </c>
      <c r="G293" s="191" t="s">
        <v>1765</v>
      </c>
      <c r="H293" s="190"/>
      <c r="I293" s="190"/>
      <c r="J293" s="190" t="s">
        <v>1258</v>
      </c>
      <c r="K293" s="190"/>
    </row>
    <row r="294" spans="1:11" hidden="1">
      <c r="A294" s="190"/>
      <c r="B294" s="190"/>
      <c r="C294" s="190" t="s">
        <v>1756</v>
      </c>
      <c r="D294" s="190" t="s">
        <v>602</v>
      </c>
      <c r="E294" s="190" t="s">
        <v>1766</v>
      </c>
      <c r="F294" s="190" t="s">
        <v>604</v>
      </c>
      <c r="G294" s="191" t="s">
        <v>1767</v>
      </c>
      <c r="H294" s="190"/>
      <c r="I294" s="190"/>
      <c r="J294" s="190" t="s">
        <v>1274</v>
      </c>
      <c r="K294" s="190"/>
    </row>
    <row r="295" spans="1:11" hidden="1">
      <c r="A295" s="190"/>
      <c r="B295" s="190"/>
      <c r="C295" s="190" t="s">
        <v>1756</v>
      </c>
      <c r="D295" s="190" t="s">
        <v>602</v>
      </c>
      <c r="E295" s="190" t="s">
        <v>1766</v>
      </c>
      <c r="F295" s="190" t="s">
        <v>604</v>
      </c>
      <c r="G295" s="191" t="s">
        <v>1768</v>
      </c>
      <c r="H295" s="190"/>
      <c r="I295" s="190"/>
      <c r="J295" s="190" t="s">
        <v>1271</v>
      </c>
      <c r="K295" s="190"/>
    </row>
    <row r="296" spans="1:11" hidden="1">
      <c r="A296" s="190"/>
      <c r="B296" s="190"/>
      <c r="C296" s="190" t="s">
        <v>1756</v>
      </c>
      <c r="D296" s="190" t="s">
        <v>602</v>
      </c>
      <c r="E296" s="190" t="s">
        <v>1769</v>
      </c>
      <c r="F296" s="190" t="s">
        <v>604</v>
      </c>
      <c r="G296" s="191" t="s">
        <v>1770</v>
      </c>
      <c r="H296" s="190"/>
      <c r="I296" s="190"/>
      <c r="J296" s="190" t="s">
        <v>1227</v>
      </c>
      <c r="K296" s="190"/>
    </row>
    <row r="297" spans="1:11" hidden="1">
      <c r="A297" s="190"/>
      <c r="B297" s="190"/>
      <c r="C297" s="190" t="s">
        <v>1756</v>
      </c>
      <c r="D297" s="190" t="s">
        <v>602</v>
      </c>
      <c r="E297" s="190" t="s">
        <v>1769</v>
      </c>
      <c r="F297" s="190" t="s">
        <v>604</v>
      </c>
      <c r="G297" s="191" t="s">
        <v>1771</v>
      </c>
      <c r="H297" s="190"/>
      <c r="I297" s="190"/>
      <c r="J297" s="190" t="s">
        <v>1230</v>
      </c>
      <c r="K297" s="190"/>
    </row>
    <row r="298" spans="1:11" hidden="1">
      <c r="A298" s="190"/>
      <c r="B298" s="190"/>
      <c r="C298" s="190" t="s">
        <v>1756</v>
      </c>
      <c r="D298" s="190" t="s">
        <v>602</v>
      </c>
      <c r="E298" s="190" t="s">
        <v>1280</v>
      </c>
      <c r="F298" s="190" t="s">
        <v>1277</v>
      </c>
      <c r="G298" s="191" t="s">
        <v>1772</v>
      </c>
      <c r="H298" s="190"/>
      <c r="I298" s="190"/>
      <c r="J298" s="190" t="s">
        <v>1227</v>
      </c>
      <c r="K298" s="190"/>
    </row>
    <row r="299" spans="1:11" hidden="1">
      <c r="A299" s="190"/>
      <c r="B299" s="190"/>
      <c r="C299" s="190" t="s">
        <v>1756</v>
      </c>
      <c r="D299" s="190" t="s">
        <v>602</v>
      </c>
      <c r="E299" s="190" t="s">
        <v>1280</v>
      </c>
      <c r="F299" s="190" t="s">
        <v>1277</v>
      </c>
      <c r="G299" s="191" t="s">
        <v>1772</v>
      </c>
      <c r="H299" s="190"/>
      <c r="I299" s="190"/>
      <c r="J299" s="190" t="s">
        <v>1230</v>
      </c>
      <c r="K299" s="190"/>
    </row>
    <row r="300" spans="1:11" hidden="1">
      <c r="A300" s="190"/>
      <c r="B300" s="190"/>
      <c r="C300" s="190" t="s">
        <v>1756</v>
      </c>
      <c r="D300" s="190" t="s">
        <v>602</v>
      </c>
      <c r="E300" s="190" t="s">
        <v>1407</v>
      </c>
      <c r="F300" s="190" t="s">
        <v>1277</v>
      </c>
      <c r="G300" s="191" t="s">
        <v>1773</v>
      </c>
      <c r="H300" s="190"/>
      <c r="I300" s="190"/>
      <c r="J300" s="190" t="s">
        <v>1227</v>
      </c>
      <c r="K300" s="190"/>
    </row>
    <row r="301" spans="1:11" hidden="1">
      <c r="A301" s="190"/>
      <c r="B301" s="190"/>
      <c r="C301" s="190" t="s">
        <v>1756</v>
      </c>
      <c r="D301" s="190" t="s">
        <v>602</v>
      </c>
      <c r="E301" s="190" t="s">
        <v>1407</v>
      </c>
      <c r="F301" s="190" t="s">
        <v>1277</v>
      </c>
      <c r="G301" s="191" t="s">
        <v>1773</v>
      </c>
      <c r="H301" s="190"/>
      <c r="I301" s="190"/>
      <c r="J301" s="190" t="s">
        <v>1230</v>
      </c>
      <c r="K301" s="190"/>
    </row>
    <row r="302" spans="1:11" hidden="1">
      <c r="A302" s="183">
        <v>6506</v>
      </c>
      <c r="B302" s="183" t="s">
        <v>1774</v>
      </c>
      <c r="C302" s="183" t="s">
        <v>1775</v>
      </c>
      <c r="D302" s="183" t="s">
        <v>1776</v>
      </c>
      <c r="E302" s="183" t="s">
        <v>603</v>
      </c>
      <c r="F302" s="183" t="s">
        <v>604</v>
      </c>
      <c r="G302" s="181" t="s">
        <v>1777</v>
      </c>
      <c r="H302" s="183" t="s">
        <v>1778</v>
      </c>
      <c r="I302" s="183" t="s">
        <v>1779</v>
      </c>
      <c r="J302" s="183" t="s">
        <v>608</v>
      </c>
      <c r="K302" s="188" t="s">
        <v>1780</v>
      </c>
    </row>
    <row r="303" spans="1:11" hidden="1">
      <c r="A303" s="183">
        <v>6507</v>
      </c>
      <c r="B303" s="183" t="s">
        <v>1774</v>
      </c>
      <c r="C303" s="183" t="s">
        <v>1775</v>
      </c>
      <c r="D303" s="183" t="s">
        <v>1776</v>
      </c>
      <c r="E303" s="183" t="s">
        <v>603</v>
      </c>
      <c r="F303" s="183" t="s">
        <v>604</v>
      </c>
      <c r="G303" s="181" t="s">
        <v>1781</v>
      </c>
      <c r="H303" s="183" t="s">
        <v>1782</v>
      </c>
      <c r="I303" s="183" t="s">
        <v>1783</v>
      </c>
      <c r="J303" s="183" t="s">
        <v>613</v>
      </c>
      <c r="K303" s="188" t="s">
        <v>1784</v>
      </c>
    </row>
    <row r="304" spans="1:11" hidden="1">
      <c r="A304" s="183"/>
      <c r="B304" s="183"/>
      <c r="C304" s="183" t="s">
        <v>1775</v>
      </c>
      <c r="D304" s="183" t="s">
        <v>1776</v>
      </c>
      <c r="E304" s="183" t="s">
        <v>603</v>
      </c>
      <c r="F304" s="183" t="s">
        <v>604</v>
      </c>
      <c r="G304" s="181" t="s">
        <v>1785</v>
      </c>
      <c r="H304" s="183"/>
      <c r="I304" s="183"/>
      <c r="J304" s="183" t="s">
        <v>608</v>
      </c>
      <c r="K304" s="189" t="s">
        <v>1786</v>
      </c>
    </row>
    <row r="305" spans="1:11" hidden="1">
      <c r="A305" s="183"/>
      <c r="B305" s="183"/>
      <c r="C305" s="183" t="s">
        <v>1775</v>
      </c>
      <c r="D305" s="183" t="s">
        <v>1776</v>
      </c>
      <c r="E305" s="183" t="s">
        <v>603</v>
      </c>
      <c r="F305" s="183" t="s">
        <v>604</v>
      </c>
      <c r="G305" s="181" t="s">
        <v>1787</v>
      </c>
      <c r="H305" s="183"/>
      <c r="I305" s="183"/>
      <c r="J305" s="183" t="s">
        <v>613</v>
      </c>
      <c r="K305" s="189" t="s">
        <v>1788</v>
      </c>
    </row>
    <row r="306" spans="1:11" ht="15.6" hidden="1">
      <c r="A306" s="183"/>
      <c r="B306" s="183"/>
      <c r="C306" s="183" t="s">
        <v>1775</v>
      </c>
      <c r="D306" s="183" t="s">
        <v>691</v>
      </c>
      <c r="E306" s="192" t="s">
        <v>603</v>
      </c>
      <c r="F306" s="183" t="s">
        <v>604</v>
      </c>
      <c r="G306" s="181" t="s">
        <v>1789</v>
      </c>
      <c r="H306" s="183"/>
      <c r="I306" s="183"/>
      <c r="J306" s="183" t="s">
        <v>608</v>
      </c>
      <c r="K306" s="188" t="s">
        <v>1790</v>
      </c>
    </row>
    <row r="307" spans="1:11" ht="15.6" hidden="1">
      <c r="A307" s="183"/>
      <c r="B307" s="183"/>
      <c r="C307" s="183" t="s">
        <v>1775</v>
      </c>
      <c r="D307" s="183" t="s">
        <v>691</v>
      </c>
      <c r="E307" s="192" t="s">
        <v>603</v>
      </c>
      <c r="F307" s="183" t="s">
        <v>604</v>
      </c>
      <c r="G307" s="181" t="s">
        <v>1791</v>
      </c>
      <c r="H307" s="183"/>
      <c r="I307" s="183"/>
      <c r="J307" s="183" t="s">
        <v>613</v>
      </c>
      <c r="K307" s="188" t="s">
        <v>1792</v>
      </c>
    </row>
    <row r="308" spans="1:11" ht="15.6" hidden="1">
      <c r="A308" s="183"/>
      <c r="B308" s="183"/>
      <c r="C308" s="183" t="s">
        <v>1775</v>
      </c>
      <c r="D308" s="183" t="s">
        <v>691</v>
      </c>
      <c r="E308" s="192" t="s">
        <v>603</v>
      </c>
      <c r="F308" s="183" t="s">
        <v>604</v>
      </c>
      <c r="G308" s="181" t="s">
        <v>1793</v>
      </c>
      <c r="H308" s="183"/>
      <c r="I308" s="183"/>
      <c r="J308" s="183" t="s">
        <v>608</v>
      </c>
      <c r="K308" s="188" t="s">
        <v>1794</v>
      </c>
    </row>
    <row r="309" spans="1:11" ht="15.6" hidden="1">
      <c r="A309" s="183"/>
      <c r="B309" s="183"/>
      <c r="C309" s="183" t="s">
        <v>1775</v>
      </c>
      <c r="D309" s="183" t="s">
        <v>691</v>
      </c>
      <c r="E309" s="192" t="s">
        <v>603</v>
      </c>
      <c r="F309" s="183" t="s">
        <v>604</v>
      </c>
      <c r="G309" s="181" t="s">
        <v>1795</v>
      </c>
      <c r="H309" s="183"/>
      <c r="I309" s="183"/>
      <c r="J309" s="183" t="s">
        <v>613</v>
      </c>
      <c r="K309" s="188" t="s">
        <v>1796</v>
      </c>
    </row>
    <row r="310" spans="1:11" ht="15.6" hidden="1">
      <c r="A310" s="183"/>
      <c r="B310" s="183"/>
      <c r="C310" s="183" t="s">
        <v>1775</v>
      </c>
      <c r="D310" s="183" t="s">
        <v>691</v>
      </c>
      <c r="E310" s="192" t="s">
        <v>603</v>
      </c>
      <c r="F310" s="183" t="s">
        <v>604</v>
      </c>
      <c r="G310" s="181" t="s">
        <v>1797</v>
      </c>
      <c r="H310" s="183"/>
      <c r="I310" s="183"/>
      <c r="J310" s="183" t="s">
        <v>608</v>
      </c>
      <c r="K310" s="188" t="s">
        <v>1798</v>
      </c>
    </row>
    <row r="311" spans="1:11" ht="15.6" hidden="1">
      <c r="A311" s="183"/>
      <c r="B311" s="183"/>
      <c r="C311" s="183" t="s">
        <v>1775</v>
      </c>
      <c r="D311" s="183" t="s">
        <v>691</v>
      </c>
      <c r="E311" s="192" t="s">
        <v>603</v>
      </c>
      <c r="F311" s="183" t="s">
        <v>604</v>
      </c>
      <c r="G311" s="181" t="s">
        <v>1799</v>
      </c>
      <c r="H311" s="183"/>
      <c r="I311" s="183"/>
      <c r="J311" s="183" t="s">
        <v>613</v>
      </c>
      <c r="K311" s="188" t="s">
        <v>1800</v>
      </c>
    </row>
    <row r="312" spans="1:11" ht="15.6" hidden="1">
      <c r="A312" s="183"/>
      <c r="B312" s="183"/>
      <c r="C312" s="183" t="s">
        <v>1775</v>
      </c>
      <c r="D312" s="183" t="s">
        <v>691</v>
      </c>
      <c r="E312" s="192" t="s">
        <v>603</v>
      </c>
      <c r="F312" s="183" t="s">
        <v>604</v>
      </c>
      <c r="G312" s="181" t="s">
        <v>1801</v>
      </c>
      <c r="H312" s="183"/>
      <c r="I312" s="183"/>
      <c r="J312" s="183" t="s">
        <v>608</v>
      </c>
      <c r="K312" s="188" t="s">
        <v>1802</v>
      </c>
    </row>
    <row r="313" spans="1:11" ht="15.6" hidden="1">
      <c r="A313" s="183"/>
      <c r="B313" s="183"/>
      <c r="C313" s="183" t="s">
        <v>1775</v>
      </c>
      <c r="D313" s="183" t="s">
        <v>691</v>
      </c>
      <c r="E313" s="192" t="s">
        <v>603</v>
      </c>
      <c r="F313" s="183" t="s">
        <v>604</v>
      </c>
      <c r="G313" s="181" t="s">
        <v>1803</v>
      </c>
      <c r="H313" s="183"/>
      <c r="I313" s="183"/>
      <c r="J313" s="183" t="s">
        <v>613</v>
      </c>
      <c r="K313" s="188" t="s">
        <v>1804</v>
      </c>
    </row>
    <row r="314" spans="1:11" ht="15.6" hidden="1">
      <c r="A314" s="183"/>
      <c r="B314" s="183"/>
      <c r="C314" s="183" t="s">
        <v>1775</v>
      </c>
      <c r="D314" s="183" t="s">
        <v>691</v>
      </c>
      <c r="E314" s="192" t="s">
        <v>1225</v>
      </c>
      <c r="F314" s="183" t="s">
        <v>604</v>
      </c>
      <c r="G314" s="181" t="s">
        <v>1805</v>
      </c>
      <c r="H314" s="183"/>
      <c r="I314" s="183"/>
      <c r="J314" s="183" t="s">
        <v>1227</v>
      </c>
      <c r="K314" s="188"/>
    </row>
    <row r="315" spans="1:11" ht="15.6" hidden="1">
      <c r="A315" s="183"/>
      <c r="B315" s="183"/>
      <c r="C315" s="183" t="s">
        <v>1775</v>
      </c>
      <c r="D315" s="183" t="s">
        <v>691</v>
      </c>
      <c r="E315" s="192" t="s">
        <v>1225</v>
      </c>
      <c r="F315" s="183" t="s">
        <v>604</v>
      </c>
      <c r="G315" s="181" t="s">
        <v>1806</v>
      </c>
      <c r="H315" s="183"/>
      <c r="I315" s="183"/>
      <c r="J315" s="183" t="s">
        <v>1230</v>
      </c>
      <c r="K315" s="188"/>
    </row>
    <row r="316" spans="1:11" ht="15.6" hidden="1">
      <c r="A316" s="183"/>
      <c r="B316" s="183"/>
      <c r="C316" s="183" t="s">
        <v>1775</v>
      </c>
      <c r="D316" s="183" t="s">
        <v>691</v>
      </c>
      <c r="E316" s="192" t="s">
        <v>1225</v>
      </c>
      <c r="F316" s="183" t="s">
        <v>604</v>
      </c>
      <c r="G316" s="181" t="s">
        <v>1807</v>
      </c>
      <c r="H316" s="183"/>
      <c r="I316" s="183"/>
      <c r="J316" s="183" t="s">
        <v>1227</v>
      </c>
      <c r="K316" s="188"/>
    </row>
    <row r="317" spans="1:11" ht="15.6" hidden="1">
      <c r="A317" s="183"/>
      <c r="B317" s="183"/>
      <c r="C317" s="183" t="s">
        <v>1775</v>
      </c>
      <c r="D317" s="183" t="s">
        <v>691</v>
      </c>
      <c r="E317" s="192" t="s">
        <v>1225</v>
      </c>
      <c r="F317" s="183" t="s">
        <v>604</v>
      </c>
      <c r="G317" s="181" t="s">
        <v>1808</v>
      </c>
      <c r="H317" s="183"/>
      <c r="I317" s="183"/>
      <c r="J317" s="183" t="s">
        <v>1230</v>
      </c>
      <c r="K317" s="188"/>
    </row>
    <row r="318" spans="1:11" s="202" customFormat="1" ht="15.6" hidden="1">
      <c r="A318" s="201"/>
      <c r="B318" s="201"/>
      <c r="C318" s="183" t="s">
        <v>1775</v>
      </c>
      <c r="D318" s="183" t="s">
        <v>1809</v>
      </c>
      <c r="E318" s="192" t="s">
        <v>603</v>
      </c>
      <c r="F318" s="183" t="s">
        <v>604</v>
      </c>
      <c r="G318" s="181" t="s">
        <v>1810</v>
      </c>
      <c r="H318" s="181"/>
      <c r="I318" s="181"/>
      <c r="J318" s="183" t="s">
        <v>608</v>
      </c>
      <c r="K318" s="186" t="s">
        <v>1811</v>
      </c>
    </row>
    <row r="319" spans="1:11" s="202" customFormat="1" ht="15.6" hidden="1">
      <c r="A319" s="201"/>
      <c r="B319" s="201"/>
      <c r="C319" s="183" t="s">
        <v>1775</v>
      </c>
      <c r="D319" s="183" t="s">
        <v>1809</v>
      </c>
      <c r="E319" s="192" t="s">
        <v>603</v>
      </c>
      <c r="F319" s="183" t="s">
        <v>604</v>
      </c>
      <c r="G319" s="181" t="s">
        <v>1812</v>
      </c>
      <c r="H319" s="181"/>
      <c r="I319" s="181"/>
      <c r="J319" s="183" t="s">
        <v>613</v>
      </c>
      <c r="K319" s="186" t="s">
        <v>1813</v>
      </c>
    </row>
    <row r="320" spans="1:11" s="202" customFormat="1" ht="15.6" hidden="1">
      <c r="A320" s="201"/>
      <c r="B320" s="201"/>
      <c r="C320" s="183" t="s">
        <v>1775</v>
      </c>
      <c r="D320" s="192" t="s">
        <v>1776</v>
      </c>
      <c r="E320" s="183" t="s">
        <v>1269</v>
      </c>
      <c r="F320" s="183" t="s">
        <v>604</v>
      </c>
      <c r="G320" s="181" t="s">
        <v>1814</v>
      </c>
      <c r="H320" s="183"/>
      <c r="I320" s="192"/>
      <c r="J320" s="183" t="s">
        <v>1274</v>
      </c>
      <c r="K320" s="187" t="s">
        <v>1815</v>
      </c>
    </row>
    <row r="321" spans="1:11" s="202" customFormat="1" ht="15.6" hidden="1">
      <c r="A321" s="201"/>
      <c r="B321" s="201"/>
      <c r="C321" s="183" t="s">
        <v>1775</v>
      </c>
      <c r="D321" s="192" t="s">
        <v>1776</v>
      </c>
      <c r="E321" s="183" t="s">
        <v>1269</v>
      </c>
      <c r="F321" s="183" t="s">
        <v>604</v>
      </c>
      <c r="G321" s="181" t="s">
        <v>1816</v>
      </c>
      <c r="H321" s="183"/>
      <c r="I321" s="192"/>
      <c r="J321" s="183" t="s">
        <v>1271</v>
      </c>
      <c r="K321" s="187" t="s">
        <v>1817</v>
      </c>
    </row>
    <row r="322" spans="1:11" hidden="1">
      <c r="A322" s="183">
        <v>6518</v>
      </c>
      <c r="B322" s="183" t="s">
        <v>1774</v>
      </c>
      <c r="C322" s="183" t="s">
        <v>1775</v>
      </c>
      <c r="D322" s="183" t="s">
        <v>712</v>
      </c>
      <c r="E322" s="183" t="s">
        <v>603</v>
      </c>
      <c r="F322" s="183" t="s">
        <v>604</v>
      </c>
      <c r="G322" s="181" t="s">
        <v>1818</v>
      </c>
      <c r="H322" s="183" t="s">
        <v>1819</v>
      </c>
      <c r="I322" s="183" t="s">
        <v>1820</v>
      </c>
      <c r="J322" s="183" t="s">
        <v>608</v>
      </c>
      <c r="K322" s="183" t="s">
        <v>1821</v>
      </c>
    </row>
    <row r="323" spans="1:11" hidden="1">
      <c r="A323" s="183">
        <v>6520</v>
      </c>
      <c r="B323" s="183" t="s">
        <v>1774</v>
      </c>
      <c r="C323" s="183" t="s">
        <v>1775</v>
      </c>
      <c r="D323" s="183" t="s">
        <v>712</v>
      </c>
      <c r="E323" s="183" t="s">
        <v>603</v>
      </c>
      <c r="F323" s="183" t="s">
        <v>604</v>
      </c>
      <c r="G323" s="181" t="s">
        <v>1822</v>
      </c>
      <c r="H323" s="183" t="s">
        <v>1823</v>
      </c>
      <c r="I323" s="183" t="s">
        <v>1824</v>
      </c>
      <c r="J323" s="183" t="s">
        <v>613</v>
      </c>
      <c r="K323" s="183" t="s">
        <v>1825</v>
      </c>
    </row>
    <row r="324" spans="1:11" hidden="1">
      <c r="A324" s="183">
        <v>6519</v>
      </c>
      <c r="B324" s="183" t="s">
        <v>1774</v>
      </c>
      <c r="C324" s="183" t="s">
        <v>1775</v>
      </c>
      <c r="D324" s="183" t="s">
        <v>712</v>
      </c>
      <c r="E324" s="183" t="s">
        <v>603</v>
      </c>
      <c r="F324" s="183" t="s">
        <v>604</v>
      </c>
      <c r="G324" s="181" t="s">
        <v>1826</v>
      </c>
      <c r="H324" s="183" t="s">
        <v>1827</v>
      </c>
      <c r="I324" s="183" t="s">
        <v>1820</v>
      </c>
      <c r="J324" s="183" t="s">
        <v>608</v>
      </c>
      <c r="K324" s="183" t="s">
        <v>1828</v>
      </c>
    </row>
    <row r="325" spans="1:11" hidden="1">
      <c r="A325" s="183">
        <v>6521</v>
      </c>
      <c r="B325" s="183" t="s">
        <v>1774</v>
      </c>
      <c r="C325" s="183" t="s">
        <v>1775</v>
      </c>
      <c r="D325" s="183" t="s">
        <v>712</v>
      </c>
      <c r="E325" s="183" t="s">
        <v>603</v>
      </c>
      <c r="F325" s="183" t="s">
        <v>604</v>
      </c>
      <c r="G325" s="181" t="s">
        <v>1829</v>
      </c>
      <c r="H325" s="183" t="s">
        <v>1830</v>
      </c>
      <c r="I325" s="183" t="s">
        <v>1824</v>
      </c>
      <c r="J325" s="183" t="s">
        <v>613</v>
      </c>
      <c r="K325" s="183" t="s">
        <v>1831</v>
      </c>
    </row>
    <row r="326" spans="1:11" hidden="1">
      <c r="A326" s="183"/>
      <c r="B326" s="183"/>
      <c r="C326" s="183" t="s">
        <v>1775</v>
      </c>
      <c r="D326" s="183" t="s">
        <v>712</v>
      </c>
      <c r="E326" s="183" t="s">
        <v>603</v>
      </c>
      <c r="F326" s="183" t="s">
        <v>604</v>
      </c>
      <c r="G326" s="181" t="s">
        <v>1832</v>
      </c>
      <c r="H326" s="183"/>
      <c r="I326" s="183"/>
      <c r="J326" s="183" t="s">
        <v>737</v>
      </c>
      <c r="K326" s="189" t="s">
        <v>1833</v>
      </c>
    </row>
    <row r="327" spans="1:11" hidden="1">
      <c r="A327" s="183"/>
      <c r="B327" s="183"/>
      <c r="C327" s="183" t="s">
        <v>1775</v>
      </c>
      <c r="D327" s="183" t="s">
        <v>712</v>
      </c>
      <c r="E327" s="183" t="s">
        <v>603</v>
      </c>
      <c r="F327" s="183" t="s">
        <v>604</v>
      </c>
      <c r="G327" s="181" t="s">
        <v>1834</v>
      </c>
      <c r="H327" s="183"/>
      <c r="I327" s="183"/>
      <c r="J327" s="183" t="s">
        <v>613</v>
      </c>
      <c r="K327" s="189" t="s">
        <v>1835</v>
      </c>
    </row>
    <row r="328" spans="1:11" hidden="1">
      <c r="A328" s="183">
        <v>6522</v>
      </c>
      <c r="B328" s="183" t="s">
        <v>1774</v>
      </c>
      <c r="C328" s="183" t="s">
        <v>1775</v>
      </c>
      <c r="D328" s="183" t="s">
        <v>727</v>
      </c>
      <c r="E328" s="183" t="s">
        <v>603</v>
      </c>
      <c r="F328" s="183" t="s">
        <v>604</v>
      </c>
      <c r="G328" s="181" t="s">
        <v>1836</v>
      </c>
      <c r="H328" s="183" t="s">
        <v>1837</v>
      </c>
      <c r="I328" s="183" t="s">
        <v>730</v>
      </c>
      <c r="J328" s="183" t="s">
        <v>608</v>
      </c>
      <c r="K328" s="183"/>
    </row>
    <row r="329" spans="1:11" hidden="1">
      <c r="A329" s="183">
        <v>6523</v>
      </c>
      <c r="B329" s="183" t="s">
        <v>1774</v>
      </c>
      <c r="C329" s="183" t="s">
        <v>1775</v>
      </c>
      <c r="D329" s="183" t="s">
        <v>727</v>
      </c>
      <c r="E329" s="183" t="s">
        <v>603</v>
      </c>
      <c r="F329" s="183" t="s">
        <v>604</v>
      </c>
      <c r="G329" s="181" t="s">
        <v>1838</v>
      </c>
      <c r="H329" s="183" t="s">
        <v>1839</v>
      </c>
      <c r="I329" s="183" t="s">
        <v>734</v>
      </c>
      <c r="J329" s="183" t="s">
        <v>613</v>
      </c>
      <c r="K329" s="183"/>
    </row>
    <row r="330" spans="1:11" hidden="1">
      <c r="A330" s="183">
        <v>6524</v>
      </c>
      <c r="B330" s="183" t="s">
        <v>1774</v>
      </c>
      <c r="C330" s="183" t="s">
        <v>1775</v>
      </c>
      <c r="D330" s="183" t="s">
        <v>727</v>
      </c>
      <c r="E330" s="183" t="s">
        <v>603</v>
      </c>
      <c r="F330" s="183" t="s">
        <v>604</v>
      </c>
      <c r="G330" s="181" t="s">
        <v>1840</v>
      </c>
      <c r="H330" s="183" t="s">
        <v>1841</v>
      </c>
      <c r="I330" s="183" t="s">
        <v>730</v>
      </c>
      <c r="J330" s="183" t="s">
        <v>608</v>
      </c>
      <c r="K330" s="183"/>
    </row>
    <row r="331" spans="1:11" hidden="1">
      <c r="A331" s="183">
        <v>6525</v>
      </c>
      <c r="B331" s="183" t="s">
        <v>1774</v>
      </c>
      <c r="C331" s="183" t="s">
        <v>1775</v>
      </c>
      <c r="D331" s="183" t="s">
        <v>727</v>
      </c>
      <c r="E331" s="183" t="s">
        <v>603</v>
      </c>
      <c r="F331" s="183" t="s">
        <v>604</v>
      </c>
      <c r="G331" s="181" t="s">
        <v>1842</v>
      </c>
      <c r="H331" s="183" t="s">
        <v>1843</v>
      </c>
      <c r="I331" s="183" t="s">
        <v>734</v>
      </c>
      <c r="J331" s="183" t="s">
        <v>613</v>
      </c>
      <c r="K331" s="183"/>
    </row>
    <row r="332" spans="1:11" hidden="1">
      <c r="A332" s="183"/>
      <c r="B332" s="183"/>
      <c r="C332" s="183" t="s">
        <v>1775</v>
      </c>
      <c r="D332" s="183" t="s">
        <v>727</v>
      </c>
      <c r="E332" s="183" t="s">
        <v>603</v>
      </c>
      <c r="F332" s="183" t="s">
        <v>604</v>
      </c>
      <c r="G332" s="181" t="s">
        <v>1844</v>
      </c>
      <c r="H332" s="183"/>
      <c r="I332" s="183"/>
      <c r="J332" s="183" t="s">
        <v>608</v>
      </c>
      <c r="K332" s="186" t="s">
        <v>1845</v>
      </c>
    </row>
    <row r="333" spans="1:11" hidden="1">
      <c r="A333" s="183"/>
      <c r="B333" s="183"/>
      <c r="C333" s="183" t="s">
        <v>1775</v>
      </c>
      <c r="D333" s="183" t="s">
        <v>727</v>
      </c>
      <c r="E333" s="183" t="s">
        <v>603</v>
      </c>
      <c r="F333" s="183" t="s">
        <v>604</v>
      </c>
      <c r="G333" s="181" t="s">
        <v>1846</v>
      </c>
      <c r="H333" s="183"/>
      <c r="I333" s="183"/>
      <c r="J333" s="183" t="s">
        <v>613</v>
      </c>
      <c r="K333" s="186" t="s">
        <v>1847</v>
      </c>
    </row>
    <row r="334" spans="1:11" hidden="1">
      <c r="A334" s="183"/>
      <c r="B334" s="183"/>
      <c r="C334" s="183" t="s">
        <v>1775</v>
      </c>
      <c r="D334" s="183" t="s">
        <v>1848</v>
      </c>
      <c r="E334" s="183" t="s">
        <v>603</v>
      </c>
      <c r="F334" s="183" t="s">
        <v>604</v>
      </c>
      <c r="G334" s="181" t="s">
        <v>1849</v>
      </c>
      <c r="H334" s="183"/>
      <c r="I334" s="183"/>
      <c r="J334" s="183" t="s">
        <v>608</v>
      </c>
      <c r="K334" s="188" t="s">
        <v>1850</v>
      </c>
    </row>
    <row r="335" spans="1:11" hidden="1">
      <c r="A335" s="183"/>
      <c r="B335" s="183"/>
      <c r="C335" s="183" t="s">
        <v>1775</v>
      </c>
      <c r="D335" s="183" t="s">
        <v>1848</v>
      </c>
      <c r="E335" s="183" t="s">
        <v>603</v>
      </c>
      <c r="F335" s="183" t="s">
        <v>604</v>
      </c>
      <c r="G335" s="181" t="s">
        <v>1851</v>
      </c>
      <c r="H335" s="183"/>
      <c r="I335" s="183"/>
      <c r="J335" s="183" t="s">
        <v>613</v>
      </c>
      <c r="K335" s="188" t="s">
        <v>1852</v>
      </c>
    </row>
    <row r="336" spans="1:11" hidden="1">
      <c r="A336" s="183">
        <v>6526</v>
      </c>
      <c r="B336" s="183" t="s">
        <v>1774</v>
      </c>
      <c r="C336" s="183" t="s">
        <v>1775</v>
      </c>
      <c r="D336" s="183" t="s">
        <v>1776</v>
      </c>
      <c r="E336" s="183" t="s">
        <v>1253</v>
      </c>
      <c r="F336" s="183" t="s">
        <v>604</v>
      </c>
      <c r="G336" s="181" t="s">
        <v>1853</v>
      </c>
      <c r="H336" s="183" t="s">
        <v>1854</v>
      </c>
      <c r="I336" s="183" t="s">
        <v>1735</v>
      </c>
      <c r="J336" s="183" t="s">
        <v>1855</v>
      </c>
      <c r="K336" s="187" t="s">
        <v>1856</v>
      </c>
    </row>
    <row r="337" spans="1:11" hidden="1">
      <c r="A337" s="183"/>
      <c r="B337" s="183"/>
      <c r="C337" s="183" t="s">
        <v>1775</v>
      </c>
      <c r="D337" s="183" t="s">
        <v>1776</v>
      </c>
      <c r="E337" s="183" t="s">
        <v>1253</v>
      </c>
      <c r="F337" s="183" t="s">
        <v>604</v>
      </c>
      <c r="G337" s="181" t="s">
        <v>1857</v>
      </c>
      <c r="H337" s="183"/>
      <c r="I337" s="183"/>
      <c r="J337" s="183" t="s">
        <v>1258</v>
      </c>
      <c r="K337" s="187" t="s">
        <v>1858</v>
      </c>
    </row>
    <row r="338" spans="1:11" hidden="1">
      <c r="A338" s="183"/>
      <c r="B338" s="183"/>
      <c r="C338" s="183" t="s">
        <v>1775</v>
      </c>
      <c r="D338" s="183" t="s">
        <v>1859</v>
      </c>
      <c r="E338" s="183" t="s">
        <v>1253</v>
      </c>
      <c r="F338" s="183" t="s">
        <v>604</v>
      </c>
      <c r="G338" s="181" t="s">
        <v>1860</v>
      </c>
      <c r="H338" s="183"/>
      <c r="I338" s="183"/>
      <c r="J338" s="183" t="s">
        <v>1855</v>
      </c>
      <c r="K338" s="188" t="s">
        <v>1861</v>
      </c>
    </row>
    <row r="339" spans="1:11" hidden="1">
      <c r="A339" s="183"/>
      <c r="B339" s="183"/>
      <c r="C339" s="183" t="s">
        <v>1775</v>
      </c>
      <c r="D339" s="183" t="s">
        <v>1859</v>
      </c>
      <c r="E339" s="183" t="s">
        <v>1253</v>
      </c>
      <c r="F339" s="183" t="s">
        <v>604</v>
      </c>
      <c r="G339" s="181" t="s">
        <v>1862</v>
      </c>
      <c r="H339" s="183"/>
      <c r="I339" s="183"/>
      <c r="J339" s="183" t="s">
        <v>1258</v>
      </c>
      <c r="K339" s="188" t="s">
        <v>1863</v>
      </c>
    </row>
    <row r="340" spans="1:11" hidden="1">
      <c r="A340" s="183">
        <v>6527</v>
      </c>
      <c r="B340" s="183" t="s">
        <v>1774</v>
      </c>
      <c r="C340" s="183" t="s">
        <v>1775</v>
      </c>
      <c r="D340" s="183" t="s">
        <v>1864</v>
      </c>
      <c r="E340" s="183"/>
      <c r="F340" s="183"/>
      <c r="G340" s="181" t="s">
        <v>1865</v>
      </c>
      <c r="H340" s="183"/>
      <c r="I340" s="183"/>
      <c r="J340" s="183" t="s">
        <v>1227</v>
      </c>
      <c r="K340" s="188" t="s">
        <v>1866</v>
      </c>
    </row>
    <row r="341" spans="1:11" hidden="1">
      <c r="A341" s="183">
        <v>6528</v>
      </c>
      <c r="B341" s="183" t="s">
        <v>1774</v>
      </c>
      <c r="C341" s="183" t="s">
        <v>1775</v>
      </c>
      <c r="D341" s="183" t="s">
        <v>1864</v>
      </c>
      <c r="E341" s="183"/>
      <c r="F341" s="183"/>
      <c r="G341" s="181" t="s">
        <v>1867</v>
      </c>
      <c r="H341" s="183"/>
      <c r="I341" s="183"/>
      <c r="J341" s="183" t="s">
        <v>1230</v>
      </c>
      <c r="K341" s="188" t="s">
        <v>1868</v>
      </c>
    </row>
    <row r="342" spans="1:11" hidden="1">
      <c r="A342" s="183">
        <v>6529</v>
      </c>
      <c r="B342" s="183" t="s">
        <v>1774</v>
      </c>
      <c r="C342" s="183" t="s">
        <v>1775</v>
      </c>
      <c r="D342" s="183" t="s">
        <v>1869</v>
      </c>
      <c r="E342" s="183"/>
      <c r="F342" s="183"/>
      <c r="G342" s="181" t="s">
        <v>1870</v>
      </c>
      <c r="H342" s="183"/>
      <c r="I342" s="183"/>
      <c r="J342" s="183" t="s">
        <v>1227</v>
      </c>
      <c r="K342" s="188" t="s">
        <v>1871</v>
      </c>
    </row>
    <row r="343" spans="1:11" hidden="1">
      <c r="A343" s="183">
        <v>6530</v>
      </c>
      <c r="B343" s="183" t="s">
        <v>1774</v>
      </c>
      <c r="C343" s="183" t="s">
        <v>1775</v>
      </c>
      <c r="D343" s="183" t="s">
        <v>1869</v>
      </c>
      <c r="E343" s="183"/>
      <c r="F343" s="183"/>
      <c r="G343" s="181" t="s">
        <v>1872</v>
      </c>
      <c r="H343" s="183"/>
      <c r="I343" s="183"/>
      <c r="J343" s="183" t="s">
        <v>1230</v>
      </c>
      <c r="K343" s="188" t="s">
        <v>1873</v>
      </c>
    </row>
    <row r="344" spans="1:11" hidden="1">
      <c r="A344" s="183"/>
      <c r="B344" s="183"/>
      <c r="C344" s="183" t="s">
        <v>1775</v>
      </c>
      <c r="D344" s="183" t="s">
        <v>1874</v>
      </c>
      <c r="E344" s="183" t="s">
        <v>603</v>
      </c>
      <c r="F344" s="183" t="s">
        <v>604</v>
      </c>
      <c r="G344" s="181" t="s">
        <v>1875</v>
      </c>
      <c r="H344" s="183"/>
      <c r="I344" s="183"/>
      <c r="J344" s="183" t="s">
        <v>737</v>
      </c>
      <c r="K344" s="186" t="s">
        <v>1876</v>
      </c>
    </row>
    <row r="345" spans="1:11" hidden="1">
      <c r="A345" s="183"/>
      <c r="B345" s="183"/>
      <c r="C345" s="183" t="s">
        <v>1775</v>
      </c>
      <c r="D345" s="183" t="s">
        <v>1874</v>
      </c>
      <c r="E345" s="183" t="s">
        <v>603</v>
      </c>
      <c r="F345" s="183" t="s">
        <v>604</v>
      </c>
      <c r="G345" s="181" t="s">
        <v>1877</v>
      </c>
      <c r="H345" s="183"/>
      <c r="I345" s="183"/>
      <c r="J345" s="183" t="s">
        <v>613</v>
      </c>
      <c r="K345" s="186" t="s">
        <v>1878</v>
      </c>
    </row>
    <row r="346" spans="1:11" hidden="1">
      <c r="A346" s="183"/>
      <c r="B346" s="183"/>
      <c r="C346" s="183" t="s">
        <v>1775</v>
      </c>
      <c r="D346" s="183" t="s">
        <v>1874</v>
      </c>
      <c r="E346" s="183" t="s">
        <v>603</v>
      </c>
      <c r="F346" s="183" t="s">
        <v>604</v>
      </c>
      <c r="G346" s="181" t="s">
        <v>1879</v>
      </c>
      <c r="H346" s="183"/>
      <c r="I346" s="183"/>
      <c r="J346" s="183" t="s">
        <v>737</v>
      </c>
      <c r="K346" s="186" t="s">
        <v>1880</v>
      </c>
    </row>
    <row r="347" spans="1:11" hidden="1">
      <c r="A347" s="183"/>
      <c r="B347" s="183"/>
      <c r="C347" s="183" t="s">
        <v>1775</v>
      </c>
      <c r="D347" s="183" t="s">
        <v>1874</v>
      </c>
      <c r="E347" s="183" t="s">
        <v>603</v>
      </c>
      <c r="F347" s="183" t="s">
        <v>604</v>
      </c>
      <c r="G347" s="181" t="s">
        <v>1881</v>
      </c>
      <c r="H347" s="183"/>
      <c r="I347" s="183"/>
      <c r="J347" s="183" t="s">
        <v>613</v>
      </c>
      <c r="K347" s="186" t="s">
        <v>1882</v>
      </c>
    </row>
    <row r="348" spans="1:11" hidden="1">
      <c r="A348" s="183"/>
      <c r="B348" s="183"/>
      <c r="C348" s="183" t="s">
        <v>1775</v>
      </c>
      <c r="D348" s="183" t="s">
        <v>1874</v>
      </c>
      <c r="E348" s="183" t="s">
        <v>603</v>
      </c>
      <c r="F348" s="183" t="s">
        <v>604</v>
      </c>
      <c r="G348" s="181" t="s">
        <v>1883</v>
      </c>
      <c r="H348" s="183"/>
      <c r="I348" s="183"/>
      <c r="J348" s="183" t="s">
        <v>737</v>
      </c>
      <c r="K348" s="186" t="s">
        <v>1884</v>
      </c>
    </row>
    <row r="349" spans="1:11" hidden="1">
      <c r="A349" s="183"/>
      <c r="B349" s="183"/>
      <c r="C349" s="183" t="s">
        <v>1775</v>
      </c>
      <c r="D349" s="183" t="s">
        <v>1874</v>
      </c>
      <c r="E349" s="183" t="s">
        <v>603</v>
      </c>
      <c r="F349" s="183" t="s">
        <v>604</v>
      </c>
      <c r="G349" s="181" t="s">
        <v>1885</v>
      </c>
      <c r="H349" s="183"/>
      <c r="I349" s="183"/>
      <c r="J349" s="183" t="s">
        <v>613</v>
      </c>
      <c r="K349" s="186" t="s">
        <v>1886</v>
      </c>
    </row>
    <row r="350" spans="1:11" hidden="1">
      <c r="A350" s="183"/>
      <c r="B350" s="183"/>
      <c r="C350" s="183" t="s">
        <v>1775</v>
      </c>
      <c r="D350" s="183" t="s">
        <v>1874</v>
      </c>
      <c r="E350" s="183" t="s">
        <v>603</v>
      </c>
      <c r="F350" s="183" t="s">
        <v>604</v>
      </c>
      <c r="G350" s="181" t="s">
        <v>1887</v>
      </c>
      <c r="H350" s="183"/>
      <c r="I350" s="183"/>
      <c r="J350" s="183" t="s">
        <v>737</v>
      </c>
      <c r="K350" s="186" t="s">
        <v>1888</v>
      </c>
    </row>
    <row r="351" spans="1:11" hidden="1">
      <c r="A351" s="183"/>
      <c r="B351" s="183"/>
      <c r="C351" s="183" t="s">
        <v>1775</v>
      </c>
      <c r="D351" s="183" t="s">
        <v>1874</v>
      </c>
      <c r="E351" s="183" t="s">
        <v>603</v>
      </c>
      <c r="F351" s="183" t="s">
        <v>604</v>
      </c>
      <c r="G351" s="181" t="s">
        <v>1889</v>
      </c>
      <c r="H351" s="183"/>
      <c r="I351" s="183"/>
      <c r="J351" s="183" t="s">
        <v>613</v>
      </c>
      <c r="K351" s="186" t="s">
        <v>1890</v>
      </c>
    </row>
    <row r="352" spans="1:11" hidden="1">
      <c r="A352" s="183"/>
      <c r="B352" s="183"/>
      <c r="C352" s="183" t="s">
        <v>1775</v>
      </c>
      <c r="D352" s="183" t="s">
        <v>1874</v>
      </c>
      <c r="E352" s="183" t="s">
        <v>603</v>
      </c>
      <c r="F352" s="183" t="s">
        <v>604</v>
      </c>
      <c r="G352" s="181" t="s">
        <v>1891</v>
      </c>
      <c r="H352" s="183"/>
      <c r="I352" s="183"/>
      <c r="J352" s="183" t="s">
        <v>737</v>
      </c>
      <c r="K352" s="186" t="s">
        <v>1892</v>
      </c>
    </row>
    <row r="353" spans="1:11" hidden="1">
      <c r="A353" s="183"/>
      <c r="B353" s="183"/>
      <c r="C353" s="183" t="s">
        <v>1775</v>
      </c>
      <c r="D353" s="183" t="s">
        <v>1874</v>
      </c>
      <c r="E353" s="183" t="s">
        <v>603</v>
      </c>
      <c r="F353" s="183" t="s">
        <v>604</v>
      </c>
      <c r="G353" s="181" t="s">
        <v>1893</v>
      </c>
      <c r="H353" s="183"/>
      <c r="I353" s="183"/>
      <c r="J353" s="183" t="s">
        <v>613</v>
      </c>
      <c r="K353" s="186" t="s">
        <v>1894</v>
      </c>
    </row>
    <row r="354" spans="1:11" hidden="1">
      <c r="A354" s="183"/>
      <c r="B354" s="183"/>
      <c r="C354" s="183" t="s">
        <v>1775</v>
      </c>
      <c r="D354" s="183" t="s">
        <v>1874</v>
      </c>
      <c r="E354" s="183" t="s">
        <v>603</v>
      </c>
      <c r="F354" s="183" t="s">
        <v>604</v>
      </c>
      <c r="G354" s="181" t="s">
        <v>1895</v>
      </c>
      <c r="H354" s="183"/>
      <c r="I354" s="183"/>
      <c r="J354" s="183" t="s">
        <v>737</v>
      </c>
      <c r="K354" s="186" t="s">
        <v>1896</v>
      </c>
    </row>
    <row r="355" spans="1:11" hidden="1">
      <c r="A355" s="183"/>
      <c r="B355" s="183"/>
      <c r="C355" s="183" t="s">
        <v>1775</v>
      </c>
      <c r="D355" s="183" t="s">
        <v>1874</v>
      </c>
      <c r="E355" s="183" t="s">
        <v>603</v>
      </c>
      <c r="F355" s="183" t="s">
        <v>604</v>
      </c>
      <c r="G355" s="181" t="s">
        <v>1897</v>
      </c>
      <c r="H355" s="183"/>
      <c r="I355" s="183"/>
      <c r="J355" s="183" t="s">
        <v>613</v>
      </c>
      <c r="K355" s="186" t="s">
        <v>1898</v>
      </c>
    </row>
    <row r="356" spans="1:11" hidden="1">
      <c r="A356" s="183"/>
      <c r="B356" s="183"/>
      <c r="C356" s="183" t="s">
        <v>1775</v>
      </c>
      <c r="D356" s="183" t="s">
        <v>1874</v>
      </c>
      <c r="E356" s="183" t="s">
        <v>603</v>
      </c>
      <c r="F356" s="183" t="s">
        <v>604</v>
      </c>
      <c r="G356" s="181" t="s">
        <v>1899</v>
      </c>
      <c r="H356" s="183"/>
      <c r="I356" s="183"/>
      <c r="J356" s="183" t="s">
        <v>737</v>
      </c>
      <c r="K356" s="186" t="s">
        <v>1900</v>
      </c>
    </row>
    <row r="357" spans="1:11" hidden="1">
      <c r="A357" s="183"/>
      <c r="B357" s="183"/>
      <c r="C357" s="183" t="s">
        <v>1775</v>
      </c>
      <c r="D357" s="183" t="s">
        <v>1874</v>
      </c>
      <c r="E357" s="183" t="s">
        <v>603</v>
      </c>
      <c r="F357" s="183" t="s">
        <v>604</v>
      </c>
      <c r="G357" s="181" t="s">
        <v>1901</v>
      </c>
      <c r="H357" s="183"/>
      <c r="I357" s="183"/>
      <c r="J357" s="183" t="s">
        <v>613</v>
      </c>
      <c r="K357" s="186" t="s">
        <v>1902</v>
      </c>
    </row>
    <row r="358" spans="1:11" hidden="1">
      <c r="A358" s="183"/>
      <c r="B358" s="183"/>
      <c r="C358" s="183" t="s">
        <v>1775</v>
      </c>
      <c r="D358" s="183" t="s">
        <v>1874</v>
      </c>
      <c r="E358" s="183" t="s">
        <v>603</v>
      </c>
      <c r="F358" s="183" t="s">
        <v>604</v>
      </c>
      <c r="G358" s="181" t="s">
        <v>1903</v>
      </c>
      <c r="H358" s="183"/>
      <c r="I358" s="183"/>
      <c r="J358" s="183" t="s">
        <v>737</v>
      </c>
      <c r="K358" s="186" t="s">
        <v>1904</v>
      </c>
    </row>
    <row r="359" spans="1:11" hidden="1">
      <c r="A359" s="183"/>
      <c r="B359" s="183"/>
      <c r="C359" s="183" t="s">
        <v>1775</v>
      </c>
      <c r="D359" s="183" t="s">
        <v>1874</v>
      </c>
      <c r="E359" s="183" t="s">
        <v>603</v>
      </c>
      <c r="F359" s="183" t="s">
        <v>604</v>
      </c>
      <c r="G359" s="181" t="s">
        <v>1905</v>
      </c>
      <c r="H359" s="183"/>
      <c r="I359" s="183"/>
      <c r="J359" s="183" t="s">
        <v>613</v>
      </c>
      <c r="K359" s="186" t="s">
        <v>1906</v>
      </c>
    </row>
    <row r="360" spans="1:11" hidden="1">
      <c r="A360" s="183"/>
      <c r="B360" s="183"/>
      <c r="C360" s="183" t="s">
        <v>1775</v>
      </c>
      <c r="D360" s="183" t="s">
        <v>1874</v>
      </c>
      <c r="E360" s="183" t="s">
        <v>603</v>
      </c>
      <c r="F360" s="183" t="s">
        <v>604</v>
      </c>
      <c r="G360" s="181" t="s">
        <v>1907</v>
      </c>
      <c r="H360" s="183"/>
      <c r="I360" s="183"/>
      <c r="J360" s="183" t="s">
        <v>737</v>
      </c>
      <c r="K360" s="186" t="s">
        <v>1908</v>
      </c>
    </row>
    <row r="361" spans="1:11" hidden="1">
      <c r="A361" s="183"/>
      <c r="B361" s="183"/>
      <c r="C361" s="183" t="s">
        <v>1775</v>
      </c>
      <c r="D361" s="183" t="s">
        <v>1874</v>
      </c>
      <c r="E361" s="183" t="s">
        <v>603</v>
      </c>
      <c r="F361" s="183" t="s">
        <v>604</v>
      </c>
      <c r="G361" s="181" t="s">
        <v>1909</v>
      </c>
      <c r="H361" s="183"/>
      <c r="I361" s="183"/>
      <c r="J361" s="183" t="s">
        <v>613</v>
      </c>
      <c r="K361" s="186" t="s">
        <v>1910</v>
      </c>
    </row>
    <row r="362" spans="1:11" hidden="1">
      <c r="A362" s="183"/>
      <c r="B362" s="183"/>
      <c r="C362" s="183" t="s">
        <v>1775</v>
      </c>
      <c r="D362" s="183" t="s">
        <v>1874</v>
      </c>
      <c r="E362" s="183" t="s">
        <v>603</v>
      </c>
      <c r="F362" s="183" t="s">
        <v>604</v>
      </c>
      <c r="G362" s="181" t="s">
        <v>1911</v>
      </c>
      <c r="H362" s="183"/>
      <c r="I362" s="183"/>
      <c r="J362" s="183" t="s">
        <v>737</v>
      </c>
      <c r="K362" s="186" t="s">
        <v>1912</v>
      </c>
    </row>
    <row r="363" spans="1:11" hidden="1">
      <c r="A363" s="183"/>
      <c r="B363" s="183"/>
      <c r="C363" s="183" t="s">
        <v>1775</v>
      </c>
      <c r="D363" s="183" t="s">
        <v>1874</v>
      </c>
      <c r="E363" s="183" t="s">
        <v>603</v>
      </c>
      <c r="F363" s="183" t="s">
        <v>604</v>
      </c>
      <c r="G363" s="181" t="s">
        <v>1913</v>
      </c>
      <c r="H363" s="183"/>
      <c r="I363" s="183"/>
      <c r="J363" s="183" t="s">
        <v>613</v>
      </c>
      <c r="K363" s="186" t="s">
        <v>1914</v>
      </c>
    </row>
    <row r="364" spans="1:11" hidden="1">
      <c r="A364" s="183"/>
      <c r="B364" s="183"/>
      <c r="C364" s="183" t="s">
        <v>1775</v>
      </c>
      <c r="D364" s="183" t="s">
        <v>1874</v>
      </c>
      <c r="E364" s="183" t="s">
        <v>603</v>
      </c>
      <c r="F364" s="183" t="s">
        <v>604</v>
      </c>
      <c r="G364" s="181" t="s">
        <v>1915</v>
      </c>
      <c r="H364" s="183"/>
      <c r="I364" s="183"/>
      <c r="J364" s="183" t="s">
        <v>737</v>
      </c>
      <c r="K364" s="186" t="s">
        <v>1916</v>
      </c>
    </row>
    <row r="365" spans="1:11" hidden="1">
      <c r="A365" s="183"/>
      <c r="B365" s="183"/>
      <c r="C365" s="183" t="s">
        <v>1775</v>
      </c>
      <c r="D365" s="183" t="s">
        <v>1874</v>
      </c>
      <c r="E365" s="183" t="s">
        <v>603</v>
      </c>
      <c r="F365" s="183" t="s">
        <v>604</v>
      </c>
      <c r="G365" s="181" t="s">
        <v>1917</v>
      </c>
      <c r="H365" s="183"/>
      <c r="I365" s="183"/>
      <c r="J365" s="183" t="s">
        <v>613</v>
      </c>
      <c r="K365" s="186" t="s">
        <v>1918</v>
      </c>
    </row>
    <row r="366" spans="1:11" hidden="1">
      <c r="A366" s="183"/>
      <c r="B366" s="183"/>
      <c r="C366" s="183" t="s">
        <v>1775</v>
      </c>
      <c r="D366" s="183" t="s">
        <v>1874</v>
      </c>
      <c r="E366" s="183" t="s">
        <v>603</v>
      </c>
      <c r="F366" s="183" t="s">
        <v>604</v>
      </c>
      <c r="G366" s="181" t="s">
        <v>1919</v>
      </c>
      <c r="H366" s="183"/>
      <c r="I366" s="183"/>
      <c r="J366" s="183" t="s">
        <v>737</v>
      </c>
      <c r="K366" s="186" t="s">
        <v>1920</v>
      </c>
    </row>
    <row r="367" spans="1:11" hidden="1">
      <c r="A367" s="183"/>
      <c r="B367" s="183"/>
      <c r="C367" s="183" t="s">
        <v>1775</v>
      </c>
      <c r="D367" s="183" t="s">
        <v>1874</v>
      </c>
      <c r="E367" s="183" t="s">
        <v>603</v>
      </c>
      <c r="F367" s="183" t="s">
        <v>604</v>
      </c>
      <c r="G367" s="181" t="s">
        <v>1921</v>
      </c>
      <c r="H367" s="183"/>
      <c r="I367" s="183"/>
      <c r="J367" s="183" t="s">
        <v>613</v>
      </c>
      <c r="K367" s="186" t="s">
        <v>1922</v>
      </c>
    </row>
    <row r="368" spans="1:11" hidden="1">
      <c r="A368" s="183"/>
      <c r="B368" s="183"/>
      <c r="C368" s="183" t="s">
        <v>1775</v>
      </c>
      <c r="D368" s="183" t="s">
        <v>1874</v>
      </c>
      <c r="E368" s="183" t="s">
        <v>603</v>
      </c>
      <c r="F368" s="183" t="s">
        <v>604</v>
      </c>
      <c r="G368" s="181" t="s">
        <v>1923</v>
      </c>
      <c r="H368" s="183"/>
      <c r="I368" s="183"/>
      <c r="J368" s="183" t="s">
        <v>737</v>
      </c>
      <c r="K368" s="186" t="s">
        <v>1924</v>
      </c>
    </row>
    <row r="369" spans="1:11" hidden="1">
      <c r="A369" s="183"/>
      <c r="B369" s="183"/>
      <c r="C369" s="183" t="s">
        <v>1775</v>
      </c>
      <c r="D369" s="183" t="s">
        <v>1874</v>
      </c>
      <c r="E369" s="183" t="s">
        <v>603</v>
      </c>
      <c r="F369" s="183" t="s">
        <v>604</v>
      </c>
      <c r="G369" s="181" t="s">
        <v>1925</v>
      </c>
      <c r="H369" s="183"/>
      <c r="I369" s="183"/>
      <c r="J369" s="183" t="s">
        <v>613</v>
      </c>
      <c r="K369" s="186" t="s">
        <v>1926</v>
      </c>
    </row>
    <row r="370" spans="1:11" hidden="1">
      <c r="A370" s="183"/>
      <c r="B370" s="183"/>
      <c r="C370" s="183" t="s">
        <v>1775</v>
      </c>
      <c r="D370" s="183" t="s">
        <v>1874</v>
      </c>
      <c r="E370" s="183" t="s">
        <v>603</v>
      </c>
      <c r="F370" s="183" t="s">
        <v>604</v>
      </c>
      <c r="G370" s="181" t="s">
        <v>1927</v>
      </c>
      <c r="H370" s="183"/>
      <c r="I370" s="183"/>
      <c r="J370" s="183" t="s">
        <v>737</v>
      </c>
      <c r="K370" s="186" t="s">
        <v>1928</v>
      </c>
    </row>
    <row r="371" spans="1:11" hidden="1">
      <c r="A371" s="183"/>
      <c r="B371" s="183"/>
      <c r="C371" s="183" t="s">
        <v>1775</v>
      </c>
      <c r="D371" s="183" t="s">
        <v>1874</v>
      </c>
      <c r="E371" s="183" t="s">
        <v>603</v>
      </c>
      <c r="F371" s="183" t="s">
        <v>604</v>
      </c>
      <c r="G371" s="181" t="s">
        <v>1929</v>
      </c>
      <c r="H371" s="183"/>
      <c r="I371" s="183"/>
      <c r="J371" s="183" t="s">
        <v>613</v>
      </c>
      <c r="K371" s="186" t="s">
        <v>1930</v>
      </c>
    </row>
    <row r="372" spans="1:11" hidden="1">
      <c r="A372" s="183">
        <v>6533</v>
      </c>
      <c r="B372" s="183" t="s">
        <v>1931</v>
      </c>
      <c r="C372" s="183" t="s">
        <v>1932</v>
      </c>
      <c r="D372" s="183" t="s">
        <v>671</v>
      </c>
      <c r="E372" s="183" t="s">
        <v>603</v>
      </c>
      <c r="F372" s="183" t="s">
        <v>604</v>
      </c>
      <c r="G372" s="181" t="s">
        <v>1933</v>
      </c>
      <c r="H372" s="183" t="s">
        <v>1934</v>
      </c>
      <c r="I372" s="183" t="s">
        <v>1189</v>
      </c>
      <c r="J372" s="183" t="s">
        <v>608</v>
      </c>
      <c r="K372" s="183"/>
    </row>
    <row r="373" spans="1:11" hidden="1">
      <c r="A373" s="183">
        <v>6534</v>
      </c>
      <c r="B373" s="183" t="s">
        <v>1931</v>
      </c>
      <c r="C373" s="183" t="s">
        <v>1932</v>
      </c>
      <c r="D373" s="183" t="s">
        <v>671</v>
      </c>
      <c r="E373" s="183" t="s">
        <v>603</v>
      </c>
      <c r="F373" s="183" t="s">
        <v>604</v>
      </c>
      <c r="G373" s="181" t="s">
        <v>1935</v>
      </c>
      <c r="H373" s="183" t="s">
        <v>1936</v>
      </c>
      <c r="I373" s="183" t="s">
        <v>1193</v>
      </c>
      <c r="J373" s="183" t="s">
        <v>613</v>
      </c>
      <c r="K373" s="183"/>
    </row>
    <row r="374" spans="1:11" ht="15.6" hidden="1">
      <c r="A374" s="183"/>
      <c r="B374" s="183"/>
      <c r="C374" s="183" t="s">
        <v>1932</v>
      </c>
      <c r="D374" s="183" t="s">
        <v>691</v>
      </c>
      <c r="E374" s="192" t="s">
        <v>603</v>
      </c>
      <c r="F374" s="183" t="s">
        <v>604</v>
      </c>
      <c r="G374" s="181" t="s">
        <v>1937</v>
      </c>
      <c r="H374" s="183"/>
      <c r="I374" s="183"/>
      <c r="J374" s="183" t="s">
        <v>608</v>
      </c>
      <c r="K374" s="188" t="s">
        <v>1938</v>
      </c>
    </row>
    <row r="375" spans="1:11" ht="15.6" hidden="1">
      <c r="A375" s="183"/>
      <c r="B375" s="183"/>
      <c r="C375" s="183" t="s">
        <v>1932</v>
      </c>
      <c r="D375" s="183" t="s">
        <v>691</v>
      </c>
      <c r="E375" s="192" t="s">
        <v>603</v>
      </c>
      <c r="F375" s="183" t="s">
        <v>604</v>
      </c>
      <c r="G375" s="181" t="s">
        <v>1939</v>
      </c>
      <c r="H375" s="183"/>
      <c r="I375" s="183"/>
      <c r="J375" s="183" t="s">
        <v>613</v>
      </c>
      <c r="K375" s="188" t="s">
        <v>1940</v>
      </c>
    </row>
    <row r="376" spans="1:11" ht="15.6" hidden="1">
      <c r="A376" s="183"/>
      <c r="B376" s="183"/>
      <c r="C376" s="183" t="s">
        <v>1932</v>
      </c>
      <c r="D376" s="183" t="s">
        <v>691</v>
      </c>
      <c r="E376" s="192" t="s">
        <v>603</v>
      </c>
      <c r="F376" s="183" t="s">
        <v>604</v>
      </c>
      <c r="G376" s="181" t="s">
        <v>1941</v>
      </c>
      <c r="H376" s="183"/>
      <c r="I376" s="183"/>
      <c r="J376" s="183" t="s">
        <v>608</v>
      </c>
      <c r="K376" s="188" t="s">
        <v>1942</v>
      </c>
    </row>
    <row r="377" spans="1:11" ht="15.6" hidden="1">
      <c r="A377" s="183"/>
      <c r="B377" s="183"/>
      <c r="C377" s="183" t="s">
        <v>1932</v>
      </c>
      <c r="D377" s="183" t="s">
        <v>691</v>
      </c>
      <c r="E377" s="192" t="s">
        <v>603</v>
      </c>
      <c r="F377" s="183" t="s">
        <v>604</v>
      </c>
      <c r="G377" s="181" t="s">
        <v>1943</v>
      </c>
      <c r="H377" s="183"/>
      <c r="I377" s="183"/>
      <c r="J377" s="183" t="s">
        <v>613</v>
      </c>
      <c r="K377" s="188" t="s">
        <v>1944</v>
      </c>
    </row>
    <row r="378" spans="1:11" ht="15.6" hidden="1">
      <c r="A378" s="183">
        <v>6537</v>
      </c>
      <c r="B378" s="183" t="s">
        <v>1931</v>
      </c>
      <c r="C378" s="183" t="s">
        <v>1932</v>
      </c>
      <c r="D378" s="183" t="s">
        <v>691</v>
      </c>
      <c r="E378" s="192" t="s">
        <v>1225</v>
      </c>
      <c r="F378" s="183" t="s">
        <v>604</v>
      </c>
      <c r="G378" s="181" t="s">
        <v>1945</v>
      </c>
      <c r="H378" s="183"/>
      <c r="I378" s="183"/>
      <c r="J378" s="183" t="s">
        <v>1227</v>
      </c>
      <c r="K378" s="187" t="s">
        <v>1946</v>
      </c>
    </row>
    <row r="379" spans="1:11" ht="15.6" hidden="1">
      <c r="A379" s="183"/>
      <c r="B379" s="183"/>
      <c r="C379" s="183" t="s">
        <v>1932</v>
      </c>
      <c r="D379" s="183" t="s">
        <v>691</v>
      </c>
      <c r="E379" s="192" t="s">
        <v>1225</v>
      </c>
      <c r="F379" s="183" t="s">
        <v>604</v>
      </c>
      <c r="G379" s="181" t="s">
        <v>1947</v>
      </c>
      <c r="H379" s="183"/>
      <c r="I379" s="183"/>
      <c r="J379" s="183" t="s">
        <v>1230</v>
      </c>
      <c r="K379" s="187" t="s">
        <v>1948</v>
      </c>
    </row>
    <row r="380" spans="1:11" ht="15.6" hidden="1">
      <c r="A380" s="183">
        <v>6538</v>
      </c>
      <c r="B380" s="183" t="s">
        <v>1931</v>
      </c>
      <c r="C380" s="183" t="s">
        <v>1932</v>
      </c>
      <c r="D380" s="183" t="s">
        <v>671</v>
      </c>
      <c r="E380" s="192" t="s">
        <v>1269</v>
      </c>
      <c r="F380" s="183" t="s">
        <v>604</v>
      </c>
      <c r="G380" s="181" t="s">
        <v>1949</v>
      </c>
      <c r="H380" s="183"/>
      <c r="I380" s="183"/>
      <c r="J380" s="183" t="s">
        <v>1274</v>
      </c>
      <c r="K380" s="187" t="s">
        <v>1950</v>
      </c>
    </row>
    <row r="381" spans="1:11" ht="15.6" hidden="1">
      <c r="A381" s="183"/>
      <c r="B381" s="183"/>
      <c r="C381" s="183" t="s">
        <v>1932</v>
      </c>
      <c r="D381" s="183" t="s">
        <v>671</v>
      </c>
      <c r="E381" s="192" t="s">
        <v>1269</v>
      </c>
      <c r="F381" s="183" t="s">
        <v>604</v>
      </c>
      <c r="G381" s="181" t="s">
        <v>1951</v>
      </c>
      <c r="H381" s="183"/>
      <c r="I381" s="183"/>
      <c r="J381" s="183" t="s">
        <v>1271</v>
      </c>
      <c r="K381" s="187" t="s">
        <v>1952</v>
      </c>
    </row>
    <row r="382" spans="1:11" ht="15.6" hidden="1">
      <c r="A382" s="183">
        <v>6539</v>
      </c>
      <c r="B382" s="183" t="s">
        <v>1931</v>
      </c>
      <c r="C382" s="183" t="s">
        <v>1932</v>
      </c>
      <c r="D382" s="183" t="s">
        <v>712</v>
      </c>
      <c r="E382" s="192" t="s">
        <v>603</v>
      </c>
      <c r="F382" s="183" t="s">
        <v>604</v>
      </c>
      <c r="G382" s="181" t="s">
        <v>1953</v>
      </c>
      <c r="H382" s="183" t="s">
        <v>1954</v>
      </c>
      <c r="I382" s="183" t="s">
        <v>1955</v>
      </c>
      <c r="J382" s="183" t="s">
        <v>608</v>
      </c>
      <c r="K382" s="183" t="s">
        <v>1709</v>
      </c>
    </row>
    <row r="383" spans="1:11" ht="15.6" hidden="1">
      <c r="A383" s="183">
        <v>6540</v>
      </c>
      <c r="B383" s="183" t="s">
        <v>1931</v>
      </c>
      <c r="C383" s="183" t="s">
        <v>1932</v>
      </c>
      <c r="D383" s="183" t="s">
        <v>712</v>
      </c>
      <c r="E383" s="192" t="s">
        <v>603</v>
      </c>
      <c r="F383" s="183" t="s">
        <v>604</v>
      </c>
      <c r="G383" s="181" t="s">
        <v>1956</v>
      </c>
      <c r="H383" s="183" t="s">
        <v>1957</v>
      </c>
      <c r="I383" s="183" t="s">
        <v>1958</v>
      </c>
      <c r="J383" s="183" t="s">
        <v>613</v>
      </c>
      <c r="K383" s="183" t="s">
        <v>1712</v>
      </c>
    </row>
    <row r="384" spans="1:11" ht="15.6" hidden="1">
      <c r="A384" s="183">
        <v>6541</v>
      </c>
      <c r="B384" s="183" t="s">
        <v>1931</v>
      </c>
      <c r="C384" s="183" t="s">
        <v>1932</v>
      </c>
      <c r="D384" s="183" t="s">
        <v>712</v>
      </c>
      <c r="E384" s="192" t="s">
        <v>603</v>
      </c>
      <c r="F384" s="183" t="s">
        <v>604</v>
      </c>
      <c r="G384" s="181" t="s">
        <v>1959</v>
      </c>
      <c r="H384" s="183" t="s">
        <v>1960</v>
      </c>
      <c r="I384" s="183" t="s">
        <v>1955</v>
      </c>
      <c r="J384" s="183" t="s">
        <v>608</v>
      </c>
      <c r="K384" s="183" t="s">
        <v>1715</v>
      </c>
    </row>
    <row r="385" spans="1:11" ht="15.6" hidden="1">
      <c r="A385" s="183">
        <v>6542</v>
      </c>
      <c r="B385" s="183" t="s">
        <v>1931</v>
      </c>
      <c r="C385" s="183" t="s">
        <v>1932</v>
      </c>
      <c r="D385" s="183" t="s">
        <v>712</v>
      </c>
      <c r="E385" s="192" t="s">
        <v>603</v>
      </c>
      <c r="F385" s="183" t="s">
        <v>604</v>
      </c>
      <c r="G385" s="181" t="s">
        <v>1961</v>
      </c>
      <c r="H385" s="183" t="s">
        <v>1962</v>
      </c>
      <c r="I385" s="183" t="s">
        <v>1958</v>
      </c>
      <c r="J385" s="183" t="s">
        <v>613</v>
      </c>
      <c r="K385" s="183" t="s">
        <v>1718</v>
      </c>
    </row>
    <row r="386" spans="1:11" hidden="1">
      <c r="A386" s="183">
        <v>6543</v>
      </c>
      <c r="B386" s="183" t="s">
        <v>1931</v>
      </c>
      <c r="C386" s="183" t="s">
        <v>1932</v>
      </c>
      <c r="D386" s="183" t="s">
        <v>727</v>
      </c>
      <c r="E386" s="183"/>
      <c r="F386" s="183"/>
      <c r="G386" s="181" t="s">
        <v>1963</v>
      </c>
      <c r="H386" s="183" t="s">
        <v>1964</v>
      </c>
      <c r="I386" s="183" t="s">
        <v>1965</v>
      </c>
      <c r="J386" s="183" t="s">
        <v>608</v>
      </c>
      <c r="K386" s="183" t="s">
        <v>1721</v>
      </c>
    </row>
    <row r="387" spans="1:11" hidden="1">
      <c r="A387" s="183">
        <v>6544</v>
      </c>
      <c r="B387" s="183" t="s">
        <v>1931</v>
      </c>
      <c r="C387" s="183" t="s">
        <v>1932</v>
      </c>
      <c r="D387" s="183" t="s">
        <v>727</v>
      </c>
      <c r="E387" s="183"/>
      <c r="F387" s="183"/>
      <c r="G387" s="181" t="s">
        <v>1966</v>
      </c>
      <c r="H387" s="183" t="s">
        <v>1967</v>
      </c>
      <c r="I387" s="183" t="s">
        <v>1968</v>
      </c>
      <c r="J387" s="183" t="s">
        <v>613</v>
      </c>
      <c r="K387" s="183" t="s">
        <v>1724</v>
      </c>
    </row>
    <row r="388" spans="1:11" hidden="1">
      <c r="A388" s="183">
        <v>6545</v>
      </c>
      <c r="B388" s="183" t="s">
        <v>1931</v>
      </c>
      <c r="C388" s="183" t="s">
        <v>1932</v>
      </c>
      <c r="D388" s="183" t="s">
        <v>727</v>
      </c>
      <c r="E388" s="183"/>
      <c r="F388" s="183"/>
      <c r="G388" s="181" t="s">
        <v>1969</v>
      </c>
      <c r="H388" s="183" t="s">
        <v>1970</v>
      </c>
      <c r="I388" s="183" t="s">
        <v>1965</v>
      </c>
      <c r="J388" s="183" t="s">
        <v>608</v>
      </c>
      <c r="K388" s="183" t="s">
        <v>1727</v>
      </c>
    </row>
    <row r="389" spans="1:11" hidden="1">
      <c r="A389" s="183">
        <v>6546</v>
      </c>
      <c r="B389" s="183" t="s">
        <v>1931</v>
      </c>
      <c r="C389" s="183" t="s">
        <v>1932</v>
      </c>
      <c r="D389" s="183" t="s">
        <v>727</v>
      </c>
      <c r="E389" s="183"/>
      <c r="F389" s="183"/>
      <c r="G389" s="181" t="s">
        <v>1971</v>
      </c>
      <c r="H389" s="183" t="s">
        <v>1972</v>
      </c>
      <c r="I389" s="183" t="s">
        <v>1968</v>
      </c>
      <c r="J389" s="183" t="s">
        <v>613</v>
      </c>
      <c r="K389" s="183" t="s">
        <v>1730</v>
      </c>
    </row>
    <row r="390" spans="1:11" hidden="1">
      <c r="A390" s="183">
        <v>6547</v>
      </c>
      <c r="B390" s="183" t="s">
        <v>1931</v>
      </c>
      <c r="C390" s="183" t="s">
        <v>1932</v>
      </c>
      <c r="D390" s="183" t="s">
        <v>691</v>
      </c>
      <c r="E390" s="183" t="s">
        <v>1248</v>
      </c>
      <c r="F390" s="183" t="s">
        <v>604</v>
      </c>
      <c r="G390" s="181" t="s">
        <v>1973</v>
      </c>
      <c r="H390" s="183"/>
      <c r="I390" s="183"/>
      <c r="J390" s="183" t="s">
        <v>1227</v>
      </c>
      <c r="K390" s="187" t="s">
        <v>1974</v>
      </c>
    </row>
    <row r="391" spans="1:11" hidden="1">
      <c r="A391" s="183"/>
      <c r="B391" s="183"/>
      <c r="C391" s="183" t="s">
        <v>1932</v>
      </c>
      <c r="D391" s="183" t="s">
        <v>691</v>
      </c>
      <c r="E391" s="183" t="s">
        <v>1248</v>
      </c>
      <c r="F391" s="183" t="s">
        <v>604</v>
      </c>
      <c r="G391" s="181" t="s">
        <v>1975</v>
      </c>
      <c r="H391" s="183"/>
      <c r="I391" s="183"/>
      <c r="J391" s="183" t="s">
        <v>1230</v>
      </c>
      <c r="K391" s="187" t="s">
        <v>1976</v>
      </c>
    </row>
    <row r="392" spans="1:11" hidden="1">
      <c r="A392" s="183"/>
      <c r="B392" s="183"/>
      <c r="C392" s="183" t="s">
        <v>1932</v>
      </c>
      <c r="D392" s="183" t="s">
        <v>671</v>
      </c>
      <c r="E392" s="183" t="s">
        <v>1248</v>
      </c>
      <c r="F392" s="183" t="s">
        <v>604</v>
      </c>
      <c r="G392" s="181" t="s">
        <v>1977</v>
      </c>
      <c r="H392" s="183"/>
      <c r="I392" s="183"/>
      <c r="J392" s="183" t="s">
        <v>1227</v>
      </c>
      <c r="K392" s="187" t="s">
        <v>1978</v>
      </c>
    </row>
    <row r="393" spans="1:11" hidden="1">
      <c r="A393" s="183"/>
      <c r="B393" s="183"/>
      <c r="C393" s="183" t="s">
        <v>1932</v>
      </c>
      <c r="D393" s="183" t="s">
        <v>671</v>
      </c>
      <c r="E393" s="183" t="s">
        <v>1248</v>
      </c>
      <c r="F393" s="183" t="s">
        <v>604</v>
      </c>
      <c r="G393" s="181" t="s">
        <v>1979</v>
      </c>
      <c r="H393" s="183"/>
      <c r="I393" s="183"/>
      <c r="J393" s="183" t="s">
        <v>1230</v>
      </c>
      <c r="K393" s="187" t="s">
        <v>1980</v>
      </c>
    </row>
    <row r="394" spans="1:11" hidden="1">
      <c r="A394" s="183">
        <v>6549</v>
      </c>
      <c r="B394" s="183" t="s">
        <v>1981</v>
      </c>
      <c r="C394" s="183" t="s">
        <v>1982</v>
      </c>
      <c r="D394" s="183" t="s">
        <v>712</v>
      </c>
      <c r="E394" s="183" t="s">
        <v>603</v>
      </c>
      <c r="F394" s="183" t="s">
        <v>604</v>
      </c>
      <c r="G394" s="181" t="s">
        <v>1983</v>
      </c>
      <c r="H394" s="183" t="s">
        <v>1984</v>
      </c>
      <c r="I394" s="183" t="s">
        <v>715</v>
      </c>
      <c r="J394" s="183" t="s">
        <v>608</v>
      </c>
      <c r="K394" s="183"/>
    </row>
    <row r="395" spans="1:11" hidden="1">
      <c r="A395" s="183">
        <v>6551</v>
      </c>
      <c r="B395" s="183" t="s">
        <v>1981</v>
      </c>
      <c r="C395" s="183" t="s">
        <v>1982</v>
      </c>
      <c r="D395" s="183" t="s">
        <v>712</v>
      </c>
      <c r="E395" s="183" t="s">
        <v>603</v>
      </c>
      <c r="F395" s="183" t="s">
        <v>604</v>
      </c>
      <c r="G395" s="181" t="s">
        <v>1985</v>
      </c>
      <c r="H395" s="183" t="s">
        <v>1986</v>
      </c>
      <c r="I395" s="183" t="s">
        <v>719</v>
      </c>
      <c r="J395" s="183" t="s">
        <v>613</v>
      </c>
      <c r="K395" s="183"/>
    </row>
    <row r="396" spans="1:11" hidden="1">
      <c r="A396" s="183">
        <v>6550</v>
      </c>
      <c r="B396" s="183" t="s">
        <v>1981</v>
      </c>
      <c r="C396" s="183" t="s">
        <v>1982</v>
      </c>
      <c r="D396" s="183" t="s">
        <v>712</v>
      </c>
      <c r="E396" s="183" t="s">
        <v>603</v>
      </c>
      <c r="F396" s="183" t="s">
        <v>604</v>
      </c>
      <c r="G396" s="181" t="s">
        <v>1987</v>
      </c>
      <c r="H396" s="183" t="s">
        <v>1988</v>
      </c>
      <c r="I396" s="183" t="s">
        <v>715</v>
      </c>
      <c r="J396" s="183" t="s">
        <v>608</v>
      </c>
      <c r="K396" s="183"/>
    </row>
    <row r="397" spans="1:11" hidden="1">
      <c r="A397" s="183">
        <v>6552</v>
      </c>
      <c r="B397" s="183" t="s">
        <v>1981</v>
      </c>
      <c r="C397" s="183" t="s">
        <v>1982</v>
      </c>
      <c r="D397" s="183" t="s">
        <v>712</v>
      </c>
      <c r="E397" s="183" t="s">
        <v>603</v>
      </c>
      <c r="F397" s="183" t="s">
        <v>604</v>
      </c>
      <c r="G397" s="181" t="s">
        <v>1989</v>
      </c>
      <c r="H397" s="183" t="s">
        <v>1990</v>
      </c>
      <c r="I397" s="183" t="s">
        <v>719</v>
      </c>
      <c r="J397" s="183" t="s">
        <v>613</v>
      </c>
      <c r="K397" s="183"/>
    </row>
    <row r="398" spans="1:11" hidden="1">
      <c r="A398" s="183">
        <v>6553</v>
      </c>
      <c r="B398" s="183" t="s">
        <v>1981</v>
      </c>
      <c r="C398" s="183" t="s">
        <v>1982</v>
      </c>
      <c r="D398" s="183" t="s">
        <v>727</v>
      </c>
      <c r="E398" s="183" t="s">
        <v>603</v>
      </c>
      <c r="F398" s="183" t="s">
        <v>604</v>
      </c>
      <c r="G398" s="181" t="s">
        <v>1991</v>
      </c>
      <c r="H398" s="183" t="s">
        <v>1992</v>
      </c>
      <c r="I398" s="183" t="s">
        <v>1993</v>
      </c>
      <c r="J398" s="183" t="s">
        <v>608</v>
      </c>
      <c r="K398" s="183"/>
    </row>
    <row r="399" spans="1:11" hidden="1">
      <c r="A399" s="183">
        <v>6554</v>
      </c>
      <c r="B399" s="183" t="s">
        <v>1981</v>
      </c>
      <c r="C399" s="183" t="s">
        <v>1982</v>
      </c>
      <c r="D399" s="183" t="s">
        <v>727</v>
      </c>
      <c r="E399" s="183" t="s">
        <v>603</v>
      </c>
      <c r="F399" s="183" t="s">
        <v>604</v>
      </c>
      <c r="G399" s="181" t="s">
        <v>1994</v>
      </c>
      <c r="H399" s="183" t="s">
        <v>1995</v>
      </c>
      <c r="I399" s="183" t="s">
        <v>1996</v>
      </c>
      <c r="J399" s="183" t="s">
        <v>613</v>
      </c>
      <c r="K399" s="183"/>
    </row>
    <row r="400" spans="1:11" hidden="1">
      <c r="A400" s="183">
        <v>6555</v>
      </c>
      <c r="B400" s="183" t="s">
        <v>1981</v>
      </c>
      <c r="C400" s="183" t="s">
        <v>1982</v>
      </c>
      <c r="D400" s="183" t="s">
        <v>727</v>
      </c>
      <c r="E400" s="183" t="s">
        <v>603</v>
      </c>
      <c r="F400" s="183" t="s">
        <v>604</v>
      </c>
      <c r="G400" s="181" t="s">
        <v>1997</v>
      </c>
      <c r="H400" s="183" t="s">
        <v>1998</v>
      </c>
      <c r="I400" s="183" t="s">
        <v>1999</v>
      </c>
      <c r="J400" s="183" t="s">
        <v>608</v>
      </c>
      <c r="K400" s="183"/>
    </row>
    <row r="401" spans="1:11" hidden="1">
      <c r="A401" s="183">
        <v>6556</v>
      </c>
      <c r="B401" s="183" t="s">
        <v>1981</v>
      </c>
      <c r="C401" s="183" t="s">
        <v>1982</v>
      </c>
      <c r="D401" s="183" t="s">
        <v>727</v>
      </c>
      <c r="E401" s="183" t="s">
        <v>603</v>
      </c>
      <c r="F401" s="183" t="s">
        <v>604</v>
      </c>
      <c r="G401" s="181" t="s">
        <v>2000</v>
      </c>
      <c r="H401" s="183" t="s">
        <v>2001</v>
      </c>
      <c r="I401" s="183" t="s">
        <v>2002</v>
      </c>
      <c r="J401" s="183" t="s">
        <v>613</v>
      </c>
      <c r="K401" s="183"/>
    </row>
    <row r="402" spans="1:11" hidden="1">
      <c r="A402" s="183">
        <v>6557</v>
      </c>
      <c r="B402" s="183" t="s">
        <v>1981</v>
      </c>
      <c r="C402" s="183" t="s">
        <v>1982</v>
      </c>
      <c r="D402" s="183" t="s">
        <v>727</v>
      </c>
      <c r="E402" s="183" t="s">
        <v>603</v>
      </c>
      <c r="F402" s="183" t="s">
        <v>604</v>
      </c>
      <c r="G402" s="181" t="s">
        <v>2003</v>
      </c>
      <c r="H402" s="183" t="s">
        <v>2004</v>
      </c>
      <c r="I402" s="183" t="s">
        <v>2005</v>
      </c>
      <c r="J402" s="183" t="s">
        <v>608</v>
      </c>
      <c r="K402" s="183"/>
    </row>
    <row r="403" spans="1:11" hidden="1">
      <c r="A403" s="183">
        <v>6558</v>
      </c>
      <c r="B403" s="183" t="s">
        <v>1981</v>
      </c>
      <c r="C403" s="183" t="s">
        <v>1982</v>
      </c>
      <c r="D403" s="183" t="s">
        <v>727</v>
      </c>
      <c r="E403" s="183" t="s">
        <v>603</v>
      </c>
      <c r="F403" s="183" t="s">
        <v>604</v>
      </c>
      <c r="G403" s="181" t="s">
        <v>2006</v>
      </c>
      <c r="H403" s="183" t="s">
        <v>2007</v>
      </c>
      <c r="I403" s="183" t="s">
        <v>2008</v>
      </c>
      <c r="J403" s="183" t="s">
        <v>613</v>
      </c>
      <c r="K403" s="183"/>
    </row>
    <row r="404" spans="1:11" hidden="1">
      <c r="A404" s="183">
        <v>6559</v>
      </c>
      <c r="B404" s="183" t="s">
        <v>1981</v>
      </c>
      <c r="C404" s="183" t="s">
        <v>1982</v>
      </c>
      <c r="D404" s="183" t="s">
        <v>727</v>
      </c>
      <c r="E404" s="183" t="s">
        <v>603</v>
      </c>
      <c r="F404" s="183" t="s">
        <v>604</v>
      </c>
      <c r="G404" s="181" t="s">
        <v>2009</v>
      </c>
      <c r="H404" s="183" t="s">
        <v>2010</v>
      </c>
      <c r="I404" s="183" t="s">
        <v>2011</v>
      </c>
      <c r="J404" s="183" t="s">
        <v>608</v>
      </c>
      <c r="K404" s="183"/>
    </row>
    <row r="405" spans="1:11" hidden="1">
      <c r="A405" s="183">
        <v>6560</v>
      </c>
      <c r="B405" s="183" t="s">
        <v>1981</v>
      </c>
      <c r="C405" s="183" t="s">
        <v>1982</v>
      </c>
      <c r="D405" s="183" t="s">
        <v>727</v>
      </c>
      <c r="E405" s="183" t="s">
        <v>603</v>
      </c>
      <c r="F405" s="183" t="s">
        <v>604</v>
      </c>
      <c r="G405" s="181" t="s">
        <v>2012</v>
      </c>
      <c r="H405" s="183" t="s">
        <v>2013</v>
      </c>
      <c r="I405" s="183" t="s">
        <v>2014</v>
      </c>
      <c r="J405" s="183" t="s">
        <v>613</v>
      </c>
      <c r="K405" s="183"/>
    </row>
    <row r="406" spans="1:11" hidden="1">
      <c r="A406" s="183">
        <v>6561</v>
      </c>
      <c r="B406" s="183" t="s">
        <v>1981</v>
      </c>
      <c r="C406" s="183" t="s">
        <v>1982</v>
      </c>
      <c r="D406" s="183" t="s">
        <v>727</v>
      </c>
      <c r="E406" s="183" t="s">
        <v>603</v>
      </c>
      <c r="F406" s="183" t="s">
        <v>604</v>
      </c>
      <c r="G406" s="181" t="s">
        <v>2015</v>
      </c>
      <c r="H406" s="183" t="s">
        <v>2016</v>
      </c>
      <c r="I406" s="183" t="s">
        <v>2017</v>
      </c>
      <c r="J406" s="183" t="s">
        <v>608</v>
      </c>
      <c r="K406" s="183"/>
    </row>
    <row r="407" spans="1:11" hidden="1">
      <c r="A407" s="183">
        <v>6562</v>
      </c>
      <c r="B407" s="183" t="s">
        <v>1981</v>
      </c>
      <c r="C407" s="183" t="s">
        <v>1982</v>
      </c>
      <c r="D407" s="183" t="s">
        <v>727</v>
      </c>
      <c r="E407" s="183" t="s">
        <v>603</v>
      </c>
      <c r="F407" s="183" t="s">
        <v>604</v>
      </c>
      <c r="G407" s="181" t="s">
        <v>2018</v>
      </c>
      <c r="H407" s="183" t="s">
        <v>2019</v>
      </c>
      <c r="I407" s="183" t="s">
        <v>2020</v>
      </c>
      <c r="J407" s="183" t="s">
        <v>613</v>
      </c>
      <c r="K407" s="183"/>
    </row>
    <row r="408" spans="1:11" hidden="1">
      <c r="A408" s="183"/>
      <c r="B408" s="183"/>
      <c r="C408" s="183" t="s">
        <v>1982</v>
      </c>
      <c r="D408" s="183"/>
      <c r="E408" s="183" t="s">
        <v>1283</v>
      </c>
      <c r="F408" s="183" t="s">
        <v>1277</v>
      </c>
      <c r="G408" s="181" t="s">
        <v>2021</v>
      </c>
      <c r="H408" s="183"/>
      <c r="I408" s="183"/>
      <c r="J408" s="183" t="s">
        <v>1230</v>
      </c>
      <c r="K408" s="183"/>
    </row>
    <row r="409" spans="1:11" hidden="1">
      <c r="A409" s="183">
        <v>6565</v>
      </c>
      <c r="B409" s="183" t="s">
        <v>1981</v>
      </c>
      <c r="C409" s="183" t="s">
        <v>1982</v>
      </c>
      <c r="D409" s="183"/>
      <c r="E409" s="183" t="s">
        <v>1283</v>
      </c>
      <c r="F409" s="183" t="s">
        <v>1277</v>
      </c>
      <c r="G409" s="181" t="s">
        <v>2022</v>
      </c>
      <c r="H409" s="183" t="s">
        <v>2023</v>
      </c>
      <c r="I409" s="183" t="s">
        <v>2024</v>
      </c>
      <c r="J409" s="183" t="s">
        <v>1227</v>
      </c>
      <c r="K409" s="183"/>
    </row>
    <row r="410" spans="1:11" hidden="1">
      <c r="A410" s="183">
        <v>6566</v>
      </c>
      <c r="B410" s="183" t="s">
        <v>2025</v>
      </c>
      <c r="C410" s="183" t="s">
        <v>2026</v>
      </c>
      <c r="D410" s="183"/>
      <c r="E410" s="183" t="s">
        <v>603</v>
      </c>
      <c r="F410" s="183" t="s">
        <v>604</v>
      </c>
      <c r="G410" s="181" t="s">
        <v>2027</v>
      </c>
      <c r="H410" s="183" t="s">
        <v>2028</v>
      </c>
      <c r="I410" s="183" t="s">
        <v>2029</v>
      </c>
      <c r="J410" s="183" t="s">
        <v>608</v>
      </c>
      <c r="K410" s="183"/>
    </row>
    <row r="411" spans="1:11" hidden="1">
      <c r="A411" s="183">
        <v>6567</v>
      </c>
      <c r="B411" s="183" t="s">
        <v>2025</v>
      </c>
      <c r="C411" s="183" t="s">
        <v>2026</v>
      </c>
      <c r="D411" s="183"/>
      <c r="E411" s="183" t="s">
        <v>603</v>
      </c>
      <c r="F411" s="183" t="s">
        <v>604</v>
      </c>
      <c r="G411" s="181" t="s">
        <v>2030</v>
      </c>
      <c r="H411" s="183" t="s">
        <v>2031</v>
      </c>
      <c r="I411" s="183" t="s">
        <v>2032</v>
      </c>
      <c r="J411" s="183" t="s">
        <v>613</v>
      </c>
      <c r="K411" s="183"/>
    </row>
    <row r="412" spans="1:11" hidden="1">
      <c r="A412" s="183">
        <v>6568</v>
      </c>
      <c r="B412" s="183" t="s">
        <v>2025</v>
      </c>
      <c r="C412" s="183" t="s">
        <v>2026</v>
      </c>
      <c r="D412" s="183"/>
      <c r="E412" s="183" t="s">
        <v>603</v>
      </c>
      <c r="F412" s="183" t="s">
        <v>604</v>
      </c>
      <c r="G412" s="181" t="s">
        <v>2033</v>
      </c>
      <c r="H412" s="183" t="s">
        <v>2034</v>
      </c>
      <c r="I412" s="183" t="s">
        <v>2035</v>
      </c>
      <c r="J412" s="183" t="s">
        <v>608</v>
      </c>
      <c r="K412" s="183"/>
    </row>
    <row r="413" spans="1:11" hidden="1">
      <c r="A413" s="183">
        <v>6569</v>
      </c>
      <c r="B413" s="183" t="s">
        <v>2025</v>
      </c>
      <c r="C413" s="183" t="s">
        <v>2026</v>
      </c>
      <c r="D413" s="183"/>
      <c r="E413" s="183" t="s">
        <v>603</v>
      </c>
      <c r="F413" s="183" t="s">
        <v>604</v>
      </c>
      <c r="G413" s="181" t="s">
        <v>2036</v>
      </c>
      <c r="H413" s="183" t="s">
        <v>2037</v>
      </c>
      <c r="I413" s="183" t="s">
        <v>2038</v>
      </c>
      <c r="J413" s="183" t="s">
        <v>613</v>
      </c>
      <c r="K413" s="183"/>
    </row>
    <row r="414" spans="1:11" hidden="1">
      <c r="A414" s="183">
        <v>6570</v>
      </c>
      <c r="B414" s="183" t="s">
        <v>2025</v>
      </c>
      <c r="C414" s="183" t="s">
        <v>2026</v>
      </c>
      <c r="D414" s="183"/>
      <c r="E414" s="183" t="s">
        <v>603</v>
      </c>
      <c r="F414" s="183" t="s">
        <v>604</v>
      </c>
      <c r="G414" s="181" t="s">
        <v>2039</v>
      </c>
      <c r="H414" s="183" t="s">
        <v>2040</v>
      </c>
      <c r="I414" s="183" t="s">
        <v>2041</v>
      </c>
      <c r="J414" s="183" t="s">
        <v>608</v>
      </c>
      <c r="K414" s="183"/>
    </row>
    <row r="415" spans="1:11" hidden="1">
      <c r="A415" s="183">
        <v>6571</v>
      </c>
      <c r="B415" s="183" t="s">
        <v>2025</v>
      </c>
      <c r="C415" s="183" t="s">
        <v>2026</v>
      </c>
      <c r="D415" s="183"/>
      <c r="E415" s="183" t="s">
        <v>603</v>
      </c>
      <c r="F415" s="183" t="s">
        <v>604</v>
      </c>
      <c r="G415" s="181" t="s">
        <v>2042</v>
      </c>
      <c r="H415" s="183" t="s">
        <v>2043</v>
      </c>
      <c r="I415" s="183" t="s">
        <v>2044</v>
      </c>
      <c r="J415" s="183" t="s">
        <v>613</v>
      </c>
      <c r="K415" s="183"/>
    </row>
    <row r="416" spans="1:11" hidden="1">
      <c r="A416" s="183">
        <v>6572</v>
      </c>
      <c r="B416" s="183" t="s">
        <v>2025</v>
      </c>
      <c r="C416" s="183" t="s">
        <v>2026</v>
      </c>
      <c r="D416" s="183"/>
      <c r="E416" s="183" t="s">
        <v>603</v>
      </c>
      <c r="F416" s="183" t="s">
        <v>604</v>
      </c>
      <c r="G416" s="181" t="s">
        <v>2045</v>
      </c>
      <c r="H416" s="183" t="s">
        <v>2046</v>
      </c>
      <c r="I416" s="183" t="s">
        <v>2047</v>
      </c>
      <c r="J416" s="183" t="s">
        <v>608</v>
      </c>
      <c r="K416" s="183"/>
    </row>
    <row r="417" spans="1:11" hidden="1">
      <c r="A417" s="183">
        <v>6573</v>
      </c>
      <c r="B417" s="183" t="s">
        <v>2025</v>
      </c>
      <c r="C417" s="183" t="s">
        <v>2026</v>
      </c>
      <c r="D417" s="183"/>
      <c r="E417" s="183" t="s">
        <v>603</v>
      </c>
      <c r="F417" s="183" t="s">
        <v>604</v>
      </c>
      <c r="G417" s="181" t="s">
        <v>2048</v>
      </c>
      <c r="H417" s="183" t="s">
        <v>2049</v>
      </c>
      <c r="I417" s="183" t="s">
        <v>2047</v>
      </c>
      <c r="J417" s="183" t="s">
        <v>608</v>
      </c>
      <c r="K417" s="183"/>
    </row>
    <row r="418" spans="1:11" hidden="1">
      <c r="A418" s="183">
        <v>6574</v>
      </c>
      <c r="B418" s="183" t="s">
        <v>2025</v>
      </c>
      <c r="C418" s="183" t="s">
        <v>2026</v>
      </c>
      <c r="D418" s="183"/>
      <c r="E418" s="183" t="s">
        <v>603</v>
      </c>
      <c r="F418" s="183" t="s">
        <v>604</v>
      </c>
      <c r="G418" s="181" t="s">
        <v>2050</v>
      </c>
      <c r="H418" s="183" t="s">
        <v>2051</v>
      </c>
      <c r="I418" s="183" t="s">
        <v>2052</v>
      </c>
      <c r="J418" s="183" t="s">
        <v>613</v>
      </c>
      <c r="K418" s="183"/>
    </row>
    <row r="419" spans="1:11" hidden="1">
      <c r="A419" s="183">
        <v>6575</v>
      </c>
      <c r="B419" s="183" t="s">
        <v>2025</v>
      </c>
      <c r="C419" s="183" t="s">
        <v>2026</v>
      </c>
      <c r="D419" s="183"/>
      <c r="E419" s="183" t="s">
        <v>603</v>
      </c>
      <c r="F419" s="183" t="s">
        <v>604</v>
      </c>
      <c r="G419" s="181" t="s">
        <v>2053</v>
      </c>
      <c r="H419" s="183" t="s">
        <v>2054</v>
      </c>
      <c r="I419" s="183" t="s">
        <v>2052</v>
      </c>
      <c r="J419" s="183" t="s">
        <v>613</v>
      </c>
      <c r="K419" s="183"/>
    </row>
    <row r="420" spans="1:11" hidden="1">
      <c r="A420" s="183">
        <v>6576</v>
      </c>
      <c r="B420" s="183" t="s">
        <v>2025</v>
      </c>
      <c r="C420" s="183" t="s">
        <v>2026</v>
      </c>
      <c r="D420" s="183"/>
      <c r="E420" s="183" t="s">
        <v>603</v>
      </c>
      <c r="F420" s="183" t="s">
        <v>604</v>
      </c>
      <c r="G420" s="181" t="s">
        <v>2055</v>
      </c>
      <c r="H420" s="183" t="s">
        <v>2056</v>
      </c>
      <c r="I420" s="183" t="s">
        <v>2057</v>
      </c>
      <c r="J420" s="183" t="s">
        <v>608</v>
      </c>
      <c r="K420" s="183"/>
    </row>
    <row r="421" spans="1:11" hidden="1">
      <c r="A421" s="183">
        <v>6577</v>
      </c>
      <c r="B421" s="183" t="s">
        <v>2025</v>
      </c>
      <c r="C421" s="183" t="s">
        <v>2026</v>
      </c>
      <c r="D421" s="183"/>
      <c r="E421" s="183" t="s">
        <v>603</v>
      </c>
      <c r="F421" s="183" t="s">
        <v>604</v>
      </c>
      <c r="G421" s="181" t="s">
        <v>2058</v>
      </c>
      <c r="H421" s="183" t="s">
        <v>2059</v>
      </c>
      <c r="I421" s="183" t="s">
        <v>2060</v>
      </c>
      <c r="J421" s="183" t="s">
        <v>613</v>
      </c>
      <c r="K421" s="183"/>
    </row>
    <row r="422" spans="1:11" hidden="1">
      <c r="A422" s="190"/>
      <c r="B422" s="190"/>
      <c r="C422" s="190" t="s">
        <v>2026</v>
      </c>
      <c r="D422" s="190"/>
      <c r="E422" s="190" t="s">
        <v>603</v>
      </c>
      <c r="F422" s="190" t="s">
        <v>604</v>
      </c>
      <c r="G422" s="191" t="s">
        <v>2061</v>
      </c>
      <c r="H422" s="190" t="s">
        <v>2062</v>
      </c>
      <c r="I422" s="190" t="s">
        <v>2063</v>
      </c>
      <c r="J422" s="190" t="s">
        <v>608</v>
      </c>
      <c r="K422" s="183"/>
    </row>
    <row r="423" spans="1:11" hidden="1">
      <c r="A423" s="190"/>
      <c r="B423" s="190"/>
      <c r="C423" s="190" t="s">
        <v>2026</v>
      </c>
      <c r="D423" s="190"/>
      <c r="E423" s="190" t="s">
        <v>603</v>
      </c>
      <c r="F423" s="190" t="s">
        <v>604</v>
      </c>
      <c r="G423" s="191" t="s">
        <v>2064</v>
      </c>
      <c r="H423" s="190" t="s">
        <v>2062</v>
      </c>
      <c r="I423" s="190" t="s">
        <v>2063</v>
      </c>
      <c r="J423" s="190" t="s">
        <v>613</v>
      </c>
      <c r="K423" s="183"/>
    </row>
    <row r="424" spans="1:11" hidden="1">
      <c r="A424" s="190"/>
      <c r="B424" s="190"/>
      <c r="C424" s="190" t="s">
        <v>2026</v>
      </c>
      <c r="D424" s="190"/>
      <c r="E424" s="190" t="s">
        <v>603</v>
      </c>
      <c r="F424" s="190" t="s">
        <v>604</v>
      </c>
      <c r="G424" s="191" t="s">
        <v>2065</v>
      </c>
      <c r="H424" s="190" t="s">
        <v>2066</v>
      </c>
      <c r="I424" s="190" t="s">
        <v>2067</v>
      </c>
      <c r="J424" s="190" t="s">
        <v>608</v>
      </c>
      <c r="K424" s="183"/>
    </row>
    <row r="425" spans="1:11" hidden="1">
      <c r="A425" s="190"/>
      <c r="B425" s="190"/>
      <c r="C425" s="190" t="s">
        <v>2026</v>
      </c>
      <c r="D425" s="190"/>
      <c r="E425" s="190" t="s">
        <v>603</v>
      </c>
      <c r="F425" s="190" t="s">
        <v>604</v>
      </c>
      <c r="G425" s="191" t="s">
        <v>2068</v>
      </c>
      <c r="H425" s="190" t="s">
        <v>2066</v>
      </c>
      <c r="I425" s="190" t="s">
        <v>2067</v>
      </c>
      <c r="J425" s="190" t="s">
        <v>613</v>
      </c>
      <c r="K425" s="183"/>
    </row>
    <row r="426" spans="1:11" hidden="1">
      <c r="A426" s="183">
        <v>6578</v>
      </c>
      <c r="B426" s="183" t="s">
        <v>2025</v>
      </c>
      <c r="C426" s="183" t="s">
        <v>2026</v>
      </c>
      <c r="D426" s="183"/>
      <c r="E426" s="183" t="s">
        <v>603</v>
      </c>
      <c r="F426" s="183" t="s">
        <v>604</v>
      </c>
      <c r="G426" s="181" t="s">
        <v>2069</v>
      </c>
      <c r="H426" s="183" t="s">
        <v>2070</v>
      </c>
      <c r="I426" s="183" t="s">
        <v>2071</v>
      </c>
      <c r="J426" s="183" t="s">
        <v>608</v>
      </c>
      <c r="K426" s="183"/>
    </row>
    <row r="427" spans="1:11" hidden="1">
      <c r="A427" s="183">
        <v>6579</v>
      </c>
      <c r="B427" s="183" t="s">
        <v>2025</v>
      </c>
      <c r="C427" s="183" t="s">
        <v>2026</v>
      </c>
      <c r="D427" s="183"/>
      <c r="E427" s="183" t="s">
        <v>603</v>
      </c>
      <c r="F427" s="183" t="s">
        <v>604</v>
      </c>
      <c r="G427" s="181" t="s">
        <v>2072</v>
      </c>
      <c r="H427" s="183" t="s">
        <v>2073</v>
      </c>
      <c r="I427" s="183" t="s">
        <v>2074</v>
      </c>
      <c r="J427" s="183" t="s">
        <v>613</v>
      </c>
      <c r="K427" s="183"/>
    </row>
    <row r="428" spans="1:11" hidden="1">
      <c r="A428" s="183"/>
      <c r="B428" s="183"/>
      <c r="C428" s="183" t="s">
        <v>2026</v>
      </c>
      <c r="D428" s="183"/>
      <c r="E428" s="183" t="s">
        <v>603</v>
      </c>
      <c r="F428" s="183" t="s">
        <v>604</v>
      </c>
      <c r="G428" s="181" t="s">
        <v>2075</v>
      </c>
      <c r="H428" s="183"/>
      <c r="I428" s="183"/>
      <c r="J428" s="183" t="s">
        <v>608</v>
      </c>
      <c r="K428" s="203" t="s">
        <v>2076</v>
      </c>
    </row>
    <row r="429" spans="1:11" hidden="1">
      <c r="A429" s="183"/>
      <c r="B429" s="183"/>
      <c r="C429" s="183" t="s">
        <v>2026</v>
      </c>
      <c r="D429" s="183"/>
      <c r="E429" s="183" t="s">
        <v>603</v>
      </c>
      <c r="F429" s="183" t="s">
        <v>604</v>
      </c>
      <c r="G429" s="181" t="s">
        <v>2077</v>
      </c>
      <c r="H429" s="183"/>
      <c r="I429" s="183"/>
      <c r="J429" s="183" t="s">
        <v>613</v>
      </c>
      <c r="K429" s="203" t="s">
        <v>2078</v>
      </c>
    </row>
    <row r="430" spans="1:11" hidden="1">
      <c r="A430" s="183">
        <v>6580</v>
      </c>
      <c r="B430" s="183" t="s">
        <v>2025</v>
      </c>
      <c r="C430" s="183" t="s">
        <v>2026</v>
      </c>
      <c r="D430" s="183"/>
      <c r="E430" s="183" t="s">
        <v>603</v>
      </c>
      <c r="F430" s="183" t="s">
        <v>604</v>
      </c>
      <c r="G430" s="181" t="s">
        <v>2079</v>
      </c>
      <c r="H430" s="183" t="s">
        <v>2080</v>
      </c>
      <c r="I430" s="183" t="s">
        <v>2081</v>
      </c>
      <c r="J430" s="183" t="s">
        <v>608</v>
      </c>
      <c r="K430" s="183"/>
    </row>
    <row r="431" spans="1:11" hidden="1">
      <c r="A431" s="183">
        <v>6581</v>
      </c>
      <c r="B431" s="183" t="s">
        <v>2025</v>
      </c>
      <c r="C431" s="183" t="s">
        <v>2026</v>
      </c>
      <c r="D431" s="183"/>
      <c r="E431" s="183" t="s">
        <v>603</v>
      </c>
      <c r="F431" s="183" t="s">
        <v>604</v>
      </c>
      <c r="G431" s="181" t="s">
        <v>2082</v>
      </c>
      <c r="H431" s="183" t="s">
        <v>2083</v>
      </c>
      <c r="I431" s="183" t="s">
        <v>2084</v>
      </c>
      <c r="J431" s="183" t="s">
        <v>613</v>
      </c>
      <c r="K431" s="183"/>
    </row>
    <row r="432" spans="1:11" hidden="1">
      <c r="A432" s="183"/>
      <c r="B432" s="183"/>
      <c r="C432" s="183" t="s">
        <v>2026</v>
      </c>
      <c r="D432" s="183"/>
      <c r="E432" s="183" t="s">
        <v>603</v>
      </c>
      <c r="F432" s="183" t="s">
        <v>604</v>
      </c>
      <c r="G432" s="181" t="s">
        <v>2085</v>
      </c>
      <c r="H432" s="183"/>
      <c r="I432" s="183"/>
      <c r="J432" s="183" t="s">
        <v>608</v>
      </c>
      <c r="K432" s="203" t="s">
        <v>2086</v>
      </c>
    </row>
    <row r="433" spans="1:11" hidden="1">
      <c r="A433" s="183"/>
      <c r="B433" s="183"/>
      <c r="C433" s="183" t="s">
        <v>2026</v>
      </c>
      <c r="D433" s="183"/>
      <c r="E433" s="183" t="s">
        <v>603</v>
      </c>
      <c r="F433" s="183" t="s">
        <v>604</v>
      </c>
      <c r="G433" s="181" t="s">
        <v>2087</v>
      </c>
      <c r="H433" s="183"/>
      <c r="I433" s="183"/>
      <c r="J433" s="183" t="s">
        <v>613</v>
      </c>
      <c r="K433" s="203" t="s">
        <v>2088</v>
      </c>
    </row>
    <row r="434" spans="1:11" hidden="1">
      <c r="A434" s="183"/>
      <c r="B434" s="183"/>
      <c r="C434" s="183" t="s">
        <v>2026</v>
      </c>
      <c r="D434" s="183"/>
      <c r="E434" s="183" t="s">
        <v>1225</v>
      </c>
      <c r="F434" s="183" t="s">
        <v>604</v>
      </c>
      <c r="G434" s="181" t="s">
        <v>2089</v>
      </c>
      <c r="H434" s="183"/>
      <c r="I434" s="183"/>
      <c r="J434" s="183" t="s">
        <v>1227</v>
      </c>
      <c r="K434" s="187" t="s">
        <v>2090</v>
      </c>
    </row>
    <row r="435" spans="1:11" hidden="1">
      <c r="A435" s="183"/>
      <c r="B435" s="183"/>
      <c r="C435" s="183" t="s">
        <v>2026</v>
      </c>
      <c r="D435" s="183"/>
      <c r="E435" s="183" t="s">
        <v>1225</v>
      </c>
      <c r="F435" s="183" t="s">
        <v>604</v>
      </c>
      <c r="G435" s="181" t="s">
        <v>2091</v>
      </c>
      <c r="H435" s="183"/>
      <c r="I435" s="183"/>
      <c r="J435" s="183" t="s">
        <v>1230</v>
      </c>
      <c r="K435" s="187" t="s">
        <v>2092</v>
      </c>
    </row>
    <row r="436" spans="1:11" hidden="1">
      <c r="A436" s="190"/>
      <c r="B436" s="190"/>
      <c r="C436" s="190" t="s">
        <v>2093</v>
      </c>
      <c r="D436" s="190"/>
      <c r="E436" s="190" t="s">
        <v>1225</v>
      </c>
      <c r="F436" s="190" t="s">
        <v>604</v>
      </c>
      <c r="G436" s="191" t="s">
        <v>2094</v>
      </c>
      <c r="H436" s="190"/>
      <c r="I436" s="190"/>
      <c r="J436" s="190" t="s">
        <v>1227</v>
      </c>
      <c r="K436" s="204"/>
    </row>
    <row r="437" spans="1:11" hidden="1">
      <c r="A437" s="190"/>
      <c r="B437" s="190"/>
      <c r="C437" s="190" t="s">
        <v>2093</v>
      </c>
      <c r="D437" s="190"/>
      <c r="E437" s="190" t="s">
        <v>1225</v>
      </c>
      <c r="F437" s="190" t="s">
        <v>604</v>
      </c>
      <c r="G437" s="191" t="s">
        <v>2095</v>
      </c>
      <c r="H437" s="190"/>
      <c r="I437" s="190"/>
      <c r="J437" s="190" t="s">
        <v>1230</v>
      </c>
      <c r="K437" s="204"/>
    </row>
    <row r="438" spans="1:11" hidden="1">
      <c r="A438" s="190"/>
      <c r="B438" s="190"/>
      <c r="C438" s="190" t="s">
        <v>2093</v>
      </c>
      <c r="D438" s="190"/>
      <c r="E438" s="190" t="s">
        <v>1253</v>
      </c>
      <c r="F438" s="190" t="s">
        <v>604</v>
      </c>
      <c r="G438" s="191" t="s">
        <v>2096</v>
      </c>
      <c r="H438" s="190"/>
      <c r="I438" s="190"/>
      <c r="J438" s="190" t="s">
        <v>2097</v>
      </c>
      <c r="K438" s="204"/>
    </row>
    <row r="439" spans="1:11" hidden="1">
      <c r="A439" s="190"/>
      <c r="B439" s="190"/>
      <c r="C439" s="190" t="s">
        <v>2093</v>
      </c>
      <c r="D439" s="190"/>
      <c r="E439" s="190" t="s">
        <v>1253</v>
      </c>
      <c r="F439" s="190" t="s">
        <v>604</v>
      </c>
      <c r="G439" s="191" t="s">
        <v>2098</v>
      </c>
      <c r="H439" s="190"/>
      <c r="I439" s="190"/>
      <c r="J439" s="190" t="s">
        <v>2099</v>
      </c>
      <c r="K439" s="204"/>
    </row>
    <row r="440" spans="1:11" hidden="1">
      <c r="A440" s="190"/>
      <c r="B440" s="190"/>
      <c r="C440" s="190" t="s">
        <v>2093</v>
      </c>
      <c r="D440" s="190"/>
      <c r="E440" s="190" t="s">
        <v>1225</v>
      </c>
      <c r="F440" s="190" t="s">
        <v>604</v>
      </c>
      <c r="G440" s="191" t="s">
        <v>2100</v>
      </c>
      <c r="H440" s="190"/>
      <c r="I440" s="190"/>
      <c r="J440" s="190" t="s">
        <v>1227</v>
      </c>
      <c r="K440" s="204"/>
    </row>
    <row r="441" spans="1:11" hidden="1">
      <c r="A441" s="190"/>
      <c r="B441" s="190"/>
      <c r="C441" s="190" t="s">
        <v>2093</v>
      </c>
      <c r="D441" s="190"/>
      <c r="E441" s="190" t="s">
        <v>1225</v>
      </c>
      <c r="F441" s="190" t="s">
        <v>604</v>
      </c>
      <c r="G441" s="191" t="s">
        <v>2101</v>
      </c>
      <c r="H441" s="190"/>
      <c r="I441" s="190"/>
      <c r="J441" s="190" t="s">
        <v>1230</v>
      </c>
      <c r="K441" s="204"/>
    </row>
    <row r="442" spans="1:11" hidden="1">
      <c r="A442" s="190"/>
      <c r="B442" s="190"/>
      <c r="C442" s="190" t="s">
        <v>2093</v>
      </c>
      <c r="D442" s="190"/>
      <c r="E442" s="190" t="s">
        <v>603</v>
      </c>
      <c r="F442" s="190" t="s">
        <v>604</v>
      </c>
      <c r="G442" s="191" t="s">
        <v>2102</v>
      </c>
      <c r="H442" s="190"/>
      <c r="I442" s="190"/>
      <c r="J442" s="190" t="s">
        <v>613</v>
      </c>
      <c r="K442" s="204"/>
    </row>
    <row r="443" spans="1:11" hidden="1">
      <c r="A443" s="190"/>
      <c r="B443" s="190"/>
      <c r="C443" s="190" t="s">
        <v>2093</v>
      </c>
      <c r="D443" s="190"/>
      <c r="E443" s="190" t="s">
        <v>603</v>
      </c>
      <c r="F443" s="190" t="s">
        <v>604</v>
      </c>
      <c r="G443" s="191" t="s">
        <v>2103</v>
      </c>
      <c r="H443" s="190"/>
      <c r="I443" s="190"/>
      <c r="J443" s="190" t="s">
        <v>608</v>
      </c>
      <c r="K443" s="204"/>
    </row>
    <row r="444" spans="1:11" hidden="1">
      <c r="A444" s="190"/>
      <c r="B444" s="190"/>
      <c r="C444" s="190" t="s">
        <v>2093</v>
      </c>
      <c r="D444" s="190"/>
      <c r="E444" s="190" t="s">
        <v>603</v>
      </c>
      <c r="F444" s="190" t="s">
        <v>604</v>
      </c>
      <c r="G444" s="191" t="s">
        <v>2104</v>
      </c>
      <c r="H444" s="190"/>
      <c r="I444" s="190"/>
      <c r="J444" s="190" t="s">
        <v>613</v>
      </c>
      <c r="K444" s="204"/>
    </row>
    <row r="445" spans="1:11" hidden="1">
      <c r="A445" s="190"/>
      <c r="B445" s="190"/>
      <c r="C445" s="190" t="s">
        <v>2093</v>
      </c>
      <c r="D445" s="190"/>
      <c r="E445" s="190" t="s">
        <v>603</v>
      </c>
      <c r="F445" s="190" t="s">
        <v>604</v>
      </c>
      <c r="G445" s="191" t="s">
        <v>2105</v>
      </c>
      <c r="H445" s="190"/>
      <c r="I445" s="190"/>
      <c r="J445" s="190" t="s">
        <v>608</v>
      </c>
      <c r="K445" s="204"/>
    </row>
    <row r="446" spans="1:11" hidden="1">
      <c r="A446" s="190"/>
      <c r="B446" s="190"/>
      <c r="C446" s="190" t="s">
        <v>2093</v>
      </c>
      <c r="D446" s="190"/>
      <c r="E446" s="190" t="s">
        <v>603</v>
      </c>
      <c r="F446" s="190" t="s">
        <v>604</v>
      </c>
      <c r="G446" s="191" t="s">
        <v>2106</v>
      </c>
      <c r="H446" s="190"/>
      <c r="I446" s="190"/>
      <c r="J446" s="190" t="s">
        <v>613</v>
      </c>
      <c r="K446" s="204"/>
    </row>
    <row r="447" spans="1:11" hidden="1">
      <c r="A447" s="190"/>
      <c r="B447" s="190"/>
      <c r="C447" s="190" t="s">
        <v>2093</v>
      </c>
      <c r="D447" s="190"/>
      <c r="E447" s="190" t="s">
        <v>603</v>
      </c>
      <c r="F447" s="190" t="s">
        <v>604</v>
      </c>
      <c r="G447" s="191" t="s">
        <v>2107</v>
      </c>
      <c r="H447" s="190"/>
      <c r="I447" s="190"/>
      <c r="J447" s="190" t="s">
        <v>608</v>
      </c>
      <c r="K447" s="204"/>
    </row>
    <row r="448" spans="1:11" hidden="1">
      <c r="A448" s="190"/>
      <c r="B448" s="190"/>
      <c r="C448" s="190" t="s">
        <v>2093</v>
      </c>
      <c r="D448" s="190"/>
      <c r="E448" s="190" t="s">
        <v>603</v>
      </c>
      <c r="F448" s="190" t="s">
        <v>604</v>
      </c>
      <c r="G448" s="191" t="s">
        <v>2108</v>
      </c>
      <c r="H448" s="190"/>
      <c r="I448" s="190"/>
      <c r="J448" s="190" t="s">
        <v>613</v>
      </c>
      <c r="K448" s="204" t="s">
        <v>2109</v>
      </c>
    </row>
    <row r="449" spans="1:11" hidden="1">
      <c r="A449" s="190"/>
      <c r="B449" s="190"/>
      <c r="C449" s="190" t="s">
        <v>2093</v>
      </c>
      <c r="D449" s="190"/>
      <c r="E449" s="190" t="s">
        <v>603</v>
      </c>
      <c r="F449" s="190" t="s">
        <v>604</v>
      </c>
      <c r="G449" s="191" t="s">
        <v>2110</v>
      </c>
      <c r="H449" s="190"/>
      <c r="I449" s="190"/>
      <c r="J449" s="190" t="s">
        <v>608</v>
      </c>
      <c r="K449" s="204" t="s">
        <v>2111</v>
      </c>
    </row>
    <row r="450" spans="1:11" hidden="1">
      <c r="A450" s="183">
        <v>6584</v>
      </c>
      <c r="B450" s="183" t="s">
        <v>2025</v>
      </c>
      <c r="C450" s="183" t="s">
        <v>2026</v>
      </c>
      <c r="D450" s="183"/>
      <c r="E450" s="183" t="s">
        <v>603</v>
      </c>
      <c r="F450" s="183" t="s">
        <v>604</v>
      </c>
      <c r="G450" s="181" t="s">
        <v>2112</v>
      </c>
      <c r="H450" s="183" t="s">
        <v>2113</v>
      </c>
      <c r="I450" s="183" t="s">
        <v>2114</v>
      </c>
      <c r="J450" s="183" t="s">
        <v>608</v>
      </c>
      <c r="K450" s="183" t="s">
        <v>2115</v>
      </c>
    </row>
    <row r="451" spans="1:11" hidden="1">
      <c r="A451" s="183">
        <v>6585</v>
      </c>
      <c r="B451" s="183" t="s">
        <v>2025</v>
      </c>
      <c r="C451" s="183" t="s">
        <v>2026</v>
      </c>
      <c r="D451" s="183"/>
      <c r="E451" s="183" t="s">
        <v>603</v>
      </c>
      <c r="F451" s="183" t="s">
        <v>604</v>
      </c>
      <c r="G451" s="181" t="s">
        <v>2116</v>
      </c>
      <c r="H451" s="183" t="s">
        <v>2117</v>
      </c>
      <c r="I451" s="183" t="s">
        <v>2118</v>
      </c>
      <c r="J451" s="183" t="s">
        <v>613</v>
      </c>
      <c r="K451" s="183" t="s">
        <v>2119</v>
      </c>
    </row>
    <row r="452" spans="1:11" hidden="1">
      <c r="A452" s="183">
        <v>6586</v>
      </c>
      <c r="B452" s="183" t="s">
        <v>2025</v>
      </c>
      <c r="C452" s="183" t="s">
        <v>2026</v>
      </c>
      <c r="D452" s="183"/>
      <c r="E452" s="183" t="s">
        <v>603</v>
      </c>
      <c r="F452" s="183" t="s">
        <v>604</v>
      </c>
      <c r="G452" s="181" t="s">
        <v>2120</v>
      </c>
      <c r="H452" s="183" t="s">
        <v>2121</v>
      </c>
      <c r="I452" s="183" t="s">
        <v>2122</v>
      </c>
      <c r="J452" s="183" t="s">
        <v>608</v>
      </c>
      <c r="K452" s="183" t="s">
        <v>2123</v>
      </c>
    </row>
    <row r="453" spans="1:11" hidden="1">
      <c r="A453" s="183">
        <v>6587</v>
      </c>
      <c r="B453" s="183" t="s">
        <v>2025</v>
      </c>
      <c r="C453" s="183" t="s">
        <v>2026</v>
      </c>
      <c r="D453" s="183"/>
      <c r="E453" s="183" t="s">
        <v>603</v>
      </c>
      <c r="F453" s="183" t="s">
        <v>604</v>
      </c>
      <c r="G453" s="181" t="s">
        <v>2124</v>
      </c>
      <c r="H453" s="183" t="s">
        <v>2125</v>
      </c>
      <c r="I453" s="183" t="s">
        <v>2126</v>
      </c>
      <c r="J453" s="183" t="s">
        <v>613</v>
      </c>
      <c r="K453" s="183" t="s">
        <v>2127</v>
      </c>
    </row>
    <row r="454" spans="1:11" hidden="1">
      <c r="A454" s="183">
        <v>6588</v>
      </c>
      <c r="B454" s="183" t="s">
        <v>2025</v>
      </c>
      <c r="C454" s="183" t="s">
        <v>2026</v>
      </c>
      <c r="D454" s="183"/>
      <c r="E454" s="183" t="s">
        <v>603</v>
      </c>
      <c r="F454" s="183" t="s">
        <v>604</v>
      </c>
      <c r="G454" s="181" t="s">
        <v>2128</v>
      </c>
      <c r="H454" s="183" t="s">
        <v>2129</v>
      </c>
      <c r="I454" s="183" t="s">
        <v>2130</v>
      </c>
      <c r="J454" s="183" t="s">
        <v>608</v>
      </c>
      <c r="K454" s="183" t="s">
        <v>2131</v>
      </c>
    </row>
    <row r="455" spans="1:11" hidden="1">
      <c r="A455" s="183">
        <v>6589</v>
      </c>
      <c r="B455" s="183" t="s">
        <v>2025</v>
      </c>
      <c r="C455" s="183" t="s">
        <v>2026</v>
      </c>
      <c r="D455" s="183"/>
      <c r="E455" s="183" t="s">
        <v>603</v>
      </c>
      <c r="F455" s="183" t="s">
        <v>604</v>
      </c>
      <c r="G455" s="181" t="s">
        <v>2132</v>
      </c>
      <c r="H455" s="183" t="s">
        <v>2133</v>
      </c>
      <c r="I455" s="183" t="s">
        <v>2134</v>
      </c>
      <c r="J455" s="183" t="s">
        <v>613</v>
      </c>
      <c r="K455" s="183" t="s">
        <v>2135</v>
      </c>
    </row>
    <row r="456" spans="1:11" hidden="1">
      <c r="A456" s="183">
        <v>6590</v>
      </c>
      <c r="B456" s="183" t="s">
        <v>2025</v>
      </c>
      <c r="C456" s="183" t="s">
        <v>2026</v>
      </c>
      <c r="D456" s="183"/>
      <c r="E456" s="183" t="s">
        <v>603</v>
      </c>
      <c r="F456" s="183" t="s">
        <v>604</v>
      </c>
      <c r="G456" s="181" t="s">
        <v>2136</v>
      </c>
      <c r="H456" s="183" t="s">
        <v>2137</v>
      </c>
      <c r="I456" s="183" t="s">
        <v>2138</v>
      </c>
      <c r="J456" s="183" t="s">
        <v>608</v>
      </c>
      <c r="K456" s="183" t="s">
        <v>2139</v>
      </c>
    </row>
    <row r="457" spans="1:11" hidden="1">
      <c r="A457" s="183">
        <v>6591</v>
      </c>
      <c r="B457" s="183" t="s">
        <v>2025</v>
      </c>
      <c r="C457" s="183" t="s">
        <v>2026</v>
      </c>
      <c r="D457" s="183"/>
      <c r="E457" s="183" t="s">
        <v>603</v>
      </c>
      <c r="F457" s="183" t="s">
        <v>604</v>
      </c>
      <c r="G457" s="181" t="s">
        <v>2140</v>
      </c>
      <c r="H457" s="183" t="s">
        <v>2141</v>
      </c>
      <c r="I457" s="183" t="s">
        <v>2142</v>
      </c>
      <c r="J457" s="183" t="s">
        <v>613</v>
      </c>
      <c r="K457" s="183" t="s">
        <v>2143</v>
      </c>
    </row>
    <row r="458" spans="1:11" hidden="1">
      <c r="A458" s="183">
        <v>6592</v>
      </c>
      <c r="B458" s="183" t="s">
        <v>2025</v>
      </c>
      <c r="C458" s="183" t="s">
        <v>2026</v>
      </c>
      <c r="D458" s="183"/>
      <c r="E458" s="183" t="s">
        <v>603</v>
      </c>
      <c r="F458" s="183" t="s">
        <v>604</v>
      </c>
      <c r="G458" s="181" t="s">
        <v>2144</v>
      </c>
      <c r="H458" s="183" t="s">
        <v>2145</v>
      </c>
      <c r="I458" s="183" t="s">
        <v>2146</v>
      </c>
      <c r="J458" s="183" t="s">
        <v>608</v>
      </c>
      <c r="K458" s="183" t="s">
        <v>2147</v>
      </c>
    </row>
    <row r="459" spans="1:11" hidden="1">
      <c r="A459" s="183">
        <v>6593</v>
      </c>
      <c r="B459" s="183" t="s">
        <v>2025</v>
      </c>
      <c r="C459" s="183" t="s">
        <v>2026</v>
      </c>
      <c r="D459" s="183"/>
      <c r="E459" s="183" t="s">
        <v>603</v>
      </c>
      <c r="F459" s="183" t="s">
        <v>604</v>
      </c>
      <c r="G459" s="181" t="s">
        <v>2148</v>
      </c>
      <c r="H459" s="183" t="s">
        <v>2149</v>
      </c>
      <c r="I459" s="183" t="s">
        <v>2150</v>
      </c>
      <c r="J459" s="183" t="s">
        <v>613</v>
      </c>
      <c r="K459" s="183" t="s">
        <v>2151</v>
      </c>
    </row>
    <row r="460" spans="1:11" hidden="1">
      <c r="A460" s="183"/>
      <c r="B460" s="183"/>
      <c r="C460" s="183" t="s">
        <v>2026</v>
      </c>
      <c r="D460" s="183"/>
      <c r="E460" s="183" t="s">
        <v>1253</v>
      </c>
      <c r="F460" s="183" t="s">
        <v>604</v>
      </c>
      <c r="G460" s="181" t="s">
        <v>2152</v>
      </c>
      <c r="H460" s="183"/>
      <c r="I460" s="183"/>
      <c r="J460" s="183" t="s">
        <v>1255</v>
      </c>
      <c r="K460" s="187" t="s">
        <v>2153</v>
      </c>
    </row>
    <row r="461" spans="1:11" hidden="1">
      <c r="A461" s="183">
        <v>6594</v>
      </c>
      <c r="B461" s="183" t="s">
        <v>2025</v>
      </c>
      <c r="C461" s="183" t="s">
        <v>2026</v>
      </c>
      <c r="D461" s="183"/>
      <c r="E461" s="183" t="s">
        <v>1253</v>
      </c>
      <c r="F461" s="183" t="s">
        <v>604</v>
      </c>
      <c r="G461" s="181" t="s">
        <v>2154</v>
      </c>
      <c r="H461" s="183"/>
      <c r="I461" s="183"/>
      <c r="J461" s="183" t="s">
        <v>1258</v>
      </c>
      <c r="K461" s="187" t="s">
        <v>2155</v>
      </c>
    </row>
    <row r="462" spans="1:11" hidden="1">
      <c r="A462" s="183"/>
      <c r="B462" s="183"/>
      <c r="C462" s="183" t="s">
        <v>2026</v>
      </c>
      <c r="D462" s="183"/>
      <c r="E462" s="183" t="s">
        <v>1248</v>
      </c>
      <c r="F462" s="183" t="s">
        <v>604</v>
      </c>
      <c r="G462" s="181" t="s">
        <v>2156</v>
      </c>
      <c r="H462" s="183"/>
      <c r="I462" s="183"/>
      <c r="J462" s="183" t="s">
        <v>1227</v>
      </c>
      <c r="K462" s="187" t="s">
        <v>2157</v>
      </c>
    </row>
    <row r="463" spans="1:11" hidden="1">
      <c r="A463" s="183"/>
      <c r="B463" s="183"/>
      <c r="C463" s="183" t="s">
        <v>2026</v>
      </c>
      <c r="D463" s="183"/>
      <c r="E463" s="183" t="s">
        <v>1248</v>
      </c>
      <c r="F463" s="183" t="s">
        <v>604</v>
      </c>
      <c r="G463" s="181" t="s">
        <v>2158</v>
      </c>
      <c r="H463" s="183"/>
      <c r="I463" s="183"/>
      <c r="J463" s="183" t="s">
        <v>1230</v>
      </c>
      <c r="K463" s="187" t="s">
        <v>2159</v>
      </c>
    </row>
    <row r="464" spans="1:11" hidden="1">
      <c r="A464" s="183">
        <v>6597</v>
      </c>
      <c r="B464" s="183" t="s">
        <v>2025</v>
      </c>
      <c r="C464" s="183" t="s">
        <v>2026</v>
      </c>
      <c r="D464" s="183"/>
      <c r="E464" s="183" t="s">
        <v>1283</v>
      </c>
      <c r="F464" s="183" t="s">
        <v>1277</v>
      </c>
      <c r="G464" s="181" t="s">
        <v>2160</v>
      </c>
      <c r="H464" s="183" t="s">
        <v>2161</v>
      </c>
      <c r="I464" s="183" t="s">
        <v>2162</v>
      </c>
      <c r="J464" s="183" t="s">
        <v>1227</v>
      </c>
      <c r="K464" s="188"/>
    </row>
    <row r="465" spans="1:11" hidden="1">
      <c r="A465" s="183"/>
      <c r="B465" s="183"/>
      <c r="C465" s="183" t="s">
        <v>2026</v>
      </c>
      <c r="D465" s="183"/>
      <c r="E465" s="183" t="s">
        <v>1283</v>
      </c>
      <c r="F465" s="183" t="s">
        <v>1277</v>
      </c>
      <c r="G465" s="181" t="s">
        <v>2163</v>
      </c>
      <c r="H465" s="183"/>
      <c r="I465" s="183"/>
      <c r="J465" s="183" t="s">
        <v>1230</v>
      </c>
      <c r="K465" s="188"/>
    </row>
    <row r="466" spans="1:11" hidden="1">
      <c r="A466" s="183">
        <v>6598</v>
      </c>
      <c r="B466" s="183" t="s">
        <v>2025</v>
      </c>
      <c r="C466" s="183" t="s">
        <v>2026</v>
      </c>
      <c r="D466" s="183"/>
      <c r="E466" s="183" t="s">
        <v>1283</v>
      </c>
      <c r="F466" s="183" t="s">
        <v>1277</v>
      </c>
      <c r="G466" s="181" t="s">
        <v>2164</v>
      </c>
      <c r="H466" s="183"/>
      <c r="I466" s="183" t="s">
        <v>2165</v>
      </c>
      <c r="J466" s="183" t="s">
        <v>1227</v>
      </c>
      <c r="K466" s="188"/>
    </row>
    <row r="467" spans="1:11" hidden="1">
      <c r="A467" s="183"/>
      <c r="B467" s="183"/>
      <c r="C467" s="183" t="s">
        <v>2026</v>
      </c>
      <c r="D467" s="183"/>
      <c r="E467" s="183" t="s">
        <v>1283</v>
      </c>
      <c r="F467" s="183" t="s">
        <v>1277</v>
      </c>
      <c r="G467" s="181" t="s">
        <v>2166</v>
      </c>
      <c r="H467" s="183"/>
      <c r="I467" s="183"/>
      <c r="J467" s="183" t="s">
        <v>1230</v>
      </c>
      <c r="K467" s="188"/>
    </row>
    <row r="468" spans="1:11" hidden="1">
      <c r="A468" s="183"/>
      <c r="B468" s="183"/>
      <c r="C468" s="183" t="s">
        <v>2026</v>
      </c>
      <c r="D468" s="183"/>
      <c r="E468" s="183" t="s">
        <v>1283</v>
      </c>
      <c r="F468" s="183" t="s">
        <v>1277</v>
      </c>
      <c r="G468" s="181" t="s">
        <v>2167</v>
      </c>
      <c r="H468" s="183"/>
      <c r="I468" s="183"/>
      <c r="J468" s="183" t="s">
        <v>1227</v>
      </c>
      <c r="K468" s="188"/>
    </row>
    <row r="469" spans="1:11" hidden="1">
      <c r="A469" s="183">
        <v>6599</v>
      </c>
      <c r="B469" s="183" t="s">
        <v>2025</v>
      </c>
      <c r="C469" s="183" t="s">
        <v>2026</v>
      </c>
      <c r="D469" s="183"/>
      <c r="E469" s="183" t="s">
        <v>1283</v>
      </c>
      <c r="F469" s="183" t="s">
        <v>1277</v>
      </c>
      <c r="G469" s="181" t="s">
        <v>2168</v>
      </c>
      <c r="H469" s="183" t="s">
        <v>2169</v>
      </c>
      <c r="I469" s="183" t="s">
        <v>2170</v>
      </c>
      <c r="J469" s="183" t="s">
        <v>1230</v>
      </c>
      <c r="K469" s="188"/>
    </row>
    <row r="470" spans="1:11" hidden="1">
      <c r="A470" s="183"/>
      <c r="B470" s="183"/>
      <c r="C470" s="183" t="s">
        <v>2026</v>
      </c>
      <c r="D470" s="183"/>
      <c r="E470" s="183" t="s">
        <v>1283</v>
      </c>
      <c r="F470" s="183" t="s">
        <v>1277</v>
      </c>
      <c r="G470" s="181" t="s">
        <v>2171</v>
      </c>
      <c r="H470" s="183"/>
      <c r="I470" s="183"/>
      <c r="J470" s="183" t="s">
        <v>1227</v>
      </c>
      <c r="K470" s="188"/>
    </row>
    <row r="471" spans="1:11" hidden="1">
      <c r="A471" s="183">
        <v>6600</v>
      </c>
      <c r="B471" s="183" t="s">
        <v>2025</v>
      </c>
      <c r="C471" s="183" t="s">
        <v>2026</v>
      </c>
      <c r="D471" s="183"/>
      <c r="E471" s="183" t="s">
        <v>1283</v>
      </c>
      <c r="F471" s="183" t="s">
        <v>1277</v>
      </c>
      <c r="G471" s="181" t="s">
        <v>2172</v>
      </c>
      <c r="H471" s="183" t="s">
        <v>2173</v>
      </c>
      <c r="I471" s="183" t="s">
        <v>2174</v>
      </c>
      <c r="J471" s="183" t="s">
        <v>1230</v>
      </c>
      <c r="K471" s="188"/>
    </row>
    <row r="472" spans="1:11" hidden="1">
      <c r="A472" s="183"/>
      <c r="B472" s="183"/>
      <c r="C472" s="183" t="s">
        <v>2026</v>
      </c>
      <c r="D472" s="183"/>
      <c r="E472" s="183" t="s">
        <v>1283</v>
      </c>
      <c r="F472" s="183" t="s">
        <v>1277</v>
      </c>
      <c r="G472" s="181" t="s">
        <v>2175</v>
      </c>
      <c r="H472" s="183"/>
      <c r="I472" s="183"/>
      <c r="J472" s="183" t="s">
        <v>1227</v>
      </c>
      <c r="K472" s="188"/>
    </row>
    <row r="473" spans="1:11" hidden="1">
      <c r="A473" s="183">
        <v>6601</v>
      </c>
      <c r="B473" s="183" t="s">
        <v>2025</v>
      </c>
      <c r="C473" s="183" t="s">
        <v>2026</v>
      </c>
      <c r="D473" s="183"/>
      <c r="E473" s="183" t="s">
        <v>1283</v>
      </c>
      <c r="F473" s="183" t="s">
        <v>1277</v>
      </c>
      <c r="G473" s="181" t="s">
        <v>2176</v>
      </c>
      <c r="H473" s="183" t="s">
        <v>2177</v>
      </c>
      <c r="I473" s="183" t="s">
        <v>2178</v>
      </c>
      <c r="J473" s="183" t="s">
        <v>1230</v>
      </c>
      <c r="K473" s="188"/>
    </row>
    <row r="474" spans="1:11" hidden="1">
      <c r="A474" s="183"/>
      <c r="B474" s="183"/>
      <c r="C474" s="183" t="s">
        <v>2026</v>
      </c>
      <c r="D474" s="183"/>
      <c r="E474" s="183" t="s">
        <v>1283</v>
      </c>
      <c r="F474" s="183" t="s">
        <v>1277</v>
      </c>
      <c r="G474" s="181" t="s">
        <v>2179</v>
      </c>
      <c r="H474" s="183"/>
      <c r="I474" s="183"/>
      <c r="J474" s="183" t="s">
        <v>1227</v>
      </c>
      <c r="K474" s="188"/>
    </row>
    <row r="475" spans="1:11" hidden="1">
      <c r="A475" s="183">
        <v>6602</v>
      </c>
      <c r="B475" s="183" t="s">
        <v>2025</v>
      </c>
      <c r="C475" s="183" t="s">
        <v>2026</v>
      </c>
      <c r="D475" s="183"/>
      <c r="E475" s="183" t="s">
        <v>1283</v>
      </c>
      <c r="F475" s="183" t="s">
        <v>1277</v>
      </c>
      <c r="G475" s="181" t="s">
        <v>2180</v>
      </c>
      <c r="H475" s="183" t="s">
        <v>2181</v>
      </c>
      <c r="I475" s="183" t="s">
        <v>2182</v>
      </c>
      <c r="J475" s="183" t="s">
        <v>1230</v>
      </c>
      <c r="K475" s="188"/>
    </row>
    <row r="476" spans="1:11" hidden="1">
      <c r="A476" s="183"/>
      <c r="B476" s="183"/>
      <c r="C476" s="183" t="s">
        <v>2183</v>
      </c>
      <c r="D476" s="183" t="s">
        <v>602</v>
      </c>
      <c r="E476" s="183" t="s">
        <v>603</v>
      </c>
      <c r="F476" s="183" t="s">
        <v>604</v>
      </c>
      <c r="G476" s="181" t="s">
        <v>2184</v>
      </c>
      <c r="H476" s="183"/>
      <c r="I476" s="183"/>
      <c r="J476" s="183" t="s">
        <v>737</v>
      </c>
      <c r="K476" s="186" t="s">
        <v>2185</v>
      </c>
    </row>
    <row r="477" spans="1:11" hidden="1">
      <c r="A477" s="183"/>
      <c r="B477" s="183"/>
      <c r="C477" s="183" t="s">
        <v>2183</v>
      </c>
      <c r="D477" s="183" t="s">
        <v>602</v>
      </c>
      <c r="E477" s="183" t="s">
        <v>603</v>
      </c>
      <c r="F477" s="183" t="s">
        <v>604</v>
      </c>
      <c r="G477" s="181" t="s">
        <v>2186</v>
      </c>
      <c r="H477" s="183"/>
      <c r="I477" s="183"/>
      <c r="J477" s="183" t="s">
        <v>747</v>
      </c>
      <c r="K477" s="186" t="s">
        <v>2187</v>
      </c>
    </row>
    <row r="478" spans="1:11" hidden="1">
      <c r="A478" s="183"/>
      <c r="B478" s="183"/>
      <c r="C478" s="183" t="s">
        <v>2183</v>
      </c>
      <c r="D478" s="183" t="s">
        <v>602</v>
      </c>
      <c r="E478" s="183" t="s">
        <v>603</v>
      </c>
      <c r="F478" s="183" t="s">
        <v>604</v>
      </c>
      <c r="G478" s="181" t="s">
        <v>2188</v>
      </c>
      <c r="H478" s="183"/>
      <c r="I478" s="183"/>
      <c r="J478" s="183" t="s">
        <v>737</v>
      </c>
      <c r="K478" s="186" t="s">
        <v>2189</v>
      </c>
    </row>
    <row r="479" spans="1:11" hidden="1">
      <c r="A479" s="183"/>
      <c r="B479" s="183"/>
      <c r="C479" s="183" t="s">
        <v>2183</v>
      </c>
      <c r="D479" s="183" t="s">
        <v>602</v>
      </c>
      <c r="E479" s="183" t="s">
        <v>603</v>
      </c>
      <c r="F479" s="183" t="s">
        <v>604</v>
      </c>
      <c r="G479" s="181" t="s">
        <v>2190</v>
      </c>
      <c r="H479" s="183"/>
      <c r="I479" s="183"/>
      <c r="J479" s="183" t="s">
        <v>747</v>
      </c>
      <c r="K479" s="186" t="s">
        <v>2191</v>
      </c>
    </row>
    <row r="480" spans="1:11" hidden="1">
      <c r="A480" s="183"/>
      <c r="B480" s="183"/>
      <c r="C480" s="183" t="s">
        <v>2183</v>
      </c>
      <c r="D480" s="183" t="s">
        <v>602</v>
      </c>
      <c r="E480" s="183" t="s">
        <v>603</v>
      </c>
      <c r="F480" s="183" t="s">
        <v>604</v>
      </c>
      <c r="G480" s="181" t="s">
        <v>2192</v>
      </c>
      <c r="H480" s="183"/>
      <c r="I480" s="183"/>
      <c r="J480" s="183" t="s">
        <v>737</v>
      </c>
      <c r="K480" s="186" t="s">
        <v>2193</v>
      </c>
    </row>
    <row r="481" spans="1:11" hidden="1">
      <c r="A481" s="183"/>
      <c r="B481" s="183"/>
      <c r="C481" s="183" t="s">
        <v>2183</v>
      </c>
      <c r="D481" s="183" t="s">
        <v>602</v>
      </c>
      <c r="E481" s="183" t="s">
        <v>603</v>
      </c>
      <c r="F481" s="183" t="s">
        <v>604</v>
      </c>
      <c r="G481" s="181" t="s">
        <v>2194</v>
      </c>
      <c r="H481" s="183"/>
      <c r="I481" s="183"/>
      <c r="J481" s="183" t="s">
        <v>747</v>
      </c>
      <c r="K481" s="186" t="s">
        <v>2195</v>
      </c>
    </row>
    <row r="482" spans="1:11" hidden="1">
      <c r="A482" s="183"/>
      <c r="B482" s="183"/>
      <c r="C482" s="183" t="s">
        <v>2183</v>
      </c>
      <c r="D482" s="183" t="s">
        <v>602</v>
      </c>
      <c r="E482" s="183" t="s">
        <v>603</v>
      </c>
      <c r="F482" s="183" t="s">
        <v>604</v>
      </c>
      <c r="G482" s="181" t="s">
        <v>2196</v>
      </c>
      <c r="H482" s="183"/>
      <c r="I482" s="183"/>
      <c r="J482" s="183" t="s">
        <v>737</v>
      </c>
      <c r="K482" s="186" t="s">
        <v>2197</v>
      </c>
    </row>
    <row r="483" spans="1:11" hidden="1">
      <c r="A483" s="183"/>
      <c r="B483" s="183"/>
      <c r="C483" s="183" t="s">
        <v>2183</v>
      </c>
      <c r="D483" s="183" t="s">
        <v>602</v>
      </c>
      <c r="E483" s="183" t="s">
        <v>603</v>
      </c>
      <c r="F483" s="183" t="s">
        <v>604</v>
      </c>
      <c r="G483" s="181" t="s">
        <v>2198</v>
      </c>
      <c r="H483" s="183"/>
      <c r="I483" s="183"/>
      <c r="J483" s="183" t="s">
        <v>747</v>
      </c>
      <c r="K483" s="186" t="s">
        <v>2199</v>
      </c>
    </row>
    <row r="484" spans="1:11" hidden="1">
      <c r="A484" s="183"/>
      <c r="B484" s="183"/>
      <c r="C484" s="183" t="s">
        <v>2183</v>
      </c>
      <c r="D484" s="183" t="s">
        <v>602</v>
      </c>
      <c r="E484" s="183" t="s">
        <v>603</v>
      </c>
      <c r="F484" s="183" t="s">
        <v>604</v>
      </c>
      <c r="G484" s="181" t="s">
        <v>2200</v>
      </c>
      <c r="H484" s="183"/>
      <c r="I484" s="183"/>
      <c r="J484" s="183" t="s">
        <v>737</v>
      </c>
      <c r="K484" s="203" t="s">
        <v>2201</v>
      </c>
    </row>
    <row r="485" spans="1:11" hidden="1">
      <c r="A485" s="183"/>
      <c r="B485" s="183"/>
      <c r="C485" s="183" t="s">
        <v>2183</v>
      </c>
      <c r="D485" s="183" t="s">
        <v>602</v>
      </c>
      <c r="E485" s="183" t="s">
        <v>603</v>
      </c>
      <c r="F485" s="183" t="s">
        <v>604</v>
      </c>
      <c r="G485" s="181" t="s">
        <v>2202</v>
      </c>
      <c r="H485" s="183"/>
      <c r="I485" s="183"/>
      <c r="J485" s="183" t="s">
        <v>747</v>
      </c>
      <c r="K485" s="203" t="s">
        <v>2203</v>
      </c>
    </row>
    <row r="486" spans="1:11" hidden="1">
      <c r="A486" s="183"/>
      <c r="B486" s="183"/>
      <c r="C486" s="183" t="s">
        <v>2183</v>
      </c>
      <c r="D486" s="183" t="s">
        <v>602</v>
      </c>
      <c r="E486" s="183" t="s">
        <v>603</v>
      </c>
      <c r="F486" s="183" t="s">
        <v>604</v>
      </c>
      <c r="G486" s="181" t="s">
        <v>2204</v>
      </c>
      <c r="H486" s="183"/>
      <c r="I486" s="183"/>
      <c r="J486" s="183" t="s">
        <v>737</v>
      </c>
      <c r="K486" s="203" t="s">
        <v>2205</v>
      </c>
    </row>
    <row r="487" spans="1:11" hidden="1">
      <c r="A487" s="183"/>
      <c r="B487" s="183"/>
      <c r="C487" s="183" t="s">
        <v>2183</v>
      </c>
      <c r="D487" s="183" t="s">
        <v>602</v>
      </c>
      <c r="E487" s="183" t="s">
        <v>603</v>
      </c>
      <c r="F487" s="183" t="s">
        <v>604</v>
      </c>
      <c r="G487" s="181" t="s">
        <v>2206</v>
      </c>
      <c r="H487" s="183"/>
      <c r="I487" s="183"/>
      <c r="J487" s="183" t="s">
        <v>747</v>
      </c>
      <c r="K487" s="203" t="s">
        <v>2207</v>
      </c>
    </row>
    <row r="488" spans="1:11" hidden="1">
      <c r="A488" s="183"/>
      <c r="B488" s="183"/>
      <c r="C488" s="183" t="s">
        <v>2183</v>
      </c>
      <c r="D488" s="183" t="s">
        <v>712</v>
      </c>
      <c r="E488" s="183" t="s">
        <v>603</v>
      </c>
      <c r="F488" s="183" t="s">
        <v>604</v>
      </c>
      <c r="G488" s="181" t="s">
        <v>2208</v>
      </c>
      <c r="H488" s="183"/>
      <c r="I488" s="183"/>
      <c r="J488" s="183" t="s">
        <v>737</v>
      </c>
      <c r="K488" s="186" t="s">
        <v>2209</v>
      </c>
    </row>
    <row r="489" spans="1:11" hidden="1">
      <c r="A489" s="183"/>
      <c r="B489" s="183"/>
      <c r="C489" s="183" t="s">
        <v>2183</v>
      </c>
      <c r="D489" s="183" t="s">
        <v>712</v>
      </c>
      <c r="E489" s="183" t="s">
        <v>603</v>
      </c>
      <c r="F489" s="183" t="s">
        <v>604</v>
      </c>
      <c r="G489" s="181" t="s">
        <v>2210</v>
      </c>
      <c r="H489" s="183"/>
      <c r="I489" s="183"/>
      <c r="J489" s="183" t="s">
        <v>747</v>
      </c>
      <c r="K489" s="186" t="s">
        <v>2211</v>
      </c>
    </row>
    <row r="490" spans="1:11" hidden="1">
      <c r="A490" s="183"/>
      <c r="B490" s="183"/>
      <c r="C490" s="183" t="s">
        <v>2183</v>
      </c>
      <c r="D490" s="183" t="s">
        <v>712</v>
      </c>
      <c r="E490" s="183" t="s">
        <v>603</v>
      </c>
      <c r="F490" s="183" t="s">
        <v>604</v>
      </c>
      <c r="G490" s="181" t="s">
        <v>2212</v>
      </c>
      <c r="H490" s="183"/>
      <c r="I490" s="183"/>
      <c r="J490" s="183" t="s">
        <v>737</v>
      </c>
      <c r="K490" s="186" t="s">
        <v>2213</v>
      </c>
    </row>
    <row r="491" spans="1:11" hidden="1">
      <c r="A491" s="183"/>
      <c r="B491" s="183"/>
      <c r="C491" s="183" t="s">
        <v>2183</v>
      </c>
      <c r="D491" s="183" t="s">
        <v>712</v>
      </c>
      <c r="E491" s="183" t="s">
        <v>603</v>
      </c>
      <c r="F491" s="183" t="s">
        <v>604</v>
      </c>
      <c r="G491" s="181" t="s">
        <v>2214</v>
      </c>
      <c r="H491" s="183"/>
      <c r="I491" s="183"/>
      <c r="J491" s="183" t="s">
        <v>747</v>
      </c>
      <c r="K491" s="186" t="s">
        <v>2215</v>
      </c>
    </row>
    <row r="492" spans="1:11" hidden="1">
      <c r="A492" s="183"/>
      <c r="B492" s="183"/>
      <c r="C492" s="183" t="s">
        <v>2183</v>
      </c>
      <c r="D492" s="183" t="s">
        <v>727</v>
      </c>
      <c r="E492" s="183" t="s">
        <v>603</v>
      </c>
      <c r="F492" s="183" t="s">
        <v>604</v>
      </c>
      <c r="G492" s="181" t="s">
        <v>2216</v>
      </c>
      <c r="H492" s="183"/>
      <c r="I492" s="183"/>
      <c r="J492" s="183" t="s">
        <v>737</v>
      </c>
      <c r="K492" s="186" t="s">
        <v>2217</v>
      </c>
    </row>
    <row r="493" spans="1:11" hidden="1">
      <c r="A493" s="183"/>
      <c r="B493" s="183"/>
      <c r="C493" s="183" t="s">
        <v>2183</v>
      </c>
      <c r="D493" s="183" t="s">
        <v>727</v>
      </c>
      <c r="E493" s="183" t="s">
        <v>603</v>
      </c>
      <c r="F493" s="183" t="s">
        <v>604</v>
      </c>
      <c r="G493" s="181" t="s">
        <v>2218</v>
      </c>
      <c r="H493" s="183"/>
      <c r="I493" s="183"/>
      <c r="J493" s="183" t="s">
        <v>747</v>
      </c>
      <c r="K493" s="186" t="s">
        <v>2219</v>
      </c>
    </row>
    <row r="494" spans="1:11" hidden="1">
      <c r="A494" s="183"/>
      <c r="B494" s="183"/>
      <c r="C494" s="183" t="s">
        <v>2183</v>
      </c>
      <c r="D494" s="183" t="s">
        <v>602</v>
      </c>
      <c r="E494" s="183" t="s">
        <v>1225</v>
      </c>
      <c r="F494" s="183" t="s">
        <v>604</v>
      </c>
      <c r="G494" s="181" t="s">
        <v>2220</v>
      </c>
      <c r="H494" s="183"/>
      <c r="I494" s="183"/>
      <c r="J494" s="183" t="s">
        <v>1227</v>
      </c>
      <c r="K494" s="187" t="s">
        <v>2221</v>
      </c>
    </row>
    <row r="495" spans="1:11" hidden="1">
      <c r="A495" s="183"/>
      <c r="B495" s="183"/>
      <c r="C495" s="183" t="s">
        <v>2183</v>
      </c>
      <c r="D495" s="183" t="s">
        <v>602</v>
      </c>
      <c r="E495" s="183" t="s">
        <v>1225</v>
      </c>
      <c r="F495" s="183" t="s">
        <v>604</v>
      </c>
      <c r="G495" s="181" t="s">
        <v>2222</v>
      </c>
      <c r="H495" s="183"/>
      <c r="I495" s="183"/>
      <c r="J495" s="183" t="s">
        <v>1230</v>
      </c>
      <c r="K495" s="187" t="s">
        <v>2223</v>
      </c>
    </row>
    <row r="496" spans="1:11" hidden="1">
      <c r="A496" s="183"/>
      <c r="B496" s="183"/>
      <c r="C496" s="183" t="s">
        <v>2183</v>
      </c>
      <c r="D496" s="183" t="s">
        <v>602</v>
      </c>
      <c r="E496" s="183" t="s">
        <v>1225</v>
      </c>
      <c r="F496" s="183" t="s">
        <v>604</v>
      </c>
      <c r="G496" s="181" t="s">
        <v>2224</v>
      </c>
      <c r="H496" s="183"/>
      <c r="I496" s="183"/>
      <c r="J496" s="183" t="s">
        <v>1227</v>
      </c>
      <c r="K496" s="203"/>
    </row>
    <row r="497" spans="1:11" hidden="1">
      <c r="A497" s="183"/>
      <c r="B497" s="183"/>
      <c r="C497" s="183" t="s">
        <v>2183</v>
      </c>
      <c r="D497" s="183" t="s">
        <v>602</v>
      </c>
      <c r="E497" s="183" t="s">
        <v>1225</v>
      </c>
      <c r="F497" s="183" t="s">
        <v>604</v>
      </c>
      <c r="G497" s="181" t="s">
        <v>2225</v>
      </c>
      <c r="H497" s="183"/>
      <c r="I497" s="183"/>
      <c r="J497" s="183" t="s">
        <v>1230</v>
      </c>
      <c r="K497" s="203"/>
    </row>
    <row r="498" spans="1:11" hidden="1">
      <c r="A498" s="183"/>
      <c r="B498" s="183"/>
      <c r="C498" s="183" t="s">
        <v>2183</v>
      </c>
      <c r="D498" s="183" t="s">
        <v>602</v>
      </c>
      <c r="E498" s="183" t="s">
        <v>1225</v>
      </c>
      <c r="F498" s="183" t="s">
        <v>604</v>
      </c>
      <c r="G498" s="181" t="s">
        <v>2226</v>
      </c>
      <c r="H498" s="183"/>
      <c r="I498" s="183"/>
      <c r="J498" s="183" t="s">
        <v>1227</v>
      </c>
      <c r="K498" s="203"/>
    </row>
    <row r="499" spans="1:11" hidden="1">
      <c r="A499" s="183"/>
      <c r="B499" s="183"/>
      <c r="C499" s="183" t="s">
        <v>2183</v>
      </c>
      <c r="D499" s="183" t="s">
        <v>602</v>
      </c>
      <c r="E499" s="183" t="s">
        <v>1225</v>
      </c>
      <c r="F499" s="183" t="s">
        <v>604</v>
      </c>
      <c r="G499" s="181" t="s">
        <v>2227</v>
      </c>
      <c r="H499" s="183"/>
      <c r="I499" s="183"/>
      <c r="J499" s="183" t="s">
        <v>1230</v>
      </c>
      <c r="K499" s="203"/>
    </row>
    <row r="500" spans="1:11" hidden="1">
      <c r="A500" s="183"/>
      <c r="B500" s="183"/>
      <c r="C500" s="183" t="s">
        <v>2183</v>
      </c>
      <c r="D500" s="183" t="s">
        <v>602</v>
      </c>
      <c r="E500" s="183" t="s">
        <v>1248</v>
      </c>
      <c r="F500" s="183" t="s">
        <v>604</v>
      </c>
      <c r="G500" s="181" t="s">
        <v>2228</v>
      </c>
      <c r="H500" s="183"/>
      <c r="I500" s="183"/>
      <c r="J500" s="183" t="s">
        <v>1227</v>
      </c>
      <c r="K500" s="187" t="s">
        <v>2229</v>
      </c>
    </row>
    <row r="501" spans="1:11" hidden="1">
      <c r="A501" s="183"/>
      <c r="B501" s="183"/>
      <c r="C501" s="183" t="s">
        <v>2183</v>
      </c>
      <c r="D501" s="183" t="s">
        <v>602</v>
      </c>
      <c r="E501" s="183" t="s">
        <v>1248</v>
      </c>
      <c r="F501" s="183" t="s">
        <v>604</v>
      </c>
      <c r="G501" s="181" t="s">
        <v>2230</v>
      </c>
      <c r="H501" s="183"/>
      <c r="I501" s="183"/>
      <c r="J501" s="183" t="s">
        <v>1230</v>
      </c>
      <c r="K501" s="187" t="s">
        <v>2231</v>
      </c>
    </row>
    <row r="502" spans="1:11" hidden="1">
      <c r="A502" s="183"/>
      <c r="B502" s="183"/>
      <c r="C502" s="183" t="s">
        <v>2183</v>
      </c>
      <c r="D502" s="183" t="s">
        <v>602</v>
      </c>
      <c r="E502" s="183" t="s">
        <v>1248</v>
      </c>
      <c r="F502" s="183" t="s">
        <v>604</v>
      </c>
      <c r="G502" s="181" t="s">
        <v>2232</v>
      </c>
      <c r="H502" s="183"/>
      <c r="I502" s="183"/>
      <c r="J502" s="183" t="s">
        <v>1227</v>
      </c>
      <c r="K502" s="203"/>
    </row>
    <row r="503" spans="1:11" hidden="1">
      <c r="A503" s="183"/>
      <c r="B503" s="183"/>
      <c r="C503" s="183" t="s">
        <v>2183</v>
      </c>
      <c r="D503" s="183" t="s">
        <v>602</v>
      </c>
      <c r="E503" s="183" t="s">
        <v>1248</v>
      </c>
      <c r="F503" s="183" t="s">
        <v>604</v>
      </c>
      <c r="G503" s="181" t="s">
        <v>2233</v>
      </c>
      <c r="H503" s="183"/>
      <c r="I503" s="183"/>
      <c r="J503" s="183" t="s">
        <v>1230</v>
      </c>
      <c r="K503" s="203"/>
    </row>
    <row r="504" spans="1:11" hidden="1">
      <c r="A504" s="183"/>
      <c r="B504" s="183"/>
      <c r="C504" s="183" t="s">
        <v>2183</v>
      </c>
      <c r="D504" s="183" t="s">
        <v>691</v>
      </c>
      <c r="E504" s="183" t="s">
        <v>603</v>
      </c>
      <c r="F504" s="183" t="s">
        <v>604</v>
      </c>
      <c r="G504" s="181" t="s">
        <v>2234</v>
      </c>
      <c r="H504" s="183"/>
      <c r="I504" s="183"/>
      <c r="J504" s="183" t="s">
        <v>737</v>
      </c>
      <c r="K504" s="186" t="s">
        <v>2235</v>
      </c>
    </row>
    <row r="505" spans="1:11" hidden="1">
      <c r="A505" s="183"/>
      <c r="B505" s="183"/>
      <c r="C505" s="183" t="s">
        <v>2183</v>
      </c>
      <c r="D505" s="183" t="s">
        <v>691</v>
      </c>
      <c r="E505" s="183" t="s">
        <v>603</v>
      </c>
      <c r="F505" s="183" t="s">
        <v>604</v>
      </c>
      <c r="G505" s="181" t="s">
        <v>2236</v>
      </c>
      <c r="H505" s="183"/>
      <c r="I505" s="183"/>
      <c r="J505" s="183" t="s">
        <v>747</v>
      </c>
      <c r="K505" s="186" t="s">
        <v>2237</v>
      </c>
    </row>
    <row r="506" spans="1:11" hidden="1">
      <c r="A506" s="183"/>
      <c r="B506" s="183"/>
      <c r="C506" s="183" t="s">
        <v>2183</v>
      </c>
      <c r="D506" s="183" t="s">
        <v>691</v>
      </c>
      <c r="E506" s="183" t="s">
        <v>1225</v>
      </c>
      <c r="F506" s="183" t="s">
        <v>604</v>
      </c>
      <c r="G506" s="181" t="s">
        <v>2238</v>
      </c>
      <c r="H506" s="183"/>
      <c r="I506" s="183"/>
      <c r="J506" s="183" t="s">
        <v>1227</v>
      </c>
      <c r="K506" s="187" t="s">
        <v>2239</v>
      </c>
    </row>
    <row r="507" spans="1:11" hidden="1">
      <c r="A507" s="183"/>
      <c r="B507" s="183"/>
      <c r="C507" s="183" t="s">
        <v>2183</v>
      </c>
      <c r="D507" s="183" t="s">
        <v>691</v>
      </c>
      <c r="E507" s="183" t="s">
        <v>1225</v>
      </c>
      <c r="F507" s="183" t="s">
        <v>604</v>
      </c>
      <c r="G507" s="181" t="s">
        <v>2240</v>
      </c>
      <c r="H507" s="183"/>
      <c r="I507" s="183"/>
      <c r="J507" s="183" t="s">
        <v>1230</v>
      </c>
      <c r="K507" s="187" t="s">
        <v>2241</v>
      </c>
    </row>
    <row r="508" spans="1:11" hidden="1">
      <c r="A508" s="183"/>
      <c r="B508" s="183"/>
      <c r="C508" s="183" t="s">
        <v>2183</v>
      </c>
      <c r="D508" s="183" t="s">
        <v>691</v>
      </c>
      <c r="E508" s="183" t="s">
        <v>1248</v>
      </c>
      <c r="F508" s="183" t="s">
        <v>604</v>
      </c>
      <c r="G508" s="181" t="s">
        <v>2242</v>
      </c>
      <c r="H508" s="183"/>
      <c r="I508" s="183"/>
      <c r="J508" s="183" t="s">
        <v>1227</v>
      </c>
      <c r="K508" s="187" t="s">
        <v>2243</v>
      </c>
    </row>
    <row r="509" spans="1:11" hidden="1">
      <c r="A509" s="183"/>
      <c r="B509" s="183"/>
      <c r="C509" s="183" t="s">
        <v>2183</v>
      </c>
      <c r="D509" s="183" t="s">
        <v>691</v>
      </c>
      <c r="E509" s="183" t="s">
        <v>1248</v>
      </c>
      <c r="F509" s="183" t="s">
        <v>604</v>
      </c>
      <c r="G509" s="181" t="s">
        <v>2244</v>
      </c>
      <c r="H509" s="183"/>
      <c r="I509" s="183"/>
      <c r="J509" s="183" t="s">
        <v>1230</v>
      </c>
      <c r="K509" s="187" t="s">
        <v>2245</v>
      </c>
    </row>
    <row r="510" spans="1:11" hidden="1">
      <c r="A510" s="183"/>
      <c r="B510" s="183"/>
      <c r="C510" s="183" t="s">
        <v>2183</v>
      </c>
      <c r="D510" s="183" t="s">
        <v>602</v>
      </c>
      <c r="E510" s="183" t="s">
        <v>1269</v>
      </c>
      <c r="F510" s="183" t="s">
        <v>604</v>
      </c>
      <c r="G510" s="181" t="s">
        <v>2246</v>
      </c>
      <c r="H510" s="183"/>
      <c r="I510" s="183"/>
      <c r="J510" s="183" t="s">
        <v>1274</v>
      </c>
      <c r="K510" s="187" t="s">
        <v>2247</v>
      </c>
    </row>
    <row r="511" spans="1:11" hidden="1">
      <c r="A511" s="183"/>
      <c r="B511" s="183"/>
      <c r="C511" s="183" t="s">
        <v>2183</v>
      </c>
      <c r="D511" s="183" t="s">
        <v>602</v>
      </c>
      <c r="E511" s="183" t="s">
        <v>1269</v>
      </c>
      <c r="F511" s="183" t="s">
        <v>604</v>
      </c>
      <c r="G511" s="181" t="s">
        <v>2248</v>
      </c>
      <c r="H511" s="183"/>
      <c r="I511" s="183"/>
      <c r="J511" s="183" t="s">
        <v>1271</v>
      </c>
      <c r="K511" s="187" t="s">
        <v>2249</v>
      </c>
    </row>
    <row r="512" spans="1:11" hidden="1">
      <c r="A512" s="183"/>
      <c r="B512" s="183"/>
      <c r="C512" s="183" t="s">
        <v>2183</v>
      </c>
      <c r="D512" s="183" t="s">
        <v>602</v>
      </c>
      <c r="E512" s="183" t="s">
        <v>1253</v>
      </c>
      <c r="F512" s="183" t="s">
        <v>604</v>
      </c>
      <c r="G512" s="181" t="s">
        <v>2250</v>
      </c>
      <c r="H512" s="183"/>
      <c r="I512" s="183"/>
      <c r="J512" s="183" t="s">
        <v>1255</v>
      </c>
      <c r="K512" s="184" t="s">
        <v>2251</v>
      </c>
    </row>
    <row r="513" spans="1:11" hidden="1">
      <c r="A513" s="183"/>
      <c r="B513" s="183"/>
      <c r="C513" s="183" t="s">
        <v>2183</v>
      </c>
      <c r="D513" s="183" t="s">
        <v>602</v>
      </c>
      <c r="E513" s="183" t="s">
        <v>1253</v>
      </c>
      <c r="F513" s="183" t="s">
        <v>604</v>
      </c>
      <c r="G513" s="181" t="s">
        <v>2252</v>
      </c>
      <c r="H513" s="183"/>
      <c r="I513" s="183"/>
      <c r="J513" s="183" t="s">
        <v>1258</v>
      </c>
      <c r="K513" s="184" t="s">
        <v>2253</v>
      </c>
    </row>
    <row r="514" spans="1:11" hidden="1">
      <c r="A514" s="183"/>
      <c r="B514" s="183"/>
      <c r="C514" s="183" t="s">
        <v>2183</v>
      </c>
      <c r="D514" s="183" t="s">
        <v>602</v>
      </c>
      <c r="E514" s="183" t="s">
        <v>1253</v>
      </c>
      <c r="F514" s="183" t="s">
        <v>604</v>
      </c>
      <c r="G514" s="181" t="s">
        <v>2254</v>
      </c>
      <c r="H514" s="183"/>
      <c r="I514" s="183"/>
      <c r="J514" s="183" t="s">
        <v>1255</v>
      </c>
      <c r="K514" s="188"/>
    </row>
    <row r="515" spans="1:11" hidden="1">
      <c r="A515" s="183"/>
      <c r="B515" s="183"/>
      <c r="C515" s="183" t="s">
        <v>2183</v>
      </c>
      <c r="D515" s="183" t="s">
        <v>602</v>
      </c>
      <c r="E515" s="183" t="s">
        <v>1253</v>
      </c>
      <c r="F515" s="183" t="s">
        <v>604</v>
      </c>
      <c r="G515" s="181" t="s">
        <v>2255</v>
      </c>
      <c r="H515" s="183"/>
      <c r="I515" s="183"/>
      <c r="J515" s="183" t="s">
        <v>1258</v>
      </c>
      <c r="K515" s="188"/>
    </row>
    <row r="516" spans="1:11" hidden="1">
      <c r="A516" s="183"/>
      <c r="B516" s="183"/>
      <c r="C516" s="183" t="s">
        <v>2183</v>
      </c>
      <c r="D516" s="183" t="s">
        <v>602</v>
      </c>
      <c r="E516" s="183" t="s">
        <v>1283</v>
      </c>
      <c r="F516" s="183" t="s">
        <v>1277</v>
      </c>
      <c r="G516" s="181" t="s">
        <v>2256</v>
      </c>
      <c r="H516" s="183"/>
      <c r="I516" s="183"/>
      <c r="J516" s="183" t="s">
        <v>1227</v>
      </c>
      <c r="K516" s="188"/>
    </row>
    <row r="517" spans="1:11" hidden="1">
      <c r="A517" s="183"/>
      <c r="B517" s="183"/>
      <c r="C517" s="183" t="s">
        <v>2183</v>
      </c>
      <c r="D517" s="183" t="s">
        <v>602</v>
      </c>
      <c r="E517" s="183" t="s">
        <v>1283</v>
      </c>
      <c r="F517" s="183" t="s">
        <v>1277</v>
      </c>
      <c r="G517" s="181" t="s">
        <v>2257</v>
      </c>
      <c r="H517" s="183"/>
      <c r="I517" s="183"/>
      <c r="J517" s="183" t="s">
        <v>1230</v>
      </c>
      <c r="K517" s="188"/>
    </row>
    <row r="518" spans="1:11" hidden="1">
      <c r="A518" s="183"/>
      <c r="B518" s="183"/>
      <c r="C518" s="183" t="s">
        <v>2183</v>
      </c>
      <c r="D518" s="183" t="s">
        <v>602</v>
      </c>
      <c r="E518" s="183" t="s">
        <v>1280</v>
      </c>
      <c r="F518" s="183" t="s">
        <v>1277</v>
      </c>
      <c r="G518" s="181" t="s">
        <v>2258</v>
      </c>
      <c r="H518" s="183"/>
      <c r="I518" s="183"/>
      <c r="J518" s="183" t="s">
        <v>1227</v>
      </c>
      <c r="K518" s="188"/>
    </row>
    <row r="519" spans="1:11" hidden="1">
      <c r="A519" s="183"/>
      <c r="B519" s="183"/>
      <c r="C519" s="183" t="s">
        <v>2183</v>
      </c>
      <c r="D519" s="183" t="s">
        <v>602</v>
      </c>
      <c r="E519" s="183" t="s">
        <v>1280</v>
      </c>
      <c r="F519" s="183" t="s">
        <v>1277</v>
      </c>
      <c r="G519" s="181" t="s">
        <v>2259</v>
      </c>
      <c r="H519" s="183"/>
      <c r="I519" s="183"/>
      <c r="J519" s="183" t="s">
        <v>1230</v>
      </c>
      <c r="K519" s="188"/>
    </row>
    <row r="520" spans="1:11" hidden="1">
      <c r="A520" s="183">
        <v>6632</v>
      </c>
      <c r="B520" s="183" t="s">
        <v>2260</v>
      </c>
      <c r="C520" s="183" t="s">
        <v>2261</v>
      </c>
      <c r="D520" s="183"/>
      <c r="E520" s="183" t="s">
        <v>1253</v>
      </c>
      <c r="F520" s="183" t="s">
        <v>604</v>
      </c>
      <c r="G520" s="181" t="s">
        <v>2262</v>
      </c>
      <c r="H520" s="183" t="s">
        <v>2263</v>
      </c>
      <c r="I520" s="183" t="s">
        <v>2264</v>
      </c>
      <c r="J520" s="183" t="s">
        <v>2265</v>
      </c>
      <c r="K520" s="187" t="s">
        <v>2266</v>
      </c>
    </row>
    <row r="521" spans="1:11" hidden="1">
      <c r="A521" s="183">
        <v>6633</v>
      </c>
      <c r="B521" s="183" t="s">
        <v>2260</v>
      </c>
      <c r="C521" s="183" t="s">
        <v>2261</v>
      </c>
      <c r="D521" s="183"/>
      <c r="E521" s="183" t="s">
        <v>1253</v>
      </c>
      <c r="F521" s="183" t="s">
        <v>604</v>
      </c>
      <c r="G521" s="181" t="s">
        <v>2267</v>
      </c>
      <c r="H521" s="183" t="s">
        <v>2268</v>
      </c>
      <c r="I521" s="183" t="s">
        <v>2269</v>
      </c>
      <c r="J521" s="183" t="s">
        <v>2270</v>
      </c>
      <c r="K521" s="187" t="s">
        <v>2271</v>
      </c>
    </row>
    <row r="522" spans="1:11" hidden="1">
      <c r="A522" s="183">
        <v>6636</v>
      </c>
      <c r="B522" s="183" t="s">
        <v>2260</v>
      </c>
      <c r="C522" s="183" t="s">
        <v>2261</v>
      </c>
      <c r="D522" s="183"/>
      <c r="E522" s="183" t="s">
        <v>1253</v>
      </c>
      <c r="F522" s="183" t="s">
        <v>604</v>
      </c>
      <c r="G522" s="181" t="s">
        <v>2272</v>
      </c>
      <c r="H522" s="183" t="s">
        <v>2273</v>
      </c>
      <c r="I522" s="183" t="s">
        <v>2274</v>
      </c>
      <c r="J522" s="183" t="s">
        <v>2275</v>
      </c>
      <c r="K522" s="187" t="s">
        <v>2276</v>
      </c>
    </row>
    <row r="523" spans="1:11" hidden="1">
      <c r="A523" s="183">
        <v>6637</v>
      </c>
      <c r="B523" s="183" t="s">
        <v>2260</v>
      </c>
      <c r="C523" s="183" t="s">
        <v>2261</v>
      </c>
      <c r="D523" s="183"/>
      <c r="E523" s="183" t="s">
        <v>1253</v>
      </c>
      <c r="F523" s="183" t="s">
        <v>604</v>
      </c>
      <c r="G523" s="181" t="s">
        <v>2277</v>
      </c>
      <c r="H523" s="183" t="s">
        <v>2278</v>
      </c>
      <c r="I523" s="183" t="s">
        <v>2279</v>
      </c>
      <c r="J523" s="183" t="s">
        <v>2280</v>
      </c>
      <c r="K523" s="187" t="s">
        <v>2281</v>
      </c>
    </row>
    <row r="524" spans="1:11" hidden="1">
      <c r="A524" s="183"/>
      <c r="B524" s="183"/>
      <c r="C524" s="183" t="s">
        <v>2261</v>
      </c>
      <c r="D524" s="183"/>
      <c r="E524" s="183" t="s">
        <v>603</v>
      </c>
      <c r="F524" s="183" t="s">
        <v>604</v>
      </c>
      <c r="G524" s="205" t="s">
        <v>2282</v>
      </c>
      <c r="H524" s="183"/>
      <c r="I524" s="183"/>
      <c r="J524" s="183" t="s">
        <v>2283</v>
      </c>
      <c r="K524" s="187" t="s">
        <v>2284</v>
      </c>
    </row>
    <row r="525" spans="1:11" hidden="1">
      <c r="A525" s="183"/>
      <c r="B525" s="183"/>
      <c r="C525" s="183" t="s">
        <v>2261</v>
      </c>
      <c r="D525" s="183"/>
      <c r="E525" s="183" t="s">
        <v>603</v>
      </c>
      <c r="F525" s="183" t="s">
        <v>604</v>
      </c>
      <c r="G525" s="205" t="s">
        <v>2285</v>
      </c>
      <c r="H525" s="183"/>
      <c r="I525" s="183"/>
      <c r="J525" s="183" t="s">
        <v>2283</v>
      </c>
      <c r="K525" s="187" t="s">
        <v>2286</v>
      </c>
    </row>
    <row r="526" spans="1:11" hidden="1">
      <c r="A526" s="183"/>
      <c r="B526" s="183"/>
      <c r="C526" s="183" t="s">
        <v>2261</v>
      </c>
      <c r="D526" s="183"/>
      <c r="E526" s="183" t="s">
        <v>603</v>
      </c>
      <c r="F526" s="183" t="s">
        <v>604</v>
      </c>
      <c r="G526" s="205" t="s">
        <v>2287</v>
      </c>
      <c r="H526" s="183"/>
      <c r="I526" s="183"/>
      <c r="J526" s="183" t="s">
        <v>2283</v>
      </c>
      <c r="K526" s="187" t="s">
        <v>2288</v>
      </c>
    </row>
    <row r="527" spans="1:11" hidden="1">
      <c r="A527" s="183"/>
      <c r="B527" s="183"/>
      <c r="C527" s="183" t="s">
        <v>2261</v>
      </c>
      <c r="D527" s="183"/>
      <c r="E527" s="183" t="s">
        <v>603</v>
      </c>
      <c r="F527" s="183" t="s">
        <v>604</v>
      </c>
      <c r="G527" s="181" t="s">
        <v>2289</v>
      </c>
      <c r="H527" s="183"/>
      <c r="I527" s="183"/>
      <c r="J527" s="183" t="s">
        <v>737</v>
      </c>
      <c r="K527" s="187" t="s">
        <v>2290</v>
      </c>
    </row>
    <row r="528" spans="1:11" hidden="1">
      <c r="A528" s="183"/>
      <c r="B528" s="183"/>
      <c r="C528" s="183" t="s">
        <v>2261</v>
      </c>
      <c r="D528" s="183"/>
      <c r="E528" s="183" t="s">
        <v>603</v>
      </c>
      <c r="F528" s="183" t="s">
        <v>604</v>
      </c>
      <c r="G528" s="181" t="s">
        <v>2291</v>
      </c>
      <c r="H528" s="183"/>
      <c r="I528" s="183"/>
      <c r="J528" s="183"/>
      <c r="K528" s="187" t="s">
        <v>2292</v>
      </c>
    </row>
    <row r="529" spans="1:11" hidden="1">
      <c r="A529" s="183"/>
      <c r="B529" s="183"/>
      <c r="C529" s="183" t="s">
        <v>2293</v>
      </c>
      <c r="D529" s="183"/>
      <c r="E529" s="183" t="s">
        <v>603</v>
      </c>
      <c r="F529" s="183" t="s">
        <v>604</v>
      </c>
      <c r="G529" s="181" t="s">
        <v>2294</v>
      </c>
      <c r="H529" s="183"/>
      <c r="I529" s="183"/>
      <c r="J529" s="183" t="s">
        <v>737</v>
      </c>
      <c r="K529" s="187" t="s">
        <v>2295</v>
      </c>
    </row>
    <row r="530" spans="1:11" hidden="1">
      <c r="A530" s="183"/>
      <c r="B530" s="183"/>
      <c r="C530" s="183" t="s">
        <v>2293</v>
      </c>
      <c r="D530" s="183"/>
      <c r="E530" s="183" t="s">
        <v>603</v>
      </c>
      <c r="F530" s="183" t="s">
        <v>604</v>
      </c>
      <c r="G530" s="181" t="s">
        <v>2296</v>
      </c>
      <c r="H530" s="183"/>
      <c r="I530" s="183"/>
      <c r="J530" s="183"/>
      <c r="K530" s="187" t="s">
        <v>2297</v>
      </c>
    </row>
    <row r="531" spans="1:11" hidden="1">
      <c r="A531" s="183"/>
      <c r="B531" s="183"/>
      <c r="C531" s="183" t="s">
        <v>2293</v>
      </c>
      <c r="D531" s="183"/>
      <c r="E531" s="183" t="s">
        <v>603</v>
      </c>
      <c r="F531" s="183" t="s">
        <v>604</v>
      </c>
      <c r="G531" s="181" t="s">
        <v>2298</v>
      </c>
      <c r="H531" s="183"/>
      <c r="I531" s="183"/>
      <c r="J531" s="183" t="s">
        <v>740</v>
      </c>
      <c r="K531" s="187" t="s">
        <v>2299</v>
      </c>
    </row>
    <row r="532" spans="1:11" hidden="1">
      <c r="A532" s="183"/>
      <c r="B532" s="183"/>
      <c r="C532" s="183" t="s">
        <v>2293</v>
      </c>
      <c r="D532" s="183"/>
      <c r="E532" s="183" t="s">
        <v>603</v>
      </c>
      <c r="F532" s="183" t="s">
        <v>604</v>
      </c>
      <c r="G532" s="181" t="s">
        <v>2300</v>
      </c>
      <c r="H532" s="183"/>
      <c r="I532" s="183"/>
      <c r="J532" s="183" t="s">
        <v>740</v>
      </c>
      <c r="K532" s="187" t="s">
        <v>2301</v>
      </c>
    </row>
    <row r="533" spans="1:11" hidden="1">
      <c r="A533" s="183"/>
      <c r="B533" s="183"/>
      <c r="C533" s="183" t="s">
        <v>2293</v>
      </c>
      <c r="D533" s="183"/>
      <c r="E533" s="183" t="s">
        <v>603</v>
      </c>
      <c r="F533" s="183" t="s">
        <v>604</v>
      </c>
      <c r="G533" s="181" t="s">
        <v>2302</v>
      </c>
      <c r="H533" s="183"/>
      <c r="I533" s="183"/>
      <c r="J533" s="183" t="s">
        <v>740</v>
      </c>
      <c r="K533" s="187" t="s">
        <v>2303</v>
      </c>
    </row>
    <row r="534" spans="1:11" hidden="1">
      <c r="A534" s="183"/>
      <c r="B534" s="183"/>
      <c r="C534" s="183" t="s">
        <v>2293</v>
      </c>
      <c r="D534" s="183"/>
      <c r="E534" s="183" t="s">
        <v>603</v>
      </c>
      <c r="F534" s="183" t="s">
        <v>604</v>
      </c>
      <c r="G534" s="181" t="s">
        <v>2304</v>
      </c>
      <c r="H534" s="183"/>
      <c r="I534" s="183"/>
      <c r="J534" s="183" t="s">
        <v>747</v>
      </c>
      <c r="K534" s="187" t="s">
        <v>2305</v>
      </c>
    </row>
    <row r="535" spans="1:11" hidden="1">
      <c r="A535" s="183"/>
      <c r="B535" s="183"/>
      <c r="C535" s="183" t="s">
        <v>1614</v>
      </c>
      <c r="D535" s="183"/>
      <c r="E535" s="183" t="s">
        <v>603</v>
      </c>
      <c r="F535" s="183" t="s">
        <v>604</v>
      </c>
      <c r="G535" s="181" t="s">
        <v>2306</v>
      </c>
      <c r="H535" s="183"/>
      <c r="I535" s="183"/>
      <c r="J535" s="183" t="s">
        <v>737</v>
      </c>
      <c r="K535" s="187" t="s">
        <v>2307</v>
      </c>
    </row>
    <row r="536" spans="1:11" hidden="1">
      <c r="A536" s="183"/>
      <c r="B536" s="183"/>
      <c r="C536" s="183" t="s">
        <v>1614</v>
      </c>
      <c r="D536" s="183"/>
      <c r="E536" s="183" t="s">
        <v>603</v>
      </c>
      <c r="F536" s="183" t="s">
        <v>604</v>
      </c>
      <c r="G536" s="181" t="s">
        <v>2308</v>
      </c>
      <c r="H536" s="183"/>
      <c r="I536" s="183"/>
      <c r="J536" s="183"/>
      <c r="K536" s="187" t="s">
        <v>2309</v>
      </c>
    </row>
    <row r="537" spans="1:11" hidden="1">
      <c r="A537" s="183"/>
      <c r="B537" s="183"/>
      <c r="C537" s="183" t="s">
        <v>1614</v>
      </c>
      <c r="D537" s="183"/>
      <c r="E537" s="183" t="s">
        <v>603</v>
      </c>
      <c r="F537" s="183" t="s">
        <v>604</v>
      </c>
      <c r="G537" s="181" t="s">
        <v>2310</v>
      </c>
      <c r="H537" s="183"/>
      <c r="I537" s="183"/>
      <c r="J537" s="183" t="s">
        <v>740</v>
      </c>
      <c r="K537" s="187" t="s">
        <v>2311</v>
      </c>
    </row>
    <row r="538" spans="1:11" hidden="1">
      <c r="A538" s="183"/>
      <c r="B538" s="183"/>
      <c r="C538" s="183" t="s">
        <v>1614</v>
      </c>
      <c r="D538" s="183"/>
      <c r="E538" s="183" t="s">
        <v>603</v>
      </c>
      <c r="F538" s="183" t="s">
        <v>604</v>
      </c>
      <c r="G538" s="181" t="s">
        <v>2312</v>
      </c>
      <c r="H538" s="183"/>
      <c r="I538" s="183"/>
      <c r="J538" s="183" t="s">
        <v>740</v>
      </c>
      <c r="K538" s="187" t="s">
        <v>2313</v>
      </c>
    </row>
    <row r="539" spans="1:11" hidden="1">
      <c r="A539" s="183"/>
      <c r="B539" s="183"/>
      <c r="C539" s="183" t="s">
        <v>1614</v>
      </c>
      <c r="D539" s="183"/>
      <c r="E539" s="183" t="s">
        <v>603</v>
      </c>
      <c r="F539" s="183" t="s">
        <v>604</v>
      </c>
      <c r="G539" s="181" t="s">
        <v>2314</v>
      </c>
      <c r="H539" s="183"/>
      <c r="I539" s="183"/>
      <c r="J539" s="183" t="s">
        <v>740</v>
      </c>
      <c r="K539" s="187" t="s">
        <v>2315</v>
      </c>
    </row>
    <row r="540" spans="1:11" hidden="1">
      <c r="A540" s="183"/>
      <c r="B540" s="183"/>
      <c r="C540" s="183" t="s">
        <v>1614</v>
      </c>
      <c r="D540" s="183"/>
      <c r="E540" s="183" t="s">
        <v>603</v>
      </c>
      <c r="F540" s="183" t="s">
        <v>604</v>
      </c>
      <c r="G540" s="181" t="s">
        <v>2316</v>
      </c>
      <c r="H540" s="183"/>
      <c r="I540" s="183"/>
      <c r="J540" s="183" t="s">
        <v>747</v>
      </c>
      <c r="K540" s="187" t="s">
        <v>2317</v>
      </c>
    </row>
    <row r="541" spans="1:11" hidden="1">
      <c r="A541" s="183"/>
      <c r="B541" s="183"/>
      <c r="C541" s="183" t="s">
        <v>2318</v>
      </c>
      <c r="D541" s="183"/>
      <c r="E541" s="183" t="s">
        <v>603</v>
      </c>
      <c r="F541" s="183" t="s">
        <v>604</v>
      </c>
      <c r="G541" s="181" t="s">
        <v>2319</v>
      </c>
      <c r="H541" s="183"/>
      <c r="I541" s="183"/>
      <c r="J541" s="183" t="s">
        <v>737</v>
      </c>
      <c r="K541" s="187" t="s">
        <v>2320</v>
      </c>
    </row>
    <row r="542" spans="1:11" hidden="1">
      <c r="A542" s="183"/>
      <c r="B542" s="183"/>
      <c r="C542" s="183" t="s">
        <v>2318</v>
      </c>
      <c r="D542" s="183"/>
      <c r="E542" s="183" t="s">
        <v>603</v>
      </c>
      <c r="F542" s="183" t="s">
        <v>604</v>
      </c>
      <c r="G542" s="181" t="s">
        <v>2321</v>
      </c>
      <c r="H542" s="183"/>
      <c r="I542" s="183"/>
      <c r="J542" s="183"/>
      <c r="K542" s="187" t="s">
        <v>2322</v>
      </c>
    </row>
    <row r="543" spans="1:11" hidden="1">
      <c r="A543" s="183"/>
      <c r="B543" s="183"/>
      <c r="C543" s="183" t="s">
        <v>2318</v>
      </c>
      <c r="D543" s="183"/>
      <c r="E543" s="183" t="s">
        <v>603</v>
      </c>
      <c r="F543" s="183" t="s">
        <v>604</v>
      </c>
      <c r="G543" s="181" t="s">
        <v>2323</v>
      </c>
      <c r="H543" s="183"/>
      <c r="I543" s="183"/>
      <c r="J543" s="183" t="s">
        <v>740</v>
      </c>
      <c r="K543" s="187" t="s">
        <v>2324</v>
      </c>
    </row>
    <row r="544" spans="1:11" hidden="1">
      <c r="A544" s="183"/>
      <c r="B544" s="183"/>
      <c r="C544" s="183" t="s">
        <v>2318</v>
      </c>
      <c r="D544" s="183"/>
      <c r="E544" s="183" t="s">
        <v>603</v>
      </c>
      <c r="F544" s="183" t="s">
        <v>604</v>
      </c>
      <c r="G544" s="181" t="s">
        <v>2325</v>
      </c>
      <c r="H544" s="183"/>
      <c r="I544" s="183"/>
      <c r="J544" s="183" t="s">
        <v>740</v>
      </c>
      <c r="K544" s="187" t="s">
        <v>2326</v>
      </c>
    </row>
    <row r="545" spans="1:11" hidden="1">
      <c r="A545" s="183"/>
      <c r="B545" s="183"/>
      <c r="C545" s="183" t="s">
        <v>2318</v>
      </c>
      <c r="D545" s="183"/>
      <c r="E545" s="183" t="s">
        <v>603</v>
      </c>
      <c r="F545" s="183" t="s">
        <v>604</v>
      </c>
      <c r="G545" s="181" t="s">
        <v>2327</v>
      </c>
      <c r="H545" s="183"/>
      <c r="I545" s="183"/>
      <c r="J545" s="183" t="s">
        <v>740</v>
      </c>
      <c r="K545" s="187" t="s">
        <v>2328</v>
      </c>
    </row>
    <row r="546" spans="1:11" hidden="1">
      <c r="A546" s="183"/>
      <c r="B546" s="183"/>
      <c r="C546" s="183" t="s">
        <v>2318</v>
      </c>
      <c r="D546" s="183"/>
      <c r="E546" s="183" t="s">
        <v>603</v>
      </c>
      <c r="F546" s="183" t="s">
        <v>604</v>
      </c>
      <c r="G546" s="181" t="s">
        <v>2329</v>
      </c>
      <c r="H546" s="183"/>
      <c r="I546" s="183"/>
      <c r="J546" s="183" t="s">
        <v>747</v>
      </c>
      <c r="K546" s="187" t="s">
        <v>2330</v>
      </c>
    </row>
    <row r="547" spans="1:11" hidden="1">
      <c r="A547" s="183"/>
      <c r="B547" s="183"/>
      <c r="C547" s="183" t="s">
        <v>2026</v>
      </c>
      <c r="D547" s="183"/>
      <c r="E547" s="183" t="s">
        <v>603</v>
      </c>
      <c r="F547" s="183" t="s">
        <v>604</v>
      </c>
      <c r="G547" s="181" t="s">
        <v>2331</v>
      </c>
      <c r="H547" s="183"/>
      <c r="I547" s="183"/>
      <c r="J547" s="183" t="s">
        <v>737</v>
      </c>
      <c r="K547" s="187" t="s">
        <v>2332</v>
      </c>
    </row>
    <row r="548" spans="1:11" hidden="1">
      <c r="A548" s="183"/>
      <c r="B548" s="183"/>
      <c r="C548" s="183" t="s">
        <v>2026</v>
      </c>
      <c r="D548" s="183"/>
      <c r="E548" s="183" t="s">
        <v>603</v>
      </c>
      <c r="F548" s="183" t="s">
        <v>604</v>
      </c>
      <c r="G548" s="181" t="s">
        <v>2333</v>
      </c>
      <c r="H548" s="183"/>
      <c r="I548" s="183"/>
      <c r="J548" s="183"/>
      <c r="K548" s="187" t="s">
        <v>2334</v>
      </c>
    </row>
    <row r="549" spans="1:11" hidden="1">
      <c r="A549" s="183"/>
      <c r="B549" s="183"/>
      <c r="C549" s="183" t="s">
        <v>2026</v>
      </c>
      <c r="D549" s="183"/>
      <c r="E549" s="183" t="s">
        <v>603</v>
      </c>
      <c r="F549" s="183" t="s">
        <v>604</v>
      </c>
      <c r="G549" s="181" t="s">
        <v>2335</v>
      </c>
      <c r="H549" s="183"/>
      <c r="I549" s="183"/>
      <c r="J549" s="183" t="s">
        <v>740</v>
      </c>
      <c r="K549" s="187" t="s">
        <v>2336</v>
      </c>
    </row>
    <row r="550" spans="1:11" hidden="1">
      <c r="A550" s="183"/>
      <c r="B550" s="183"/>
      <c r="C550" s="183" t="s">
        <v>2026</v>
      </c>
      <c r="D550" s="183"/>
      <c r="E550" s="183" t="s">
        <v>603</v>
      </c>
      <c r="F550" s="183" t="s">
        <v>604</v>
      </c>
      <c r="G550" s="181" t="s">
        <v>2337</v>
      </c>
      <c r="H550" s="183"/>
      <c r="I550" s="183"/>
      <c r="J550" s="183" t="s">
        <v>740</v>
      </c>
      <c r="K550" s="187" t="s">
        <v>2338</v>
      </c>
    </row>
    <row r="551" spans="1:11" hidden="1">
      <c r="A551" s="183"/>
      <c r="B551" s="183"/>
      <c r="C551" s="183" t="s">
        <v>2026</v>
      </c>
      <c r="D551" s="183"/>
      <c r="E551" s="183" t="s">
        <v>603</v>
      </c>
      <c r="F551" s="183" t="s">
        <v>604</v>
      </c>
      <c r="G551" s="181" t="s">
        <v>2339</v>
      </c>
      <c r="H551" s="183"/>
      <c r="I551" s="183"/>
      <c r="J551" s="183" t="s">
        <v>740</v>
      </c>
      <c r="K551" s="187" t="s">
        <v>2340</v>
      </c>
    </row>
    <row r="552" spans="1:11" hidden="1">
      <c r="A552" s="183"/>
      <c r="B552" s="183"/>
      <c r="C552" s="183" t="s">
        <v>2026</v>
      </c>
      <c r="D552" s="183"/>
      <c r="E552" s="183" t="s">
        <v>603</v>
      </c>
      <c r="F552" s="183" t="s">
        <v>604</v>
      </c>
      <c r="G552" s="181" t="s">
        <v>2341</v>
      </c>
      <c r="H552" s="183"/>
      <c r="I552" s="183"/>
      <c r="J552" s="183" t="s">
        <v>747</v>
      </c>
      <c r="K552" s="187" t="s">
        <v>2342</v>
      </c>
    </row>
    <row r="553" spans="1:11" hidden="1">
      <c r="A553" s="183"/>
      <c r="B553" s="183"/>
      <c r="C553" s="183" t="s">
        <v>1145</v>
      </c>
      <c r="D553" s="183"/>
      <c r="E553" s="183" t="s">
        <v>603</v>
      </c>
      <c r="F553" s="183" t="s">
        <v>604</v>
      </c>
      <c r="G553" s="181" t="s">
        <v>2343</v>
      </c>
      <c r="H553" s="183"/>
      <c r="I553" s="183"/>
      <c r="J553" s="183" t="s">
        <v>737</v>
      </c>
      <c r="K553" s="187" t="s">
        <v>2344</v>
      </c>
    </row>
    <row r="554" spans="1:11" hidden="1">
      <c r="A554" s="183"/>
      <c r="B554" s="183"/>
      <c r="C554" s="183" t="s">
        <v>1145</v>
      </c>
      <c r="D554" s="183"/>
      <c r="E554" s="183" t="s">
        <v>603</v>
      </c>
      <c r="F554" s="183" t="s">
        <v>604</v>
      </c>
      <c r="G554" s="181" t="s">
        <v>2345</v>
      </c>
      <c r="H554" s="183"/>
      <c r="I554" s="183"/>
      <c r="J554" s="183"/>
      <c r="K554" s="187" t="s">
        <v>2346</v>
      </c>
    </row>
    <row r="555" spans="1:11" hidden="1">
      <c r="A555" s="183"/>
      <c r="B555" s="183"/>
      <c r="C555" s="183" t="s">
        <v>1145</v>
      </c>
      <c r="D555" s="183"/>
      <c r="E555" s="183" t="s">
        <v>603</v>
      </c>
      <c r="F555" s="183" t="s">
        <v>604</v>
      </c>
      <c r="G555" s="181" t="s">
        <v>2347</v>
      </c>
      <c r="H555" s="183"/>
      <c r="I555" s="183"/>
      <c r="J555" s="183" t="s">
        <v>740</v>
      </c>
      <c r="K555" s="187" t="s">
        <v>2348</v>
      </c>
    </row>
    <row r="556" spans="1:11" hidden="1">
      <c r="A556" s="183"/>
      <c r="B556" s="183"/>
      <c r="C556" s="183" t="s">
        <v>1145</v>
      </c>
      <c r="D556" s="183"/>
      <c r="E556" s="183" t="s">
        <v>603</v>
      </c>
      <c r="F556" s="183" t="s">
        <v>604</v>
      </c>
      <c r="G556" s="181" t="s">
        <v>2349</v>
      </c>
      <c r="H556" s="183"/>
      <c r="I556" s="183"/>
      <c r="J556" s="183" t="s">
        <v>740</v>
      </c>
      <c r="K556" s="187" t="s">
        <v>2350</v>
      </c>
    </row>
    <row r="557" spans="1:11" hidden="1">
      <c r="A557" s="183"/>
      <c r="B557" s="183"/>
      <c r="C557" s="183" t="s">
        <v>1145</v>
      </c>
      <c r="D557" s="183"/>
      <c r="E557" s="183" t="s">
        <v>603</v>
      </c>
      <c r="F557" s="183" t="s">
        <v>604</v>
      </c>
      <c r="G557" s="181" t="s">
        <v>2351</v>
      </c>
      <c r="H557" s="183"/>
      <c r="I557" s="183"/>
      <c r="J557" s="183" t="s">
        <v>740</v>
      </c>
      <c r="K557" s="187" t="s">
        <v>2352</v>
      </c>
    </row>
    <row r="558" spans="1:11" hidden="1">
      <c r="A558" s="183"/>
      <c r="B558" s="183"/>
      <c r="C558" s="183" t="s">
        <v>1145</v>
      </c>
      <c r="D558" s="183"/>
      <c r="E558" s="183" t="s">
        <v>603</v>
      </c>
      <c r="F558" s="183" t="s">
        <v>604</v>
      </c>
      <c r="G558" s="181" t="s">
        <v>2353</v>
      </c>
      <c r="H558" s="183"/>
      <c r="I558" s="183"/>
      <c r="J558" s="183" t="s">
        <v>747</v>
      </c>
      <c r="K558" s="187" t="s">
        <v>2354</v>
      </c>
    </row>
    <row r="559" spans="1:11">
      <c r="A559" s="183"/>
      <c r="B559" s="183"/>
      <c r="C559" s="183" t="s">
        <v>601</v>
      </c>
      <c r="D559" s="183"/>
      <c r="E559" s="183" t="s">
        <v>603</v>
      </c>
      <c r="F559" s="183" t="s">
        <v>604</v>
      </c>
      <c r="G559" s="181" t="s">
        <v>736</v>
      </c>
      <c r="H559" s="183"/>
      <c r="I559" s="183"/>
      <c r="J559" s="183" t="s">
        <v>737</v>
      </c>
      <c r="K559" s="187" t="s">
        <v>738</v>
      </c>
    </row>
    <row r="560" spans="1:11">
      <c r="A560" s="183"/>
      <c r="B560" s="183"/>
      <c r="C560" s="183" t="s">
        <v>601</v>
      </c>
      <c r="D560" s="183"/>
      <c r="E560" s="183" t="s">
        <v>603</v>
      </c>
      <c r="F560" s="183" t="s">
        <v>604</v>
      </c>
      <c r="G560" s="181" t="s">
        <v>739</v>
      </c>
      <c r="H560" s="183"/>
      <c r="I560" s="183"/>
      <c r="J560" s="183" t="s">
        <v>740</v>
      </c>
      <c r="K560" s="187" t="s">
        <v>741</v>
      </c>
    </row>
    <row r="561" spans="1:11">
      <c r="A561" s="183"/>
      <c r="B561" s="183"/>
      <c r="C561" s="183" t="s">
        <v>601</v>
      </c>
      <c r="D561" s="183"/>
      <c r="E561" s="183" t="s">
        <v>603</v>
      </c>
      <c r="F561" s="183" t="s">
        <v>604</v>
      </c>
      <c r="G561" s="181" t="s">
        <v>742</v>
      </c>
      <c r="H561" s="183"/>
      <c r="I561" s="183"/>
      <c r="J561" s="183" t="s">
        <v>740</v>
      </c>
      <c r="K561" s="187" t="s">
        <v>743</v>
      </c>
    </row>
    <row r="562" spans="1:11">
      <c r="A562" s="183"/>
      <c r="B562" s="183"/>
      <c r="C562" s="183" t="s">
        <v>601</v>
      </c>
      <c r="D562" s="183"/>
      <c r="E562" s="183" t="s">
        <v>603</v>
      </c>
      <c r="F562" s="183" t="s">
        <v>604</v>
      </c>
      <c r="G562" s="181" t="s">
        <v>744</v>
      </c>
      <c r="H562" s="183"/>
      <c r="I562" s="183"/>
      <c r="J562" s="183" t="s">
        <v>740</v>
      </c>
      <c r="K562" s="187" t="s">
        <v>745</v>
      </c>
    </row>
    <row r="563" spans="1:11">
      <c r="A563" s="183"/>
      <c r="B563" s="183"/>
      <c r="C563" s="183" t="s">
        <v>601</v>
      </c>
      <c r="D563" s="183"/>
      <c r="E563" s="183" t="s">
        <v>603</v>
      </c>
      <c r="F563" s="183" t="s">
        <v>604</v>
      </c>
      <c r="G563" s="181" t="s">
        <v>746</v>
      </c>
      <c r="H563" s="183"/>
      <c r="I563" s="183"/>
      <c r="J563" s="183" t="s">
        <v>747</v>
      </c>
      <c r="K563" s="187" t="s">
        <v>748</v>
      </c>
    </row>
    <row r="564" spans="1:11" hidden="1">
      <c r="A564" s="183"/>
      <c r="B564" s="183"/>
      <c r="C564" s="183" t="s">
        <v>2293</v>
      </c>
      <c r="D564" s="183" t="s">
        <v>2355</v>
      </c>
      <c r="E564" s="183" t="s">
        <v>603</v>
      </c>
      <c r="F564" s="183" t="s">
        <v>604</v>
      </c>
      <c r="G564" s="181" t="s">
        <v>2356</v>
      </c>
      <c r="H564" s="183"/>
      <c r="I564" s="183"/>
      <c r="J564" s="183" t="s">
        <v>1227</v>
      </c>
      <c r="K564" s="187" t="s">
        <v>2357</v>
      </c>
    </row>
    <row r="565" spans="1:11" hidden="1">
      <c r="A565" s="183"/>
      <c r="B565" s="183"/>
      <c r="C565" s="183" t="s">
        <v>2293</v>
      </c>
      <c r="D565" s="183" t="s">
        <v>2355</v>
      </c>
      <c r="E565" s="183" t="s">
        <v>603</v>
      </c>
      <c r="F565" s="183" t="s">
        <v>604</v>
      </c>
      <c r="G565" s="181" t="s">
        <v>2358</v>
      </c>
      <c r="H565" s="183"/>
      <c r="I565" s="183"/>
      <c r="J565" s="183" t="s">
        <v>1230</v>
      </c>
      <c r="K565" s="187" t="s">
        <v>2359</v>
      </c>
    </row>
    <row r="566" spans="1:11" hidden="1">
      <c r="A566" s="183"/>
      <c r="B566" s="183"/>
      <c r="C566" s="183" t="s">
        <v>2293</v>
      </c>
      <c r="D566" s="183" t="s">
        <v>2355</v>
      </c>
      <c r="E566" s="183" t="s">
        <v>603</v>
      </c>
      <c r="F566" s="183" t="s">
        <v>604</v>
      </c>
      <c r="G566" s="181" t="s">
        <v>2360</v>
      </c>
      <c r="H566" s="183"/>
      <c r="I566" s="183"/>
      <c r="J566" s="183" t="s">
        <v>737</v>
      </c>
      <c r="K566" s="187" t="s">
        <v>2361</v>
      </c>
    </row>
    <row r="567" spans="1:11" hidden="1">
      <c r="A567" s="183"/>
      <c r="B567" s="183"/>
      <c r="C567" s="183" t="s">
        <v>2293</v>
      </c>
      <c r="D567" s="183" t="s">
        <v>2355</v>
      </c>
      <c r="E567" s="183" t="s">
        <v>603</v>
      </c>
      <c r="F567" s="183" t="s">
        <v>604</v>
      </c>
      <c r="G567" s="181" t="s">
        <v>2362</v>
      </c>
      <c r="H567" s="183"/>
      <c r="I567" s="183"/>
      <c r="J567" s="183" t="s">
        <v>747</v>
      </c>
      <c r="K567" s="187" t="s">
        <v>2361</v>
      </c>
    </row>
    <row r="568" spans="1:11" hidden="1">
      <c r="A568" s="183"/>
      <c r="B568" s="183"/>
      <c r="C568" s="183" t="s">
        <v>2293</v>
      </c>
      <c r="D568" s="183" t="s">
        <v>2355</v>
      </c>
      <c r="E568" s="183" t="s">
        <v>603</v>
      </c>
      <c r="F568" s="183" t="s">
        <v>604</v>
      </c>
      <c r="G568" s="181" t="s">
        <v>2363</v>
      </c>
      <c r="H568" s="183"/>
      <c r="I568" s="183"/>
      <c r="J568" s="183" t="s">
        <v>747</v>
      </c>
      <c r="K568" s="187"/>
    </row>
    <row r="569" spans="1:11" hidden="1">
      <c r="A569" s="183"/>
      <c r="B569" s="183"/>
      <c r="C569" s="183" t="s">
        <v>2293</v>
      </c>
      <c r="D569" s="183" t="s">
        <v>2355</v>
      </c>
      <c r="E569" s="183" t="s">
        <v>603</v>
      </c>
      <c r="F569" s="183" t="s">
        <v>604</v>
      </c>
      <c r="G569" s="181" t="s">
        <v>2364</v>
      </c>
      <c r="H569" s="183"/>
      <c r="I569" s="183"/>
      <c r="J569" s="183" t="s">
        <v>737</v>
      </c>
      <c r="K569" s="187" t="s">
        <v>2365</v>
      </c>
    </row>
    <row r="570" spans="1:11" hidden="1">
      <c r="A570" s="183"/>
      <c r="B570" s="183"/>
      <c r="C570" s="183" t="s">
        <v>2293</v>
      </c>
      <c r="D570" s="183" t="s">
        <v>2355</v>
      </c>
      <c r="E570" s="183" t="s">
        <v>603</v>
      </c>
      <c r="F570" s="183" t="s">
        <v>604</v>
      </c>
      <c r="G570" s="181" t="s">
        <v>2366</v>
      </c>
      <c r="H570" s="183"/>
      <c r="I570" s="183"/>
      <c r="J570" s="183" t="s">
        <v>747</v>
      </c>
      <c r="K570" s="187" t="s">
        <v>2367</v>
      </c>
    </row>
    <row r="571" spans="1:11" hidden="1">
      <c r="A571" s="183"/>
      <c r="B571" s="183"/>
      <c r="C571" s="183" t="s">
        <v>2293</v>
      </c>
      <c r="D571" s="183" t="s">
        <v>2355</v>
      </c>
      <c r="E571" s="183" t="s">
        <v>603</v>
      </c>
      <c r="F571" s="183" t="s">
        <v>604</v>
      </c>
      <c r="G571" s="181" t="s">
        <v>2368</v>
      </c>
      <c r="H571" s="183"/>
      <c r="I571" s="183"/>
      <c r="J571" s="183" t="s">
        <v>737</v>
      </c>
      <c r="K571" s="187" t="s">
        <v>2361</v>
      </c>
    </row>
    <row r="572" spans="1:11" hidden="1">
      <c r="A572" s="183"/>
      <c r="B572" s="183"/>
      <c r="C572" s="183" t="s">
        <v>2293</v>
      </c>
      <c r="D572" s="183" t="s">
        <v>2355</v>
      </c>
      <c r="E572" s="183" t="s">
        <v>603</v>
      </c>
      <c r="F572" s="183" t="s">
        <v>604</v>
      </c>
      <c r="G572" s="181" t="s">
        <v>2369</v>
      </c>
      <c r="H572" s="183"/>
      <c r="I572" s="183"/>
      <c r="J572" s="183" t="s">
        <v>747</v>
      </c>
      <c r="K572" s="187" t="s">
        <v>2361</v>
      </c>
    </row>
    <row r="573" spans="1:11" hidden="1">
      <c r="A573" s="183"/>
      <c r="B573" s="183"/>
      <c r="C573" s="183" t="s">
        <v>2293</v>
      </c>
      <c r="D573" s="183" t="s">
        <v>2355</v>
      </c>
      <c r="E573" s="183" t="s">
        <v>603</v>
      </c>
      <c r="F573" s="183" t="s">
        <v>604</v>
      </c>
      <c r="G573" s="181" t="s">
        <v>2370</v>
      </c>
      <c r="H573" s="183"/>
      <c r="I573" s="183"/>
      <c r="J573" s="183" t="s">
        <v>747</v>
      </c>
      <c r="K573" s="187"/>
    </row>
    <row r="574" spans="1:11" hidden="1">
      <c r="A574" s="183"/>
      <c r="B574" s="183"/>
      <c r="C574" s="183" t="s">
        <v>2293</v>
      </c>
      <c r="D574" s="183" t="s">
        <v>2355</v>
      </c>
      <c r="E574" s="183" t="s">
        <v>603</v>
      </c>
      <c r="F574" s="183" t="s">
        <v>604</v>
      </c>
      <c r="G574" s="181" t="s">
        <v>2371</v>
      </c>
      <c r="H574" s="183"/>
      <c r="I574" s="183"/>
      <c r="J574" s="183" t="s">
        <v>737</v>
      </c>
      <c r="K574" s="187" t="s">
        <v>2372</v>
      </c>
    </row>
    <row r="575" spans="1:11" hidden="1">
      <c r="A575" s="183"/>
      <c r="B575" s="183"/>
      <c r="C575" s="183" t="s">
        <v>2293</v>
      </c>
      <c r="D575" s="183" t="s">
        <v>2355</v>
      </c>
      <c r="E575" s="183" t="s">
        <v>603</v>
      </c>
      <c r="F575" s="183" t="s">
        <v>604</v>
      </c>
      <c r="G575" s="181" t="s">
        <v>2373</v>
      </c>
      <c r="H575" s="183"/>
      <c r="I575" s="183"/>
      <c r="J575" s="183" t="s">
        <v>747</v>
      </c>
      <c r="K575" s="187" t="s">
        <v>2374</v>
      </c>
    </row>
    <row r="576" spans="1:11" hidden="1">
      <c r="A576" s="183"/>
      <c r="B576" s="183"/>
      <c r="C576" s="183" t="s">
        <v>2293</v>
      </c>
      <c r="D576" s="183" t="s">
        <v>2355</v>
      </c>
      <c r="E576" s="183" t="s">
        <v>603</v>
      </c>
      <c r="F576" s="183" t="s">
        <v>604</v>
      </c>
      <c r="G576" s="181" t="s">
        <v>2375</v>
      </c>
      <c r="H576" s="183"/>
      <c r="I576" s="183"/>
      <c r="J576" s="183" t="s">
        <v>737</v>
      </c>
      <c r="K576" s="187" t="s">
        <v>2361</v>
      </c>
    </row>
    <row r="577" spans="1:11" hidden="1">
      <c r="A577" s="183"/>
      <c r="B577" s="183"/>
      <c r="C577" s="183" t="s">
        <v>2293</v>
      </c>
      <c r="D577" s="183" t="s">
        <v>2355</v>
      </c>
      <c r="E577" s="183" t="s">
        <v>603</v>
      </c>
      <c r="F577" s="183" t="s">
        <v>604</v>
      </c>
      <c r="G577" s="181" t="s">
        <v>2376</v>
      </c>
      <c r="H577" s="183"/>
      <c r="I577" s="183"/>
      <c r="J577" s="183" t="s">
        <v>747</v>
      </c>
      <c r="K577" s="187" t="s">
        <v>2361</v>
      </c>
    </row>
    <row r="578" spans="1:11" hidden="1">
      <c r="A578" s="183"/>
      <c r="B578" s="183"/>
      <c r="C578" s="183" t="s">
        <v>2293</v>
      </c>
      <c r="D578" s="183" t="s">
        <v>2355</v>
      </c>
      <c r="E578" s="183" t="s">
        <v>603</v>
      </c>
      <c r="F578" s="183" t="s">
        <v>604</v>
      </c>
      <c r="G578" s="181" t="s">
        <v>2377</v>
      </c>
      <c r="H578" s="183"/>
      <c r="I578" s="183"/>
      <c r="J578" s="183" t="s">
        <v>747</v>
      </c>
      <c r="K578" s="187"/>
    </row>
    <row r="579" spans="1:11" hidden="1">
      <c r="A579" s="183"/>
      <c r="B579" s="183"/>
      <c r="C579" s="183" t="s">
        <v>2293</v>
      </c>
      <c r="D579" s="183" t="s">
        <v>2355</v>
      </c>
      <c r="E579" s="183" t="s">
        <v>603</v>
      </c>
      <c r="F579" s="183" t="s">
        <v>604</v>
      </c>
      <c r="G579" s="181" t="s">
        <v>2378</v>
      </c>
      <c r="H579" s="183"/>
      <c r="I579" s="183"/>
      <c r="J579" s="183" t="s">
        <v>737</v>
      </c>
      <c r="K579" s="187" t="s">
        <v>2379</v>
      </c>
    </row>
    <row r="580" spans="1:11" hidden="1">
      <c r="A580" s="183"/>
      <c r="B580" s="183"/>
      <c r="C580" s="183" t="s">
        <v>2293</v>
      </c>
      <c r="D580" s="183" t="s">
        <v>2355</v>
      </c>
      <c r="E580" s="183" t="s">
        <v>603</v>
      </c>
      <c r="F580" s="183" t="s">
        <v>604</v>
      </c>
      <c r="G580" s="181" t="s">
        <v>2380</v>
      </c>
      <c r="H580" s="183"/>
      <c r="I580" s="183"/>
      <c r="J580" s="183" t="s">
        <v>747</v>
      </c>
      <c r="K580" s="187" t="s">
        <v>2381</v>
      </c>
    </row>
    <row r="581" spans="1:11" hidden="1">
      <c r="A581" s="183"/>
      <c r="B581" s="183"/>
      <c r="C581" s="183" t="s">
        <v>2293</v>
      </c>
      <c r="D581" s="183" t="s">
        <v>2355</v>
      </c>
      <c r="E581" s="183" t="s">
        <v>603</v>
      </c>
      <c r="F581" s="183" t="s">
        <v>604</v>
      </c>
      <c r="G581" s="181" t="s">
        <v>2382</v>
      </c>
      <c r="H581" s="183"/>
      <c r="I581" s="183"/>
      <c r="J581" s="183" t="s">
        <v>737</v>
      </c>
      <c r="K581" s="187" t="s">
        <v>2361</v>
      </c>
    </row>
    <row r="582" spans="1:11" hidden="1">
      <c r="A582" s="183"/>
      <c r="B582" s="183"/>
      <c r="C582" s="183" t="s">
        <v>2293</v>
      </c>
      <c r="D582" s="183" t="s">
        <v>2355</v>
      </c>
      <c r="E582" s="183" t="s">
        <v>603</v>
      </c>
      <c r="F582" s="183" t="s">
        <v>604</v>
      </c>
      <c r="G582" s="181" t="s">
        <v>2383</v>
      </c>
      <c r="H582" s="183"/>
      <c r="I582" s="183"/>
      <c r="J582" s="183" t="s">
        <v>747</v>
      </c>
      <c r="K582" s="187" t="s">
        <v>2361</v>
      </c>
    </row>
    <row r="583" spans="1:11" hidden="1">
      <c r="A583" s="183"/>
      <c r="B583" s="183"/>
      <c r="C583" s="183" t="s">
        <v>2293</v>
      </c>
      <c r="D583" s="183" t="s">
        <v>2355</v>
      </c>
      <c r="E583" s="183" t="s">
        <v>603</v>
      </c>
      <c r="F583" s="183" t="s">
        <v>604</v>
      </c>
      <c r="G583" s="181" t="s">
        <v>2384</v>
      </c>
      <c r="H583" s="183"/>
      <c r="I583" s="183"/>
      <c r="J583" s="183" t="s">
        <v>747</v>
      </c>
      <c r="K583" s="187"/>
    </row>
    <row r="584" spans="1:11" hidden="1">
      <c r="A584" s="183"/>
      <c r="B584" s="183"/>
      <c r="C584" s="183" t="s">
        <v>2293</v>
      </c>
      <c r="D584" s="183" t="s">
        <v>2355</v>
      </c>
      <c r="E584" s="183" t="s">
        <v>603</v>
      </c>
      <c r="F584" s="183" t="s">
        <v>604</v>
      </c>
      <c r="G584" s="181" t="s">
        <v>2385</v>
      </c>
      <c r="H584" s="183"/>
      <c r="I584" s="183"/>
      <c r="J584" s="183" t="s">
        <v>737</v>
      </c>
      <c r="K584" s="187" t="s">
        <v>2386</v>
      </c>
    </row>
    <row r="585" spans="1:11" hidden="1">
      <c r="A585" s="183"/>
      <c r="B585" s="183"/>
      <c r="C585" s="183" t="s">
        <v>2293</v>
      </c>
      <c r="D585" s="183" t="s">
        <v>2355</v>
      </c>
      <c r="E585" s="183" t="s">
        <v>603</v>
      </c>
      <c r="F585" s="183" t="s">
        <v>604</v>
      </c>
      <c r="G585" s="181" t="s">
        <v>2387</v>
      </c>
      <c r="H585" s="183"/>
      <c r="I585" s="183"/>
      <c r="J585" s="183" t="s">
        <v>747</v>
      </c>
      <c r="K585" s="187" t="s">
        <v>2388</v>
      </c>
    </row>
    <row r="586" spans="1:11" hidden="1">
      <c r="A586" s="183"/>
      <c r="B586" s="183"/>
      <c r="C586" s="183" t="s">
        <v>2293</v>
      </c>
      <c r="D586" s="183" t="s">
        <v>2355</v>
      </c>
      <c r="E586" s="183" t="s">
        <v>603</v>
      </c>
      <c r="F586" s="183" t="s">
        <v>604</v>
      </c>
      <c r="G586" s="181" t="s">
        <v>2389</v>
      </c>
      <c r="H586" s="183"/>
      <c r="I586" s="183"/>
      <c r="J586" s="183" t="s">
        <v>737</v>
      </c>
      <c r="K586" s="187" t="s">
        <v>2361</v>
      </c>
    </row>
    <row r="587" spans="1:11" hidden="1">
      <c r="A587" s="183"/>
      <c r="B587" s="183"/>
      <c r="C587" s="183" t="s">
        <v>2293</v>
      </c>
      <c r="D587" s="183" t="s">
        <v>2355</v>
      </c>
      <c r="E587" s="183" t="s">
        <v>603</v>
      </c>
      <c r="F587" s="183" t="s">
        <v>604</v>
      </c>
      <c r="G587" s="181" t="s">
        <v>2390</v>
      </c>
      <c r="H587" s="183"/>
      <c r="I587" s="183"/>
      <c r="J587" s="183" t="s">
        <v>747</v>
      </c>
      <c r="K587" s="187" t="s">
        <v>2361</v>
      </c>
    </row>
    <row r="588" spans="1:11" hidden="1">
      <c r="A588" s="183"/>
      <c r="B588" s="183"/>
      <c r="C588" s="183" t="s">
        <v>2293</v>
      </c>
      <c r="D588" s="183" t="s">
        <v>2355</v>
      </c>
      <c r="E588" s="183" t="s">
        <v>603</v>
      </c>
      <c r="F588" s="183" t="s">
        <v>604</v>
      </c>
      <c r="G588" s="181" t="s">
        <v>2391</v>
      </c>
      <c r="H588" s="183"/>
      <c r="I588" s="183"/>
      <c r="J588" s="183" t="s">
        <v>737</v>
      </c>
      <c r="K588" s="187" t="s">
        <v>2392</v>
      </c>
    </row>
    <row r="589" spans="1:11" hidden="1">
      <c r="A589" s="183"/>
      <c r="B589" s="183"/>
      <c r="C589" s="183" t="s">
        <v>2293</v>
      </c>
      <c r="D589" s="183" t="s">
        <v>2355</v>
      </c>
      <c r="E589" s="183" t="s">
        <v>603</v>
      </c>
      <c r="F589" s="183" t="s">
        <v>604</v>
      </c>
      <c r="G589" s="181" t="s">
        <v>2393</v>
      </c>
      <c r="H589" s="183"/>
      <c r="I589" s="183"/>
      <c r="J589" s="183" t="s">
        <v>747</v>
      </c>
      <c r="K589" s="187" t="s">
        <v>2394</v>
      </c>
    </row>
    <row r="590" spans="1:11" hidden="1">
      <c r="A590" s="183"/>
      <c r="B590" s="183"/>
      <c r="C590" s="183" t="s">
        <v>2293</v>
      </c>
      <c r="D590" s="183" t="s">
        <v>2355</v>
      </c>
      <c r="E590" s="183" t="s">
        <v>603</v>
      </c>
      <c r="F590" s="183" t="s">
        <v>604</v>
      </c>
      <c r="G590" s="181" t="s">
        <v>2395</v>
      </c>
      <c r="H590" s="183"/>
      <c r="I590" s="183"/>
      <c r="J590" s="183" t="s">
        <v>737</v>
      </c>
      <c r="K590" s="186" t="s">
        <v>2396</v>
      </c>
    </row>
    <row r="591" spans="1:11" hidden="1">
      <c r="A591" s="183"/>
      <c r="B591" s="183"/>
      <c r="C591" s="183" t="s">
        <v>2293</v>
      </c>
      <c r="D591" s="183" t="s">
        <v>2355</v>
      </c>
      <c r="E591" s="183" t="s">
        <v>603</v>
      </c>
      <c r="F591" s="183" t="s">
        <v>604</v>
      </c>
      <c r="G591" s="181" t="s">
        <v>2397</v>
      </c>
      <c r="H591" s="183"/>
      <c r="I591" s="183"/>
      <c r="J591" s="183" t="s">
        <v>747</v>
      </c>
      <c r="K591" s="186" t="s">
        <v>2398</v>
      </c>
    </row>
    <row r="592" spans="1:11" hidden="1">
      <c r="A592" s="183"/>
      <c r="B592" s="183"/>
      <c r="C592" s="183" t="s">
        <v>2293</v>
      </c>
      <c r="D592" s="183" t="s">
        <v>2355</v>
      </c>
      <c r="E592" s="183" t="s">
        <v>603</v>
      </c>
      <c r="F592" s="183" t="s">
        <v>604</v>
      </c>
      <c r="G592" s="181" t="s">
        <v>2399</v>
      </c>
      <c r="H592" s="183"/>
      <c r="I592" s="183"/>
      <c r="J592" s="183" t="s">
        <v>737</v>
      </c>
      <c r="K592" s="186" t="s">
        <v>2400</v>
      </c>
    </row>
    <row r="593" spans="1:11" hidden="1">
      <c r="A593" s="183"/>
      <c r="B593" s="183"/>
      <c r="C593" s="183" t="s">
        <v>2293</v>
      </c>
      <c r="D593" s="183" t="s">
        <v>2355</v>
      </c>
      <c r="E593" s="183" t="s">
        <v>603</v>
      </c>
      <c r="F593" s="183" t="s">
        <v>604</v>
      </c>
      <c r="G593" s="181" t="s">
        <v>2401</v>
      </c>
      <c r="H593" s="183"/>
      <c r="I593" s="183"/>
      <c r="J593" s="183" t="s">
        <v>747</v>
      </c>
      <c r="K593" s="186" t="s">
        <v>2402</v>
      </c>
    </row>
    <row r="594" spans="1:11" hidden="1">
      <c r="A594" s="183"/>
      <c r="B594" s="183"/>
      <c r="C594" s="183" t="s">
        <v>2293</v>
      </c>
      <c r="D594" s="183" t="s">
        <v>2355</v>
      </c>
      <c r="E594" s="183" t="s">
        <v>603</v>
      </c>
      <c r="F594" s="183" t="s">
        <v>604</v>
      </c>
      <c r="G594" s="181" t="s">
        <v>2403</v>
      </c>
      <c r="H594" s="183"/>
      <c r="I594" s="183"/>
      <c r="J594" s="183" t="s">
        <v>737</v>
      </c>
      <c r="K594" s="186" t="s">
        <v>2404</v>
      </c>
    </row>
    <row r="595" spans="1:11" hidden="1">
      <c r="A595" s="183"/>
      <c r="B595" s="183"/>
      <c r="C595" s="183" t="s">
        <v>2293</v>
      </c>
      <c r="D595" s="183" t="s">
        <v>2355</v>
      </c>
      <c r="E595" s="183" t="s">
        <v>603</v>
      </c>
      <c r="F595" s="183" t="s">
        <v>604</v>
      </c>
      <c r="G595" s="181" t="s">
        <v>2405</v>
      </c>
      <c r="H595" s="183"/>
      <c r="I595" s="183"/>
      <c r="J595" s="183" t="s">
        <v>747</v>
      </c>
      <c r="K595" s="186" t="s">
        <v>2406</v>
      </c>
    </row>
    <row r="596" spans="1:11" hidden="1">
      <c r="A596" s="183"/>
      <c r="B596" s="183"/>
      <c r="C596" s="183" t="s">
        <v>2293</v>
      </c>
      <c r="D596" s="183" t="s">
        <v>2355</v>
      </c>
      <c r="E596" s="183" t="s">
        <v>603</v>
      </c>
      <c r="F596" s="183" t="s">
        <v>604</v>
      </c>
      <c r="G596" s="181" t="s">
        <v>2407</v>
      </c>
      <c r="H596" s="183"/>
      <c r="I596" s="183"/>
      <c r="J596" s="183" t="s">
        <v>737</v>
      </c>
      <c r="K596" s="186" t="s">
        <v>2408</v>
      </c>
    </row>
    <row r="597" spans="1:11" hidden="1">
      <c r="A597" s="183"/>
      <c r="B597" s="183"/>
      <c r="C597" s="183" t="s">
        <v>2293</v>
      </c>
      <c r="D597" s="183" t="s">
        <v>2355</v>
      </c>
      <c r="E597" s="183" t="s">
        <v>603</v>
      </c>
      <c r="F597" s="183" t="s">
        <v>604</v>
      </c>
      <c r="G597" s="181" t="s">
        <v>2409</v>
      </c>
      <c r="H597" s="183"/>
      <c r="I597" s="183"/>
      <c r="J597" s="183" t="s">
        <v>747</v>
      </c>
      <c r="K597" s="186" t="s">
        <v>2410</v>
      </c>
    </row>
    <row r="598" spans="1:11" hidden="1">
      <c r="A598" s="183"/>
      <c r="B598" s="183"/>
      <c r="C598" s="183" t="s">
        <v>2293</v>
      </c>
      <c r="D598" s="183" t="s">
        <v>2355</v>
      </c>
      <c r="E598" s="183" t="s">
        <v>1283</v>
      </c>
      <c r="F598" s="183" t="s">
        <v>1277</v>
      </c>
      <c r="G598" s="181" t="s">
        <v>2411</v>
      </c>
      <c r="H598" s="183"/>
      <c r="I598" s="183"/>
      <c r="J598" s="183" t="s">
        <v>1227</v>
      </c>
      <c r="K598" s="186"/>
    </row>
    <row r="599" spans="1:11" hidden="1">
      <c r="A599" s="183"/>
      <c r="B599" s="183"/>
      <c r="C599" s="183" t="s">
        <v>2293</v>
      </c>
      <c r="D599" s="183" t="s">
        <v>2355</v>
      </c>
      <c r="E599" s="183" t="s">
        <v>1283</v>
      </c>
      <c r="F599" s="183" t="s">
        <v>1277</v>
      </c>
      <c r="G599" s="181" t="s">
        <v>2412</v>
      </c>
      <c r="H599" s="183"/>
      <c r="I599" s="183"/>
      <c r="J599" s="183" t="s">
        <v>1230</v>
      </c>
      <c r="K599" s="186"/>
    </row>
    <row r="600" spans="1:11" hidden="1">
      <c r="A600" s="183"/>
      <c r="B600" s="183"/>
      <c r="C600" s="183" t="s">
        <v>2293</v>
      </c>
      <c r="D600" s="183" t="s">
        <v>2355</v>
      </c>
      <c r="E600" s="183" t="s">
        <v>1280</v>
      </c>
      <c r="F600" s="183" t="s">
        <v>1277</v>
      </c>
      <c r="G600" s="181" t="s">
        <v>2413</v>
      </c>
      <c r="H600" s="183"/>
      <c r="I600" s="183"/>
      <c r="J600" s="183" t="s">
        <v>1227</v>
      </c>
      <c r="K600" s="184" t="s">
        <v>2414</v>
      </c>
    </row>
    <row r="601" spans="1:11" hidden="1">
      <c r="A601" s="183"/>
      <c r="B601" s="183"/>
      <c r="C601" s="183" t="s">
        <v>2293</v>
      </c>
      <c r="D601" s="183" t="s">
        <v>2355</v>
      </c>
      <c r="E601" s="183" t="s">
        <v>1280</v>
      </c>
      <c r="F601" s="183" t="s">
        <v>1277</v>
      </c>
      <c r="G601" s="181" t="s">
        <v>2415</v>
      </c>
      <c r="H601" s="183"/>
      <c r="I601" s="183"/>
      <c r="J601" s="183" t="s">
        <v>1230</v>
      </c>
      <c r="K601" s="186"/>
    </row>
    <row r="602" spans="1:11" hidden="1">
      <c r="A602" s="183"/>
      <c r="B602" s="183"/>
      <c r="C602" s="183" t="s">
        <v>2293</v>
      </c>
      <c r="D602" s="183" t="s">
        <v>2355</v>
      </c>
      <c r="E602" s="183" t="s">
        <v>2416</v>
      </c>
      <c r="F602" s="183" t="s">
        <v>1277</v>
      </c>
      <c r="G602" s="181" t="s">
        <v>2417</v>
      </c>
      <c r="H602" s="183"/>
      <c r="I602" s="183"/>
      <c r="J602" s="183" t="s">
        <v>1227</v>
      </c>
      <c r="K602" s="187" t="s">
        <v>2418</v>
      </c>
    </row>
    <row r="603" spans="1:11" hidden="1">
      <c r="A603" s="183"/>
      <c r="B603" s="183"/>
      <c r="C603" s="183" t="s">
        <v>2293</v>
      </c>
      <c r="D603" s="183" t="s">
        <v>2355</v>
      </c>
      <c r="E603" s="183" t="s">
        <v>2416</v>
      </c>
      <c r="F603" s="183" t="s">
        <v>1277</v>
      </c>
      <c r="G603" s="181" t="s">
        <v>2419</v>
      </c>
      <c r="H603" s="183"/>
      <c r="I603" s="183"/>
      <c r="J603" s="183" t="s">
        <v>1230</v>
      </c>
      <c r="K603" s="187" t="s">
        <v>2420</v>
      </c>
    </row>
    <row r="604" spans="1:11" hidden="1">
      <c r="A604" s="183"/>
      <c r="B604" s="183"/>
      <c r="C604" s="183" t="s">
        <v>2293</v>
      </c>
      <c r="D604" s="183" t="s">
        <v>2355</v>
      </c>
      <c r="E604" s="183" t="s">
        <v>2421</v>
      </c>
      <c r="F604" s="183" t="s">
        <v>1277</v>
      </c>
      <c r="G604" s="181" t="s">
        <v>2422</v>
      </c>
      <c r="H604" s="183"/>
      <c r="I604" s="183"/>
      <c r="J604" s="183" t="s">
        <v>1227</v>
      </c>
      <c r="K604" s="187" t="s">
        <v>2423</v>
      </c>
    </row>
    <row r="605" spans="1:11" hidden="1">
      <c r="A605" s="183"/>
      <c r="B605" s="183"/>
      <c r="C605" s="183" t="s">
        <v>2293</v>
      </c>
      <c r="D605" s="183" t="s">
        <v>2355</v>
      </c>
      <c r="E605" s="183" t="s">
        <v>2421</v>
      </c>
      <c r="F605" s="183" t="s">
        <v>1277</v>
      </c>
      <c r="G605" s="181" t="s">
        <v>2424</v>
      </c>
      <c r="H605" s="183"/>
      <c r="I605" s="183"/>
      <c r="J605" s="183" t="s">
        <v>1230</v>
      </c>
      <c r="K605" s="187" t="s">
        <v>2425</v>
      </c>
    </row>
    <row r="606" spans="1:11" hidden="1">
      <c r="A606" s="183"/>
      <c r="B606" s="183"/>
      <c r="C606" s="183" t="s">
        <v>2293</v>
      </c>
      <c r="D606" s="183" t="s">
        <v>2426</v>
      </c>
      <c r="E606" s="183" t="s">
        <v>603</v>
      </c>
      <c r="F606" s="183" t="s">
        <v>604</v>
      </c>
      <c r="G606" s="181" t="s">
        <v>2427</v>
      </c>
      <c r="H606" s="183"/>
      <c r="I606" s="183"/>
      <c r="J606" s="183" t="s">
        <v>737</v>
      </c>
      <c r="K606" s="186" t="s">
        <v>2428</v>
      </c>
    </row>
    <row r="607" spans="1:11" hidden="1">
      <c r="A607" s="183"/>
      <c r="B607" s="183"/>
      <c r="C607" s="183" t="s">
        <v>2293</v>
      </c>
      <c r="D607" s="183" t="s">
        <v>2426</v>
      </c>
      <c r="E607" s="183" t="s">
        <v>603</v>
      </c>
      <c r="F607" s="183" t="s">
        <v>604</v>
      </c>
      <c r="G607" s="181" t="s">
        <v>2429</v>
      </c>
      <c r="H607" s="183"/>
      <c r="I607" s="183"/>
      <c r="J607" s="183" t="s">
        <v>747</v>
      </c>
      <c r="K607" s="186" t="s">
        <v>2430</v>
      </c>
    </row>
    <row r="608" spans="1:11" hidden="1">
      <c r="A608" s="183"/>
      <c r="B608" s="183"/>
      <c r="C608" s="183" t="s">
        <v>2293</v>
      </c>
      <c r="D608" s="183" t="s">
        <v>2426</v>
      </c>
      <c r="E608" s="183" t="s">
        <v>1283</v>
      </c>
      <c r="F608" s="183" t="s">
        <v>1277</v>
      </c>
      <c r="G608" s="181" t="s">
        <v>2431</v>
      </c>
      <c r="H608" s="183"/>
      <c r="I608" s="183"/>
      <c r="J608" s="183" t="s">
        <v>1227</v>
      </c>
      <c r="K608" s="187" t="s">
        <v>2432</v>
      </c>
    </row>
    <row r="609" spans="1:11" hidden="1">
      <c r="A609" s="183"/>
      <c r="B609" s="183"/>
      <c r="C609" s="183" t="s">
        <v>2293</v>
      </c>
      <c r="D609" s="183" t="s">
        <v>2426</v>
      </c>
      <c r="E609" s="183" t="s">
        <v>1283</v>
      </c>
      <c r="F609" s="183" t="s">
        <v>1277</v>
      </c>
      <c r="G609" s="181" t="s">
        <v>2433</v>
      </c>
      <c r="H609" s="183"/>
      <c r="I609" s="183"/>
      <c r="J609" s="183" t="s">
        <v>1230</v>
      </c>
      <c r="K609" s="187" t="s">
        <v>2434</v>
      </c>
    </row>
    <row r="610" spans="1:11" hidden="1">
      <c r="A610" s="183"/>
      <c r="B610" s="183"/>
      <c r="C610" s="183" t="s">
        <v>2293</v>
      </c>
      <c r="D610" s="183" t="s">
        <v>2435</v>
      </c>
      <c r="E610" s="183" t="s">
        <v>603</v>
      </c>
      <c r="F610" s="183" t="s">
        <v>604</v>
      </c>
      <c r="G610" s="181" t="s">
        <v>2436</v>
      </c>
      <c r="H610" s="183"/>
      <c r="I610" s="183"/>
      <c r="J610" s="183" t="s">
        <v>737</v>
      </c>
      <c r="K610" s="186" t="s">
        <v>2437</v>
      </c>
    </row>
    <row r="611" spans="1:11" hidden="1">
      <c r="A611" s="183"/>
      <c r="B611" s="183"/>
      <c r="C611" s="183" t="s">
        <v>2293</v>
      </c>
      <c r="D611" s="183" t="s">
        <v>2435</v>
      </c>
      <c r="E611" s="183" t="s">
        <v>603</v>
      </c>
      <c r="F611" s="183" t="s">
        <v>604</v>
      </c>
      <c r="G611" s="181" t="s">
        <v>2438</v>
      </c>
      <c r="H611" s="183"/>
      <c r="I611" s="183"/>
      <c r="J611" s="183" t="s">
        <v>747</v>
      </c>
      <c r="K611" s="186" t="s">
        <v>2439</v>
      </c>
    </row>
    <row r="612" spans="1:11" hidden="1">
      <c r="A612" s="183"/>
      <c r="B612" s="183"/>
      <c r="C612" s="183" t="s">
        <v>2293</v>
      </c>
      <c r="D612" s="183" t="s">
        <v>2435</v>
      </c>
      <c r="E612" s="183" t="s">
        <v>1253</v>
      </c>
      <c r="F612" s="183" t="s">
        <v>604</v>
      </c>
      <c r="G612" s="181" t="s">
        <v>2440</v>
      </c>
      <c r="H612" s="183"/>
      <c r="I612" s="183"/>
      <c r="J612" s="183" t="s">
        <v>1255</v>
      </c>
      <c r="K612" s="187" t="s">
        <v>1856</v>
      </c>
    </row>
    <row r="613" spans="1:11" hidden="1">
      <c r="A613" s="183"/>
      <c r="B613" s="183"/>
      <c r="C613" s="183" t="s">
        <v>2293</v>
      </c>
      <c r="D613" s="183" t="s">
        <v>2435</v>
      </c>
      <c r="E613" s="183" t="s">
        <v>1253</v>
      </c>
      <c r="F613" s="183" t="s">
        <v>604</v>
      </c>
      <c r="G613" s="181" t="s">
        <v>2441</v>
      </c>
      <c r="H613" s="183"/>
      <c r="I613" s="183"/>
      <c r="J613" s="183" t="s">
        <v>1258</v>
      </c>
      <c r="K613" s="187" t="s">
        <v>1858</v>
      </c>
    </row>
    <row r="614" spans="1:11" hidden="1">
      <c r="A614" s="183"/>
      <c r="B614" s="183"/>
      <c r="C614" s="183" t="s">
        <v>2293</v>
      </c>
      <c r="D614" s="183" t="s">
        <v>2435</v>
      </c>
      <c r="E614" s="183" t="s">
        <v>1283</v>
      </c>
      <c r="F614" s="183" t="s">
        <v>1277</v>
      </c>
      <c r="G614" s="181" t="s">
        <v>2442</v>
      </c>
      <c r="H614" s="183"/>
      <c r="I614" s="183"/>
      <c r="J614" s="183" t="s">
        <v>1227</v>
      </c>
      <c r="K614" s="187" t="s">
        <v>2443</v>
      </c>
    </row>
    <row r="615" spans="1:11" hidden="1">
      <c r="A615" s="183"/>
      <c r="B615" s="183"/>
      <c r="C615" s="183" t="s">
        <v>2293</v>
      </c>
      <c r="D615" s="183" t="s">
        <v>2435</v>
      </c>
      <c r="E615" s="183" t="s">
        <v>1283</v>
      </c>
      <c r="F615" s="183" t="s">
        <v>1277</v>
      </c>
      <c r="G615" s="181" t="s">
        <v>2444</v>
      </c>
      <c r="H615" s="183"/>
      <c r="I615" s="183"/>
      <c r="J615" s="183" t="s">
        <v>1230</v>
      </c>
      <c r="K615" s="187" t="s">
        <v>2445</v>
      </c>
    </row>
    <row r="616" spans="1:11" hidden="1">
      <c r="A616" s="183"/>
      <c r="B616" s="183"/>
      <c r="C616" s="183" t="s">
        <v>2293</v>
      </c>
      <c r="D616" s="183" t="s">
        <v>2446</v>
      </c>
      <c r="E616" s="183" t="s">
        <v>603</v>
      </c>
      <c r="F616" s="183" t="s">
        <v>604</v>
      </c>
      <c r="G616" s="181" t="s">
        <v>2447</v>
      </c>
      <c r="H616" s="183"/>
      <c r="I616" s="183"/>
      <c r="J616" s="183" t="s">
        <v>737</v>
      </c>
      <c r="K616" s="206" t="s">
        <v>2448</v>
      </c>
    </row>
    <row r="617" spans="1:11" hidden="1">
      <c r="A617" s="183"/>
      <c r="B617" s="183"/>
      <c r="C617" s="183" t="s">
        <v>2293</v>
      </c>
      <c r="D617" s="183" t="s">
        <v>2446</v>
      </c>
      <c r="E617" s="183" t="s">
        <v>603</v>
      </c>
      <c r="F617" s="183" t="s">
        <v>604</v>
      </c>
      <c r="G617" s="181" t="s">
        <v>2449</v>
      </c>
      <c r="H617" s="183"/>
      <c r="I617" s="183"/>
      <c r="J617" s="183" t="s">
        <v>747</v>
      </c>
      <c r="K617" s="206" t="s">
        <v>2450</v>
      </c>
    </row>
    <row r="618" spans="1:11" hidden="1">
      <c r="A618" s="183"/>
      <c r="B618" s="183"/>
      <c r="C618" s="183" t="s">
        <v>2293</v>
      </c>
      <c r="D618" s="183" t="s">
        <v>2446</v>
      </c>
      <c r="E618" s="183" t="s">
        <v>1253</v>
      </c>
      <c r="F618" s="183" t="s">
        <v>604</v>
      </c>
      <c r="G618" s="181" t="s">
        <v>2451</v>
      </c>
      <c r="H618" s="183"/>
      <c r="I618" s="183"/>
      <c r="J618" s="183" t="s">
        <v>1255</v>
      </c>
      <c r="K618" s="206"/>
    </row>
    <row r="619" spans="1:11" hidden="1">
      <c r="A619" s="183"/>
      <c r="B619" s="183"/>
      <c r="C619" s="183" t="s">
        <v>2293</v>
      </c>
      <c r="D619" s="183" t="s">
        <v>2446</v>
      </c>
      <c r="E619" s="183" t="s">
        <v>1253</v>
      </c>
      <c r="F619" s="183" t="s">
        <v>604</v>
      </c>
      <c r="G619" s="181" t="s">
        <v>2452</v>
      </c>
      <c r="H619" s="183"/>
      <c r="I619" s="183"/>
      <c r="J619" s="183" t="s">
        <v>1258</v>
      </c>
      <c r="K619" s="206"/>
    </row>
    <row r="620" spans="1:11" hidden="1">
      <c r="A620" s="183"/>
      <c r="B620" s="183"/>
      <c r="C620" s="183" t="s">
        <v>2293</v>
      </c>
      <c r="D620" s="183" t="s">
        <v>2446</v>
      </c>
      <c r="E620" s="183" t="s">
        <v>1573</v>
      </c>
      <c r="F620" s="183" t="s">
        <v>1277</v>
      </c>
      <c r="G620" s="181" t="s">
        <v>2453</v>
      </c>
      <c r="H620" s="183"/>
      <c r="I620" s="183"/>
      <c r="J620" s="183" t="s">
        <v>1227</v>
      </c>
      <c r="K620" s="187" t="s">
        <v>2454</v>
      </c>
    </row>
    <row r="621" spans="1:11" hidden="1">
      <c r="A621" s="183"/>
      <c r="B621" s="183"/>
      <c r="C621" s="183" t="s">
        <v>2293</v>
      </c>
      <c r="D621" s="183" t="s">
        <v>2446</v>
      </c>
      <c r="E621" s="183" t="s">
        <v>1573</v>
      </c>
      <c r="F621" s="183" t="s">
        <v>1277</v>
      </c>
      <c r="G621" s="181" t="s">
        <v>2455</v>
      </c>
      <c r="H621" s="183"/>
      <c r="I621" s="183"/>
      <c r="J621" s="183" t="s">
        <v>1230</v>
      </c>
      <c r="K621" s="187" t="s">
        <v>2456</v>
      </c>
    </row>
    <row r="622" spans="1:11" hidden="1">
      <c r="A622" s="183"/>
      <c r="B622" s="183"/>
      <c r="C622" s="183" t="s">
        <v>2293</v>
      </c>
      <c r="D622" s="183" t="s">
        <v>2457</v>
      </c>
      <c r="E622" s="183" t="s">
        <v>603</v>
      </c>
      <c r="F622" s="183" t="s">
        <v>604</v>
      </c>
      <c r="G622" s="183" t="s">
        <v>2458</v>
      </c>
      <c r="H622" s="183"/>
      <c r="I622" s="183"/>
      <c r="J622" s="183" t="s">
        <v>737</v>
      </c>
      <c r="K622" s="187" t="s">
        <v>2459</v>
      </c>
    </row>
    <row r="623" spans="1:11" hidden="1">
      <c r="A623" s="183"/>
      <c r="B623" s="183"/>
      <c r="C623" s="183" t="s">
        <v>2293</v>
      </c>
      <c r="D623" s="183" t="s">
        <v>2457</v>
      </c>
      <c r="E623" s="183" t="s">
        <v>603</v>
      </c>
      <c r="F623" s="183" t="s">
        <v>604</v>
      </c>
      <c r="G623" s="183" t="s">
        <v>2460</v>
      </c>
      <c r="H623" s="183"/>
      <c r="I623" s="183"/>
      <c r="J623" s="183" t="s">
        <v>747</v>
      </c>
      <c r="K623" s="187" t="s">
        <v>2459</v>
      </c>
    </row>
    <row r="624" spans="1:11" hidden="1">
      <c r="A624" s="183"/>
      <c r="B624" s="183"/>
      <c r="C624" s="183" t="s">
        <v>2293</v>
      </c>
      <c r="D624" s="183" t="s">
        <v>2457</v>
      </c>
      <c r="E624" s="183" t="s">
        <v>603</v>
      </c>
      <c r="F624" s="183" t="s">
        <v>604</v>
      </c>
      <c r="G624" s="183" t="s">
        <v>2461</v>
      </c>
      <c r="H624" s="183"/>
      <c r="I624" s="183"/>
      <c r="J624" s="183" t="s">
        <v>737</v>
      </c>
      <c r="K624" s="187" t="s">
        <v>2459</v>
      </c>
    </row>
    <row r="625" spans="1:11" hidden="1">
      <c r="A625" s="183"/>
      <c r="B625" s="183"/>
      <c r="C625" s="183" t="s">
        <v>2293</v>
      </c>
      <c r="D625" s="183" t="s">
        <v>2457</v>
      </c>
      <c r="E625" s="183" t="s">
        <v>603</v>
      </c>
      <c r="F625" s="183" t="s">
        <v>604</v>
      </c>
      <c r="G625" s="183" t="s">
        <v>2462</v>
      </c>
      <c r="H625" s="183"/>
      <c r="I625" s="183"/>
      <c r="J625" s="183" t="s">
        <v>747</v>
      </c>
      <c r="K625" s="187" t="s">
        <v>2459</v>
      </c>
    </row>
    <row r="626" spans="1:11" hidden="1">
      <c r="A626" s="183"/>
      <c r="B626" s="183"/>
      <c r="C626" s="183" t="s">
        <v>2293</v>
      </c>
      <c r="D626" s="183" t="s">
        <v>2457</v>
      </c>
      <c r="E626" s="183" t="s">
        <v>603</v>
      </c>
      <c r="F626" s="183" t="s">
        <v>604</v>
      </c>
      <c r="G626" s="183" t="s">
        <v>2463</v>
      </c>
      <c r="H626" s="183"/>
      <c r="I626" s="183"/>
      <c r="J626" s="183" t="s">
        <v>737</v>
      </c>
      <c r="K626" s="187" t="s">
        <v>2459</v>
      </c>
    </row>
    <row r="627" spans="1:11" hidden="1">
      <c r="A627" s="183"/>
      <c r="B627" s="183"/>
      <c r="C627" s="183" t="s">
        <v>2293</v>
      </c>
      <c r="D627" s="183" t="s">
        <v>2457</v>
      </c>
      <c r="E627" s="183" t="s">
        <v>603</v>
      </c>
      <c r="F627" s="183" t="s">
        <v>604</v>
      </c>
      <c r="G627" s="183" t="s">
        <v>2464</v>
      </c>
      <c r="H627" s="183"/>
      <c r="I627" s="183"/>
      <c r="J627" s="183" t="s">
        <v>747</v>
      </c>
      <c r="K627" s="187" t="s">
        <v>2459</v>
      </c>
    </row>
    <row r="628" spans="1:11" hidden="1">
      <c r="A628" s="183"/>
      <c r="B628" s="183"/>
      <c r="C628" s="183" t="s">
        <v>2293</v>
      </c>
      <c r="D628" s="183" t="s">
        <v>2457</v>
      </c>
      <c r="E628" s="183" t="s">
        <v>1280</v>
      </c>
      <c r="F628" s="183" t="s">
        <v>1277</v>
      </c>
      <c r="G628" s="181" t="s">
        <v>2465</v>
      </c>
      <c r="H628" s="183"/>
      <c r="I628" s="183"/>
      <c r="J628" s="183" t="s">
        <v>1227</v>
      </c>
      <c r="K628" s="187" t="s">
        <v>2466</v>
      </c>
    </row>
    <row r="629" spans="1:11" hidden="1">
      <c r="A629" s="183"/>
      <c r="B629" s="183"/>
      <c r="C629" s="183" t="s">
        <v>2293</v>
      </c>
      <c r="D629" s="183" t="s">
        <v>2457</v>
      </c>
      <c r="E629" s="183" t="s">
        <v>1280</v>
      </c>
      <c r="F629" s="183" t="s">
        <v>1277</v>
      </c>
      <c r="G629" s="181" t="s">
        <v>2467</v>
      </c>
      <c r="H629" s="183"/>
      <c r="I629" s="183"/>
      <c r="J629" s="183" t="s">
        <v>1230</v>
      </c>
      <c r="K629" s="187"/>
    </row>
    <row r="630" spans="1:11" hidden="1">
      <c r="A630" s="183"/>
      <c r="B630" s="183"/>
      <c r="C630" s="183" t="s">
        <v>2293</v>
      </c>
      <c r="D630" s="183" t="s">
        <v>2457</v>
      </c>
      <c r="E630" s="183" t="s">
        <v>1253</v>
      </c>
      <c r="F630" s="183" t="s">
        <v>604</v>
      </c>
      <c r="G630" s="181" t="s">
        <v>2468</v>
      </c>
      <c r="H630" s="183"/>
      <c r="I630" s="183"/>
      <c r="J630" s="183" t="s">
        <v>1255</v>
      </c>
      <c r="K630" s="187" t="s">
        <v>2469</v>
      </c>
    </row>
    <row r="631" spans="1:11" hidden="1">
      <c r="A631" s="183"/>
      <c r="B631" s="183"/>
      <c r="C631" s="183" t="s">
        <v>2293</v>
      </c>
      <c r="D631" s="183" t="s">
        <v>2457</v>
      </c>
      <c r="E631" s="183" t="s">
        <v>1253</v>
      </c>
      <c r="F631" s="183" t="s">
        <v>604</v>
      </c>
      <c r="G631" s="181" t="s">
        <v>2470</v>
      </c>
      <c r="H631" s="183"/>
      <c r="I631" s="183"/>
      <c r="J631" s="183" t="s">
        <v>1258</v>
      </c>
      <c r="K631" s="187"/>
    </row>
    <row r="632" spans="1:11" hidden="1">
      <c r="A632" s="183"/>
      <c r="B632" s="183"/>
      <c r="C632" s="183" t="s">
        <v>2293</v>
      </c>
      <c r="D632" s="183" t="s">
        <v>712</v>
      </c>
      <c r="E632" s="183" t="s">
        <v>603</v>
      </c>
      <c r="F632" s="183" t="s">
        <v>604</v>
      </c>
      <c r="G632" s="181" t="s">
        <v>2471</v>
      </c>
      <c r="H632" s="183"/>
      <c r="I632" s="183"/>
      <c r="J632" s="183" t="s">
        <v>737</v>
      </c>
      <c r="K632" s="186" t="s">
        <v>2472</v>
      </c>
    </row>
    <row r="633" spans="1:11" hidden="1">
      <c r="A633" s="183"/>
      <c r="B633" s="183"/>
      <c r="C633" s="183" t="s">
        <v>2293</v>
      </c>
      <c r="D633" s="183" t="s">
        <v>712</v>
      </c>
      <c r="E633" s="183" t="s">
        <v>603</v>
      </c>
      <c r="F633" s="183" t="s">
        <v>604</v>
      </c>
      <c r="G633" s="181" t="s">
        <v>2473</v>
      </c>
      <c r="H633" s="183"/>
      <c r="I633" s="183"/>
      <c r="J633" s="183" t="s">
        <v>747</v>
      </c>
      <c r="K633" s="186" t="s">
        <v>2474</v>
      </c>
    </row>
    <row r="634" spans="1:11" hidden="1">
      <c r="A634" s="183"/>
      <c r="B634" s="183"/>
      <c r="C634" s="183" t="s">
        <v>2293</v>
      </c>
      <c r="D634" s="183" t="s">
        <v>727</v>
      </c>
      <c r="E634" s="183" t="s">
        <v>603</v>
      </c>
      <c r="F634" s="183" t="s">
        <v>604</v>
      </c>
      <c r="G634" s="181" t="s">
        <v>2475</v>
      </c>
      <c r="H634" s="183"/>
      <c r="I634" s="183"/>
      <c r="J634" s="183" t="s">
        <v>737</v>
      </c>
      <c r="K634" s="186" t="s">
        <v>2476</v>
      </c>
    </row>
    <row r="635" spans="1:11" hidden="1">
      <c r="A635" s="183"/>
      <c r="B635" s="183"/>
      <c r="C635" s="183" t="s">
        <v>2293</v>
      </c>
      <c r="D635" s="183" t="s">
        <v>727</v>
      </c>
      <c r="E635" s="183" t="s">
        <v>603</v>
      </c>
      <c r="F635" s="183" t="s">
        <v>604</v>
      </c>
      <c r="G635" s="181" t="s">
        <v>2477</v>
      </c>
      <c r="H635" s="183"/>
      <c r="I635" s="183"/>
      <c r="J635" s="183" t="s">
        <v>747</v>
      </c>
      <c r="K635" s="186" t="s">
        <v>2478</v>
      </c>
    </row>
    <row r="636" spans="1:11" hidden="1">
      <c r="A636" s="183"/>
      <c r="B636" s="183"/>
      <c r="C636" s="183" t="s">
        <v>2293</v>
      </c>
      <c r="D636" s="183" t="s">
        <v>727</v>
      </c>
      <c r="E636" s="183" t="s">
        <v>603</v>
      </c>
      <c r="F636" s="183" t="s">
        <v>604</v>
      </c>
      <c r="G636" s="181" t="s">
        <v>2479</v>
      </c>
      <c r="H636" s="183"/>
      <c r="I636" s="183"/>
      <c r="J636" s="183" t="s">
        <v>737</v>
      </c>
      <c r="K636" s="186" t="s">
        <v>2480</v>
      </c>
    </row>
    <row r="637" spans="1:11" hidden="1">
      <c r="A637" s="183"/>
      <c r="B637" s="183"/>
      <c r="C637" s="183" t="s">
        <v>2293</v>
      </c>
      <c r="D637" s="183" t="s">
        <v>727</v>
      </c>
      <c r="E637" s="183" t="s">
        <v>603</v>
      </c>
      <c r="F637" s="183" t="s">
        <v>604</v>
      </c>
      <c r="G637" s="181" t="s">
        <v>2481</v>
      </c>
      <c r="H637" s="183"/>
      <c r="I637" s="183"/>
      <c r="J637" s="183" t="s">
        <v>747</v>
      </c>
      <c r="K637" s="186" t="s">
        <v>2482</v>
      </c>
    </row>
    <row r="638" spans="1:11" hidden="1">
      <c r="A638" s="183"/>
      <c r="B638" s="183"/>
      <c r="C638" s="183" t="s">
        <v>2293</v>
      </c>
      <c r="D638" s="183" t="s">
        <v>727</v>
      </c>
      <c r="E638" s="183" t="s">
        <v>603</v>
      </c>
      <c r="F638" s="183" t="s">
        <v>604</v>
      </c>
      <c r="G638" s="181" t="s">
        <v>2483</v>
      </c>
      <c r="H638" s="183"/>
      <c r="I638" s="183"/>
      <c r="J638" s="183" t="s">
        <v>737</v>
      </c>
      <c r="K638" s="186" t="s">
        <v>2484</v>
      </c>
    </row>
    <row r="639" spans="1:11" hidden="1">
      <c r="A639" s="183"/>
      <c r="B639" s="183"/>
      <c r="C639" s="183" t="s">
        <v>2293</v>
      </c>
      <c r="D639" s="183" t="s">
        <v>727</v>
      </c>
      <c r="E639" s="183" t="s">
        <v>603</v>
      </c>
      <c r="F639" s="183" t="s">
        <v>604</v>
      </c>
      <c r="G639" s="181" t="s">
        <v>2485</v>
      </c>
      <c r="H639" s="183"/>
      <c r="I639" s="183"/>
      <c r="J639" s="183" t="s">
        <v>747</v>
      </c>
      <c r="K639" s="186" t="s">
        <v>2486</v>
      </c>
    </row>
    <row r="640" spans="1:11" hidden="1">
      <c r="A640" s="190"/>
      <c r="B640" s="190"/>
      <c r="C640" s="190" t="s">
        <v>2293</v>
      </c>
      <c r="D640" s="190" t="s">
        <v>727</v>
      </c>
      <c r="E640" s="190" t="s">
        <v>603</v>
      </c>
      <c r="F640" s="190" t="s">
        <v>604</v>
      </c>
      <c r="G640" s="191" t="s">
        <v>2487</v>
      </c>
      <c r="H640" s="183"/>
      <c r="I640" s="183"/>
      <c r="J640" s="183" t="s">
        <v>737</v>
      </c>
      <c r="K640" s="186" t="s">
        <v>2488</v>
      </c>
    </row>
    <row r="641" spans="1:11" hidden="1">
      <c r="A641" s="190"/>
      <c r="B641" s="190"/>
      <c r="C641" s="190" t="s">
        <v>2293</v>
      </c>
      <c r="D641" s="190" t="s">
        <v>727</v>
      </c>
      <c r="E641" s="190" t="s">
        <v>603</v>
      </c>
      <c r="F641" s="190" t="s">
        <v>604</v>
      </c>
      <c r="G641" s="191" t="s">
        <v>2489</v>
      </c>
      <c r="H641" s="183"/>
      <c r="I641" s="183"/>
      <c r="J641" s="183" t="s">
        <v>747</v>
      </c>
      <c r="K641" s="186" t="s">
        <v>2490</v>
      </c>
    </row>
    <row r="642" spans="1:11" hidden="1">
      <c r="A642" s="183"/>
      <c r="B642" s="183"/>
      <c r="C642" s="183" t="s">
        <v>2293</v>
      </c>
      <c r="D642" s="183" t="s">
        <v>2491</v>
      </c>
      <c r="E642" s="183" t="s">
        <v>603</v>
      </c>
      <c r="F642" s="183" t="s">
        <v>604</v>
      </c>
      <c r="G642" s="181" t="s">
        <v>2492</v>
      </c>
      <c r="H642" s="183"/>
      <c r="I642" s="183"/>
      <c r="J642" s="183" t="s">
        <v>737</v>
      </c>
      <c r="K642" s="187" t="s">
        <v>2493</v>
      </c>
    </row>
    <row r="643" spans="1:11" hidden="1">
      <c r="A643" s="183"/>
      <c r="B643" s="183"/>
      <c r="C643" s="183" t="s">
        <v>2293</v>
      </c>
      <c r="D643" s="183" t="s">
        <v>2491</v>
      </c>
      <c r="E643" s="183" t="s">
        <v>603</v>
      </c>
      <c r="F643" s="183" t="s">
        <v>604</v>
      </c>
      <c r="G643" s="181" t="s">
        <v>2494</v>
      </c>
      <c r="H643" s="183"/>
      <c r="I643" s="183"/>
      <c r="J643" s="183" t="s">
        <v>747</v>
      </c>
      <c r="K643" s="187" t="s">
        <v>2495</v>
      </c>
    </row>
    <row r="644" spans="1:11" hidden="1">
      <c r="A644" s="183"/>
      <c r="B644" s="183"/>
      <c r="C644" s="183" t="s">
        <v>2293</v>
      </c>
      <c r="D644" s="183" t="s">
        <v>2491</v>
      </c>
      <c r="E644" s="183" t="s">
        <v>603</v>
      </c>
      <c r="F644" s="183" t="s">
        <v>604</v>
      </c>
      <c r="G644" s="181" t="s">
        <v>2496</v>
      </c>
      <c r="H644" s="183"/>
      <c r="I644" s="183"/>
      <c r="J644" s="183" t="s">
        <v>737</v>
      </c>
      <c r="K644" s="187" t="s">
        <v>2497</v>
      </c>
    </row>
    <row r="645" spans="1:11" hidden="1">
      <c r="A645" s="183"/>
      <c r="B645" s="183"/>
      <c r="C645" s="183" t="s">
        <v>2293</v>
      </c>
      <c r="D645" s="183" t="s">
        <v>2491</v>
      </c>
      <c r="E645" s="183" t="s">
        <v>603</v>
      </c>
      <c r="F645" s="183" t="s">
        <v>604</v>
      </c>
      <c r="G645" s="181" t="s">
        <v>2498</v>
      </c>
      <c r="H645" s="183"/>
      <c r="I645" s="183"/>
      <c r="J645" s="183" t="s">
        <v>747</v>
      </c>
      <c r="K645" s="187" t="s">
        <v>2499</v>
      </c>
    </row>
    <row r="646" spans="1:11" hidden="1">
      <c r="A646" s="183"/>
      <c r="B646" s="183"/>
      <c r="C646" s="183" t="s">
        <v>2293</v>
      </c>
      <c r="D646" s="183" t="s">
        <v>2491</v>
      </c>
      <c r="E646" s="183" t="s">
        <v>603</v>
      </c>
      <c r="F646" s="183" t="s">
        <v>604</v>
      </c>
      <c r="G646" s="181" t="s">
        <v>2500</v>
      </c>
      <c r="H646" s="183"/>
      <c r="I646" s="183"/>
      <c r="J646" s="183" t="s">
        <v>737</v>
      </c>
      <c r="K646" s="187" t="s">
        <v>2501</v>
      </c>
    </row>
    <row r="647" spans="1:11" hidden="1">
      <c r="A647" s="183"/>
      <c r="B647" s="183"/>
      <c r="C647" s="183" t="s">
        <v>2293</v>
      </c>
      <c r="D647" s="183" t="s">
        <v>2491</v>
      </c>
      <c r="E647" s="183" t="s">
        <v>603</v>
      </c>
      <c r="F647" s="183" t="s">
        <v>604</v>
      </c>
      <c r="G647" s="181" t="s">
        <v>2502</v>
      </c>
      <c r="H647" s="183"/>
      <c r="I647" s="183"/>
      <c r="J647" s="183" t="s">
        <v>747</v>
      </c>
      <c r="K647" s="187" t="s">
        <v>2503</v>
      </c>
    </row>
    <row r="648" spans="1:11" hidden="1">
      <c r="A648" s="183"/>
      <c r="B648" s="183"/>
      <c r="C648" s="183" t="s">
        <v>2293</v>
      </c>
      <c r="D648" s="183" t="s">
        <v>2491</v>
      </c>
      <c r="E648" s="183" t="s">
        <v>603</v>
      </c>
      <c r="F648" s="183" t="s">
        <v>604</v>
      </c>
      <c r="G648" s="181" t="s">
        <v>2504</v>
      </c>
      <c r="H648" s="183"/>
      <c r="I648" s="183"/>
      <c r="J648" s="183" t="s">
        <v>737</v>
      </c>
      <c r="K648" s="187" t="s">
        <v>2505</v>
      </c>
    </row>
    <row r="649" spans="1:11" hidden="1">
      <c r="A649" s="183"/>
      <c r="B649" s="183"/>
      <c r="C649" s="183" t="s">
        <v>2293</v>
      </c>
      <c r="D649" s="183" t="s">
        <v>2491</v>
      </c>
      <c r="E649" s="183" t="s">
        <v>603</v>
      </c>
      <c r="F649" s="183" t="s">
        <v>604</v>
      </c>
      <c r="G649" s="181" t="s">
        <v>2506</v>
      </c>
      <c r="H649" s="183"/>
      <c r="I649" s="183"/>
      <c r="J649" s="183" t="s">
        <v>747</v>
      </c>
      <c r="K649" s="187" t="s">
        <v>2507</v>
      </c>
    </row>
    <row r="650" spans="1:11" hidden="1">
      <c r="A650" s="183"/>
      <c r="B650" s="183"/>
      <c r="C650" s="183" t="s">
        <v>2293</v>
      </c>
      <c r="D650" s="183" t="s">
        <v>2491</v>
      </c>
      <c r="E650" s="183" t="s">
        <v>603</v>
      </c>
      <c r="F650" s="183" t="s">
        <v>604</v>
      </c>
      <c r="G650" s="181" t="s">
        <v>2508</v>
      </c>
      <c r="H650" s="183"/>
      <c r="I650" s="183"/>
      <c r="J650" s="183" t="s">
        <v>737</v>
      </c>
      <c r="K650" s="187" t="s">
        <v>2509</v>
      </c>
    </row>
    <row r="651" spans="1:11" hidden="1">
      <c r="A651" s="183"/>
      <c r="B651" s="183"/>
      <c r="C651" s="183" t="s">
        <v>2293</v>
      </c>
      <c r="D651" s="183" t="s">
        <v>2491</v>
      </c>
      <c r="E651" s="183" t="s">
        <v>603</v>
      </c>
      <c r="F651" s="183" t="s">
        <v>604</v>
      </c>
      <c r="G651" s="181" t="s">
        <v>2510</v>
      </c>
      <c r="H651" s="183"/>
      <c r="I651" s="183"/>
      <c r="J651" s="183" t="s">
        <v>747</v>
      </c>
      <c r="K651" s="187" t="s">
        <v>2511</v>
      </c>
    </row>
    <row r="652" spans="1:11" hidden="1">
      <c r="A652" s="183"/>
      <c r="B652" s="183"/>
      <c r="C652" s="183" t="s">
        <v>2293</v>
      </c>
      <c r="D652" s="183" t="s">
        <v>2491</v>
      </c>
      <c r="E652" s="183" t="s">
        <v>603</v>
      </c>
      <c r="F652" s="183" t="s">
        <v>604</v>
      </c>
      <c r="G652" s="181" t="s">
        <v>2512</v>
      </c>
      <c r="H652" s="183"/>
      <c r="I652" s="183"/>
      <c r="J652" s="183" t="s">
        <v>737</v>
      </c>
      <c r="K652" s="187" t="s">
        <v>2513</v>
      </c>
    </row>
    <row r="653" spans="1:11" hidden="1">
      <c r="A653" s="183"/>
      <c r="B653" s="183"/>
      <c r="C653" s="183" t="s">
        <v>2293</v>
      </c>
      <c r="D653" s="183" t="s">
        <v>2491</v>
      </c>
      <c r="E653" s="183" t="s">
        <v>603</v>
      </c>
      <c r="F653" s="183" t="s">
        <v>604</v>
      </c>
      <c r="G653" s="181" t="s">
        <v>2514</v>
      </c>
      <c r="H653" s="183"/>
      <c r="I653" s="183"/>
      <c r="J653" s="183" t="s">
        <v>747</v>
      </c>
      <c r="K653" s="187" t="s">
        <v>2515</v>
      </c>
    </row>
    <row r="654" spans="1:11" hidden="1">
      <c r="A654" s="183"/>
      <c r="B654" s="183"/>
      <c r="C654" s="183" t="s">
        <v>2293</v>
      </c>
      <c r="D654" s="183" t="s">
        <v>2491</v>
      </c>
      <c r="E654" s="183" t="s">
        <v>603</v>
      </c>
      <c r="F654" s="183" t="s">
        <v>604</v>
      </c>
      <c r="G654" s="181" t="s">
        <v>2516</v>
      </c>
      <c r="H654" s="183"/>
      <c r="I654" s="183"/>
      <c r="J654" s="183" t="s">
        <v>737</v>
      </c>
      <c r="K654" s="186"/>
    </row>
    <row r="655" spans="1:11" hidden="1">
      <c r="A655" s="183"/>
      <c r="B655" s="183"/>
      <c r="C655" s="183" t="s">
        <v>2293</v>
      </c>
      <c r="D655" s="183" t="s">
        <v>2491</v>
      </c>
      <c r="E655" s="183" t="s">
        <v>603</v>
      </c>
      <c r="F655" s="183" t="s">
        <v>604</v>
      </c>
      <c r="G655" s="181" t="s">
        <v>2517</v>
      </c>
      <c r="H655" s="183"/>
      <c r="I655" s="183"/>
      <c r="J655" s="183" t="s">
        <v>747</v>
      </c>
      <c r="K655" s="186"/>
    </row>
    <row r="656" spans="1:11" hidden="1">
      <c r="A656" s="183"/>
      <c r="B656" s="183"/>
      <c r="C656" s="183" t="s">
        <v>2293</v>
      </c>
      <c r="D656" s="183" t="s">
        <v>2491</v>
      </c>
      <c r="E656" s="183" t="s">
        <v>603</v>
      </c>
      <c r="F656" s="183" t="s">
        <v>604</v>
      </c>
      <c r="G656" s="181" t="s">
        <v>2518</v>
      </c>
      <c r="H656" s="183"/>
      <c r="I656" s="183"/>
      <c r="J656" s="183" t="s">
        <v>737</v>
      </c>
      <c r="K656" s="186"/>
    </row>
    <row r="657" spans="1:11" hidden="1">
      <c r="A657" s="183"/>
      <c r="B657" s="183"/>
      <c r="C657" s="183" t="s">
        <v>2293</v>
      </c>
      <c r="D657" s="183" t="s">
        <v>2491</v>
      </c>
      <c r="E657" s="183" t="s">
        <v>603</v>
      </c>
      <c r="F657" s="183" t="s">
        <v>604</v>
      </c>
      <c r="G657" s="181" t="s">
        <v>2519</v>
      </c>
      <c r="H657" s="183"/>
      <c r="I657" s="183"/>
      <c r="J657" s="183" t="s">
        <v>747</v>
      </c>
      <c r="K657" s="186"/>
    </row>
    <row r="658" spans="1:11" hidden="1">
      <c r="A658" s="183"/>
      <c r="B658" s="183"/>
      <c r="C658" s="183" t="s">
        <v>2293</v>
      </c>
      <c r="D658" s="183" t="s">
        <v>2491</v>
      </c>
      <c r="E658" s="183" t="s">
        <v>603</v>
      </c>
      <c r="F658" s="183" t="s">
        <v>604</v>
      </c>
      <c r="G658" s="181" t="s">
        <v>2520</v>
      </c>
      <c r="H658" s="183"/>
      <c r="I658" s="183"/>
      <c r="J658" s="183" t="s">
        <v>737</v>
      </c>
      <c r="K658" s="186"/>
    </row>
    <row r="659" spans="1:11" hidden="1">
      <c r="A659" s="183"/>
      <c r="B659" s="183"/>
      <c r="C659" s="183" t="s">
        <v>2293</v>
      </c>
      <c r="D659" s="183" t="s">
        <v>2491</v>
      </c>
      <c r="E659" s="183" t="s">
        <v>603</v>
      </c>
      <c r="F659" s="183" t="s">
        <v>604</v>
      </c>
      <c r="G659" s="181" t="s">
        <v>2521</v>
      </c>
      <c r="H659" s="183"/>
      <c r="I659" s="183"/>
      <c r="J659" s="183" t="s">
        <v>747</v>
      </c>
      <c r="K659" s="186"/>
    </row>
    <row r="660" spans="1:11" hidden="1">
      <c r="A660" s="183"/>
      <c r="B660" s="183"/>
      <c r="C660" s="183" t="s">
        <v>2293</v>
      </c>
      <c r="D660" s="183" t="s">
        <v>2491</v>
      </c>
      <c r="E660" s="183" t="s">
        <v>603</v>
      </c>
      <c r="F660" s="183" t="s">
        <v>604</v>
      </c>
      <c r="G660" s="181" t="s">
        <v>2522</v>
      </c>
      <c r="H660" s="183"/>
      <c r="I660" s="183"/>
      <c r="J660" s="183" t="s">
        <v>737</v>
      </c>
      <c r="K660" s="186"/>
    </row>
    <row r="661" spans="1:11" hidden="1">
      <c r="A661" s="183"/>
      <c r="B661" s="183"/>
      <c r="C661" s="183" t="s">
        <v>2293</v>
      </c>
      <c r="D661" s="183" t="s">
        <v>2491</v>
      </c>
      <c r="E661" s="183" t="s">
        <v>603</v>
      </c>
      <c r="F661" s="183" t="s">
        <v>604</v>
      </c>
      <c r="G661" s="181" t="s">
        <v>2523</v>
      </c>
      <c r="H661" s="183"/>
      <c r="I661" s="183"/>
      <c r="J661" s="183" t="s">
        <v>747</v>
      </c>
      <c r="K661" s="186"/>
    </row>
    <row r="662" spans="1:11" hidden="1">
      <c r="A662" s="183"/>
      <c r="B662" s="183"/>
      <c r="C662" s="183" t="s">
        <v>2293</v>
      </c>
      <c r="D662" s="183" t="s">
        <v>2491</v>
      </c>
      <c r="E662" s="183" t="s">
        <v>603</v>
      </c>
      <c r="F662" s="183" t="s">
        <v>604</v>
      </c>
      <c r="G662" s="181" t="s">
        <v>2524</v>
      </c>
      <c r="H662" s="183"/>
      <c r="I662" s="183"/>
      <c r="J662" s="183" t="s">
        <v>737</v>
      </c>
      <c r="K662" s="186"/>
    </row>
    <row r="663" spans="1:11" hidden="1">
      <c r="A663" s="183"/>
      <c r="B663" s="183"/>
      <c r="C663" s="183" t="s">
        <v>2293</v>
      </c>
      <c r="D663" s="183" t="s">
        <v>2491</v>
      </c>
      <c r="E663" s="183" t="s">
        <v>603</v>
      </c>
      <c r="F663" s="183" t="s">
        <v>604</v>
      </c>
      <c r="G663" s="181" t="s">
        <v>2525</v>
      </c>
      <c r="H663" s="183"/>
      <c r="I663" s="183"/>
      <c r="J663" s="183" t="s">
        <v>747</v>
      </c>
      <c r="K663" s="186"/>
    </row>
    <row r="664" spans="1:11" hidden="1">
      <c r="A664" s="183"/>
      <c r="B664" s="183"/>
      <c r="C664" s="183" t="s">
        <v>2293</v>
      </c>
      <c r="D664" s="183" t="s">
        <v>2491</v>
      </c>
      <c r="E664" s="183" t="s">
        <v>1269</v>
      </c>
      <c r="F664" s="183" t="s">
        <v>604</v>
      </c>
      <c r="G664" s="181" t="s">
        <v>2526</v>
      </c>
      <c r="H664" s="183"/>
      <c r="I664" s="183"/>
      <c r="J664" s="183" t="s">
        <v>1274</v>
      </c>
      <c r="K664" s="186"/>
    </row>
    <row r="665" spans="1:11" hidden="1">
      <c r="A665" s="183"/>
      <c r="B665" s="183"/>
      <c r="C665" s="183" t="s">
        <v>2293</v>
      </c>
      <c r="D665" s="183" t="s">
        <v>2491</v>
      </c>
      <c r="E665" s="183" t="s">
        <v>1269</v>
      </c>
      <c r="F665" s="183" t="s">
        <v>604</v>
      </c>
      <c r="G665" s="181" t="s">
        <v>2527</v>
      </c>
      <c r="H665" s="183"/>
      <c r="I665" s="183"/>
      <c r="J665" s="183" t="s">
        <v>1271</v>
      </c>
      <c r="K665" s="186"/>
    </row>
    <row r="666" spans="1:11" hidden="1">
      <c r="A666" s="183"/>
      <c r="B666" s="183"/>
      <c r="C666" s="183" t="s">
        <v>2293</v>
      </c>
      <c r="D666" s="183" t="s">
        <v>2491</v>
      </c>
      <c r="E666" s="183" t="s">
        <v>1269</v>
      </c>
      <c r="F666" s="183" t="s">
        <v>604</v>
      </c>
      <c r="G666" s="181" t="s">
        <v>2528</v>
      </c>
      <c r="H666" s="183"/>
      <c r="I666" s="183"/>
      <c r="J666" s="183" t="s">
        <v>1274</v>
      </c>
      <c r="K666" s="186"/>
    </row>
    <row r="667" spans="1:11" hidden="1">
      <c r="A667" s="183"/>
      <c r="B667" s="183"/>
      <c r="C667" s="183" t="s">
        <v>2293</v>
      </c>
      <c r="D667" s="183" t="s">
        <v>2491</v>
      </c>
      <c r="E667" s="183" t="s">
        <v>1269</v>
      </c>
      <c r="F667" s="183" t="s">
        <v>604</v>
      </c>
      <c r="G667" s="181" t="s">
        <v>2529</v>
      </c>
      <c r="H667" s="183"/>
      <c r="I667" s="183"/>
      <c r="J667" s="183" t="s">
        <v>1271</v>
      </c>
      <c r="K667" s="186"/>
    </row>
    <row r="668" spans="1:11" hidden="1">
      <c r="A668" s="183"/>
      <c r="B668" s="183"/>
      <c r="C668" s="183" t="s">
        <v>2293</v>
      </c>
      <c r="D668" s="183" t="s">
        <v>2491</v>
      </c>
      <c r="E668" s="183" t="s">
        <v>1269</v>
      </c>
      <c r="F668" s="183" t="s">
        <v>604</v>
      </c>
      <c r="G668" s="181" t="s">
        <v>2530</v>
      </c>
      <c r="H668" s="183"/>
      <c r="I668" s="183"/>
      <c r="J668" s="183" t="s">
        <v>1274</v>
      </c>
      <c r="K668" s="186"/>
    </row>
    <row r="669" spans="1:11" hidden="1">
      <c r="A669" s="183"/>
      <c r="B669" s="183"/>
      <c r="C669" s="183" t="s">
        <v>2293</v>
      </c>
      <c r="D669" s="183" t="s">
        <v>2491</v>
      </c>
      <c r="E669" s="183" t="s">
        <v>1269</v>
      </c>
      <c r="F669" s="183" t="s">
        <v>604</v>
      </c>
      <c r="G669" s="181" t="s">
        <v>2531</v>
      </c>
      <c r="H669" s="183"/>
      <c r="I669" s="183"/>
      <c r="J669" s="183" t="s">
        <v>1271</v>
      </c>
      <c r="K669" s="186"/>
    </row>
    <row r="670" spans="1:11" hidden="1">
      <c r="A670" s="183"/>
      <c r="B670" s="183"/>
      <c r="C670" s="183" t="s">
        <v>2293</v>
      </c>
      <c r="D670" s="183" t="s">
        <v>2491</v>
      </c>
      <c r="E670" s="183" t="s">
        <v>1269</v>
      </c>
      <c r="F670" s="183" t="s">
        <v>604</v>
      </c>
      <c r="G670" s="181" t="s">
        <v>2532</v>
      </c>
      <c r="H670" s="183"/>
      <c r="I670" s="183"/>
      <c r="J670" s="183" t="s">
        <v>1274</v>
      </c>
      <c r="K670" s="186"/>
    </row>
    <row r="671" spans="1:11" hidden="1">
      <c r="A671" s="183"/>
      <c r="B671" s="183"/>
      <c r="C671" s="183" t="s">
        <v>2293</v>
      </c>
      <c r="D671" s="183" t="s">
        <v>2491</v>
      </c>
      <c r="E671" s="183" t="s">
        <v>1269</v>
      </c>
      <c r="F671" s="183" t="s">
        <v>604</v>
      </c>
      <c r="G671" s="181" t="s">
        <v>2533</v>
      </c>
      <c r="H671" s="183"/>
      <c r="I671" s="183"/>
      <c r="J671" s="183" t="s">
        <v>1271</v>
      </c>
      <c r="K671" s="186"/>
    </row>
    <row r="672" spans="1:11" hidden="1">
      <c r="A672" s="183"/>
      <c r="B672" s="183"/>
      <c r="C672" s="183" t="s">
        <v>2293</v>
      </c>
      <c r="D672" s="183" t="s">
        <v>2491</v>
      </c>
      <c r="E672" s="183" t="s">
        <v>1269</v>
      </c>
      <c r="F672" s="183" t="s">
        <v>604</v>
      </c>
      <c r="G672" s="181" t="s">
        <v>2534</v>
      </c>
      <c r="H672" s="183"/>
      <c r="I672" s="183"/>
      <c r="J672" s="183" t="s">
        <v>1274</v>
      </c>
      <c r="K672" s="186"/>
    </row>
    <row r="673" spans="1:11" hidden="1">
      <c r="A673" s="183"/>
      <c r="B673" s="183"/>
      <c r="C673" s="183" t="s">
        <v>2293</v>
      </c>
      <c r="D673" s="183" t="s">
        <v>2491</v>
      </c>
      <c r="E673" s="183" t="s">
        <v>1269</v>
      </c>
      <c r="F673" s="183" t="s">
        <v>604</v>
      </c>
      <c r="G673" s="181" t="s">
        <v>2535</v>
      </c>
      <c r="H673" s="183"/>
      <c r="I673" s="183"/>
      <c r="J673" s="183" t="s">
        <v>1271</v>
      </c>
      <c r="K673" s="186"/>
    </row>
    <row r="674" spans="1:11" hidden="1">
      <c r="A674" s="183"/>
      <c r="B674" s="183"/>
      <c r="C674" s="183" t="s">
        <v>2293</v>
      </c>
      <c r="D674" s="183" t="s">
        <v>2491</v>
      </c>
      <c r="E674" s="183" t="s">
        <v>1269</v>
      </c>
      <c r="F674" s="183" t="s">
        <v>604</v>
      </c>
      <c r="G674" s="181" t="s">
        <v>2536</v>
      </c>
      <c r="H674" s="183"/>
      <c r="I674" s="183"/>
      <c r="J674" s="183" t="s">
        <v>1274</v>
      </c>
      <c r="K674" s="186"/>
    </row>
    <row r="675" spans="1:11" hidden="1">
      <c r="A675" s="183"/>
      <c r="B675" s="183"/>
      <c r="C675" s="183" t="s">
        <v>2293</v>
      </c>
      <c r="D675" s="183" t="s">
        <v>2491</v>
      </c>
      <c r="E675" s="183" t="s">
        <v>1269</v>
      </c>
      <c r="F675" s="183" t="s">
        <v>604</v>
      </c>
      <c r="G675" s="181" t="s">
        <v>2537</v>
      </c>
      <c r="H675" s="183"/>
      <c r="I675" s="183"/>
      <c r="J675" s="183" t="s">
        <v>1271</v>
      </c>
      <c r="K675" s="186"/>
    </row>
    <row r="676" spans="1:11" hidden="1">
      <c r="A676" s="183"/>
      <c r="B676" s="183"/>
      <c r="C676" s="183" t="s">
        <v>2538</v>
      </c>
      <c r="D676" s="183"/>
      <c r="E676" s="183" t="s">
        <v>603</v>
      </c>
      <c r="F676" s="183" t="s">
        <v>604</v>
      </c>
      <c r="G676" s="181" t="s">
        <v>2539</v>
      </c>
      <c r="H676" s="183"/>
      <c r="I676" s="183"/>
      <c r="J676" s="183" t="s">
        <v>737</v>
      </c>
      <c r="K676" s="186" t="s">
        <v>2540</v>
      </c>
    </row>
    <row r="677" spans="1:11" hidden="1">
      <c r="A677" s="183"/>
      <c r="B677" s="183"/>
      <c r="C677" s="183" t="s">
        <v>2538</v>
      </c>
      <c r="D677" s="183"/>
      <c r="E677" s="183" t="s">
        <v>603</v>
      </c>
      <c r="F677" s="183" t="s">
        <v>604</v>
      </c>
      <c r="G677" s="181" t="s">
        <v>2541</v>
      </c>
      <c r="H677" s="183"/>
      <c r="I677" s="183"/>
      <c r="J677" s="183" t="s">
        <v>747</v>
      </c>
      <c r="K677" s="186" t="s">
        <v>2542</v>
      </c>
    </row>
    <row r="678" spans="1:11" hidden="1">
      <c r="A678" s="183"/>
      <c r="B678" s="183"/>
      <c r="C678" s="183" t="s">
        <v>2538</v>
      </c>
      <c r="D678" s="183"/>
      <c r="E678" s="183" t="s">
        <v>1253</v>
      </c>
      <c r="F678" s="183" t="s">
        <v>604</v>
      </c>
      <c r="G678" s="181" t="s">
        <v>2543</v>
      </c>
      <c r="H678" s="183"/>
      <c r="I678" s="183"/>
      <c r="J678" s="183" t="s">
        <v>1255</v>
      </c>
      <c r="K678" s="187" t="s">
        <v>2544</v>
      </c>
    </row>
    <row r="679" spans="1:11" hidden="1">
      <c r="A679" s="183"/>
      <c r="B679" s="183"/>
      <c r="C679" s="183" t="s">
        <v>2538</v>
      </c>
      <c r="D679" s="183"/>
      <c r="E679" s="183" t="s">
        <v>1253</v>
      </c>
      <c r="F679" s="183" t="s">
        <v>604</v>
      </c>
      <c r="G679" s="181" t="s">
        <v>2545</v>
      </c>
      <c r="H679" s="183"/>
      <c r="I679" s="183"/>
      <c r="J679" s="183" t="s">
        <v>1258</v>
      </c>
      <c r="K679" s="187" t="s">
        <v>2546</v>
      </c>
    </row>
    <row r="680" spans="1:11" hidden="1">
      <c r="A680" s="183">
        <v>6968</v>
      </c>
      <c r="B680" s="183" t="s">
        <v>2547</v>
      </c>
      <c r="C680" s="183" t="s">
        <v>2548</v>
      </c>
      <c r="D680" s="183" t="s">
        <v>602</v>
      </c>
      <c r="E680" s="183" t="s">
        <v>603</v>
      </c>
      <c r="F680" s="183" t="s">
        <v>604</v>
      </c>
      <c r="G680" s="181" t="s">
        <v>2549</v>
      </c>
      <c r="H680" s="183" t="s">
        <v>2550</v>
      </c>
      <c r="I680" s="183" t="s">
        <v>2551</v>
      </c>
      <c r="J680" s="183" t="s">
        <v>737</v>
      </c>
      <c r="K680" s="186" t="s">
        <v>2552</v>
      </c>
    </row>
    <row r="681" spans="1:11" hidden="1">
      <c r="A681" s="183"/>
      <c r="B681" s="183"/>
      <c r="C681" s="183" t="s">
        <v>2548</v>
      </c>
      <c r="D681" s="183" t="s">
        <v>602</v>
      </c>
      <c r="E681" s="183" t="s">
        <v>603</v>
      </c>
      <c r="F681" s="183" t="s">
        <v>604</v>
      </c>
      <c r="G681" s="181" t="s">
        <v>2553</v>
      </c>
      <c r="H681" s="183"/>
      <c r="I681" s="183"/>
      <c r="J681" s="183" t="s">
        <v>747</v>
      </c>
      <c r="K681" s="186" t="s">
        <v>2554</v>
      </c>
    </row>
    <row r="682" spans="1:11" hidden="1">
      <c r="A682" s="183">
        <v>6969</v>
      </c>
      <c r="B682" s="183" t="s">
        <v>2547</v>
      </c>
      <c r="C682" s="183" t="s">
        <v>2548</v>
      </c>
      <c r="D682" s="183" t="s">
        <v>602</v>
      </c>
      <c r="E682" s="183" t="s">
        <v>603</v>
      </c>
      <c r="F682" s="183" t="s">
        <v>604</v>
      </c>
      <c r="G682" s="181" t="s">
        <v>2555</v>
      </c>
      <c r="H682" s="183" t="s">
        <v>2556</v>
      </c>
      <c r="I682" s="183" t="s">
        <v>2557</v>
      </c>
      <c r="J682" s="183" t="s">
        <v>737</v>
      </c>
      <c r="K682" s="186" t="s">
        <v>2558</v>
      </c>
    </row>
    <row r="683" spans="1:11" hidden="1">
      <c r="A683" s="183"/>
      <c r="B683" s="183"/>
      <c r="C683" s="183" t="s">
        <v>2548</v>
      </c>
      <c r="D683" s="183" t="s">
        <v>602</v>
      </c>
      <c r="E683" s="183" t="s">
        <v>603</v>
      </c>
      <c r="F683" s="183" t="s">
        <v>604</v>
      </c>
      <c r="G683" s="181" t="s">
        <v>2559</v>
      </c>
      <c r="H683" s="183"/>
      <c r="I683" s="183"/>
      <c r="J683" s="183" t="s">
        <v>747</v>
      </c>
      <c r="K683" s="186" t="s">
        <v>2560</v>
      </c>
    </row>
    <row r="684" spans="1:11" hidden="1">
      <c r="A684" s="183">
        <v>6970</v>
      </c>
      <c r="B684" s="183" t="s">
        <v>2547</v>
      </c>
      <c r="C684" s="183" t="s">
        <v>2548</v>
      </c>
      <c r="D684" s="183" t="s">
        <v>602</v>
      </c>
      <c r="E684" s="183" t="s">
        <v>603</v>
      </c>
      <c r="F684" s="183" t="s">
        <v>604</v>
      </c>
      <c r="G684" s="181" t="s">
        <v>2561</v>
      </c>
      <c r="H684" s="183" t="s">
        <v>2562</v>
      </c>
      <c r="I684" s="183" t="s">
        <v>2563</v>
      </c>
      <c r="J684" s="183" t="s">
        <v>737</v>
      </c>
      <c r="K684" s="186" t="s">
        <v>2564</v>
      </c>
    </row>
    <row r="685" spans="1:11" hidden="1">
      <c r="A685" s="183"/>
      <c r="B685" s="183"/>
      <c r="C685" s="183" t="s">
        <v>2548</v>
      </c>
      <c r="D685" s="183" t="s">
        <v>602</v>
      </c>
      <c r="E685" s="183" t="s">
        <v>603</v>
      </c>
      <c r="F685" s="183" t="s">
        <v>604</v>
      </c>
      <c r="G685" s="181" t="s">
        <v>2565</v>
      </c>
      <c r="H685" s="183"/>
      <c r="I685" s="183"/>
      <c r="J685" s="183" t="s">
        <v>747</v>
      </c>
      <c r="K685" s="186" t="s">
        <v>2566</v>
      </c>
    </row>
    <row r="686" spans="1:11" hidden="1">
      <c r="A686" s="183">
        <v>6971</v>
      </c>
      <c r="B686" s="183" t="s">
        <v>2547</v>
      </c>
      <c r="C686" s="183" t="s">
        <v>2548</v>
      </c>
      <c r="D686" s="183" t="s">
        <v>1874</v>
      </c>
      <c r="E686" s="183" t="s">
        <v>603</v>
      </c>
      <c r="F686" s="183" t="s">
        <v>604</v>
      </c>
      <c r="G686" s="181" t="s">
        <v>2567</v>
      </c>
      <c r="H686" s="183" t="s">
        <v>2568</v>
      </c>
      <c r="I686" s="183" t="s">
        <v>2569</v>
      </c>
      <c r="J686" s="183" t="s">
        <v>737</v>
      </c>
      <c r="K686" s="186" t="s">
        <v>2570</v>
      </c>
    </row>
    <row r="687" spans="1:11" hidden="1">
      <c r="A687" s="183"/>
      <c r="B687" s="183"/>
      <c r="C687" s="183" t="s">
        <v>2548</v>
      </c>
      <c r="D687" s="183" t="s">
        <v>1874</v>
      </c>
      <c r="E687" s="183" t="s">
        <v>603</v>
      </c>
      <c r="F687" s="183" t="s">
        <v>604</v>
      </c>
      <c r="G687" s="181" t="s">
        <v>2571</v>
      </c>
      <c r="H687" s="183"/>
      <c r="I687" s="183"/>
      <c r="J687" s="183" t="s">
        <v>747</v>
      </c>
      <c r="K687" s="186" t="s">
        <v>2572</v>
      </c>
    </row>
    <row r="688" spans="1:11" hidden="1">
      <c r="A688" s="183">
        <v>6972</v>
      </c>
      <c r="B688" s="183" t="s">
        <v>2547</v>
      </c>
      <c r="C688" s="183" t="s">
        <v>2548</v>
      </c>
      <c r="D688" s="183" t="s">
        <v>602</v>
      </c>
      <c r="E688" s="183" t="s">
        <v>603</v>
      </c>
      <c r="F688" s="183" t="s">
        <v>604</v>
      </c>
      <c r="G688" s="181" t="s">
        <v>2573</v>
      </c>
      <c r="H688" s="183" t="s">
        <v>2574</v>
      </c>
      <c r="I688" s="183" t="s">
        <v>2575</v>
      </c>
      <c r="J688" s="183" t="s">
        <v>737</v>
      </c>
      <c r="K688" s="186" t="s">
        <v>2576</v>
      </c>
    </row>
    <row r="689" spans="1:11" hidden="1">
      <c r="A689" s="183"/>
      <c r="B689" s="183"/>
      <c r="C689" s="183" t="s">
        <v>2548</v>
      </c>
      <c r="D689" s="183" t="s">
        <v>602</v>
      </c>
      <c r="E689" s="183" t="s">
        <v>603</v>
      </c>
      <c r="F689" s="183" t="s">
        <v>604</v>
      </c>
      <c r="G689" s="181" t="s">
        <v>2577</v>
      </c>
      <c r="H689" s="183"/>
      <c r="I689" s="183"/>
      <c r="J689" s="183" t="s">
        <v>747</v>
      </c>
      <c r="K689" s="186" t="s">
        <v>2578</v>
      </c>
    </row>
    <row r="690" spans="1:11" hidden="1">
      <c r="A690" s="183">
        <v>6973</v>
      </c>
      <c r="B690" s="183" t="s">
        <v>2547</v>
      </c>
      <c r="C690" s="183" t="s">
        <v>2548</v>
      </c>
      <c r="D690" s="183" t="s">
        <v>712</v>
      </c>
      <c r="E690" s="183" t="s">
        <v>603</v>
      </c>
      <c r="F690" s="183" t="s">
        <v>604</v>
      </c>
      <c r="G690" s="181" t="s">
        <v>2579</v>
      </c>
      <c r="H690" s="183" t="s">
        <v>2580</v>
      </c>
      <c r="I690" s="183" t="s">
        <v>2581</v>
      </c>
      <c r="J690" s="183" t="s">
        <v>737</v>
      </c>
      <c r="K690" s="186" t="s">
        <v>2582</v>
      </c>
    </row>
    <row r="691" spans="1:11" hidden="1">
      <c r="A691" s="183"/>
      <c r="B691" s="183"/>
      <c r="C691" s="183" t="s">
        <v>2548</v>
      </c>
      <c r="D691" s="183" t="s">
        <v>712</v>
      </c>
      <c r="E691" s="183" t="s">
        <v>603</v>
      </c>
      <c r="F691" s="183" t="s">
        <v>604</v>
      </c>
      <c r="G691" s="181" t="s">
        <v>2583</v>
      </c>
      <c r="H691" s="183"/>
      <c r="I691" s="183"/>
      <c r="J691" s="183" t="s">
        <v>747</v>
      </c>
      <c r="K691" s="186" t="s">
        <v>2584</v>
      </c>
    </row>
    <row r="692" spans="1:11" hidden="1">
      <c r="A692" s="183">
        <v>6974</v>
      </c>
      <c r="B692" s="183" t="s">
        <v>2547</v>
      </c>
      <c r="C692" s="183" t="s">
        <v>2548</v>
      </c>
      <c r="D692" s="183" t="s">
        <v>602</v>
      </c>
      <c r="E692" s="183" t="s">
        <v>603</v>
      </c>
      <c r="F692" s="183" t="s">
        <v>604</v>
      </c>
      <c r="G692" s="181" t="s">
        <v>2585</v>
      </c>
      <c r="H692" s="183" t="s">
        <v>2586</v>
      </c>
      <c r="I692" s="183" t="s">
        <v>2587</v>
      </c>
      <c r="J692" s="183" t="s">
        <v>737</v>
      </c>
      <c r="K692" s="186" t="s">
        <v>2588</v>
      </c>
    </row>
    <row r="693" spans="1:11" hidden="1">
      <c r="A693" s="183"/>
      <c r="B693" s="183"/>
      <c r="C693" s="183" t="s">
        <v>2548</v>
      </c>
      <c r="D693" s="183" t="s">
        <v>602</v>
      </c>
      <c r="E693" s="183" t="s">
        <v>603</v>
      </c>
      <c r="F693" s="183" t="s">
        <v>604</v>
      </c>
      <c r="G693" s="181" t="s">
        <v>2589</v>
      </c>
      <c r="H693" s="183"/>
      <c r="I693" s="183"/>
      <c r="J693" s="183" t="s">
        <v>747</v>
      </c>
      <c r="K693" s="186" t="s">
        <v>2590</v>
      </c>
    </row>
    <row r="694" spans="1:11" hidden="1">
      <c r="A694" s="183"/>
      <c r="B694" s="183"/>
      <c r="C694" s="183" t="s">
        <v>2591</v>
      </c>
      <c r="D694" s="183" t="s">
        <v>602</v>
      </c>
      <c r="E694" s="183" t="s">
        <v>2592</v>
      </c>
      <c r="F694" s="183" t="s">
        <v>604</v>
      </c>
      <c r="G694" s="181" t="s">
        <v>2593</v>
      </c>
      <c r="H694" s="183"/>
      <c r="I694" s="183"/>
      <c r="J694" s="183"/>
      <c r="K694" s="183"/>
    </row>
    <row r="695" spans="1:11" hidden="1">
      <c r="C695" s="183" t="s">
        <v>2591</v>
      </c>
      <c r="D695" s="183" t="s">
        <v>602</v>
      </c>
      <c r="E695" s="183" t="s">
        <v>2592</v>
      </c>
      <c r="F695" s="183" t="s">
        <v>604</v>
      </c>
      <c r="G695" s="181" t="s">
        <v>2594</v>
      </c>
    </row>
    <row r="696" spans="1:11" hidden="1">
      <c r="C696" s="183" t="s">
        <v>2591</v>
      </c>
      <c r="D696" s="183" t="s">
        <v>602</v>
      </c>
      <c r="E696" s="183" t="s">
        <v>603</v>
      </c>
      <c r="F696" s="183" t="s">
        <v>604</v>
      </c>
      <c r="G696" s="181" t="s">
        <v>2595</v>
      </c>
    </row>
    <row r="697" spans="1:11" hidden="1">
      <c r="C697" s="183" t="s">
        <v>2591</v>
      </c>
      <c r="D697" s="183" t="s">
        <v>602</v>
      </c>
      <c r="E697" s="183" t="s">
        <v>603</v>
      </c>
      <c r="F697" s="183" t="s">
        <v>604</v>
      </c>
      <c r="G697" s="181" t="s">
        <v>2596</v>
      </c>
    </row>
    <row r="698" spans="1:11" hidden="1">
      <c r="C698" s="183" t="s">
        <v>2591</v>
      </c>
      <c r="D698" s="183" t="s">
        <v>602</v>
      </c>
      <c r="E698" s="183" t="s">
        <v>1269</v>
      </c>
      <c r="F698" s="183" t="s">
        <v>604</v>
      </c>
      <c r="G698" s="181" t="s">
        <v>2597</v>
      </c>
    </row>
    <row r="699" spans="1:11" hidden="1">
      <c r="C699" s="183" t="s">
        <v>2591</v>
      </c>
      <c r="D699" s="183" t="s">
        <v>602</v>
      </c>
      <c r="E699" s="183" t="s">
        <v>1269</v>
      </c>
      <c r="F699" s="183" t="s">
        <v>604</v>
      </c>
      <c r="G699" s="181" t="s">
        <v>2598</v>
      </c>
    </row>
    <row r="700" spans="1:11" hidden="1">
      <c r="C700" s="183" t="s">
        <v>2591</v>
      </c>
      <c r="D700" s="183" t="s">
        <v>602</v>
      </c>
      <c r="E700" s="183" t="s">
        <v>1283</v>
      </c>
      <c r="F700" s="183" t="s">
        <v>1277</v>
      </c>
      <c r="G700" s="181" t="s">
        <v>2599</v>
      </c>
    </row>
    <row r="701" spans="1:11" hidden="1">
      <c r="C701" s="183" t="s">
        <v>2591</v>
      </c>
      <c r="D701" s="183" t="s">
        <v>602</v>
      </c>
      <c r="E701" s="183" t="s">
        <v>1283</v>
      </c>
      <c r="F701" s="183" t="s">
        <v>1277</v>
      </c>
      <c r="G701" s="181" t="s">
        <v>2600</v>
      </c>
    </row>
  </sheetData>
  <autoFilter ref="A1:K701" xr:uid="{8921FFF6-9B3E-4EFA-BBA6-814A4F87A20E}">
    <filterColumn colId="2">
      <filters>
        <filter val="口香糖"/>
      </filters>
    </filterColumn>
    <filterColumn colId="4">
      <filters>
        <filter val="电"/>
        <filter val="天然气"/>
      </filters>
    </filterColumn>
  </autoFilter>
  <phoneticPr fontId="6" type="noConversion"/>
  <pageMargins left="0.7" right="0.7" top="0.75" bottom="0.75" header="0.3" footer="0.3"/>
  <pageSetup paperSize="9" orientation="portrait" r:id="rId1"/>
  <headerFooter>
    <oddFooter>&amp;C&amp;1#&amp;"Arial"&amp;6&amp;K626469Internal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65634-0814-4481-8033-698457588BB7}">
  <dimension ref="A1:P35"/>
  <sheetViews>
    <sheetView workbookViewId="0">
      <selection activeCell="L16" sqref="L16:L17"/>
    </sheetView>
  </sheetViews>
  <sheetFormatPr defaultColWidth="8.77734375" defaultRowHeight="14.4"/>
  <cols>
    <col min="1" max="3" width="8.77734375" style="103"/>
    <col min="4" max="4" width="16.21875" style="103" customWidth="1"/>
    <col min="5" max="5" width="8.77734375" style="103"/>
    <col min="6" max="6" width="11.77734375" style="103" customWidth="1"/>
    <col min="7" max="7" width="14.21875" style="103" customWidth="1"/>
    <col min="8" max="10" width="8.77734375" style="103"/>
    <col min="11" max="11" width="76.33203125" style="103" customWidth="1"/>
    <col min="12" max="12" width="91.109375" style="103" customWidth="1"/>
    <col min="13" max="13" width="8.77734375" style="103"/>
    <col min="14" max="14" width="11.88671875" style="103" customWidth="1"/>
    <col min="15" max="16" width="11.77734375" style="103" customWidth="1"/>
    <col min="17" max="16384" width="8.77734375" style="103"/>
  </cols>
  <sheetData>
    <row r="1" spans="1:16" ht="57.6">
      <c r="A1" s="143" t="s">
        <v>504</v>
      </c>
      <c r="B1" s="139" t="s">
        <v>753</v>
      </c>
      <c r="C1" s="139" t="s">
        <v>503</v>
      </c>
      <c r="D1" s="143" t="s">
        <v>505</v>
      </c>
      <c r="E1" s="143" t="s">
        <v>506</v>
      </c>
      <c r="F1" s="137" t="s">
        <v>507</v>
      </c>
      <c r="G1" s="137" t="s">
        <v>934</v>
      </c>
      <c r="H1" s="137" t="s">
        <v>510</v>
      </c>
      <c r="I1" s="137" t="s">
        <v>935</v>
      </c>
      <c r="J1" s="137" t="s">
        <v>512</v>
      </c>
      <c r="K1" s="137" t="s">
        <v>513</v>
      </c>
      <c r="L1" s="137" t="s">
        <v>514</v>
      </c>
      <c r="M1" s="137" t="s">
        <v>515</v>
      </c>
      <c r="N1" s="137" t="s">
        <v>516</v>
      </c>
      <c r="O1" s="137" t="s">
        <v>517</v>
      </c>
      <c r="P1" s="144" t="s">
        <v>518</v>
      </c>
    </row>
    <row r="2" spans="1:16" ht="28.8">
      <c r="A2" s="350" t="s">
        <v>567</v>
      </c>
      <c r="B2" s="140" t="s">
        <v>569</v>
      </c>
      <c r="C2" s="139">
        <v>1</v>
      </c>
      <c r="D2" s="140" t="s">
        <v>570</v>
      </c>
      <c r="E2" s="139"/>
      <c r="F2" s="139" t="s">
        <v>520</v>
      </c>
      <c r="G2" s="145"/>
      <c r="H2" s="145"/>
      <c r="I2" s="145"/>
      <c r="J2" s="145"/>
      <c r="K2" s="144"/>
      <c r="L2" s="147" t="s">
        <v>936</v>
      </c>
      <c r="M2" s="139" t="s">
        <v>937</v>
      </c>
      <c r="N2" s="139" t="s">
        <v>938</v>
      </c>
      <c r="O2" s="139" t="s">
        <v>525</v>
      </c>
      <c r="P2" s="157" t="s">
        <v>522</v>
      </c>
    </row>
    <row r="3" spans="1:16" ht="28.8">
      <c r="A3" s="354"/>
      <c r="B3" s="140" t="s">
        <v>939</v>
      </c>
      <c r="C3" s="139">
        <v>1</v>
      </c>
      <c r="D3" s="140" t="s">
        <v>940</v>
      </c>
      <c r="E3" s="140"/>
      <c r="F3" s="140" t="s">
        <v>520</v>
      </c>
      <c r="G3" s="158" t="s">
        <v>941</v>
      </c>
      <c r="H3" s="158" t="s">
        <v>524</v>
      </c>
      <c r="I3" s="140" t="s">
        <v>942</v>
      </c>
      <c r="J3" s="140">
        <v>60</v>
      </c>
      <c r="K3" s="147" t="s">
        <v>943</v>
      </c>
      <c r="L3" s="159" t="s">
        <v>944</v>
      </c>
      <c r="M3" s="139" t="s">
        <v>937</v>
      </c>
      <c r="N3" s="160" t="s">
        <v>525</v>
      </c>
      <c r="O3" s="156" t="s">
        <v>525</v>
      </c>
      <c r="P3" s="139" t="s">
        <v>945</v>
      </c>
    </row>
    <row r="4" spans="1:16">
      <c r="A4" s="354"/>
      <c r="B4" s="140" t="s">
        <v>946</v>
      </c>
      <c r="C4" s="139">
        <v>3</v>
      </c>
      <c r="D4" s="140" t="s">
        <v>947</v>
      </c>
      <c r="E4" s="139"/>
      <c r="F4" s="139" t="s">
        <v>525</v>
      </c>
      <c r="G4" s="145"/>
      <c r="H4" s="145"/>
      <c r="I4" s="145"/>
      <c r="J4" s="145"/>
      <c r="K4" s="144"/>
      <c r="L4" s="161"/>
      <c r="M4" s="139" t="s">
        <v>522</v>
      </c>
      <c r="N4" s="160" t="s">
        <v>520</v>
      </c>
      <c r="O4" s="156" t="s">
        <v>525</v>
      </c>
      <c r="P4" s="157" t="s">
        <v>522</v>
      </c>
    </row>
    <row r="5" spans="1:16">
      <c r="A5" s="354"/>
      <c r="B5" s="361" t="s">
        <v>568</v>
      </c>
      <c r="C5" s="350">
        <v>2</v>
      </c>
      <c r="D5" s="350" t="s">
        <v>948</v>
      </c>
      <c r="E5" s="139"/>
      <c r="F5" s="350" t="s">
        <v>520</v>
      </c>
      <c r="G5" s="350" t="s">
        <v>526</v>
      </c>
      <c r="H5" s="350" t="s">
        <v>524</v>
      </c>
      <c r="I5" s="350" t="s">
        <v>942</v>
      </c>
      <c r="J5" s="350" t="s">
        <v>949</v>
      </c>
      <c r="K5" s="358" t="s">
        <v>950</v>
      </c>
      <c r="L5" s="358" t="s">
        <v>951</v>
      </c>
      <c r="M5" s="350" t="s">
        <v>763</v>
      </c>
      <c r="N5" s="356" t="s">
        <v>525</v>
      </c>
      <c r="O5" s="350" t="s">
        <v>525</v>
      </c>
      <c r="P5" s="352" t="s">
        <v>952</v>
      </c>
    </row>
    <row r="6" spans="1:16">
      <c r="A6" s="354"/>
      <c r="B6" s="361"/>
      <c r="C6" s="351"/>
      <c r="D6" s="351"/>
      <c r="E6" s="139"/>
      <c r="F6" s="351"/>
      <c r="G6" s="351" t="s">
        <v>953</v>
      </c>
      <c r="H6" s="351" t="s">
        <v>571</v>
      </c>
      <c r="I6" s="351" t="s">
        <v>572</v>
      </c>
      <c r="J6" s="351" t="s">
        <v>573</v>
      </c>
      <c r="K6" s="359"/>
      <c r="L6" s="360"/>
      <c r="M6" s="351"/>
      <c r="N6" s="305"/>
      <c r="O6" s="351"/>
      <c r="P6" s="353"/>
    </row>
    <row r="7" spans="1:16">
      <c r="A7" s="354"/>
      <c r="B7" s="361"/>
      <c r="C7" s="350">
        <v>3</v>
      </c>
      <c r="D7" s="350" t="s">
        <v>574</v>
      </c>
      <c r="E7" s="139"/>
      <c r="F7" s="350" t="s">
        <v>520</v>
      </c>
      <c r="G7" s="350" t="s">
        <v>526</v>
      </c>
      <c r="H7" s="350" t="s">
        <v>524</v>
      </c>
      <c r="I7" s="350" t="s">
        <v>942</v>
      </c>
      <c r="J7" s="350" t="s">
        <v>949</v>
      </c>
      <c r="K7" s="358" t="s">
        <v>954</v>
      </c>
      <c r="L7" s="358" t="s">
        <v>955</v>
      </c>
      <c r="M7" s="350" t="s">
        <v>763</v>
      </c>
      <c r="N7" s="356" t="s">
        <v>525</v>
      </c>
      <c r="O7" s="350" t="s">
        <v>525</v>
      </c>
      <c r="P7" s="352" t="s">
        <v>952</v>
      </c>
    </row>
    <row r="8" spans="1:16">
      <c r="A8" s="354"/>
      <c r="B8" s="361"/>
      <c r="C8" s="351"/>
      <c r="D8" s="351"/>
      <c r="E8" s="139"/>
      <c r="F8" s="351"/>
      <c r="G8" s="351" t="s">
        <v>953</v>
      </c>
      <c r="H8" s="351" t="s">
        <v>571</v>
      </c>
      <c r="I8" s="351" t="s">
        <v>572</v>
      </c>
      <c r="J8" s="351" t="s">
        <v>573</v>
      </c>
      <c r="K8" s="359"/>
      <c r="L8" s="360"/>
      <c r="M8" s="351"/>
      <c r="N8" s="305"/>
      <c r="O8" s="351"/>
      <c r="P8" s="353"/>
    </row>
    <row r="9" spans="1:16">
      <c r="A9" s="354"/>
      <c r="B9" s="361"/>
      <c r="C9" s="350">
        <v>4</v>
      </c>
      <c r="D9" s="350" t="s">
        <v>575</v>
      </c>
      <c r="E9" s="139"/>
      <c r="F9" s="350" t="s">
        <v>520</v>
      </c>
      <c r="G9" s="350" t="s">
        <v>526</v>
      </c>
      <c r="H9" s="350" t="s">
        <v>524</v>
      </c>
      <c r="I9" s="350" t="s">
        <v>942</v>
      </c>
      <c r="J9" s="350" t="s">
        <v>949</v>
      </c>
      <c r="K9" s="358" t="s">
        <v>956</v>
      </c>
      <c r="L9" s="358" t="s">
        <v>957</v>
      </c>
      <c r="M9" s="350" t="s">
        <v>763</v>
      </c>
      <c r="N9" s="356" t="s">
        <v>525</v>
      </c>
      <c r="O9" s="350" t="s">
        <v>525</v>
      </c>
      <c r="P9" s="352" t="s">
        <v>952</v>
      </c>
    </row>
    <row r="10" spans="1:16">
      <c r="A10" s="354"/>
      <c r="B10" s="361"/>
      <c r="C10" s="351"/>
      <c r="D10" s="351"/>
      <c r="E10" s="139"/>
      <c r="F10" s="351"/>
      <c r="G10" s="351" t="s">
        <v>953</v>
      </c>
      <c r="H10" s="351" t="s">
        <v>571</v>
      </c>
      <c r="I10" s="351" t="s">
        <v>572</v>
      </c>
      <c r="J10" s="351" t="s">
        <v>573</v>
      </c>
      <c r="K10" s="359"/>
      <c r="L10" s="360"/>
      <c r="M10" s="351"/>
      <c r="N10" s="305"/>
      <c r="O10" s="351"/>
      <c r="P10" s="353"/>
    </row>
    <row r="11" spans="1:16">
      <c r="A11" s="354"/>
      <c r="B11" s="361"/>
      <c r="C11" s="350">
        <v>5</v>
      </c>
      <c r="D11" s="350" t="s">
        <v>576</v>
      </c>
      <c r="E11" s="140"/>
      <c r="F11" s="350" t="s">
        <v>520</v>
      </c>
      <c r="G11" s="350" t="s">
        <v>526</v>
      </c>
      <c r="H11" s="350" t="s">
        <v>521</v>
      </c>
      <c r="I11" s="350" t="s">
        <v>942</v>
      </c>
      <c r="J11" s="350" t="s">
        <v>949</v>
      </c>
      <c r="K11" s="358" t="s">
        <v>958</v>
      </c>
      <c r="L11" s="358" t="s">
        <v>959</v>
      </c>
      <c r="M11" s="350" t="s">
        <v>763</v>
      </c>
      <c r="N11" s="356" t="s">
        <v>525</v>
      </c>
      <c r="O11" s="350" t="s">
        <v>525</v>
      </c>
      <c r="P11" s="352" t="s">
        <v>952</v>
      </c>
    </row>
    <row r="12" spans="1:16">
      <c r="A12" s="354"/>
      <c r="B12" s="361"/>
      <c r="C12" s="351"/>
      <c r="D12" s="351"/>
      <c r="E12" s="140"/>
      <c r="F12" s="351"/>
      <c r="G12" s="351" t="s">
        <v>953</v>
      </c>
      <c r="H12" s="351" t="s">
        <v>571</v>
      </c>
      <c r="I12" s="351" t="s">
        <v>572</v>
      </c>
      <c r="J12" s="351" t="s">
        <v>573</v>
      </c>
      <c r="K12" s="359"/>
      <c r="L12" s="360"/>
      <c r="M12" s="351"/>
      <c r="N12" s="305"/>
      <c r="O12" s="351"/>
      <c r="P12" s="353"/>
    </row>
    <row r="13" spans="1:16">
      <c r="A13" s="354"/>
      <c r="B13" s="361"/>
      <c r="C13" s="143">
        <v>8</v>
      </c>
      <c r="D13" s="140" t="s">
        <v>577</v>
      </c>
      <c r="E13" s="143"/>
      <c r="F13" s="143" t="s">
        <v>525</v>
      </c>
      <c r="G13" s="145"/>
      <c r="H13" s="145"/>
      <c r="I13" s="164"/>
      <c r="J13" s="165"/>
      <c r="K13" s="144"/>
      <c r="L13" s="144"/>
      <c r="M13" s="143" t="s">
        <v>960</v>
      </c>
      <c r="N13" s="140" t="s">
        <v>525</v>
      </c>
      <c r="O13" s="141" t="s">
        <v>525</v>
      </c>
      <c r="P13" s="157" t="s">
        <v>945</v>
      </c>
    </row>
    <row r="14" spans="1:16">
      <c r="A14" s="354"/>
      <c r="B14" s="355" t="s">
        <v>961</v>
      </c>
      <c r="C14" s="352">
        <v>6</v>
      </c>
      <c r="D14" s="356" t="s">
        <v>962</v>
      </c>
      <c r="E14" s="143"/>
      <c r="F14" s="347" t="s">
        <v>520</v>
      </c>
      <c r="G14" s="356" t="s">
        <v>963</v>
      </c>
      <c r="H14" s="356" t="s">
        <v>521</v>
      </c>
      <c r="I14" s="356" t="s">
        <v>964</v>
      </c>
      <c r="J14" s="356">
        <v>31</v>
      </c>
      <c r="K14" s="356" t="s">
        <v>965</v>
      </c>
      <c r="L14" s="356" t="s">
        <v>966</v>
      </c>
      <c r="M14" s="347" t="s">
        <v>967</v>
      </c>
      <c r="N14" s="356" t="s">
        <v>525</v>
      </c>
      <c r="O14" s="350" t="s">
        <v>525</v>
      </c>
      <c r="P14" s="352" t="s">
        <v>968</v>
      </c>
    </row>
    <row r="15" spans="1:16">
      <c r="A15" s="354"/>
      <c r="B15" s="357"/>
      <c r="C15" s="353"/>
      <c r="D15" s="305"/>
      <c r="E15" s="143"/>
      <c r="F15" s="348"/>
      <c r="G15" s="305" t="s">
        <v>969</v>
      </c>
      <c r="H15" s="305" t="s">
        <v>521</v>
      </c>
      <c r="I15" s="305" t="s">
        <v>970</v>
      </c>
      <c r="J15" s="305">
        <v>61</v>
      </c>
      <c r="K15" s="305"/>
      <c r="L15" s="305"/>
      <c r="M15" s="348"/>
      <c r="N15" s="305"/>
      <c r="O15" s="351"/>
      <c r="P15" s="353"/>
    </row>
    <row r="16" spans="1:16">
      <c r="A16" s="354"/>
      <c r="B16" s="357"/>
      <c r="C16" s="352">
        <v>7</v>
      </c>
      <c r="D16" s="356" t="s">
        <v>971</v>
      </c>
      <c r="E16" s="143"/>
      <c r="F16" s="347" t="s">
        <v>520</v>
      </c>
      <c r="G16" s="356" t="s">
        <v>963</v>
      </c>
      <c r="H16" s="356" t="s">
        <v>521</v>
      </c>
      <c r="I16" s="356" t="s">
        <v>964</v>
      </c>
      <c r="J16" s="356">
        <v>31</v>
      </c>
      <c r="K16" s="356" t="s">
        <v>972</v>
      </c>
      <c r="L16" s="356" t="s">
        <v>973</v>
      </c>
      <c r="M16" s="347" t="s">
        <v>967</v>
      </c>
      <c r="N16" s="356" t="s">
        <v>525</v>
      </c>
      <c r="O16" s="350" t="s">
        <v>525</v>
      </c>
      <c r="P16" s="352" t="s">
        <v>968</v>
      </c>
    </row>
    <row r="17" spans="1:16">
      <c r="A17" s="354"/>
      <c r="B17" s="357"/>
      <c r="C17" s="353"/>
      <c r="D17" s="305"/>
      <c r="E17" s="143"/>
      <c r="F17" s="348"/>
      <c r="G17" s="305" t="s">
        <v>969</v>
      </c>
      <c r="H17" s="305" t="s">
        <v>521</v>
      </c>
      <c r="I17" s="305" t="s">
        <v>970</v>
      </c>
      <c r="J17" s="305">
        <v>61</v>
      </c>
      <c r="K17" s="305"/>
      <c r="L17" s="305"/>
      <c r="M17" s="348"/>
      <c r="N17" s="305"/>
      <c r="O17" s="351"/>
      <c r="P17" s="353"/>
    </row>
    <row r="18" spans="1:16">
      <c r="A18" s="354"/>
      <c r="B18" s="357"/>
      <c r="C18" s="352">
        <v>8</v>
      </c>
      <c r="D18" s="356" t="s">
        <v>974</v>
      </c>
      <c r="E18" s="143"/>
      <c r="F18" s="347" t="s">
        <v>520</v>
      </c>
      <c r="G18" s="356" t="s">
        <v>963</v>
      </c>
      <c r="H18" s="356" t="s">
        <v>521</v>
      </c>
      <c r="I18" s="356" t="s">
        <v>964</v>
      </c>
      <c r="J18" s="356">
        <v>31</v>
      </c>
      <c r="K18" s="356" t="s">
        <v>975</v>
      </c>
      <c r="L18" s="356" t="s">
        <v>976</v>
      </c>
      <c r="M18" s="347" t="s">
        <v>967</v>
      </c>
      <c r="N18" s="356" t="s">
        <v>525</v>
      </c>
      <c r="O18" s="350" t="s">
        <v>525</v>
      </c>
      <c r="P18" s="352" t="s">
        <v>968</v>
      </c>
    </row>
    <row r="19" spans="1:16">
      <c r="A19" s="354"/>
      <c r="B19" s="357"/>
      <c r="C19" s="353"/>
      <c r="D19" s="305"/>
      <c r="E19" s="143"/>
      <c r="F19" s="348"/>
      <c r="G19" s="305" t="s">
        <v>969</v>
      </c>
      <c r="H19" s="305" t="s">
        <v>521</v>
      </c>
      <c r="I19" s="305" t="s">
        <v>970</v>
      </c>
      <c r="J19" s="305">
        <v>61</v>
      </c>
      <c r="K19" s="305"/>
      <c r="L19" s="305"/>
      <c r="M19" s="348"/>
      <c r="N19" s="305"/>
      <c r="O19" s="351"/>
      <c r="P19" s="353"/>
    </row>
    <row r="20" spans="1:16">
      <c r="A20" s="354"/>
      <c r="B20" s="357"/>
      <c r="C20" s="352">
        <v>9</v>
      </c>
      <c r="D20" s="356" t="s">
        <v>977</v>
      </c>
      <c r="E20" s="143"/>
      <c r="F20" s="347" t="s">
        <v>520</v>
      </c>
      <c r="G20" s="356" t="s">
        <v>963</v>
      </c>
      <c r="H20" s="356" t="s">
        <v>521</v>
      </c>
      <c r="I20" s="356" t="s">
        <v>964</v>
      </c>
      <c r="J20" s="356">
        <v>31</v>
      </c>
      <c r="K20" s="356" t="s">
        <v>978</v>
      </c>
      <c r="L20" s="356" t="s">
        <v>979</v>
      </c>
      <c r="M20" s="347" t="s">
        <v>967</v>
      </c>
      <c r="N20" s="356" t="s">
        <v>525</v>
      </c>
      <c r="O20" s="350" t="s">
        <v>525</v>
      </c>
      <c r="P20" s="352" t="s">
        <v>968</v>
      </c>
    </row>
    <row r="21" spans="1:16">
      <c r="A21" s="354"/>
      <c r="B21" s="357"/>
      <c r="C21" s="353"/>
      <c r="D21" s="305"/>
      <c r="E21" s="143"/>
      <c r="F21" s="348"/>
      <c r="G21" s="305" t="s">
        <v>969</v>
      </c>
      <c r="H21" s="305" t="s">
        <v>521</v>
      </c>
      <c r="I21" s="305" t="s">
        <v>970</v>
      </c>
      <c r="J21" s="305">
        <v>61</v>
      </c>
      <c r="K21" s="305"/>
      <c r="L21" s="305"/>
      <c r="M21" s="348"/>
      <c r="N21" s="305"/>
      <c r="O21" s="351"/>
      <c r="P21" s="353"/>
    </row>
    <row r="22" spans="1:16">
      <c r="A22" s="354"/>
      <c r="B22" s="357"/>
      <c r="C22" s="352">
        <v>10</v>
      </c>
      <c r="D22" s="356" t="s">
        <v>980</v>
      </c>
      <c r="E22" s="143"/>
      <c r="F22" s="347" t="s">
        <v>520</v>
      </c>
      <c r="G22" s="356" t="s">
        <v>963</v>
      </c>
      <c r="H22" s="356" t="s">
        <v>521</v>
      </c>
      <c r="I22" s="356" t="s">
        <v>964</v>
      </c>
      <c r="J22" s="356">
        <v>30</v>
      </c>
      <c r="K22" s="356" t="s">
        <v>981</v>
      </c>
      <c r="L22" s="356" t="s">
        <v>982</v>
      </c>
      <c r="M22" s="347" t="s">
        <v>983</v>
      </c>
      <c r="N22" s="356" t="s">
        <v>525</v>
      </c>
      <c r="O22" s="350" t="s">
        <v>525</v>
      </c>
      <c r="P22" s="352" t="s">
        <v>968</v>
      </c>
    </row>
    <row r="23" spans="1:16">
      <c r="A23" s="354"/>
      <c r="B23" s="357"/>
      <c r="C23" s="353"/>
      <c r="D23" s="305"/>
      <c r="E23" s="143"/>
      <c r="F23" s="348"/>
      <c r="G23" s="305" t="s">
        <v>969</v>
      </c>
      <c r="H23" s="305" t="s">
        <v>521</v>
      </c>
      <c r="I23" s="305" t="s">
        <v>984</v>
      </c>
      <c r="J23" s="305">
        <v>70</v>
      </c>
      <c r="K23" s="305"/>
      <c r="L23" s="305"/>
      <c r="M23" s="348"/>
      <c r="N23" s="305"/>
      <c r="O23" s="351"/>
      <c r="P23" s="353"/>
    </row>
    <row r="24" spans="1:16">
      <c r="A24" s="354"/>
      <c r="B24" s="357"/>
      <c r="C24" s="352">
        <v>11</v>
      </c>
      <c r="D24" s="356" t="s">
        <v>985</v>
      </c>
      <c r="E24" s="143"/>
      <c r="F24" s="347" t="s">
        <v>520</v>
      </c>
      <c r="G24" s="356" t="s">
        <v>963</v>
      </c>
      <c r="H24" s="356" t="s">
        <v>521</v>
      </c>
      <c r="I24" s="356" t="s">
        <v>964</v>
      </c>
      <c r="J24" s="356">
        <v>30</v>
      </c>
      <c r="K24" s="356" t="s">
        <v>986</v>
      </c>
      <c r="L24" s="356" t="s">
        <v>987</v>
      </c>
      <c r="M24" s="347" t="s">
        <v>983</v>
      </c>
      <c r="N24" s="349" t="s">
        <v>525</v>
      </c>
      <c r="O24" s="350" t="s">
        <v>525</v>
      </c>
      <c r="P24" s="352" t="s">
        <v>968</v>
      </c>
    </row>
    <row r="25" spans="1:16">
      <c r="A25" s="354"/>
      <c r="B25" s="357"/>
      <c r="C25" s="353"/>
      <c r="D25" s="305"/>
      <c r="E25" s="143"/>
      <c r="F25" s="348"/>
      <c r="G25" s="305" t="s">
        <v>969</v>
      </c>
      <c r="H25" s="305" t="s">
        <v>521</v>
      </c>
      <c r="I25" s="305" t="s">
        <v>984</v>
      </c>
      <c r="J25" s="305">
        <v>70</v>
      </c>
      <c r="K25" s="305"/>
      <c r="L25" s="305"/>
      <c r="M25" s="348"/>
      <c r="N25" s="309"/>
      <c r="O25" s="351"/>
      <c r="P25" s="353"/>
    </row>
    <row r="26" spans="1:16" ht="28.8">
      <c r="A26" s="354"/>
      <c r="B26" s="357"/>
      <c r="C26" s="143">
        <v>12</v>
      </c>
      <c r="D26" s="163" t="s">
        <v>988</v>
      </c>
      <c r="E26" s="143"/>
      <c r="F26" s="143" t="s">
        <v>520</v>
      </c>
      <c r="G26" s="162" t="s">
        <v>989</v>
      </c>
      <c r="H26" s="141" t="s">
        <v>521</v>
      </c>
      <c r="I26" s="168" t="s">
        <v>990</v>
      </c>
      <c r="J26" s="141">
        <v>6</v>
      </c>
      <c r="K26" s="169" t="s">
        <v>991</v>
      </c>
      <c r="L26" s="147" t="s">
        <v>992</v>
      </c>
      <c r="M26" s="166" t="s">
        <v>993</v>
      </c>
      <c r="N26" s="141" t="s">
        <v>525</v>
      </c>
      <c r="O26" s="139" t="s">
        <v>994</v>
      </c>
      <c r="P26" s="157" t="s">
        <v>995</v>
      </c>
    </row>
    <row r="27" spans="1:16" ht="28.8">
      <c r="A27" s="351"/>
      <c r="B27" s="357"/>
      <c r="C27" s="143">
        <v>13</v>
      </c>
      <c r="D27" s="163" t="s">
        <v>996</v>
      </c>
      <c r="E27" s="143"/>
      <c r="F27" s="143" t="s">
        <v>520</v>
      </c>
      <c r="G27" s="162" t="s">
        <v>989</v>
      </c>
      <c r="H27" s="141" t="s">
        <v>521</v>
      </c>
      <c r="I27" s="168" t="s">
        <v>990</v>
      </c>
      <c r="J27" s="141">
        <v>6</v>
      </c>
      <c r="K27" s="169" t="s">
        <v>997</v>
      </c>
      <c r="L27" s="147" t="s">
        <v>998</v>
      </c>
      <c r="M27" s="166" t="s">
        <v>993</v>
      </c>
      <c r="N27" s="141" t="s">
        <v>525</v>
      </c>
      <c r="O27" s="139" t="s">
        <v>994</v>
      </c>
      <c r="P27" s="157" t="s">
        <v>995</v>
      </c>
    </row>
    <row r="28" spans="1:16" ht="28.8">
      <c r="A28" s="350" t="s">
        <v>999</v>
      </c>
      <c r="B28" s="355" t="s">
        <v>563</v>
      </c>
      <c r="C28" s="143">
        <v>14</v>
      </c>
      <c r="D28" s="163" t="s">
        <v>1000</v>
      </c>
      <c r="E28" s="143"/>
      <c r="F28" s="143" t="s">
        <v>520</v>
      </c>
      <c r="G28" s="170"/>
      <c r="H28" s="145"/>
      <c r="I28" s="164"/>
      <c r="J28" s="165"/>
      <c r="K28" s="144"/>
      <c r="L28" s="147" t="s">
        <v>1001</v>
      </c>
      <c r="M28" s="166" t="s">
        <v>983</v>
      </c>
      <c r="N28" s="167" t="s">
        <v>525</v>
      </c>
      <c r="O28" s="139" t="s">
        <v>994</v>
      </c>
      <c r="P28" s="157" t="s">
        <v>995</v>
      </c>
    </row>
    <row r="29" spans="1:16" ht="28.8">
      <c r="A29" s="354"/>
      <c r="B29" s="314"/>
      <c r="C29" s="143">
        <v>15</v>
      </c>
      <c r="D29" s="163" t="s">
        <v>1002</v>
      </c>
      <c r="E29" s="143"/>
      <c r="F29" s="143" t="s">
        <v>520</v>
      </c>
      <c r="G29" s="170"/>
      <c r="H29" s="145"/>
      <c r="I29" s="164"/>
      <c r="J29" s="165"/>
      <c r="K29" s="144"/>
      <c r="L29" s="147" t="s">
        <v>1003</v>
      </c>
      <c r="M29" s="166" t="s">
        <v>983</v>
      </c>
      <c r="N29" s="167" t="s">
        <v>525</v>
      </c>
      <c r="O29" s="139" t="s">
        <v>994</v>
      </c>
      <c r="P29" s="157" t="s">
        <v>995</v>
      </c>
    </row>
    <row r="30" spans="1:16" ht="28.8">
      <c r="A30" s="354"/>
      <c r="B30" s="314"/>
      <c r="C30" s="143">
        <v>16</v>
      </c>
      <c r="D30" s="163" t="s">
        <v>1004</v>
      </c>
      <c r="E30" s="143"/>
      <c r="F30" s="143" t="s">
        <v>520</v>
      </c>
      <c r="G30" s="170"/>
      <c r="H30" s="145"/>
      <c r="I30" s="164"/>
      <c r="J30" s="165"/>
      <c r="K30" s="144"/>
      <c r="L30" s="147" t="s">
        <v>1005</v>
      </c>
      <c r="M30" s="166" t="s">
        <v>983</v>
      </c>
      <c r="N30" s="167" t="s">
        <v>525</v>
      </c>
      <c r="O30" s="139" t="s">
        <v>994</v>
      </c>
      <c r="P30" s="157" t="s">
        <v>995</v>
      </c>
    </row>
    <row r="31" spans="1:16" ht="28.8">
      <c r="A31" s="354"/>
      <c r="B31" s="314"/>
      <c r="C31" s="143">
        <v>17</v>
      </c>
      <c r="D31" s="163" t="s">
        <v>1006</v>
      </c>
      <c r="E31" s="143"/>
      <c r="F31" s="143" t="s">
        <v>520</v>
      </c>
      <c r="G31" s="170"/>
      <c r="H31" s="145"/>
      <c r="I31" s="164"/>
      <c r="J31" s="165"/>
      <c r="K31" s="144"/>
      <c r="L31" s="147" t="s">
        <v>1007</v>
      </c>
      <c r="M31" s="166" t="s">
        <v>983</v>
      </c>
      <c r="N31" s="167" t="s">
        <v>525</v>
      </c>
      <c r="O31" s="139" t="s">
        <v>994</v>
      </c>
      <c r="P31" s="157" t="s">
        <v>995</v>
      </c>
    </row>
    <row r="32" spans="1:16" ht="28.8">
      <c r="A32" s="354"/>
      <c r="B32" s="314"/>
      <c r="C32" s="143">
        <v>18</v>
      </c>
      <c r="D32" s="163" t="s">
        <v>1008</v>
      </c>
      <c r="E32" s="143"/>
      <c r="F32" s="143" t="s">
        <v>520</v>
      </c>
      <c r="G32" s="170"/>
      <c r="H32" s="145"/>
      <c r="I32" s="164"/>
      <c r="J32" s="165"/>
      <c r="K32" s="144"/>
      <c r="L32" s="147" t="s">
        <v>1009</v>
      </c>
      <c r="M32" s="166" t="s">
        <v>983</v>
      </c>
      <c r="N32" s="167" t="s">
        <v>525</v>
      </c>
      <c r="O32" s="139" t="s">
        <v>994</v>
      </c>
      <c r="P32" s="157" t="s">
        <v>995</v>
      </c>
    </row>
    <row r="33" spans="1:16" ht="28.8">
      <c r="A33" s="354"/>
      <c r="B33" s="314"/>
      <c r="C33" s="143">
        <v>19</v>
      </c>
      <c r="D33" s="163" t="s">
        <v>1010</v>
      </c>
      <c r="E33" s="143"/>
      <c r="F33" s="143" t="s">
        <v>520</v>
      </c>
      <c r="G33" s="170"/>
      <c r="H33" s="145"/>
      <c r="I33" s="164"/>
      <c r="J33" s="165"/>
      <c r="K33" s="144"/>
      <c r="L33" s="147" t="s">
        <v>1011</v>
      </c>
      <c r="M33" s="166" t="s">
        <v>983</v>
      </c>
      <c r="N33" s="167" t="s">
        <v>525</v>
      </c>
      <c r="O33" s="139" t="s">
        <v>994</v>
      </c>
      <c r="P33" s="157" t="s">
        <v>995</v>
      </c>
    </row>
    <row r="34" spans="1:16" ht="28.8">
      <c r="A34" s="354"/>
      <c r="B34" s="314"/>
      <c r="C34" s="143">
        <v>20</v>
      </c>
      <c r="D34" s="163" t="s">
        <v>1012</v>
      </c>
      <c r="E34" s="143"/>
      <c r="F34" s="143" t="s">
        <v>520</v>
      </c>
      <c r="G34" s="170"/>
      <c r="H34" s="145"/>
      <c r="I34" s="164"/>
      <c r="J34" s="165"/>
      <c r="K34" s="144"/>
      <c r="L34" s="147" t="s">
        <v>1013</v>
      </c>
      <c r="M34" s="166" t="s">
        <v>983</v>
      </c>
      <c r="N34" s="167" t="s">
        <v>525</v>
      </c>
      <c r="O34" s="139" t="s">
        <v>994</v>
      </c>
      <c r="P34" s="157" t="s">
        <v>995</v>
      </c>
    </row>
    <row r="35" spans="1:16" ht="28.8">
      <c r="A35" s="351"/>
      <c r="B35" s="301"/>
      <c r="C35" s="143">
        <v>21</v>
      </c>
      <c r="D35" s="163" t="s">
        <v>1014</v>
      </c>
      <c r="E35" s="143"/>
      <c r="F35" s="143" t="s">
        <v>520</v>
      </c>
      <c r="G35" s="170"/>
      <c r="H35" s="145"/>
      <c r="I35" s="164"/>
      <c r="J35" s="165"/>
      <c r="K35" s="144"/>
      <c r="L35" s="147" t="s">
        <v>1015</v>
      </c>
      <c r="M35" s="166" t="s">
        <v>983</v>
      </c>
      <c r="N35" s="167" t="s">
        <v>525</v>
      </c>
      <c r="O35" s="139" t="s">
        <v>994</v>
      </c>
      <c r="P35" s="157" t="s">
        <v>995</v>
      </c>
    </row>
  </sheetData>
  <mergeCells count="135">
    <mergeCell ref="N7:N8"/>
    <mergeCell ref="O7:O8"/>
    <mergeCell ref="P7:P8"/>
    <mergeCell ref="C9:C10"/>
    <mergeCell ref="D9:D10"/>
    <mergeCell ref="F9:F10"/>
    <mergeCell ref="J9:J10"/>
    <mergeCell ref="K9:K10"/>
    <mergeCell ref="L9:L10"/>
    <mergeCell ref="M9:M10"/>
    <mergeCell ref="N9:N10"/>
    <mergeCell ref="O9:O10"/>
    <mergeCell ref="I7:I8"/>
    <mergeCell ref="J7:J8"/>
    <mergeCell ref="O5:O6"/>
    <mergeCell ref="P5:P6"/>
    <mergeCell ref="A2:A27"/>
    <mergeCell ref="B5:B13"/>
    <mergeCell ref="C5:C6"/>
    <mergeCell ref="D5:D6"/>
    <mergeCell ref="F5:F6"/>
    <mergeCell ref="G5:G6"/>
    <mergeCell ref="K7:K8"/>
    <mergeCell ref="L7:L8"/>
    <mergeCell ref="H5:H6"/>
    <mergeCell ref="I5:I6"/>
    <mergeCell ref="J5:J6"/>
    <mergeCell ref="K5:K6"/>
    <mergeCell ref="L5:L6"/>
    <mergeCell ref="M5:M6"/>
    <mergeCell ref="N5:N6"/>
    <mergeCell ref="M7:M8"/>
    <mergeCell ref="P9:P10"/>
    <mergeCell ref="C7:C8"/>
    <mergeCell ref="D7:D8"/>
    <mergeCell ref="F7:F8"/>
    <mergeCell ref="G7:G8"/>
    <mergeCell ref="H7:H8"/>
    <mergeCell ref="C11:C12"/>
    <mergeCell ref="D11:D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G9:G10"/>
    <mergeCell ref="H9:H10"/>
    <mergeCell ref="I9:I10"/>
    <mergeCell ref="L14:L15"/>
    <mergeCell ref="M14:M15"/>
    <mergeCell ref="N14:N15"/>
    <mergeCell ref="O14:O15"/>
    <mergeCell ref="P14:P15"/>
    <mergeCell ref="C16:C17"/>
    <mergeCell ref="D16:D17"/>
    <mergeCell ref="F16:F17"/>
    <mergeCell ref="G16:G17"/>
    <mergeCell ref="H16:H17"/>
    <mergeCell ref="I16:I17"/>
    <mergeCell ref="P16:P17"/>
    <mergeCell ref="C14:C15"/>
    <mergeCell ref="D14:D15"/>
    <mergeCell ref="F14:F15"/>
    <mergeCell ref="G14:G15"/>
    <mergeCell ref="H14:H15"/>
    <mergeCell ref="I14:I15"/>
    <mergeCell ref="J14:J15"/>
    <mergeCell ref="K14:K15"/>
    <mergeCell ref="L18:L19"/>
    <mergeCell ref="K20:K21"/>
    <mergeCell ref="L20:L21"/>
    <mergeCell ref="J16:J17"/>
    <mergeCell ref="K16:K17"/>
    <mergeCell ref="L16:L17"/>
    <mergeCell ref="M16:M17"/>
    <mergeCell ref="N16:N17"/>
    <mergeCell ref="O16:O17"/>
    <mergeCell ref="M18:M19"/>
    <mergeCell ref="N18:N19"/>
    <mergeCell ref="O18:O19"/>
    <mergeCell ref="J20:J21"/>
    <mergeCell ref="J18:J19"/>
    <mergeCell ref="K18:K19"/>
    <mergeCell ref="N20:N21"/>
    <mergeCell ref="O20:O21"/>
    <mergeCell ref="P20:P21"/>
    <mergeCell ref="C22:C23"/>
    <mergeCell ref="D22:D23"/>
    <mergeCell ref="F22:F23"/>
    <mergeCell ref="G22:G23"/>
    <mergeCell ref="H22:H23"/>
    <mergeCell ref="I22:I23"/>
    <mergeCell ref="J22:J23"/>
    <mergeCell ref="K22:K23"/>
    <mergeCell ref="L22:L23"/>
    <mergeCell ref="M22:M23"/>
    <mergeCell ref="N22:N23"/>
    <mergeCell ref="O22:O23"/>
    <mergeCell ref="P22:P23"/>
    <mergeCell ref="C20:C21"/>
    <mergeCell ref="D20:D21"/>
    <mergeCell ref="F20:F21"/>
    <mergeCell ref="G20:G21"/>
    <mergeCell ref="H20:H21"/>
    <mergeCell ref="I20:I21"/>
    <mergeCell ref="M24:M25"/>
    <mergeCell ref="N24:N25"/>
    <mergeCell ref="O24:O25"/>
    <mergeCell ref="P24:P25"/>
    <mergeCell ref="A28:A35"/>
    <mergeCell ref="B28:B35"/>
    <mergeCell ref="C24:C25"/>
    <mergeCell ref="D24:D25"/>
    <mergeCell ref="F24:F25"/>
    <mergeCell ref="G24:G25"/>
    <mergeCell ref="H24:H25"/>
    <mergeCell ref="I24:I25"/>
    <mergeCell ref="J24:J25"/>
    <mergeCell ref="K24:K25"/>
    <mergeCell ref="L24:L25"/>
    <mergeCell ref="B14:B27"/>
    <mergeCell ref="C18:C19"/>
    <mergeCell ref="D18:D19"/>
    <mergeCell ref="F18:F19"/>
    <mergeCell ref="G18:G19"/>
    <mergeCell ref="H18:H19"/>
    <mergeCell ref="I18:I19"/>
    <mergeCell ref="P18:P19"/>
    <mergeCell ref="M20:M21"/>
  </mergeCells>
  <phoneticPr fontId="6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B8D1F-CDA5-470D-BD44-0E58969A19C7}">
  <dimension ref="A1:K98"/>
  <sheetViews>
    <sheetView workbookViewId="0">
      <selection activeCell="G12" sqref="G12"/>
    </sheetView>
  </sheetViews>
  <sheetFormatPr defaultColWidth="8.77734375" defaultRowHeight="14.4"/>
  <cols>
    <col min="1" max="1" width="8.77734375" style="103"/>
    <col min="2" max="2" width="27.6640625" style="103" bestFit="1" customWidth="1"/>
    <col min="3" max="3" width="8.77734375" style="103"/>
    <col min="4" max="4" width="17.21875" style="103" bestFit="1" customWidth="1"/>
    <col min="5" max="5" width="10.6640625" style="103" customWidth="1"/>
    <col min="6" max="6" width="11.77734375" style="103" customWidth="1"/>
    <col min="7" max="7" width="10.6640625" style="103" customWidth="1"/>
    <col min="8" max="8" width="17.88671875" style="103" customWidth="1"/>
    <col min="9" max="16384" width="8.77734375" style="103"/>
  </cols>
  <sheetData>
    <row r="1" spans="1:11" ht="39.6">
      <c r="A1" s="177" t="s">
        <v>1016</v>
      </c>
      <c r="B1" s="177" t="s">
        <v>753</v>
      </c>
      <c r="C1" s="177" t="s">
        <v>503</v>
      </c>
      <c r="D1" s="177" t="s">
        <v>505</v>
      </c>
      <c r="E1" s="178" t="s">
        <v>1017</v>
      </c>
      <c r="F1" s="178" t="s">
        <v>934</v>
      </c>
      <c r="G1" s="178" t="s">
        <v>510</v>
      </c>
      <c r="H1" s="178" t="s">
        <v>511</v>
      </c>
      <c r="I1" s="178" t="s">
        <v>513</v>
      </c>
      <c r="J1" s="178" t="s">
        <v>514</v>
      </c>
      <c r="K1" s="178" t="s">
        <v>1018</v>
      </c>
    </row>
    <row r="2" spans="1:11">
      <c r="A2" s="100" t="s">
        <v>1019</v>
      </c>
      <c r="B2" s="100" t="s">
        <v>1020</v>
      </c>
      <c r="C2" s="100">
        <v>1</v>
      </c>
      <c r="D2" s="171" t="s">
        <v>1021</v>
      </c>
      <c r="E2" s="100" t="s">
        <v>520</v>
      </c>
      <c r="F2" s="100" t="s">
        <v>1022</v>
      </c>
      <c r="G2" s="172" t="s">
        <v>1023</v>
      </c>
      <c r="H2" s="172" t="s">
        <v>1024</v>
      </c>
      <c r="I2" s="100" t="s">
        <v>757</v>
      </c>
      <c r="J2" s="100" t="s">
        <v>757</v>
      </c>
      <c r="K2" s="100" t="s">
        <v>1025</v>
      </c>
    </row>
    <row r="3" spans="1:11" ht="16.8">
      <c r="A3" s="100" t="s">
        <v>1019</v>
      </c>
      <c r="B3" s="100" t="s">
        <v>1020</v>
      </c>
      <c r="C3" s="100">
        <v>2</v>
      </c>
      <c r="D3" s="171" t="s">
        <v>1021</v>
      </c>
      <c r="E3" s="100" t="s">
        <v>520</v>
      </c>
      <c r="F3" s="100" t="s">
        <v>1022</v>
      </c>
      <c r="G3" s="173" t="s">
        <v>1023</v>
      </c>
      <c r="H3" s="173" t="s">
        <v>1024</v>
      </c>
      <c r="I3" s="100" t="s">
        <v>757</v>
      </c>
      <c r="J3" s="100" t="s">
        <v>757</v>
      </c>
      <c r="K3" s="100" t="s">
        <v>1025</v>
      </c>
    </row>
    <row r="4" spans="1:11" ht="16.8">
      <c r="A4" s="100" t="s">
        <v>1019</v>
      </c>
      <c r="B4" s="100" t="s">
        <v>1020</v>
      </c>
      <c r="C4" s="100">
        <v>3</v>
      </c>
      <c r="D4" s="171" t="s">
        <v>1021</v>
      </c>
      <c r="E4" s="100" t="s">
        <v>520</v>
      </c>
      <c r="F4" s="100" t="s">
        <v>1022</v>
      </c>
      <c r="G4" s="173" t="s">
        <v>1023</v>
      </c>
      <c r="H4" s="173" t="s">
        <v>1024</v>
      </c>
      <c r="I4" s="100" t="s">
        <v>757</v>
      </c>
      <c r="J4" s="100" t="s">
        <v>757</v>
      </c>
      <c r="K4" s="100" t="s">
        <v>1025</v>
      </c>
    </row>
    <row r="5" spans="1:11" ht="16.8">
      <c r="A5" s="100" t="s">
        <v>1019</v>
      </c>
      <c r="B5" s="100" t="s">
        <v>1020</v>
      </c>
      <c r="C5" s="100">
        <v>4</v>
      </c>
      <c r="D5" s="171" t="s">
        <v>1021</v>
      </c>
      <c r="E5" s="100" t="s">
        <v>520</v>
      </c>
      <c r="F5" s="100" t="s">
        <v>1022</v>
      </c>
      <c r="G5" s="173" t="s">
        <v>1023</v>
      </c>
      <c r="H5" s="173" t="s">
        <v>1024</v>
      </c>
      <c r="I5" s="100" t="s">
        <v>757</v>
      </c>
      <c r="J5" s="100" t="s">
        <v>757</v>
      </c>
      <c r="K5" s="100" t="s">
        <v>1025</v>
      </c>
    </row>
    <row r="6" spans="1:11" ht="16.8">
      <c r="A6" s="100" t="s">
        <v>1019</v>
      </c>
      <c r="B6" s="100" t="s">
        <v>1020</v>
      </c>
      <c r="C6" s="100">
        <v>5</v>
      </c>
      <c r="D6" s="171" t="s">
        <v>1021</v>
      </c>
      <c r="E6" s="100" t="s">
        <v>520</v>
      </c>
      <c r="F6" s="100" t="s">
        <v>1022</v>
      </c>
      <c r="G6" s="173" t="s">
        <v>1023</v>
      </c>
      <c r="H6" s="173" t="s">
        <v>1024</v>
      </c>
      <c r="I6" s="100" t="s">
        <v>757</v>
      </c>
      <c r="J6" s="100" t="s">
        <v>757</v>
      </c>
      <c r="K6" s="100" t="s">
        <v>1025</v>
      </c>
    </row>
    <row r="7" spans="1:11" ht="16.8">
      <c r="A7" s="100" t="s">
        <v>1019</v>
      </c>
      <c r="B7" s="100" t="s">
        <v>1020</v>
      </c>
      <c r="C7" s="100">
        <v>6</v>
      </c>
      <c r="D7" s="171" t="s">
        <v>1021</v>
      </c>
      <c r="E7" s="100" t="s">
        <v>520</v>
      </c>
      <c r="F7" s="100" t="s">
        <v>1022</v>
      </c>
      <c r="G7" s="173" t="s">
        <v>1023</v>
      </c>
      <c r="H7" s="173" t="s">
        <v>1024</v>
      </c>
      <c r="I7" s="100" t="s">
        <v>757</v>
      </c>
      <c r="J7" s="100" t="s">
        <v>757</v>
      </c>
      <c r="K7" s="100" t="s">
        <v>1025</v>
      </c>
    </row>
    <row r="8" spans="1:11" ht="16.8">
      <c r="A8" s="100" t="s">
        <v>1019</v>
      </c>
      <c r="B8" s="100" t="s">
        <v>1020</v>
      </c>
      <c r="C8" s="100">
        <v>7</v>
      </c>
      <c r="D8" s="171" t="s">
        <v>1021</v>
      </c>
      <c r="E8" s="100" t="s">
        <v>520</v>
      </c>
      <c r="F8" s="100" t="s">
        <v>1022</v>
      </c>
      <c r="G8" s="173" t="s">
        <v>1023</v>
      </c>
      <c r="H8" s="173" t="s">
        <v>1024</v>
      </c>
      <c r="I8" s="100" t="s">
        <v>757</v>
      </c>
      <c r="J8" s="100" t="s">
        <v>757</v>
      </c>
      <c r="K8" s="100" t="s">
        <v>1025</v>
      </c>
    </row>
    <row r="9" spans="1:11" ht="16.8">
      <c r="A9" s="100" t="s">
        <v>1019</v>
      </c>
      <c r="B9" s="100" t="s">
        <v>1020</v>
      </c>
      <c r="C9" s="100">
        <v>8</v>
      </c>
      <c r="D9" s="171" t="s">
        <v>1021</v>
      </c>
      <c r="E9" s="100" t="s">
        <v>520</v>
      </c>
      <c r="F9" s="100" t="s">
        <v>1022</v>
      </c>
      <c r="G9" s="173" t="s">
        <v>1023</v>
      </c>
      <c r="H9" s="173" t="s">
        <v>1024</v>
      </c>
      <c r="I9" s="100" t="s">
        <v>757</v>
      </c>
      <c r="J9" s="100" t="s">
        <v>757</v>
      </c>
      <c r="K9" s="100" t="s">
        <v>1025</v>
      </c>
    </row>
    <row r="10" spans="1:11" ht="16.8">
      <c r="A10" s="100" t="s">
        <v>1019</v>
      </c>
      <c r="B10" s="100" t="s">
        <v>1020</v>
      </c>
      <c r="C10" s="100">
        <v>9</v>
      </c>
      <c r="D10" s="171" t="s">
        <v>1021</v>
      </c>
      <c r="E10" s="100" t="s">
        <v>520</v>
      </c>
      <c r="F10" s="100" t="s">
        <v>1022</v>
      </c>
      <c r="G10" s="173" t="s">
        <v>1023</v>
      </c>
      <c r="H10" s="173" t="s">
        <v>1024</v>
      </c>
      <c r="I10" s="100" t="s">
        <v>757</v>
      </c>
      <c r="J10" s="100" t="s">
        <v>757</v>
      </c>
      <c r="K10" s="100" t="s">
        <v>1025</v>
      </c>
    </row>
    <row r="11" spans="1:11" ht="16.8">
      <c r="A11" s="100" t="s">
        <v>1019</v>
      </c>
      <c r="B11" s="100" t="s">
        <v>1020</v>
      </c>
      <c r="C11" s="100">
        <v>10</v>
      </c>
      <c r="D11" s="171" t="s">
        <v>1021</v>
      </c>
      <c r="E11" s="100" t="s">
        <v>520</v>
      </c>
      <c r="F11" s="100" t="s">
        <v>1022</v>
      </c>
      <c r="G11" s="173" t="s">
        <v>1023</v>
      </c>
      <c r="H11" s="173" t="s">
        <v>1024</v>
      </c>
      <c r="I11" s="100" t="s">
        <v>757</v>
      </c>
      <c r="J11" s="100" t="s">
        <v>757</v>
      </c>
      <c r="K11" s="100" t="s">
        <v>1025</v>
      </c>
    </row>
    <row r="12" spans="1:11" ht="16.8">
      <c r="A12" s="100" t="s">
        <v>1019</v>
      </c>
      <c r="B12" s="100" t="s">
        <v>1020</v>
      </c>
      <c r="C12" s="100">
        <v>11</v>
      </c>
      <c r="D12" s="171" t="s">
        <v>1021</v>
      </c>
      <c r="E12" s="100" t="s">
        <v>520</v>
      </c>
      <c r="F12" s="100" t="s">
        <v>1022</v>
      </c>
      <c r="G12" s="173" t="s">
        <v>1023</v>
      </c>
      <c r="H12" s="173" t="s">
        <v>1024</v>
      </c>
      <c r="I12" s="100" t="s">
        <v>757</v>
      </c>
      <c r="J12" s="100" t="s">
        <v>757</v>
      </c>
      <c r="K12" s="100" t="s">
        <v>1025</v>
      </c>
    </row>
    <row r="13" spans="1:11" ht="16.8">
      <c r="A13" s="100" t="s">
        <v>1019</v>
      </c>
      <c r="B13" s="100" t="s">
        <v>1020</v>
      </c>
      <c r="C13" s="100">
        <v>12</v>
      </c>
      <c r="D13" s="171" t="s">
        <v>1021</v>
      </c>
      <c r="E13" s="100" t="s">
        <v>520</v>
      </c>
      <c r="F13" s="100" t="s">
        <v>1022</v>
      </c>
      <c r="G13" s="173" t="s">
        <v>1023</v>
      </c>
      <c r="H13" s="173" t="s">
        <v>1024</v>
      </c>
      <c r="I13" s="100" t="s">
        <v>757</v>
      </c>
      <c r="J13" s="100" t="s">
        <v>757</v>
      </c>
      <c r="K13" s="100" t="s">
        <v>1025</v>
      </c>
    </row>
    <row r="14" spans="1:11" ht="16.8">
      <c r="A14" s="100" t="s">
        <v>1019</v>
      </c>
      <c r="B14" s="100" t="s">
        <v>1020</v>
      </c>
      <c r="C14" s="100">
        <v>13</v>
      </c>
      <c r="D14" s="171" t="s">
        <v>1021</v>
      </c>
      <c r="E14" s="100" t="s">
        <v>520</v>
      </c>
      <c r="F14" s="100" t="s">
        <v>1022</v>
      </c>
      <c r="G14" s="173" t="s">
        <v>1023</v>
      </c>
      <c r="H14" s="173" t="s">
        <v>1024</v>
      </c>
      <c r="I14" s="100" t="s">
        <v>757</v>
      </c>
      <c r="J14" s="100" t="s">
        <v>757</v>
      </c>
      <c r="K14" s="100" t="s">
        <v>1025</v>
      </c>
    </row>
    <row r="15" spans="1:11" ht="16.8">
      <c r="A15" s="100" t="s">
        <v>1019</v>
      </c>
      <c r="B15" s="174" t="s">
        <v>1026</v>
      </c>
      <c r="C15" s="100">
        <v>14</v>
      </c>
      <c r="D15" s="175" t="s">
        <v>1027</v>
      </c>
      <c r="E15" s="100" t="s">
        <v>520</v>
      </c>
      <c r="F15" s="100" t="s">
        <v>1022</v>
      </c>
      <c r="G15" s="173" t="s">
        <v>1023</v>
      </c>
      <c r="H15" s="100" t="s">
        <v>1028</v>
      </c>
      <c r="I15" s="100" t="s">
        <v>757</v>
      </c>
      <c r="J15" s="100" t="s">
        <v>757</v>
      </c>
      <c r="K15" s="100" t="s">
        <v>1025</v>
      </c>
    </row>
    <row r="16" spans="1:11" ht="16.8">
      <c r="A16" s="100" t="s">
        <v>1019</v>
      </c>
      <c r="B16" s="174" t="s">
        <v>1029</v>
      </c>
      <c r="C16" s="100">
        <v>15</v>
      </c>
      <c r="D16" s="175" t="s">
        <v>1027</v>
      </c>
      <c r="E16" s="100" t="s">
        <v>520</v>
      </c>
      <c r="F16" s="100" t="s">
        <v>1022</v>
      </c>
      <c r="G16" s="173" t="s">
        <v>1023</v>
      </c>
      <c r="H16" s="100" t="s">
        <v>1030</v>
      </c>
      <c r="I16" s="100" t="s">
        <v>757</v>
      </c>
      <c r="J16" s="100" t="s">
        <v>757</v>
      </c>
      <c r="K16" s="100" t="s">
        <v>1025</v>
      </c>
    </row>
    <row r="17" spans="1:11" ht="28.8">
      <c r="A17" s="100" t="s">
        <v>1019</v>
      </c>
      <c r="B17" s="172" t="s">
        <v>1031</v>
      </c>
      <c r="C17" s="100">
        <v>16</v>
      </c>
      <c r="D17" s="175" t="s">
        <v>1032</v>
      </c>
      <c r="E17" s="100" t="s">
        <v>520</v>
      </c>
      <c r="F17" s="100" t="s">
        <v>1033</v>
      </c>
      <c r="G17" s="173" t="s">
        <v>1023</v>
      </c>
      <c r="H17" s="125" t="s">
        <v>1034</v>
      </c>
      <c r="I17" s="100" t="s">
        <v>757</v>
      </c>
      <c r="J17" s="100" t="s">
        <v>757</v>
      </c>
      <c r="K17" s="100" t="s">
        <v>1025</v>
      </c>
    </row>
    <row r="18" spans="1:11" ht="28.8">
      <c r="A18" s="100" t="s">
        <v>1019</v>
      </c>
      <c r="B18" s="100" t="s">
        <v>1031</v>
      </c>
      <c r="C18" s="100">
        <v>17</v>
      </c>
      <c r="D18" s="175" t="s">
        <v>1035</v>
      </c>
      <c r="E18" s="100" t="s">
        <v>520</v>
      </c>
      <c r="F18" s="100" t="s">
        <v>1036</v>
      </c>
      <c r="G18" s="100" t="s">
        <v>1037</v>
      </c>
      <c r="H18" s="125" t="s">
        <v>1038</v>
      </c>
      <c r="I18" s="100" t="s">
        <v>757</v>
      </c>
      <c r="J18" s="100" t="s">
        <v>757</v>
      </c>
      <c r="K18" s="100" t="s">
        <v>1025</v>
      </c>
    </row>
    <row r="19" spans="1:11" ht="28.8">
      <c r="A19" s="100" t="s">
        <v>1019</v>
      </c>
      <c r="B19" s="100" t="s">
        <v>1039</v>
      </c>
      <c r="C19" s="100">
        <v>18</v>
      </c>
      <c r="D19" s="175" t="s">
        <v>1040</v>
      </c>
      <c r="E19" s="100" t="s">
        <v>520</v>
      </c>
      <c r="F19" s="100" t="s">
        <v>1041</v>
      </c>
      <c r="G19" s="100" t="s">
        <v>1037</v>
      </c>
      <c r="H19" s="125" t="s">
        <v>1042</v>
      </c>
      <c r="I19" s="100" t="s">
        <v>757</v>
      </c>
      <c r="J19" s="100" t="s">
        <v>757</v>
      </c>
      <c r="K19" s="100" t="s">
        <v>1025</v>
      </c>
    </row>
    <row r="20" spans="1:11" ht="28.8">
      <c r="A20" s="100" t="s">
        <v>1019</v>
      </c>
      <c r="B20" s="100" t="s">
        <v>1043</v>
      </c>
      <c r="C20" s="100">
        <v>19</v>
      </c>
      <c r="D20" s="175" t="s">
        <v>1044</v>
      </c>
      <c r="E20" s="100" t="s">
        <v>520</v>
      </c>
      <c r="F20" s="100" t="s">
        <v>1041</v>
      </c>
      <c r="G20" s="100" t="s">
        <v>1037</v>
      </c>
      <c r="H20" s="125" t="s">
        <v>1042</v>
      </c>
      <c r="I20" s="100" t="s">
        <v>757</v>
      </c>
      <c r="J20" s="100" t="s">
        <v>757</v>
      </c>
      <c r="K20" s="100" t="s">
        <v>1025</v>
      </c>
    </row>
    <row r="21" spans="1:11" ht="28.8">
      <c r="A21" s="100" t="s">
        <v>1019</v>
      </c>
      <c r="B21" s="100" t="s">
        <v>1039</v>
      </c>
      <c r="C21" s="100">
        <v>20</v>
      </c>
      <c r="D21" s="175" t="s">
        <v>1045</v>
      </c>
      <c r="E21" s="100" t="s">
        <v>520</v>
      </c>
      <c r="F21" s="100" t="s">
        <v>1041</v>
      </c>
      <c r="G21" s="100" t="s">
        <v>1037</v>
      </c>
      <c r="H21" s="125" t="s">
        <v>1042</v>
      </c>
      <c r="I21" s="100" t="s">
        <v>757</v>
      </c>
      <c r="J21" s="100" t="s">
        <v>757</v>
      </c>
      <c r="K21" s="100" t="s">
        <v>1025</v>
      </c>
    </row>
    <row r="22" spans="1:11" ht="28.8">
      <c r="A22" s="100" t="s">
        <v>1019</v>
      </c>
      <c r="B22" s="100" t="s">
        <v>1031</v>
      </c>
      <c r="C22" s="100">
        <v>21</v>
      </c>
      <c r="D22" s="175" t="s">
        <v>1046</v>
      </c>
      <c r="E22" s="100" t="s">
        <v>520</v>
      </c>
      <c r="F22" s="100" t="s">
        <v>1041</v>
      </c>
      <c r="G22" s="100" t="s">
        <v>1037</v>
      </c>
      <c r="H22" s="125" t="s">
        <v>1042</v>
      </c>
      <c r="I22" s="100" t="s">
        <v>757</v>
      </c>
      <c r="J22" s="100" t="s">
        <v>757</v>
      </c>
      <c r="K22" s="100" t="s">
        <v>1025</v>
      </c>
    </row>
    <row r="23" spans="1:11" ht="28.8">
      <c r="A23" s="100" t="s">
        <v>1019</v>
      </c>
      <c r="B23" s="100" t="s">
        <v>1047</v>
      </c>
      <c r="C23" s="100">
        <v>22</v>
      </c>
      <c r="D23" s="175" t="s">
        <v>1048</v>
      </c>
      <c r="E23" s="100" t="s">
        <v>520</v>
      </c>
      <c r="F23" s="100" t="s">
        <v>1049</v>
      </c>
      <c r="G23" s="100" t="s">
        <v>1050</v>
      </c>
      <c r="H23" s="125" t="s">
        <v>1051</v>
      </c>
      <c r="I23" s="100" t="s">
        <v>757</v>
      </c>
      <c r="J23" s="100" t="s">
        <v>757</v>
      </c>
      <c r="K23" s="100" t="s">
        <v>1025</v>
      </c>
    </row>
    <row r="24" spans="1:11" ht="28.8">
      <c r="A24" s="100" t="s">
        <v>1019</v>
      </c>
      <c r="B24" s="100" t="s">
        <v>1052</v>
      </c>
      <c r="C24" s="100">
        <v>23</v>
      </c>
      <c r="D24" s="175" t="s">
        <v>1053</v>
      </c>
      <c r="E24" s="100" t="s">
        <v>520</v>
      </c>
      <c r="F24" s="100" t="s">
        <v>1049</v>
      </c>
      <c r="G24" s="100" t="s">
        <v>1050</v>
      </c>
      <c r="H24" s="125" t="s">
        <v>1051</v>
      </c>
      <c r="I24" s="100" t="s">
        <v>757</v>
      </c>
      <c r="J24" s="100" t="s">
        <v>757</v>
      </c>
      <c r="K24" s="100" t="s">
        <v>1025</v>
      </c>
    </row>
    <row r="25" spans="1:11" ht="28.8">
      <c r="A25" s="100" t="s">
        <v>1019</v>
      </c>
      <c r="B25" s="100" t="s">
        <v>1054</v>
      </c>
      <c r="C25" s="100">
        <v>24</v>
      </c>
      <c r="D25" s="175" t="s">
        <v>1055</v>
      </c>
      <c r="E25" s="100" t="s">
        <v>520</v>
      </c>
      <c r="F25" s="100" t="s">
        <v>1049</v>
      </c>
      <c r="G25" s="100" t="s">
        <v>1050</v>
      </c>
      <c r="H25" s="125" t="s">
        <v>1051</v>
      </c>
      <c r="I25" s="100" t="s">
        <v>757</v>
      </c>
      <c r="J25" s="100" t="s">
        <v>757</v>
      </c>
      <c r="K25" s="100" t="s">
        <v>1025</v>
      </c>
    </row>
    <row r="26" spans="1:11" ht="28.8">
      <c r="A26" s="100" t="s">
        <v>1019</v>
      </c>
      <c r="B26" s="100" t="s">
        <v>1056</v>
      </c>
      <c r="C26" s="100">
        <v>25</v>
      </c>
      <c r="D26" s="175" t="s">
        <v>1057</v>
      </c>
      <c r="E26" s="100" t="s">
        <v>520</v>
      </c>
      <c r="F26" s="100" t="s">
        <v>1049</v>
      </c>
      <c r="G26" s="100" t="s">
        <v>1050</v>
      </c>
      <c r="H26" s="125" t="s">
        <v>1051</v>
      </c>
      <c r="I26" s="100" t="s">
        <v>757</v>
      </c>
      <c r="J26" s="100" t="s">
        <v>757</v>
      </c>
      <c r="K26" s="100" t="s">
        <v>1025</v>
      </c>
    </row>
    <row r="27" spans="1:11">
      <c r="A27" s="100" t="s">
        <v>1019</v>
      </c>
      <c r="B27" s="362" t="s">
        <v>1058</v>
      </c>
      <c r="C27" s="362">
        <v>26</v>
      </c>
      <c r="D27" s="362" t="s">
        <v>1059</v>
      </c>
      <c r="E27" s="362" t="s">
        <v>520</v>
      </c>
      <c r="F27" s="174" t="s">
        <v>989</v>
      </c>
      <c r="G27" s="172" t="s">
        <v>521</v>
      </c>
      <c r="H27" s="100" t="s">
        <v>1060</v>
      </c>
      <c r="I27" s="362" t="s">
        <v>757</v>
      </c>
      <c r="J27" s="362" t="s">
        <v>757</v>
      </c>
      <c r="K27" s="362" t="s">
        <v>1025</v>
      </c>
    </row>
    <row r="28" spans="1:11">
      <c r="A28" s="100" t="s">
        <v>1019</v>
      </c>
      <c r="B28" s="362"/>
      <c r="C28" s="362"/>
      <c r="D28" s="362" t="s">
        <v>1059</v>
      </c>
      <c r="E28" s="362" t="s">
        <v>520</v>
      </c>
      <c r="F28" s="174" t="s">
        <v>1061</v>
      </c>
      <c r="G28" s="172" t="s">
        <v>1050</v>
      </c>
      <c r="H28" s="100" t="s">
        <v>1062</v>
      </c>
      <c r="I28" s="362" t="s">
        <v>757</v>
      </c>
      <c r="J28" s="362" t="s">
        <v>757</v>
      </c>
      <c r="K28" s="362" t="s">
        <v>1025</v>
      </c>
    </row>
    <row r="29" spans="1:11">
      <c r="A29" s="100" t="s">
        <v>1019</v>
      </c>
      <c r="B29" s="362" t="s">
        <v>1063</v>
      </c>
      <c r="C29" s="362">
        <v>27</v>
      </c>
      <c r="D29" s="362" t="s">
        <v>1059</v>
      </c>
      <c r="E29" s="362" t="s">
        <v>520</v>
      </c>
      <c r="F29" s="174" t="s">
        <v>989</v>
      </c>
      <c r="G29" s="172" t="s">
        <v>521</v>
      </c>
      <c r="H29" s="100" t="s">
        <v>1060</v>
      </c>
      <c r="I29" s="362" t="s">
        <v>757</v>
      </c>
      <c r="J29" s="362" t="s">
        <v>757</v>
      </c>
      <c r="K29" s="362" t="s">
        <v>1025</v>
      </c>
    </row>
    <row r="30" spans="1:11">
      <c r="A30" s="100" t="s">
        <v>1019</v>
      </c>
      <c r="B30" s="362" t="s">
        <v>1063</v>
      </c>
      <c r="C30" s="362"/>
      <c r="D30" s="362" t="s">
        <v>1059</v>
      </c>
      <c r="E30" s="362" t="s">
        <v>520</v>
      </c>
      <c r="F30" s="174" t="s">
        <v>1061</v>
      </c>
      <c r="G30" s="172" t="s">
        <v>1050</v>
      </c>
      <c r="H30" s="100" t="s">
        <v>1062</v>
      </c>
      <c r="I30" s="362" t="s">
        <v>757</v>
      </c>
      <c r="J30" s="362" t="s">
        <v>757</v>
      </c>
      <c r="K30" s="362" t="s">
        <v>1025</v>
      </c>
    </row>
    <row r="31" spans="1:11">
      <c r="A31" s="100" t="s">
        <v>1019</v>
      </c>
      <c r="B31" s="362" t="s">
        <v>1064</v>
      </c>
      <c r="C31" s="362">
        <v>28</v>
      </c>
      <c r="D31" s="362" t="s">
        <v>1059</v>
      </c>
      <c r="E31" s="362" t="s">
        <v>520</v>
      </c>
      <c r="F31" s="174" t="s">
        <v>989</v>
      </c>
      <c r="G31" s="172" t="s">
        <v>521</v>
      </c>
      <c r="H31" s="100" t="s">
        <v>1065</v>
      </c>
      <c r="I31" s="362" t="s">
        <v>757</v>
      </c>
      <c r="J31" s="362" t="s">
        <v>757</v>
      </c>
      <c r="K31" s="362" t="s">
        <v>1025</v>
      </c>
    </row>
    <row r="32" spans="1:11">
      <c r="A32" s="100" t="s">
        <v>1019</v>
      </c>
      <c r="B32" s="362" t="s">
        <v>1064</v>
      </c>
      <c r="C32" s="362"/>
      <c r="D32" s="362" t="s">
        <v>1059</v>
      </c>
      <c r="E32" s="362" t="s">
        <v>520</v>
      </c>
      <c r="F32" s="174" t="s">
        <v>1061</v>
      </c>
      <c r="G32" s="172" t="s">
        <v>1050</v>
      </c>
      <c r="H32" s="100" t="s">
        <v>1066</v>
      </c>
      <c r="I32" s="362" t="s">
        <v>757</v>
      </c>
      <c r="J32" s="362" t="s">
        <v>757</v>
      </c>
      <c r="K32" s="362" t="s">
        <v>1025</v>
      </c>
    </row>
    <row r="33" spans="1:11">
      <c r="A33" s="100" t="s">
        <v>1019</v>
      </c>
      <c r="B33" s="362" t="s">
        <v>1067</v>
      </c>
      <c r="C33" s="362">
        <v>29</v>
      </c>
      <c r="D33" s="362" t="s">
        <v>1059</v>
      </c>
      <c r="E33" s="362" t="s">
        <v>520</v>
      </c>
      <c r="F33" s="174" t="s">
        <v>989</v>
      </c>
      <c r="G33" s="172" t="s">
        <v>521</v>
      </c>
      <c r="H33" s="100" t="s">
        <v>1068</v>
      </c>
      <c r="I33" s="362" t="s">
        <v>757</v>
      </c>
      <c r="J33" s="362" t="s">
        <v>757</v>
      </c>
      <c r="K33" s="362" t="s">
        <v>1025</v>
      </c>
    </row>
    <row r="34" spans="1:11">
      <c r="A34" s="100" t="s">
        <v>1019</v>
      </c>
      <c r="B34" s="362" t="s">
        <v>1067</v>
      </c>
      <c r="C34" s="362"/>
      <c r="D34" s="362" t="s">
        <v>1059</v>
      </c>
      <c r="E34" s="362" t="s">
        <v>520</v>
      </c>
      <c r="F34" s="174" t="s">
        <v>1061</v>
      </c>
      <c r="G34" s="172" t="s">
        <v>1050</v>
      </c>
      <c r="H34" s="100" t="s">
        <v>1069</v>
      </c>
      <c r="I34" s="362" t="s">
        <v>757</v>
      </c>
      <c r="J34" s="362" t="s">
        <v>757</v>
      </c>
      <c r="K34" s="362" t="s">
        <v>1025</v>
      </c>
    </row>
    <row r="35" spans="1:11">
      <c r="A35" s="100" t="s">
        <v>1019</v>
      </c>
      <c r="B35" s="362" t="s">
        <v>1070</v>
      </c>
      <c r="C35" s="362">
        <v>30</v>
      </c>
      <c r="D35" s="362" t="s">
        <v>1059</v>
      </c>
      <c r="E35" s="362" t="s">
        <v>520</v>
      </c>
      <c r="F35" s="174" t="s">
        <v>989</v>
      </c>
      <c r="G35" s="172" t="s">
        <v>521</v>
      </c>
      <c r="H35" s="100" t="s">
        <v>1068</v>
      </c>
      <c r="I35" s="362" t="s">
        <v>757</v>
      </c>
      <c r="J35" s="362" t="s">
        <v>757</v>
      </c>
      <c r="K35" s="362" t="s">
        <v>1025</v>
      </c>
    </row>
    <row r="36" spans="1:11">
      <c r="A36" s="100" t="s">
        <v>1019</v>
      </c>
      <c r="B36" s="362" t="s">
        <v>1070</v>
      </c>
      <c r="C36" s="362"/>
      <c r="D36" s="362" t="s">
        <v>1059</v>
      </c>
      <c r="E36" s="362" t="s">
        <v>520</v>
      </c>
      <c r="F36" s="174" t="s">
        <v>1061</v>
      </c>
      <c r="G36" s="172" t="s">
        <v>1050</v>
      </c>
      <c r="H36" s="100" t="s">
        <v>1069</v>
      </c>
      <c r="I36" s="362" t="s">
        <v>757</v>
      </c>
      <c r="J36" s="362" t="s">
        <v>757</v>
      </c>
      <c r="K36" s="362" t="s">
        <v>1025</v>
      </c>
    </row>
    <row r="37" spans="1:11">
      <c r="A37" s="100" t="s">
        <v>1019</v>
      </c>
      <c r="B37" s="362" t="s">
        <v>1071</v>
      </c>
      <c r="C37" s="362">
        <v>31</v>
      </c>
      <c r="D37" s="362" t="s">
        <v>1072</v>
      </c>
      <c r="E37" s="362" t="s">
        <v>520</v>
      </c>
      <c r="F37" s="174" t="s">
        <v>989</v>
      </c>
      <c r="G37" s="172" t="s">
        <v>521</v>
      </c>
      <c r="H37" s="100" t="s">
        <v>1060</v>
      </c>
      <c r="I37" s="362" t="s">
        <v>757</v>
      </c>
      <c r="J37" s="362" t="s">
        <v>757</v>
      </c>
      <c r="K37" s="362" t="s">
        <v>1025</v>
      </c>
    </row>
    <row r="38" spans="1:11">
      <c r="A38" s="100" t="s">
        <v>1019</v>
      </c>
      <c r="B38" s="362" t="s">
        <v>1071</v>
      </c>
      <c r="C38" s="362"/>
      <c r="D38" s="362" t="s">
        <v>1059</v>
      </c>
      <c r="E38" s="362" t="s">
        <v>520</v>
      </c>
      <c r="F38" s="174" t="s">
        <v>1061</v>
      </c>
      <c r="G38" s="172" t="s">
        <v>1050</v>
      </c>
      <c r="H38" s="100" t="s">
        <v>1062</v>
      </c>
      <c r="I38" s="362" t="s">
        <v>757</v>
      </c>
      <c r="J38" s="362" t="s">
        <v>757</v>
      </c>
      <c r="K38" s="362" t="s">
        <v>1025</v>
      </c>
    </row>
    <row r="39" spans="1:11">
      <c r="A39" s="100" t="s">
        <v>1019</v>
      </c>
      <c r="B39" s="362" t="s">
        <v>1073</v>
      </c>
      <c r="C39" s="362">
        <v>32</v>
      </c>
      <c r="D39" s="362" t="s">
        <v>1059</v>
      </c>
      <c r="E39" s="362" t="s">
        <v>520</v>
      </c>
      <c r="F39" s="174" t="s">
        <v>989</v>
      </c>
      <c r="G39" s="172" t="s">
        <v>521</v>
      </c>
      <c r="H39" s="100" t="s">
        <v>1060</v>
      </c>
      <c r="I39" s="362" t="s">
        <v>757</v>
      </c>
      <c r="J39" s="362" t="s">
        <v>757</v>
      </c>
      <c r="K39" s="362" t="s">
        <v>1025</v>
      </c>
    </row>
    <row r="40" spans="1:11">
      <c r="A40" s="100" t="s">
        <v>1019</v>
      </c>
      <c r="B40" s="362" t="s">
        <v>1073</v>
      </c>
      <c r="C40" s="362"/>
      <c r="D40" s="362" t="s">
        <v>1059</v>
      </c>
      <c r="E40" s="362" t="s">
        <v>520</v>
      </c>
      <c r="F40" s="174" t="s">
        <v>1061</v>
      </c>
      <c r="G40" s="172" t="s">
        <v>1050</v>
      </c>
      <c r="H40" s="100" t="s">
        <v>1062</v>
      </c>
      <c r="I40" s="362" t="s">
        <v>757</v>
      </c>
      <c r="J40" s="362" t="s">
        <v>757</v>
      </c>
      <c r="K40" s="362" t="s">
        <v>1025</v>
      </c>
    </row>
    <row r="41" spans="1:11">
      <c r="A41" s="100" t="s">
        <v>1019</v>
      </c>
      <c r="B41" s="362" t="s">
        <v>1074</v>
      </c>
      <c r="C41" s="362">
        <v>33</v>
      </c>
      <c r="D41" s="362" t="s">
        <v>1059</v>
      </c>
      <c r="E41" s="362" t="s">
        <v>520</v>
      </c>
      <c r="F41" s="174" t="s">
        <v>989</v>
      </c>
      <c r="G41" s="172" t="s">
        <v>521</v>
      </c>
      <c r="H41" s="100" t="s">
        <v>1065</v>
      </c>
      <c r="I41" s="362" t="s">
        <v>757</v>
      </c>
      <c r="J41" s="362" t="s">
        <v>757</v>
      </c>
      <c r="K41" s="362" t="s">
        <v>1025</v>
      </c>
    </row>
    <row r="42" spans="1:11">
      <c r="A42" s="100" t="s">
        <v>1019</v>
      </c>
      <c r="B42" s="362" t="s">
        <v>1074</v>
      </c>
      <c r="C42" s="362"/>
      <c r="D42" s="362" t="s">
        <v>1059</v>
      </c>
      <c r="E42" s="362" t="s">
        <v>520</v>
      </c>
      <c r="F42" s="174" t="s">
        <v>1061</v>
      </c>
      <c r="G42" s="172" t="s">
        <v>1050</v>
      </c>
      <c r="H42" s="100" t="s">
        <v>1066</v>
      </c>
      <c r="I42" s="362" t="s">
        <v>757</v>
      </c>
      <c r="J42" s="362" t="s">
        <v>757</v>
      </c>
      <c r="K42" s="362" t="s">
        <v>1025</v>
      </c>
    </row>
    <row r="43" spans="1:11">
      <c r="A43" s="100" t="s">
        <v>1019</v>
      </c>
      <c r="B43" s="362" t="s">
        <v>1075</v>
      </c>
      <c r="C43" s="362">
        <v>34</v>
      </c>
      <c r="D43" s="362" t="s">
        <v>1059</v>
      </c>
      <c r="E43" s="362" t="s">
        <v>520</v>
      </c>
      <c r="F43" s="174" t="s">
        <v>989</v>
      </c>
      <c r="G43" s="172" t="s">
        <v>521</v>
      </c>
      <c r="H43" s="100" t="s">
        <v>1068</v>
      </c>
      <c r="I43" s="362" t="s">
        <v>757</v>
      </c>
      <c r="J43" s="362" t="s">
        <v>757</v>
      </c>
      <c r="K43" s="362" t="s">
        <v>1025</v>
      </c>
    </row>
    <row r="44" spans="1:11">
      <c r="A44" s="100" t="s">
        <v>1019</v>
      </c>
      <c r="B44" s="362" t="s">
        <v>1075</v>
      </c>
      <c r="C44" s="362"/>
      <c r="D44" s="362" t="s">
        <v>1059</v>
      </c>
      <c r="E44" s="362" t="s">
        <v>520</v>
      </c>
      <c r="F44" s="174" t="s">
        <v>1061</v>
      </c>
      <c r="G44" s="172" t="s">
        <v>1050</v>
      </c>
      <c r="H44" s="100" t="s">
        <v>1069</v>
      </c>
      <c r="I44" s="362" t="s">
        <v>757</v>
      </c>
      <c r="J44" s="362" t="s">
        <v>757</v>
      </c>
      <c r="K44" s="362" t="s">
        <v>1025</v>
      </c>
    </row>
    <row r="45" spans="1:11">
      <c r="A45" s="100" t="s">
        <v>1019</v>
      </c>
      <c r="B45" s="362" t="s">
        <v>1076</v>
      </c>
      <c r="C45" s="362">
        <v>35</v>
      </c>
      <c r="D45" s="362" t="s">
        <v>1059</v>
      </c>
      <c r="E45" s="362" t="s">
        <v>520</v>
      </c>
      <c r="F45" s="174" t="s">
        <v>989</v>
      </c>
      <c r="G45" s="172" t="s">
        <v>521</v>
      </c>
      <c r="H45" s="100" t="s">
        <v>1068</v>
      </c>
      <c r="I45" s="362" t="s">
        <v>757</v>
      </c>
      <c r="J45" s="362" t="s">
        <v>757</v>
      </c>
      <c r="K45" s="362" t="s">
        <v>1025</v>
      </c>
    </row>
    <row r="46" spans="1:11">
      <c r="A46" s="100" t="s">
        <v>1019</v>
      </c>
      <c r="B46" s="362" t="s">
        <v>1076</v>
      </c>
      <c r="C46" s="362"/>
      <c r="D46" s="362" t="s">
        <v>1059</v>
      </c>
      <c r="E46" s="362" t="s">
        <v>520</v>
      </c>
      <c r="F46" s="174" t="s">
        <v>1061</v>
      </c>
      <c r="G46" s="172" t="s">
        <v>1050</v>
      </c>
      <c r="H46" s="100" t="s">
        <v>1069</v>
      </c>
      <c r="I46" s="362" t="s">
        <v>757</v>
      </c>
      <c r="J46" s="362" t="s">
        <v>757</v>
      </c>
      <c r="K46" s="362" t="s">
        <v>1025</v>
      </c>
    </row>
    <row r="47" spans="1:11">
      <c r="A47" s="100" t="s">
        <v>1019</v>
      </c>
      <c r="B47" s="362" t="s">
        <v>1077</v>
      </c>
      <c r="C47" s="362">
        <v>36</v>
      </c>
      <c r="D47" s="362" t="s">
        <v>1059</v>
      </c>
      <c r="E47" s="362" t="s">
        <v>520</v>
      </c>
      <c r="F47" s="174" t="s">
        <v>989</v>
      </c>
      <c r="G47" s="172" t="s">
        <v>521</v>
      </c>
      <c r="H47" s="100" t="s">
        <v>1068</v>
      </c>
      <c r="I47" s="362" t="s">
        <v>757</v>
      </c>
      <c r="J47" s="362" t="s">
        <v>757</v>
      </c>
      <c r="K47" s="362" t="s">
        <v>1025</v>
      </c>
    </row>
    <row r="48" spans="1:11">
      <c r="A48" s="100" t="s">
        <v>1019</v>
      </c>
      <c r="B48" s="362" t="s">
        <v>1077</v>
      </c>
      <c r="C48" s="362"/>
      <c r="D48" s="362" t="s">
        <v>1059</v>
      </c>
      <c r="E48" s="362" t="s">
        <v>520</v>
      </c>
      <c r="F48" s="174" t="s">
        <v>1061</v>
      </c>
      <c r="G48" s="172" t="s">
        <v>1050</v>
      </c>
      <c r="H48" s="100" t="s">
        <v>1069</v>
      </c>
      <c r="I48" s="362" t="s">
        <v>757</v>
      </c>
      <c r="J48" s="362" t="s">
        <v>757</v>
      </c>
      <c r="K48" s="362" t="s">
        <v>1025</v>
      </c>
    </row>
    <row r="49" spans="1:11">
      <c r="A49" s="100" t="s">
        <v>1019</v>
      </c>
      <c r="B49" s="362" t="s">
        <v>1078</v>
      </c>
      <c r="C49" s="362">
        <v>37</v>
      </c>
      <c r="D49" s="362" t="s">
        <v>1059</v>
      </c>
      <c r="E49" s="362" t="s">
        <v>520</v>
      </c>
      <c r="F49" s="174" t="s">
        <v>989</v>
      </c>
      <c r="G49" s="172" t="s">
        <v>521</v>
      </c>
      <c r="H49" s="176" t="s">
        <v>1079</v>
      </c>
      <c r="I49" s="362" t="s">
        <v>757</v>
      </c>
      <c r="J49" s="362" t="s">
        <v>757</v>
      </c>
      <c r="K49" s="362" t="s">
        <v>1025</v>
      </c>
    </row>
    <row r="50" spans="1:11">
      <c r="A50" s="100" t="s">
        <v>1019</v>
      </c>
      <c r="B50" s="362" t="s">
        <v>1078</v>
      </c>
      <c r="C50" s="362"/>
      <c r="D50" s="362" t="s">
        <v>1059</v>
      </c>
      <c r="E50" s="362" t="s">
        <v>520</v>
      </c>
      <c r="F50" s="174" t="s">
        <v>1061</v>
      </c>
      <c r="G50" s="172" t="s">
        <v>1050</v>
      </c>
      <c r="H50" s="176" t="s">
        <v>1080</v>
      </c>
      <c r="I50" s="362" t="s">
        <v>757</v>
      </c>
      <c r="J50" s="362" t="s">
        <v>757</v>
      </c>
      <c r="K50" s="362" t="s">
        <v>1025</v>
      </c>
    </row>
    <row r="51" spans="1:11">
      <c r="A51" s="100" t="s">
        <v>1019</v>
      </c>
      <c r="B51" s="362" t="s">
        <v>1081</v>
      </c>
      <c r="C51" s="362">
        <v>38</v>
      </c>
      <c r="D51" s="362" t="s">
        <v>1059</v>
      </c>
      <c r="E51" s="362" t="s">
        <v>520</v>
      </c>
      <c r="F51" s="174" t="s">
        <v>989</v>
      </c>
      <c r="G51" s="172" t="s">
        <v>521</v>
      </c>
      <c r="H51" s="100" t="s">
        <v>1082</v>
      </c>
      <c r="I51" s="362" t="s">
        <v>757</v>
      </c>
      <c r="J51" s="362" t="s">
        <v>757</v>
      </c>
      <c r="K51" s="362" t="s">
        <v>1025</v>
      </c>
    </row>
    <row r="52" spans="1:11">
      <c r="A52" s="100" t="s">
        <v>1019</v>
      </c>
      <c r="B52" s="362" t="s">
        <v>1081</v>
      </c>
      <c r="C52" s="362"/>
      <c r="D52" s="362" t="s">
        <v>1059</v>
      </c>
      <c r="E52" s="362" t="s">
        <v>520</v>
      </c>
      <c r="F52" s="174" t="s">
        <v>1061</v>
      </c>
      <c r="G52" s="172" t="s">
        <v>1050</v>
      </c>
      <c r="H52" s="100" t="s">
        <v>1066</v>
      </c>
      <c r="I52" s="362" t="s">
        <v>757</v>
      </c>
      <c r="J52" s="362" t="s">
        <v>757</v>
      </c>
      <c r="K52" s="362" t="s">
        <v>1025</v>
      </c>
    </row>
    <row r="53" spans="1:11">
      <c r="A53" s="100" t="s">
        <v>1019</v>
      </c>
      <c r="B53" s="362" t="s">
        <v>1083</v>
      </c>
      <c r="C53" s="362">
        <v>39</v>
      </c>
      <c r="D53" s="362" t="s">
        <v>1059</v>
      </c>
      <c r="E53" s="362" t="s">
        <v>520</v>
      </c>
      <c r="F53" s="174" t="s">
        <v>989</v>
      </c>
      <c r="G53" s="172" t="s">
        <v>521</v>
      </c>
      <c r="H53" s="100" t="s">
        <v>1082</v>
      </c>
      <c r="I53" s="362" t="s">
        <v>757</v>
      </c>
      <c r="J53" s="362" t="s">
        <v>757</v>
      </c>
      <c r="K53" s="362" t="s">
        <v>1025</v>
      </c>
    </row>
    <row r="54" spans="1:11">
      <c r="A54" s="100" t="s">
        <v>1019</v>
      </c>
      <c r="B54" s="362" t="s">
        <v>1083</v>
      </c>
      <c r="C54" s="362"/>
      <c r="D54" s="362" t="s">
        <v>1059</v>
      </c>
      <c r="E54" s="362" t="s">
        <v>520</v>
      </c>
      <c r="F54" s="174" t="s">
        <v>1061</v>
      </c>
      <c r="G54" s="172" t="s">
        <v>1050</v>
      </c>
      <c r="H54" s="100" t="s">
        <v>1066</v>
      </c>
      <c r="I54" s="362" t="s">
        <v>757</v>
      </c>
      <c r="J54" s="362" t="s">
        <v>757</v>
      </c>
      <c r="K54" s="362" t="s">
        <v>1025</v>
      </c>
    </row>
    <row r="55" spans="1:11">
      <c r="A55" s="100" t="s">
        <v>1019</v>
      </c>
      <c r="B55" s="362" t="s">
        <v>1084</v>
      </c>
      <c r="C55" s="362">
        <v>40</v>
      </c>
      <c r="D55" s="362" t="s">
        <v>1059</v>
      </c>
      <c r="E55" s="362" t="s">
        <v>520</v>
      </c>
      <c r="F55" s="174" t="s">
        <v>989</v>
      </c>
      <c r="G55" s="172" t="s">
        <v>521</v>
      </c>
      <c r="H55" s="176" t="s">
        <v>1085</v>
      </c>
      <c r="I55" s="362" t="s">
        <v>757</v>
      </c>
      <c r="J55" s="362" t="s">
        <v>757</v>
      </c>
      <c r="K55" s="362" t="s">
        <v>1025</v>
      </c>
    </row>
    <row r="56" spans="1:11">
      <c r="A56" s="100" t="s">
        <v>1019</v>
      </c>
      <c r="B56" s="362" t="s">
        <v>1084</v>
      </c>
      <c r="C56" s="362"/>
      <c r="D56" s="362" t="s">
        <v>1059</v>
      </c>
      <c r="E56" s="362" t="s">
        <v>520</v>
      </c>
      <c r="F56" s="174" t="s">
        <v>1061</v>
      </c>
      <c r="G56" s="172" t="s">
        <v>1050</v>
      </c>
      <c r="H56" s="176" t="s">
        <v>1086</v>
      </c>
      <c r="I56" s="362" t="s">
        <v>757</v>
      </c>
      <c r="J56" s="362" t="s">
        <v>757</v>
      </c>
      <c r="K56" s="362" t="s">
        <v>1025</v>
      </c>
    </row>
    <row r="57" spans="1:11">
      <c r="A57" s="100" t="s">
        <v>1019</v>
      </c>
      <c r="B57" s="362" t="s">
        <v>1087</v>
      </c>
      <c r="C57" s="362">
        <v>41</v>
      </c>
      <c r="D57" s="362" t="s">
        <v>1059</v>
      </c>
      <c r="E57" s="362" t="s">
        <v>520</v>
      </c>
      <c r="F57" s="174" t="s">
        <v>989</v>
      </c>
      <c r="G57" s="172" t="s">
        <v>521</v>
      </c>
      <c r="H57" s="174" t="s">
        <v>1088</v>
      </c>
      <c r="I57" s="362" t="s">
        <v>757</v>
      </c>
      <c r="J57" s="362" t="s">
        <v>757</v>
      </c>
      <c r="K57" s="362" t="s">
        <v>1025</v>
      </c>
    </row>
    <row r="58" spans="1:11">
      <c r="A58" s="100" t="s">
        <v>1019</v>
      </c>
      <c r="B58" s="362" t="s">
        <v>1087</v>
      </c>
      <c r="C58" s="362"/>
      <c r="D58" s="362" t="s">
        <v>1059</v>
      </c>
      <c r="E58" s="362" t="s">
        <v>520</v>
      </c>
      <c r="F58" s="174" t="s">
        <v>1061</v>
      </c>
      <c r="G58" s="172" t="s">
        <v>1050</v>
      </c>
      <c r="H58" s="176" t="s">
        <v>1080</v>
      </c>
      <c r="I58" s="362" t="s">
        <v>757</v>
      </c>
      <c r="J58" s="362" t="s">
        <v>757</v>
      </c>
      <c r="K58" s="362" t="s">
        <v>1025</v>
      </c>
    </row>
    <row r="59" spans="1:11">
      <c r="A59" s="100" t="s">
        <v>1019</v>
      </c>
      <c r="B59" s="362" t="s">
        <v>1089</v>
      </c>
      <c r="C59" s="362">
        <v>42</v>
      </c>
      <c r="D59" s="362" t="s">
        <v>1059</v>
      </c>
      <c r="E59" s="362" t="s">
        <v>520</v>
      </c>
      <c r="F59" s="174" t="s">
        <v>989</v>
      </c>
      <c r="G59" s="172" t="s">
        <v>521</v>
      </c>
      <c r="H59" s="172" t="s">
        <v>1090</v>
      </c>
      <c r="I59" s="362" t="s">
        <v>757</v>
      </c>
      <c r="J59" s="362" t="s">
        <v>757</v>
      </c>
      <c r="K59" s="362" t="s">
        <v>1025</v>
      </c>
    </row>
    <row r="60" spans="1:11">
      <c r="A60" s="100" t="s">
        <v>1019</v>
      </c>
      <c r="B60" s="362" t="s">
        <v>1089</v>
      </c>
      <c r="C60" s="362"/>
      <c r="D60" s="362" t="s">
        <v>1059</v>
      </c>
      <c r="E60" s="362" t="s">
        <v>520</v>
      </c>
      <c r="F60" s="174" t="s">
        <v>1061</v>
      </c>
      <c r="G60" s="172" t="s">
        <v>1050</v>
      </c>
      <c r="H60" s="176" t="s">
        <v>1091</v>
      </c>
      <c r="I60" s="362" t="s">
        <v>757</v>
      </c>
      <c r="J60" s="362" t="s">
        <v>757</v>
      </c>
      <c r="K60" s="362" t="s">
        <v>1025</v>
      </c>
    </row>
    <row r="61" spans="1:11">
      <c r="A61" s="100" t="s">
        <v>1019</v>
      </c>
      <c r="B61" s="362" t="s">
        <v>1092</v>
      </c>
      <c r="C61" s="362">
        <v>43</v>
      </c>
      <c r="D61" s="362" t="s">
        <v>1059</v>
      </c>
      <c r="E61" s="362" t="s">
        <v>520</v>
      </c>
      <c r="F61" s="174" t="s">
        <v>989</v>
      </c>
      <c r="G61" s="172" t="s">
        <v>521</v>
      </c>
      <c r="H61" s="172" t="s">
        <v>1093</v>
      </c>
      <c r="I61" s="362" t="s">
        <v>757</v>
      </c>
      <c r="J61" s="362" t="s">
        <v>757</v>
      </c>
      <c r="K61" s="362" t="s">
        <v>1025</v>
      </c>
    </row>
    <row r="62" spans="1:11">
      <c r="A62" s="100" t="s">
        <v>1019</v>
      </c>
      <c r="B62" s="362" t="s">
        <v>1092</v>
      </c>
      <c r="C62" s="362"/>
      <c r="D62" s="362" t="s">
        <v>1059</v>
      </c>
      <c r="E62" s="362" t="s">
        <v>520</v>
      </c>
      <c r="F62" s="174" t="s">
        <v>1061</v>
      </c>
      <c r="G62" s="172" t="s">
        <v>1050</v>
      </c>
      <c r="H62" s="176" t="s">
        <v>1091</v>
      </c>
      <c r="I62" s="362" t="s">
        <v>757</v>
      </c>
      <c r="J62" s="362" t="s">
        <v>757</v>
      </c>
      <c r="K62" s="362" t="s">
        <v>1025</v>
      </c>
    </row>
    <row r="63" spans="1:11">
      <c r="A63" s="100" t="s">
        <v>1019</v>
      </c>
      <c r="B63" s="362" t="s">
        <v>1094</v>
      </c>
      <c r="C63" s="362">
        <v>44</v>
      </c>
      <c r="D63" s="362" t="s">
        <v>1059</v>
      </c>
      <c r="E63" s="362" t="s">
        <v>520</v>
      </c>
      <c r="F63" s="174" t="s">
        <v>989</v>
      </c>
      <c r="G63" s="172" t="s">
        <v>521</v>
      </c>
      <c r="H63" s="172" t="s">
        <v>1090</v>
      </c>
      <c r="I63" s="362" t="s">
        <v>757</v>
      </c>
      <c r="J63" s="362" t="s">
        <v>757</v>
      </c>
      <c r="K63" s="362" t="s">
        <v>1025</v>
      </c>
    </row>
    <row r="64" spans="1:11">
      <c r="A64" s="100" t="s">
        <v>1019</v>
      </c>
      <c r="B64" s="362" t="s">
        <v>1094</v>
      </c>
      <c r="C64" s="362"/>
      <c r="D64" s="362" t="s">
        <v>1059</v>
      </c>
      <c r="E64" s="362" t="s">
        <v>520</v>
      </c>
      <c r="F64" s="174" t="s">
        <v>1061</v>
      </c>
      <c r="G64" s="172" t="s">
        <v>1050</v>
      </c>
      <c r="H64" s="176" t="s">
        <v>1091</v>
      </c>
      <c r="I64" s="362" t="s">
        <v>757</v>
      </c>
      <c r="J64" s="362" t="s">
        <v>757</v>
      </c>
      <c r="K64" s="362" t="s">
        <v>1025</v>
      </c>
    </row>
    <row r="65" spans="1:11">
      <c r="A65" s="100" t="s">
        <v>1019</v>
      </c>
      <c r="B65" s="362" t="s">
        <v>1095</v>
      </c>
      <c r="C65" s="362">
        <v>45</v>
      </c>
      <c r="D65" s="362" t="s">
        <v>1059</v>
      </c>
      <c r="E65" s="362" t="s">
        <v>520</v>
      </c>
      <c r="F65" s="174" t="s">
        <v>989</v>
      </c>
      <c r="G65" s="172" t="s">
        <v>521</v>
      </c>
      <c r="H65" s="176" t="s">
        <v>1088</v>
      </c>
      <c r="I65" s="362" t="s">
        <v>757</v>
      </c>
      <c r="J65" s="362" t="s">
        <v>757</v>
      </c>
      <c r="K65" s="362" t="s">
        <v>1025</v>
      </c>
    </row>
    <row r="66" spans="1:11">
      <c r="A66" s="100" t="s">
        <v>1019</v>
      </c>
      <c r="B66" s="362" t="s">
        <v>1095</v>
      </c>
      <c r="C66" s="362"/>
      <c r="D66" s="362" t="s">
        <v>1059</v>
      </c>
      <c r="E66" s="362" t="s">
        <v>520</v>
      </c>
      <c r="F66" s="174" t="s">
        <v>1061</v>
      </c>
      <c r="G66" s="172" t="s">
        <v>1050</v>
      </c>
      <c r="H66" s="176" t="s">
        <v>1096</v>
      </c>
      <c r="I66" s="362" t="s">
        <v>757</v>
      </c>
      <c r="J66" s="362" t="s">
        <v>757</v>
      </c>
      <c r="K66" s="362" t="s">
        <v>1025</v>
      </c>
    </row>
    <row r="67" spans="1:11">
      <c r="A67" s="100" t="s">
        <v>1019</v>
      </c>
      <c r="B67" s="362" t="s">
        <v>1097</v>
      </c>
      <c r="C67" s="362">
        <v>46</v>
      </c>
      <c r="D67" s="362" t="s">
        <v>1059</v>
      </c>
      <c r="E67" s="362" t="s">
        <v>520</v>
      </c>
      <c r="F67" s="174" t="s">
        <v>989</v>
      </c>
      <c r="G67" s="172" t="s">
        <v>521</v>
      </c>
      <c r="H67" s="174" t="s">
        <v>1088</v>
      </c>
      <c r="I67" s="362" t="s">
        <v>757</v>
      </c>
      <c r="J67" s="362" t="s">
        <v>757</v>
      </c>
      <c r="K67" s="362" t="s">
        <v>1025</v>
      </c>
    </row>
    <row r="68" spans="1:11">
      <c r="A68" s="100" t="s">
        <v>1019</v>
      </c>
      <c r="B68" s="362" t="s">
        <v>1097</v>
      </c>
      <c r="C68" s="362"/>
      <c r="D68" s="362" t="s">
        <v>1059</v>
      </c>
      <c r="E68" s="362" t="s">
        <v>520</v>
      </c>
      <c r="F68" s="174" t="s">
        <v>1061</v>
      </c>
      <c r="G68" s="172" t="s">
        <v>1050</v>
      </c>
      <c r="H68" s="176" t="s">
        <v>1098</v>
      </c>
      <c r="I68" s="362" t="s">
        <v>757</v>
      </c>
      <c r="J68" s="362" t="s">
        <v>757</v>
      </c>
      <c r="K68" s="362" t="s">
        <v>1025</v>
      </c>
    </row>
    <row r="69" spans="1:11">
      <c r="A69" s="100" t="s">
        <v>1019</v>
      </c>
      <c r="B69" s="362" t="s">
        <v>1099</v>
      </c>
      <c r="C69" s="362">
        <v>47</v>
      </c>
      <c r="D69" s="362" t="s">
        <v>1059</v>
      </c>
      <c r="E69" s="362" t="s">
        <v>520</v>
      </c>
      <c r="F69" s="174" t="s">
        <v>989</v>
      </c>
      <c r="G69" s="172" t="s">
        <v>521</v>
      </c>
      <c r="H69" s="176" t="s">
        <v>1085</v>
      </c>
      <c r="I69" s="362" t="s">
        <v>757</v>
      </c>
      <c r="J69" s="362" t="s">
        <v>757</v>
      </c>
      <c r="K69" s="362" t="s">
        <v>1025</v>
      </c>
    </row>
    <row r="70" spans="1:11">
      <c r="A70" s="100" t="s">
        <v>1019</v>
      </c>
      <c r="B70" s="362" t="s">
        <v>1099</v>
      </c>
      <c r="C70" s="362"/>
      <c r="D70" s="362" t="s">
        <v>1059</v>
      </c>
      <c r="E70" s="362" t="s">
        <v>520</v>
      </c>
      <c r="F70" s="174" t="s">
        <v>1061</v>
      </c>
      <c r="G70" s="172" t="s">
        <v>1050</v>
      </c>
      <c r="H70" s="176" t="s">
        <v>1096</v>
      </c>
      <c r="I70" s="362" t="s">
        <v>757</v>
      </c>
      <c r="J70" s="362" t="s">
        <v>757</v>
      </c>
      <c r="K70" s="362" t="s">
        <v>1025</v>
      </c>
    </row>
    <row r="71" spans="1:11">
      <c r="A71" s="100" t="s">
        <v>1019</v>
      </c>
      <c r="B71" s="362" t="s">
        <v>1100</v>
      </c>
      <c r="C71" s="362">
        <v>48</v>
      </c>
      <c r="D71" s="362" t="s">
        <v>1059</v>
      </c>
      <c r="E71" s="362" t="s">
        <v>520</v>
      </c>
      <c r="F71" s="174" t="s">
        <v>989</v>
      </c>
      <c r="G71" s="172" t="s">
        <v>521</v>
      </c>
      <c r="H71" s="100" t="s">
        <v>1065</v>
      </c>
      <c r="I71" s="362" t="s">
        <v>757</v>
      </c>
      <c r="J71" s="362" t="s">
        <v>757</v>
      </c>
      <c r="K71" s="362" t="s">
        <v>1025</v>
      </c>
    </row>
    <row r="72" spans="1:11">
      <c r="A72" s="100" t="s">
        <v>1019</v>
      </c>
      <c r="B72" s="362" t="s">
        <v>1100</v>
      </c>
      <c r="C72" s="362"/>
      <c r="D72" s="362" t="s">
        <v>1059</v>
      </c>
      <c r="E72" s="362" t="s">
        <v>520</v>
      </c>
      <c r="F72" s="174" t="s">
        <v>1061</v>
      </c>
      <c r="G72" s="172" t="s">
        <v>1050</v>
      </c>
      <c r="H72" s="100" t="s">
        <v>1066</v>
      </c>
      <c r="I72" s="362" t="s">
        <v>757</v>
      </c>
      <c r="J72" s="362" t="s">
        <v>757</v>
      </c>
      <c r="K72" s="362" t="s">
        <v>1025</v>
      </c>
    </row>
    <row r="73" spans="1:11">
      <c r="A73" s="100" t="s">
        <v>1019</v>
      </c>
      <c r="B73" s="362" t="s">
        <v>1101</v>
      </c>
      <c r="C73" s="362">
        <v>49</v>
      </c>
      <c r="D73" s="362" t="s">
        <v>1059</v>
      </c>
      <c r="E73" s="362" t="s">
        <v>520</v>
      </c>
      <c r="F73" s="174" t="s">
        <v>989</v>
      </c>
      <c r="G73" s="172" t="s">
        <v>521</v>
      </c>
      <c r="H73" s="100" t="s">
        <v>1065</v>
      </c>
      <c r="I73" s="362" t="s">
        <v>757</v>
      </c>
      <c r="J73" s="362" t="s">
        <v>757</v>
      </c>
      <c r="K73" s="362" t="s">
        <v>1025</v>
      </c>
    </row>
    <row r="74" spans="1:11">
      <c r="A74" s="100" t="s">
        <v>1019</v>
      </c>
      <c r="B74" s="362" t="s">
        <v>1102</v>
      </c>
      <c r="C74" s="362"/>
      <c r="D74" s="362" t="s">
        <v>1059</v>
      </c>
      <c r="E74" s="362" t="s">
        <v>520</v>
      </c>
      <c r="F74" s="174" t="s">
        <v>1061</v>
      </c>
      <c r="G74" s="172" t="s">
        <v>1050</v>
      </c>
      <c r="H74" s="100" t="s">
        <v>1066</v>
      </c>
      <c r="I74" s="362" t="s">
        <v>757</v>
      </c>
      <c r="J74" s="362" t="s">
        <v>757</v>
      </c>
      <c r="K74" s="362" t="s">
        <v>1025</v>
      </c>
    </row>
    <row r="75" spans="1:11">
      <c r="A75" s="100" t="s">
        <v>1019</v>
      </c>
      <c r="B75" s="362" t="s">
        <v>1103</v>
      </c>
      <c r="C75" s="362">
        <v>50</v>
      </c>
      <c r="D75" s="362" t="s">
        <v>1059</v>
      </c>
      <c r="E75" s="362" t="s">
        <v>520</v>
      </c>
      <c r="F75" s="174" t="s">
        <v>989</v>
      </c>
      <c r="G75" s="172" t="s">
        <v>521</v>
      </c>
      <c r="H75" s="174" t="s">
        <v>1104</v>
      </c>
      <c r="I75" s="362" t="s">
        <v>757</v>
      </c>
      <c r="J75" s="362" t="s">
        <v>757</v>
      </c>
      <c r="K75" s="362" t="s">
        <v>1025</v>
      </c>
    </row>
    <row r="76" spans="1:11">
      <c r="A76" s="100" t="s">
        <v>1019</v>
      </c>
      <c r="B76" s="362" t="s">
        <v>1103</v>
      </c>
      <c r="C76" s="362"/>
      <c r="D76" s="362" t="s">
        <v>1059</v>
      </c>
      <c r="E76" s="362" t="s">
        <v>520</v>
      </c>
      <c r="F76" s="174" t="s">
        <v>1061</v>
      </c>
      <c r="G76" s="172" t="s">
        <v>1050</v>
      </c>
      <c r="H76" s="176" t="s">
        <v>1086</v>
      </c>
      <c r="I76" s="362" t="s">
        <v>757</v>
      </c>
      <c r="J76" s="362" t="s">
        <v>757</v>
      </c>
      <c r="K76" s="362" t="s">
        <v>1025</v>
      </c>
    </row>
    <row r="77" spans="1:11">
      <c r="A77" s="100" t="s">
        <v>1019</v>
      </c>
      <c r="B77" s="362" t="s">
        <v>1105</v>
      </c>
      <c r="C77" s="362">
        <v>51</v>
      </c>
      <c r="D77" s="362" t="s">
        <v>1059</v>
      </c>
      <c r="E77" s="362" t="s">
        <v>520</v>
      </c>
      <c r="F77" s="174" t="s">
        <v>989</v>
      </c>
      <c r="G77" s="172" t="s">
        <v>521</v>
      </c>
      <c r="H77" s="174" t="s">
        <v>1106</v>
      </c>
      <c r="I77" s="362" t="s">
        <v>757</v>
      </c>
      <c r="J77" s="362" t="s">
        <v>757</v>
      </c>
      <c r="K77" s="362" t="s">
        <v>1025</v>
      </c>
    </row>
    <row r="78" spans="1:11">
      <c r="A78" s="100" t="s">
        <v>1019</v>
      </c>
      <c r="B78" s="362" t="s">
        <v>1105</v>
      </c>
      <c r="C78" s="362"/>
      <c r="D78" s="362" t="s">
        <v>1059</v>
      </c>
      <c r="E78" s="362" t="s">
        <v>520</v>
      </c>
      <c r="F78" s="174" t="s">
        <v>1061</v>
      </c>
      <c r="G78" s="172" t="s">
        <v>1050</v>
      </c>
      <c r="H78" s="176" t="s">
        <v>1086</v>
      </c>
      <c r="I78" s="362" t="s">
        <v>757</v>
      </c>
      <c r="J78" s="362" t="s">
        <v>757</v>
      </c>
      <c r="K78" s="362" t="s">
        <v>1025</v>
      </c>
    </row>
    <row r="79" spans="1:11">
      <c r="A79" s="100" t="s">
        <v>1019</v>
      </c>
      <c r="B79" s="362" t="s">
        <v>1107</v>
      </c>
      <c r="C79" s="362">
        <v>52</v>
      </c>
      <c r="D79" s="362" t="s">
        <v>1059</v>
      </c>
      <c r="E79" s="362" t="s">
        <v>520</v>
      </c>
      <c r="F79" s="174" t="s">
        <v>989</v>
      </c>
      <c r="G79" s="172" t="s">
        <v>521</v>
      </c>
      <c r="H79" s="174" t="s">
        <v>1106</v>
      </c>
      <c r="I79" s="362" t="s">
        <v>757</v>
      </c>
      <c r="J79" s="362" t="s">
        <v>757</v>
      </c>
      <c r="K79" s="362" t="s">
        <v>1025</v>
      </c>
    </row>
    <row r="80" spans="1:11">
      <c r="A80" s="100" t="s">
        <v>1019</v>
      </c>
      <c r="B80" s="362" t="s">
        <v>1107</v>
      </c>
      <c r="C80" s="362"/>
      <c r="D80" s="362" t="s">
        <v>1059</v>
      </c>
      <c r="E80" s="362" t="s">
        <v>520</v>
      </c>
      <c r="F80" s="174" t="s">
        <v>1061</v>
      </c>
      <c r="G80" s="172" t="s">
        <v>1050</v>
      </c>
      <c r="H80" s="176" t="s">
        <v>1086</v>
      </c>
      <c r="I80" s="362" t="s">
        <v>757</v>
      </c>
      <c r="J80" s="362" t="s">
        <v>757</v>
      </c>
      <c r="K80" s="362" t="s">
        <v>1025</v>
      </c>
    </row>
    <row r="81" spans="1:11">
      <c r="A81" s="100" t="s">
        <v>1019</v>
      </c>
      <c r="B81" s="362" t="s">
        <v>1108</v>
      </c>
      <c r="C81" s="362">
        <v>53</v>
      </c>
      <c r="D81" s="362" t="s">
        <v>1059</v>
      </c>
      <c r="E81" s="362" t="s">
        <v>520</v>
      </c>
      <c r="F81" s="174" t="s">
        <v>989</v>
      </c>
      <c r="G81" s="172" t="s">
        <v>521</v>
      </c>
      <c r="H81" s="172" t="s">
        <v>1109</v>
      </c>
      <c r="I81" s="362" t="s">
        <v>757</v>
      </c>
      <c r="J81" s="362" t="s">
        <v>757</v>
      </c>
      <c r="K81" s="362" t="s">
        <v>1025</v>
      </c>
    </row>
    <row r="82" spans="1:11">
      <c r="A82" s="100" t="s">
        <v>1019</v>
      </c>
      <c r="B82" s="362" t="s">
        <v>1108</v>
      </c>
      <c r="C82" s="362"/>
      <c r="D82" s="362" t="s">
        <v>1059</v>
      </c>
      <c r="E82" s="362" t="s">
        <v>520</v>
      </c>
      <c r="F82" s="174" t="s">
        <v>1061</v>
      </c>
      <c r="G82" s="172" t="s">
        <v>1050</v>
      </c>
      <c r="H82" s="172" t="s">
        <v>1110</v>
      </c>
      <c r="I82" s="362" t="s">
        <v>757</v>
      </c>
      <c r="J82" s="362" t="s">
        <v>757</v>
      </c>
      <c r="K82" s="362" t="s">
        <v>1025</v>
      </c>
    </row>
    <row r="83" spans="1:11">
      <c r="A83" s="100" t="s">
        <v>1019</v>
      </c>
      <c r="B83" s="362" t="s">
        <v>1111</v>
      </c>
      <c r="C83" s="362">
        <v>54</v>
      </c>
      <c r="D83" s="362" t="s">
        <v>1059</v>
      </c>
      <c r="E83" s="362" t="s">
        <v>520</v>
      </c>
      <c r="F83" s="174" t="s">
        <v>989</v>
      </c>
      <c r="G83" s="172" t="s">
        <v>521</v>
      </c>
      <c r="H83" s="172" t="s">
        <v>1112</v>
      </c>
      <c r="I83" s="362" t="s">
        <v>757</v>
      </c>
      <c r="J83" s="362" t="s">
        <v>757</v>
      </c>
      <c r="K83" s="362" t="s">
        <v>1025</v>
      </c>
    </row>
    <row r="84" spans="1:11">
      <c r="A84" s="100" t="s">
        <v>1019</v>
      </c>
      <c r="B84" s="362" t="s">
        <v>1111</v>
      </c>
      <c r="C84" s="362"/>
      <c r="D84" s="362" t="s">
        <v>1059</v>
      </c>
      <c r="E84" s="362" t="s">
        <v>520</v>
      </c>
      <c r="F84" s="174" t="s">
        <v>1061</v>
      </c>
      <c r="G84" s="172" t="s">
        <v>1050</v>
      </c>
      <c r="H84" s="176" t="s">
        <v>1113</v>
      </c>
      <c r="I84" s="362" t="s">
        <v>757</v>
      </c>
      <c r="J84" s="362" t="s">
        <v>757</v>
      </c>
      <c r="K84" s="362" t="s">
        <v>1025</v>
      </c>
    </row>
    <row r="85" spans="1:11">
      <c r="A85" s="100" t="s">
        <v>1019</v>
      </c>
      <c r="B85" s="362" t="s">
        <v>1114</v>
      </c>
      <c r="C85" s="362">
        <v>55</v>
      </c>
      <c r="D85" s="362" t="s">
        <v>1059</v>
      </c>
      <c r="E85" s="362" t="s">
        <v>520</v>
      </c>
      <c r="F85" s="174" t="s">
        <v>989</v>
      </c>
      <c r="G85" s="172" t="s">
        <v>521</v>
      </c>
      <c r="H85" s="172" t="s">
        <v>1115</v>
      </c>
      <c r="I85" s="362" t="s">
        <v>757</v>
      </c>
      <c r="J85" s="362" t="s">
        <v>757</v>
      </c>
      <c r="K85" s="362" t="s">
        <v>1025</v>
      </c>
    </row>
    <row r="86" spans="1:11">
      <c r="A86" s="100" t="s">
        <v>1019</v>
      </c>
      <c r="B86" s="362" t="s">
        <v>1114</v>
      </c>
      <c r="C86" s="362"/>
      <c r="D86" s="362" t="s">
        <v>1059</v>
      </c>
      <c r="E86" s="362" t="s">
        <v>520</v>
      </c>
      <c r="F86" s="174" t="s">
        <v>1061</v>
      </c>
      <c r="G86" s="172" t="s">
        <v>1050</v>
      </c>
      <c r="H86" s="176" t="s">
        <v>1113</v>
      </c>
      <c r="I86" s="362" t="s">
        <v>757</v>
      </c>
      <c r="J86" s="362" t="s">
        <v>757</v>
      </c>
      <c r="K86" s="362" t="s">
        <v>1025</v>
      </c>
    </row>
    <row r="87" spans="1:11">
      <c r="A87" s="100" t="s">
        <v>1019</v>
      </c>
      <c r="B87" s="362" t="s">
        <v>1116</v>
      </c>
      <c r="C87" s="362">
        <v>56</v>
      </c>
      <c r="D87" s="362" t="s">
        <v>1059</v>
      </c>
      <c r="E87" s="362" t="s">
        <v>520</v>
      </c>
      <c r="F87" s="174" t="s">
        <v>989</v>
      </c>
      <c r="G87" s="172" t="s">
        <v>521</v>
      </c>
      <c r="H87" s="176" t="s">
        <v>1117</v>
      </c>
      <c r="I87" s="362" t="s">
        <v>757</v>
      </c>
      <c r="J87" s="362" t="s">
        <v>757</v>
      </c>
      <c r="K87" s="362" t="s">
        <v>1025</v>
      </c>
    </row>
    <row r="88" spans="1:11">
      <c r="A88" s="100" t="s">
        <v>1019</v>
      </c>
      <c r="B88" s="362" t="s">
        <v>1116</v>
      </c>
      <c r="C88" s="362"/>
      <c r="D88" s="362" t="s">
        <v>1059</v>
      </c>
      <c r="E88" s="362" t="s">
        <v>520</v>
      </c>
      <c r="F88" s="174" t="s">
        <v>1061</v>
      </c>
      <c r="G88" s="172" t="s">
        <v>1050</v>
      </c>
      <c r="H88" s="176" t="s">
        <v>1096</v>
      </c>
      <c r="I88" s="362" t="s">
        <v>757</v>
      </c>
      <c r="J88" s="362" t="s">
        <v>757</v>
      </c>
      <c r="K88" s="362" t="s">
        <v>1025</v>
      </c>
    </row>
    <row r="89" spans="1:11">
      <c r="A89" s="100" t="s">
        <v>1019</v>
      </c>
      <c r="B89" s="362" t="s">
        <v>1118</v>
      </c>
      <c r="C89" s="362">
        <v>57</v>
      </c>
      <c r="D89" s="362" t="s">
        <v>1059</v>
      </c>
      <c r="E89" s="362" t="s">
        <v>520</v>
      </c>
      <c r="F89" s="174" t="s">
        <v>989</v>
      </c>
      <c r="G89" s="172" t="s">
        <v>521</v>
      </c>
      <c r="H89" s="174" t="s">
        <v>1106</v>
      </c>
      <c r="I89" s="362" t="s">
        <v>757</v>
      </c>
      <c r="J89" s="362" t="s">
        <v>757</v>
      </c>
      <c r="K89" s="362" t="s">
        <v>1025</v>
      </c>
    </row>
    <row r="90" spans="1:11">
      <c r="A90" s="100" t="s">
        <v>1019</v>
      </c>
      <c r="B90" s="362" t="s">
        <v>1118</v>
      </c>
      <c r="C90" s="362"/>
      <c r="D90" s="362" t="s">
        <v>1059</v>
      </c>
      <c r="E90" s="362" t="s">
        <v>520</v>
      </c>
      <c r="F90" s="174" t="s">
        <v>1061</v>
      </c>
      <c r="G90" s="172" t="s">
        <v>1050</v>
      </c>
      <c r="H90" s="176" t="s">
        <v>1086</v>
      </c>
      <c r="I90" s="362" t="s">
        <v>757</v>
      </c>
      <c r="J90" s="362" t="s">
        <v>757</v>
      </c>
      <c r="K90" s="362" t="s">
        <v>1025</v>
      </c>
    </row>
    <row r="91" spans="1:11">
      <c r="A91" s="100" t="s">
        <v>1019</v>
      </c>
      <c r="B91" s="362" t="s">
        <v>1119</v>
      </c>
      <c r="C91" s="362">
        <v>58</v>
      </c>
      <c r="D91" s="362" t="s">
        <v>1059</v>
      </c>
      <c r="E91" s="362" t="s">
        <v>520</v>
      </c>
      <c r="F91" s="174" t="s">
        <v>989</v>
      </c>
      <c r="G91" s="172" t="s">
        <v>521</v>
      </c>
      <c r="H91" s="172" t="s">
        <v>1120</v>
      </c>
      <c r="I91" s="362" t="s">
        <v>757</v>
      </c>
      <c r="J91" s="362" t="s">
        <v>757</v>
      </c>
      <c r="K91" s="362" t="s">
        <v>1025</v>
      </c>
    </row>
    <row r="92" spans="1:11">
      <c r="A92" s="100" t="s">
        <v>1019</v>
      </c>
      <c r="B92" s="362" t="s">
        <v>1119</v>
      </c>
      <c r="C92" s="362"/>
      <c r="D92" s="362" t="s">
        <v>1059</v>
      </c>
      <c r="E92" s="362" t="s">
        <v>520</v>
      </c>
      <c r="F92" s="174" t="s">
        <v>1061</v>
      </c>
      <c r="G92" s="172" t="s">
        <v>1050</v>
      </c>
      <c r="H92" s="172" t="s">
        <v>1121</v>
      </c>
      <c r="I92" s="362" t="s">
        <v>757</v>
      </c>
      <c r="J92" s="362" t="s">
        <v>757</v>
      </c>
      <c r="K92" s="362" t="s">
        <v>1025</v>
      </c>
    </row>
    <row r="93" spans="1:11">
      <c r="A93" s="100" t="s">
        <v>1019</v>
      </c>
      <c r="B93" s="362" t="s">
        <v>1122</v>
      </c>
      <c r="C93" s="362">
        <v>59</v>
      </c>
      <c r="D93" s="362" t="s">
        <v>1059</v>
      </c>
      <c r="E93" s="362" t="s">
        <v>520</v>
      </c>
      <c r="F93" s="174" t="s">
        <v>989</v>
      </c>
      <c r="G93" s="172" t="s">
        <v>521</v>
      </c>
      <c r="H93" s="100" t="s">
        <v>1065</v>
      </c>
      <c r="I93" s="362" t="s">
        <v>757</v>
      </c>
      <c r="J93" s="362" t="s">
        <v>757</v>
      </c>
      <c r="K93" s="362" t="s">
        <v>1025</v>
      </c>
    </row>
    <row r="94" spans="1:11">
      <c r="A94" s="100" t="s">
        <v>1019</v>
      </c>
      <c r="B94" s="362" t="s">
        <v>1122</v>
      </c>
      <c r="C94" s="362"/>
      <c r="D94" s="362" t="s">
        <v>1059</v>
      </c>
      <c r="E94" s="362" t="s">
        <v>520</v>
      </c>
      <c r="F94" s="174" t="s">
        <v>1061</v>
      </c>
      <c r="G94" s="172" t="s">
        <v>1050</v>
      </c>
      <c r="H94" s="100" t="s">
        <v>1066</v>
      </c>
      <c r="I94" s="362" t="s">
        <v>757</v>
      </c>
      <c r="J94" s="362" t="s">
        <v>757</v>
      </c>
      <c r="K94" s="362" t="s">
        <v>1025</v>
      </c>
    </row>
    <row r="95" spans="1:11">
      <c r="A95" s="100" t="s">
        <v>1019</v>
      </c>
      <c r="B95" s="362" t="s">
        <v>1123</v>
      </c>
      <c r="C95" s="362">
        <v>60</v>
      </c>
      <c r="D95" s="362" t="s">
        <v>1059</v>
      </c>
      <c r="E95" s="362" t="s">
        <v>520</v>
      </c>
      <c r="F95" s="174" t="s">
        <v>989</v>
      </c>
      <c r="G95" s="172" t="s">
        <v>521</v>
      </c>
      <c r="H95" s="100" t="s">
        <v>1065</v>
      </c>
      <c r="I95" s="362" t="s">
        <v>757</v>
      </c>
      <c r="J95" s="362" t="s">
        <v>757</v>
      </c>
      <c r="K95" s="362" t="s">
        <v>1025</v>
      </c>
    </row>
    <row r="96" spans="1:11">
      <c r="A96" s="100" t="s">
        <v>1019</v>
      </c>
      <c r="B96" s="362" t="s">
        <v>1123</v>
      </c>
      <c r="C96" s="362"/>
      <c r="D96" s="362" t="s">
        <v>1059</v>
      </c>
      <c r="E96" s="362" t="s">
        <v>520</v>
      </c>
      <c r="F96" s="174" t="s">
        <v>1061</v>
      </c>
      <c r="G96" s="172" t="s">
        <v>1050</v>
      </c>
      <c r="H96" s="100" t="s">
        <v>1066</v>
      </c>
      <c r="I96" s="362" t="s">
        <v>757</v>
      </c>
      <c r="J96" s="362" t="s">
        <v>757</v>
      </c>
      <c r="K96" s="362" t="s">
        <v>1025</v>
      </c>
    </row>
    <row r="97" spans="1:11">
      <c r="A97" s="100" t="s">
        <v>1019</v>
      </c>
      <c r="B97" s="362" t="s">
        <v>1124</v>
      </c>
      <c r="C97" s="362">
        <v>61</v>
      </c>
      <c r="D97" s="362" t="s">
        <v>1059</v>
      </c>
      <c r="E97" s="362" t="s">
        <v>520</v>
      </c>
      <c r="F97" s="174" t="s">
        <v>989</v>
      </c>
      <c r="G97" s="172" t="s">
        <v>521</v>
      </c>
      <c r="H97" s="176" t="s">
        <v>1088</v>
      </c>
      <c r="I97" s="362" t="s">
        <v>757</v>
      </c>
      <c r="J97" s="362" t="s">
        <v>757</v>
      </c>
      <c r="K97" s="362" t="s">
        <v>1025</v>
      </c>
    </row>
    <row r="98" spans="1:11">
      <c r="A98" s="100" t="s">
        <v>1019</v>
      </c>
      <c r="B98" s="362" t="s">
        <v>1124</v>
      </c>
      <c r="C98" s="362"/>
      <c r="D98" s="362" t="s">
        <v>1059</v>
      </c>
      <c r="E98" s="362" t="s">
        <v>520</v>
      </c>
      <c r="F98" s="174" t="s">
        <v>1061</v>
      </c>
      <c r="G98" s="172" t="s">
        <v>1050</v>
      </c>
      <c r="H98" s="176" t="s">
        <v>1096</v>
      </c>
      <c r="I98" s="362" t="s">
        <v>757</v>
      </c>
      <c r="J98" s="362" t="s">
        <v>757</v>
      </c>
      <c r="K98" s="362" t="s">
        <v>1025</v>
      </c>
    </row>
  </sheetData>
  <mergeCells count="252">
    <mergeCell ref="B55:B56"/>
    <mergeCell ref="C55:C56"/>
    <mergeCell ref="D55:D56"/>
    <mergeCell ref="E55:E56"/>
    <mergeCell ref="I55:I56"/>
    <mergeCell ref="J55:J56"/>
    <mergeCell ref="K55:K56"/>
    <mergeCell ref="B57:B58"/>
    <mergeCell ref="C57:C58"/>
    <mergeCell ref="D57:D58"/>
    <mergeCell ref="E57:E58"/>
    <mergeCell ref="I57:I58"/>
    <mergeCell ref="J57:J58"/>
    <mergeCell ref="K57:K58"/>
    <mergeCell ref="B63:B64"/>
    <mergeCell ref="C63:C64"/>
    <mergeCell ref="D63:D64"/>
    <mergeCell ref="E63:E64"/>
    <mergeCell ref="I63:I64"/>
    <mergeCell ref="J63:J64"/>
    <mergeCell ref="K63:K64"/>
    <mergeCell ref="B65:B66"/>
    <mergeCell ref="C65:C66"/>
    <mergeCell ref="D65:D66"/>
    <mergeCell ref="E65:E66"/>
    <mergeCell ref="I65:I66"/>
    <mergeCell ref="J65:J66"/>
    <mergeCell ref="K65:K66"/>
    <mergeCell ref="B75:B76"/>
    <mergeCell ref="C75:C76"/>
    <mergeCell ref="D75:D76"/>
    <mergeCell ref="E75:E76"/>
    <mergeCell ref="I75:I76"/>
    <mergeCell ref="J75:J76"/>
    <mergeCell ref="K75:K76"/>
    <mergeCell ref="B77:B78"/>
    <mergeCell ref="C77:C78"/>
    <mergeCell ref="D77:D78"/>
    <mergeCell ref="E77:E78"/>
    <mergeCell ref="I77:I78"/>
    <mergeCell ref="J77:J78"/>
    <mergeCell ref="K77:K78"/>
    <mergeCell ref="B91:B92"/>
    <mergeCell ref="C91:C92"/>
    <mergeCell ref="D91:D92"/>
    <mergeCell ref="E91:E92"/>
    <mergeCell ref="I91:I92"/>
    <mergeCell ref="J91:J92"/>
    <mergeCell ref="K91:K92"/>
    <mergeCell ref="B83:B84"/>
    <mergeCell ref="C83:C84"/>
    <mergeCell ref="D83:D84"/>
    <mergeCell ref="E83:E84"/>
    <mergeCell ref="I83:I84"/>
    <mergeCell ref="J83:J84"/>
    <mergeCell ref="K83:K84"/>
    <mergeCell ref="B85:B86"/>
    <mergeCell ref="C85:C86"/>
    <mergeCell ref="D85:D86"/>
    <mergeCell ref="E85:E86"/>
    <mergeCell ref="I85:I86"/>
    <mergeCell ref="J85:J86"/>
    <mergeCell ref="K85:K86"/>
    <mergeCell ref="E93:E94"/>
    <mergeCell ref="I93:I94"/>
    <mergeCell ref="J93:J94"/>
    <mergeCell ref="K93:K94"/>
    <mergeCell ref="B95:B96"/>
    <mergeCell ref="C95:C96"/>
    <mergeCell ref="D95:D96"/>
    <mergeCell ref="E95:E96"/>
    <mergeCell ref="I95:I96"/>
    <mergeCell ref="J95:J96"/>
    <mergeCell ref="K95:K96"/>
    <mergeCell ref="E27:E28"/>
    <mergeCell ref="I27:I28"/>
    <mergeCell ref="J27:J28"/>
    <mergeCell ref="K27:K28"/>
    <mergeCell ref="B29:B30"/>
    <mergeCell ref="C29:C30"/>
    <mergeCell ref="D29:D30"/>
    <mergeCell ref="E29:E30"/>
    <mergeCell ref="I29:I30"/>
    <mergeCell ref="J29:J30"/>
    <mergeCell ref="K29:K30"/>
    <mergeCell ref="B27:B28"/>
    <mergeCell ref="C27:C28"/>
    <mergeCell ref="D27:D28"/>
    <mergeCell ref="E31:E32"/>
    <mergeCell ref="I31:I32"/>
    <mergeCell ref="J31:J32"/>
    <mergeCell ref="K31:K32"/>
    <mergeCell ref="B33:B34"/>
    <mergeCell ref="C33:C34"/>
    <mergeCell ref="D33:D34"/>
    <mergeCell ref="E33:E34"/>
    <mergeCell ref="I33:I34"/>
    <mergeCell ref="J33:J34"/>
    <mergeCell ref="K33:K34"/>
    <mergeCell ref="B31:B32"/>
    <mergeCell ref="C31:C32"/>
    <mergeCell ref="D31:D32"/>
    <mergeCell ref="E35:E36"/>
    <mergeCell ref="I35:I36"/>
    <mergeCell ref="J35:J36"/>
    <mergeCell ref="K35:K36"/>
    <mergeCell ref="B37:B38"/>
    <mergeCell ref="C37:C38"/>
    <mergeCell ref="D37:D38"/>
    <mergeCell ref="E37:E38"/>
    <mergeCell ref="I37:I38"/>
    <mergeCell ref="J37:J38"/>
    <mergeCell ref="K37:K38"/>
    <mergeCell ref="B35:B36"/>
    <mergeCell ref="C35:C36"/>
    <mergeCell ref="D35:D36"/>
    <mergeCell ref="B39:B40"/>
    <mergeCell ref="C39:C40"/>
    <mergeCell ref="E39:E40"/>
    <mergeCell ref="I39:I40"/>
    <mergeCell ref="J39:J40"/>
    <mergeCell ref="K39:K40"/>
    <mergeCell ref="B41:B42"/>
    <mergeCell ref="C41:C42"/>
    <mergeCell ref="E41:E42"/>
    <mergeCell ref="I41:I42"/>
    <mergeCell ref="J41:J42"/>
    <mergeCell ref="K41:K42"/>
    <mergeCell ref="D39:D40"/>
    <mergeCell ref="D41:D42"/>
    <mergeCell ref="B43:B44"/>
    <mergeCell ref="C43:C44"/>
    <mergeCell ref="E43:E44"/>
    <mergeCell ref="I43:I44"/>
    <mergeCell ref="J43:J44"/>
    <mergeCell ref="K43:K44"/>
    <mergeCell ref="B45:B46"/>
    <mergeCell ref="C45:C46"/>
    <mergeCell ref="E45:E46"/>
    <mergeCell ref="I45:I46"/>
    <mergeCell ref="J45:J46"/>
    <mergeCell ref="K45:K46"/>
    <mergeCell ref="D43:D44"/>
    <mergeCell ref="D45:D46"/>
    <mergeCell ref="B47:B48"/>
    <mergeCell ref="C47:C48"/>
    <mergeCell ref="E47:E48"/>
    <mergeCell ref="I47:I48"/>
    <mergeCell ref="J47:J48"/>
    <mergeCell ref="K47:K48"/>
    <mergeCell ref="B49:B50"/>
    <mergeCell ref="C49:C50"/>
    <mergeCell ref="D49:D50"/>
    <mergeCell ref="E49:E50"/>
    <mergeCell ref="I49:I50"/>
    <mergeCell ref="J49:J50"/>
    <mergeCell ref="K49:K50"/>
    <mergeCell ref="D47:D48"/>
    <mergeCell ref="B51:B52"/>
    <mergeCell ref="C51:C52"/>
    <mergeCell ref="D51:D52"/>
    <mergeCell ref="E51:E52"/>
    <mergeCell ref="I51:I52"/>
    <mergeCell ref="J51:J52"/>
    <mergeCell ref="K51:K52"/>
    <mergeCell ref="B53:B54"/>
    <mergeCell ref="C53:C54"/>
    <mergeCell ref="D53:D54"/>
    <mergeCell ref="E53:E54"/>
    <mergeCell ref="I53:I54"/>
    <mergeCell ref="J53:J54"/>
    <mergeCell ref="K53:K54"/>
    <mergeCell ref="B59:B60"/>
    <mergeCell ref="C59:C60"/>
    <mergeCell ref="D59:D60"/>
    <mergeCell ref="E59:E60"/>
    <mergeCell ref="I59:I60"/>
    <mergeCell ref="J59:J60"/>
    <mergeCell ref="K59:K60"/>
    <mergeCell ref="B61:B62"/>
    <mergeCell ref="C61:C62"/>
    <mergeCell ref="D61:D62"/>
    <mergeCell ref="E61:E62"/>
    <mergeCell ref="I61:I62"/>
    <mergeCell ref="J61:J62"/>
    <mergeCell ref="K61:K62"/>
    <mergeCell ref="B67:B68"/>
    <mergeCell ref="C67:C68"/>
    <mergeCell ref="D67:D68"/>
    <mergeCell ref="E67:E68"/>
    <mergeCell ref="I67:I68"/>
    <mergeCell ref="J67:J68"/>
    <mergeCell ref="K67:K68"/>
    <mergeCell ref="B69:B70"/>
    <mergeCell ref="C69:C70"/>
    <mergeCell ref="D69:D70"/>
    <mergeCell ref="E69:E70"/>
    <mergeCell ref="I69:I70"/>
    <mergeCell ref="J69:J70"/>
    <mergeCell ref="K69:K70"/>
    <mergeCell ref="B71:B72"/>
    <mergeCell ref="C71:C72"/>
    <mergeCell ref="D71:D72"/>
    <mergeCell ref="E71:E72"/>
    <mergeCell ref="I71:I72"/>
    <mergeCell ref="J71:J72"/>
    <mergeCell ref="K71:K72"/>
    <mergeCell ref="B73:B74"/>
    <mergeCell ref="C73:C74"/>
    <mergeCell ref="D73:D74"/>
    <mergeCell ref="E73:E74"/>
    <mergeCell ref="I73:I74"/>
    <mergeCell ref="J73:J74"/>
    <mergeCell ref="K73:K74"/>
    <mergeCell ref="B79:B80"/>
    <mergeCell ref="C79:C80"/>
    <mergeCell ref="D79:D80"/>
    <mergeCell ref="E79:E80"/>
    <mergeCell ref="I79:I80"/>
    <mergeCell ref="J79:J80"/>
    <mergeCell ref="K79:K80"/>
    <mergeCell ref="B81:B82"/>
    <mergeCell ref="C81:C82"/>
    <mergeCell ref="D81:D82"/>
    <mergeCell ref="E81:E82"/>
    <mergeCell ref="I81:I82"/>
    <mergeCell ref="J81:J82"/>
    <mergeCell ref="K81:K82"/>
    <mergeCell ref="C97:C98"/>
    <mergeCell ref="D97:D98"/>
    <mergeCell ref="E97:E98"/>
    <mergeCell ref="I97:I98"/>
    <mergeCell ref="J97:J98"/>
    <mergeCell ref="K97:K98"/>
    <mergeCell ref="B87:B88"/>
    <mergeCell ref="C87:C88"/>
    <mergeCell ref="D87:D88"/>
    <mergeCell ref="E87:E88"/>
    <mergeCell ref="I87:I88"/>
    <mergeCell ref="J87:J88"/>
    <mergeCell ref="K87:K88"/>
    <mergeCell ref="B89:B90"/>
    <mergeCell ref="C89:C90"/>
    <mergeCell ref="D89:D90"/>
    <mergeCell ref="E89:E90"/>
    <mergeCell ref="I89:I90"/>
    <mergeCell ref="J89:J90"/>
    <mergeCell ref="K89:K90"/>
    <mergeCell ref="B97:B98"/>
    <mergeCell ref="B93:B94"/>
    <mergeCell ref="C93:C94"/>
    <mergeCell ref="D93:D94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656D-961C-4133-9E2B-2FFE9EE439E5}">
  <dimension ref="A1:E32"/>
  <sheetViews>
    <sheetView workbookViewId="0">
      <selection activeCell="C17" sqref="C17"/>
    </sheetView>
  </sheetViews>
  <sheetFormatPr defaultRowHeight="14.4"/>
  <cols>
    <col min="2" max="2" width="18.21875" customWidth="1"/>
    <col min="3" max="3" width="19.21875" bestFit="1" customWidth="1"/>
    <col min="4" max="4" width="40.77734375" bestFit="1" customWidth="1"/>
  </cols>
  <sheetData>
    <row r="1" spans="1:5" ht="15">
      <c r="A1" s="83" t="s">
        <v>386</v>
      </c>
      <c r="B1" s="83" t="s">
        <v>387</v>
      </c>
    </row>
    <row r="2" spans="1:5">
      <c r="A2" t="s">
        <v>356</v>
      </c>
      <c r="B2" t="s">
        <v>357</v>
      </c>
    </row>
    <row r="3" spans="1:5">
      <c r="A3" t="s">
        <v>356</v>
      </c>
      <c r="B3" t="s">
        <v>358</v>
      </c>
    </row>
    <row r="4" spans="1:5">
      <c r="A4" t="s">
        <v>356</v>
      </c>
      <c r="B4" t="s">
        <v>359</v>
      </c>
    </row>
    <row r="5" spans="1:5">
      <c r="A5" t="s">
        <v>356</v>
      </c>
      <c r="B5" t="s">
        <v>360</v>
      </c>
    </row>
    <row r="6" spans="1:5">
      <c r="A6" t="s">
        <v>356</v>
      </c>
      <c r="B6" t="s">
        <v>361</v>
      </c>
    </row>
    <row r="7" spans="1:5">
      <c r="A7" t="s">
        <v>356</v>
      </c>
      <c r="B7" t="s">
        <v>362</v>
      </c>
    </row>
    <row r="8" spans="1:5">
      <c r="A8" t="s">
        <v>356</v>
      </c>
      <c r="B8" t="s">
        <v>363</v>
      </c>
    </row>
    <row r="9" spans="1:5">
      <c r="A9" t="s">
        <v>356</v>
      </c>
      <c r="B9" t="s">
        <v>364</v>
      </c>
    </row>
    <row r="10" spans="1:5">
      <c r="A10" t="s">
        <v>356</v>
      </c>
      <c r="B10" t="s">
        <v>365</v>
      </c>
    </row>
    <row r="12" spans="1:5" ht="15">
      <c r="A12" s="83" t="s">
        <v>386</v>
      </c>
      <c r="B12" s="83" t="s">
        <v>387</v>
      </c>
      <c r="C12" s="83" t="s">
        <v>388</v>
      </c>
      <c r="D12" s="83" t="s">
        <v>389</v>
      </c>
      <c r="E12" s="83" t="s">
        <v>391</v>
      </c>
    </row>
    <row r="13" spans="1:5">
      <c r="A13" t="s">
        <v>356</v>
      </c>
      <c r="B13" t="s">
        <v>357</v>
      </c>
      <c r="C13" t="s">
        <v>367</v>
      </c>
      <c r="D13" t="s">
        <v>390</v>
      </c>
      <c r="E13" t="s">
        <v>392</v>
      </c>
    </row>
    <row r="14" spans="1:5">
      <c r="A14" t="s">
        <v>356</v>
      </c>
      <c r="B14" t="s">
        <v>357</v>
      </c>
      <c r="C14" t="s">
        <v>369</v>
      </c>
    </row>
    <row r="15" spans="1:5">
      <c r="A15" t="s">
        <v>356</v>
      </c>
      <c r="B15" t="s">
        <v>357</v>
      </c>
      <c r="C15" t="s">
        <v>371</v>
      </c>
    </row>
    <row r="16" spans="1:5">
      <c r="A16" t="s">
        <v>356</v>
      </c>
      <c r="B16" t="s">
        <v>357</v>
      </c>
      <c r="C16" t="s">
        <v>372</v>
      </c>
    </row>
    <row r="17" spans="1:3">
      <c r="A17" t="s">
        <v>356</v>
      </c>
      <c r="B17" t="s">
        <v>357</v>
      </c>
      <c r="C17" t="s">
        <v>373</v>
      </c>
    </row>
    <row r="18" spans="1:3">
      <c r="A18" t="s">
        <v>356</v>
      </c>
      <c r="B18" t="s">
        <v>357</v>
      </c>
      <c r="C18" t="s">
        <v>374</v>
      </c>
    </row>
    <row r="19" spans="1:3">
      <c r="A19" t="s">
        <v>356</v>
      </c>
      <c r="B19" t="s">
        <v>357</v>
      </c>
      <c r="C19" t="s">
        <v>375</v>
      </c>
    </row>
    <row r="20" spans="1:3">
      <c r="A20" t="s">
        <v>356</v>
      </c>
      <c r="B20" t="s">
        <v>357</v>
      </c>
      <c r="C20" t="s">
        <v>376</v>
      </c>
    </row>
    <row r="21" spans="1:3">
      <c r="A21" t="s">
        <v>356</v>
      </c>
      <c r="B21" t="s">
        <v>357</v>
      </c>
      <c r="C21" t="s">
        <v>377</v>
      </c>
    </row>
    <row r="22" spans="1:3">
      <c r="A22" t="s">
        <v>356</v>
      </c>
      <c r="B22" t="s">
        <v>357</v>
      </c>
      <c r="C22" t="s">
        <v>378</v>
      </c>
    </row>
    <row r="23" spans="1:3">
      <c r="A23" t="s">
        <v>356</v>
      </c>
      <c r="B23" t="s">
        <v>358</v>
      </c>
      <c r="C23" t="s">
        <v>380</v>
      </c>
    </row>
    <row r="24" spans="1:3">
      <c r="A24" t="s">
        <v>356</v>
      </c>
      <c r="B24" t="s">
        <v>358</v>
      </c>
      <c r="C24" t="s">
        <v>379</v>
      </c>
    </row>
    <row r="25" spans="1:3">
      <c r="A25" t="s">
        <v>356</v>
      </c>
      <c r="B25" t="s">
        <v>359</v>
      </c>
      <c r="C25" t="s">
        <v>381</v>
      </c>
    </row>
    <row r="26" spans="1:3">
      <c r="A26" t="s">
        <v>356</v>
      </c>
      <c r="B26" t="s">
        <v>360</v>
      </c>
      <c r="C26" t="s">
        <v>382</v>
      </c>
    </row>
    <row r="27" spans="1:3">
      <c r="A27" t="s">
        <v>356</v>
      </c>
      <c r="B27" t="s">
        <v>361</v>
      </c>
      <c r="C27" t="s">
        <v>383</v>
      </c>
    </row>
    <row r="28" spans="1:3">
      <c r="A28" t="s">
        <v>356</v>
      </c>
      <c r="B28" t="s">
        <v>384</v>
      </c>
      <c r="C28" t="s">
        <v>384</v>
      </c>
    </row>
    <row r="29" spans="1:3">
      <c r="A29" t="s">
        <v>356</v>
      </c>
      <c r="B29" t="s">
        <v>362</v>
      </c>
      <c r="C29" t="s">
        <v>362</v>
      </c>
    </row>
    <row r="30" spans="1:3">
      <c r="A30" t="s">
        <v>356</v>
      </c>
      <c r="B30" t="s">
        <v>363</v>
      </c>
      <c r="C30" t="s">
        <v>363</v>
      </c>
    </row>
    <row r="31" spans="1:3">
      <c r="A31" t="s">
        <v>356</v>
      </c>
      <c r="B31" t="s">
        <v>364</v>
      </c>
      <c r="C31" t="s">
        <v>364</v>
      </c>
    </row>
    <row r="32" spans="1:3">
      <c r="A32" t="s">
        <v>356</v>
      </c>
      <c r="B32" t="s">
        <v>365</v>
      </c>
      <c r="C32" t="s">
        <v>385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C35E-0174-4003-8B17-A08847F8D60C}">
  <dimension ref="A1:AL78"/>
  <sheetViews>
    <sheetView zoomScale="80" zoomScaleNormal="80" workbookViewId="0">
      <pane xSplit="6" ySplit="3" topLeftCell="G4" activePane="bottomRight" state="frozen"/>
      <selection pane="topRight" activeCell="G1" sqref="G1"/>
      <selection pane="bottomLeft" activeCell="A5" sqref="A5"/>
      <selection pane="bottomRight" activeCell="G11" sqref="G11"/>
    </sheetView>
  </sheetViews>
  <sheetFormatPr defaultColWidth="8.6640625" defaultRowHeight="13.8"/>
  <cols>
    <col min="1" max="1" width="4.21875" style="45" customWidth="1"/>
    <col min="2" max="2" width="6.33203125" style="45" customWidth="1"/>
    <col min="3" max="3" width="10.21875" style="45" customWidth="1"/>
    <col min="4" max="4" width="17.33203125" style="45" bestFit="1" customWidth="1"/>
    <col min="5" max="5" width="46.77734375" style="45" customWidth="1"/>
    <col min="6" max="6" width="12.33203125" style="45" customWidth="1"/>
    <col min="7" max="7" width="9.33203125" style="65" customWidth="1"/>
    <col min="8" max="9" width="9.33203125" style="44" customWidth="1"/>
    <col min="10" max="10" width="9.109375" style="44" customWidth="1"/>
    <col min="11" max="12" width="16.33203125" style="44" customWidth="1"/>
    <col min="13" max="13" width="9.44140625" style="44" customWidth="1"/>
    <col min="14" max="14" width="15.88671875" style="44" customWidth="1"/>
    <col min="15" max="16" width="15.88671875" style="68" customWidth="1"/>
    <col min="17" max="17" width="10.44140625" style="44" customWidth="1"/>
    <col min="18" max="24" width="13.109375" style="44" customWidth="1"/>
    <col min="25" max="37" width="10.44140625" style="44" customWidth="1"/>
    <col min="38" max="38" width="12.44140625" style="45" customWidth="1"/>
    <col min="39" max="16384" width="8.6640625" style="45"/>
  </cols>
  <sheetData>
    <row r="1" spans="1:38">
      <c r="A1" s="55"/>
      <c r="B1" s="55"/>
      <c r="C1" s="55"/>
      <c r="D1" s="55"/>
      <c r="E1" s="55"/>
      <c r="F1" s="55"/>
      <c r="G1" s="62"/>
    </row>
    <row r="2" spans="1:38" s="59" customFormat="1" ht="26.1" customHeight="1">
      <c r="A2" s="363" t="s">
        <v>257</v>
      </c>
      <c r="B2" s="364"/>
      <c r="C2" s="364"/>
      <c r="D2" s="364"/>
      <c r="E2" s="365"/>
      <c r="F2" s="57" t="s">
        <v>348</v>
      </c>
      <c r="G2" s="288" t="s">
        <v>347</v>
      </c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8"/>
      <c r="Y2" s="366" t="s">
        <v>260</v>
      </c>
      <c r="Z2" s="289"/>
      <c r="AA2" s="289"/>
      <c r="AB2" s="290"/>
      <c r="AC2" s="293" t="s">
        <v>262</v>
      </c>
      <c r="AD2" s="294"/>
      <c r="AE2" s="294"/>
      <c r="AF2" s="294"/>
      <c r="AG2" s="294"/>
      <c r="AH2" s="294"/>
      <c r="AI2" s="294"/>
      <c r="AJ2" s="294"/>
      <c r="AK2" s="295"/>
      <c r="AL2" s="58"/>
    </row>
    <row r="3" spans="1:38" s="56" customFormat="1" ht="15.9" customHeight="1">
      <c r="A3" s="46"/>
      <c r="B3" s="46"/>
      <c r="C3" s="46"/>
      <c r="D3" s="46"/>
      <c r="E3" s="46"/>
      <c r="F3" s="46"/>
      <c r="G3" s="368" t="s">
        <v>351</v>
      </c>
      <c r="H3" s="369"/>
      <c r="I3" s="369"/>
      <c r="J3" s="369"/>
      <c r="K3" s="369"/>
      <c r="L3" s="369"/>
      <c r="M3" s="370"/>
      <c r="N3" s="50" t="s">
        <v>320</v>
      </c>
      <c r="O3" s="50" t="s">
        <v>321</v>
      </c>
      <c r="P3" s="78"/>
      <c r="Q3" s="371" t="s">
        <v>328</v>
      </c>
      <c r="R3" s="372"/>
      <c r="S3" s="372"/>
      <c r="T3" s="372"/>
      <c r="U3" s="373"/>
      <c r="V3" s="371" t="s">
        <v>322</v>
      </c>
      <c r="W3" s="372"/>
      <c r="X3" s="373"/>
      <c r="Y3" s="367"/>
      <c r="Z3" s="291"/>
      <c r="AA3" s="291"/>
      <c r="AB3" s="292"/>
      <c r="AC3" s="47"/>
      <c r="AD3" s="47"/>
      <c r="AE3" s="47"/>
      <c r="AF3" s="47"/>
      <c r="AG3" s="47"/>
      <c r="AH3" s="47"/>
      <c r="AI3" s="47"/>
      <c r="AJ3" s="47"/>
      <c r="AK3" s="47"/>
      <c r="AL3" s="48"/>
    </row>
    <row r="4" spans="1:38" s="56" customFormat="1" ht="48">
      <c r="A4" s="46" t="s">
        <v>225</v>
      </c>
      <c r="B4" s="46" t="s">
        <v>244</v>
      </c>
      <c r="C4" s="46" t="s">
        <v>245</v>
      </c>
      <c r="D4" s="46" t="s">
        <v>248</v>
      </c>
      <c r="E4" s="46" t="s">
        <v>353</v>
      </c>
      <c r="F4" s="46" t="s">
        <v>222</v>
      </c>
      <c r="G4" s="79" t="s">
        <v>232</v>
      </c>
      <c r="H4" s="80" t="s">
        <v>233</v>
      </c>
      <c r="I4" s="80"/>
      <c r="J4" s="81" t="s">
        <v>234</v>
      </c>
      <c r="K4" s="82" t="s">
        <v>223</v>
      </c>
      <c r="L4" s="82" t="s">
        <v>224</v>
      </c>
      <c r="M4" s="82" t="s">
        <v>250</v>
      </c>
      <c r="N4" s="50" t="s">
        <v>327</v>
      </c>
      <c r="O4" s="50" t="s">
        <v>331</v>
      </c>
      <c r="P4" s="50" t="s">
        <v>352</v>
      </c>
      <c r="Q4" s="50" t="s">
        <v>346</v>
      </c>
      <c r="R4" s="50" t="s">
        <v>333</v>
      </c>
      <c r="S4" s="50" t="s">
        <v>334</v>
      </c>
      <c r="T4" s="50" t="s">
        <v>335</v>
      </c>
      <c r="U4" s="50" t="s">
        <v>336</v>
      </c>
      <c r="V4" s="50" t="s">
        <v>337</v>
      </c>
      <c r="W4" s="50" t="s">
        <v>339</v>
      </c>
      <c r="X4" s="50" t="s">
        <v>338</v>
      </c>
      <c r="Y4" s="47" t="s">
        <v>258</v>
      </c>
      <c r="Z4" s="47" t="s">
        <v>227</v>
      </c>
      <c r="AA4" s="47" t="s">
        <v>259</v>
      </c>
      <c r="AB4" s="47" t="s">
        <v>226</v>
      </c>
      <c r="AC4" s="47" t="s">
        <v>238</v>
      </c>
      <c r="AD4" s="47" t="s">
        <v>354</v>
      </c>
      <c r="AE4" s="47" t="s">
        <v>240</v>
      </c>
      <c r="AF4" s="47" t="s">
        <v>241</v>
      </c>
      <c r="AG4" s="47" t="s">
        <v>242</v>
      </c>
      <c r="AH4" s="47" t="s">
        <v>255</v>
      </c>
      <c r="AI4" s="47" t="s">
        <v>350</v>
      </c>
      <c r="AJ4" s="47" t="s">
        <v>329</v>
      </c>
      <c r="AK4" s="47" t="s">
        <v>330</v>
      </c>
      <c r="AL4" s="48"/>
    </row>
    <row r="5" spans="1:38" ht="32.4" customHeight="1">
      <c r="A5" s="15">
        <v>1</v>
      </c>
      <c r="B5" s="15" t="s">
        <v>246</v>
      </c>
      <c r="C5" s="15" t="s">
        <v>247</v>
      </c>
      <c r="D5" s="15" t="s">
        <v>264</v>
      </c>
      <c r="E5" s="60" t="s">
        <v>292</v>
      </c>
      <c r="F5" s="15" t="s">
        <v>219</v>
      </c>
      <c r="G5" s="64"/>
      <c r="H5" s="15"/>
      <c r="I5" s="15"/>
      <c r="J5" s="51"/>
      <c r="K5" s="52" t="s">
        <v>228</v>
      </c>
      <c r="L5" s="52" t="s">
        <v>229</v>
      </c>
      <c r="M5" s="51">
        <v>20</v>
      </c>
      <c r="N5" s="51" t="s">
        <v>235</v>
      </c>
      <c r="O5" s="69" t="s">
        <v>251</v>
      </c>
      <c r="P5" s="69"/>
      <c r="Q5" s="51"/>
      <c r="R5" s="51"/>
      <c r="S5" s="51"/>
      <c r="T5" s="51"/>
      <c r="U5" s="51"/>
      <c r="V5" s="51"/>
      <c r="W5" s="51"/>
      <c r="X5" s="51"/>
      <c r="Y5" s="53" t="s">
        <v>261</v>
      </c>
      <c r="Z5" s="53" t="s">
        <v>261</v>
      </c>
      <c r="AA5" s="53" t="s">
        <v>261</v>
      </c>
      <c r="AB5" s="53" t="s">
        <v>261</v>
      </c>
      <c r="AC5" s="53" t="s">
        <v>271</v>
      </c>
      <c r="AD5" s="53"/>
      <c r="AE5" s="53"/>
      <c r="AF5" s="53" t="s">
        <v>254</v>
      </c>
      <c r="AG5" s="54"/>
      <c r="AH5" s="53" t="s">
        <v>256</v>
      </c>
      <c r="AI5" s="53"/>
      <c r="AJ5" s="53"/>
      <c r="AK5" s="53"/>
    </row>
    <row r="6" spans="1:38" ht="32.4" customHeight="1">
      <c r="A6" s="15">
        <v>2</v>
      </c>
      <c r="B6" s="15" t="s">
        <v>246</v>
      </c>
      <c r="C6" s="15" t="s">
        <v>247</v>
      </c>
      <c r="D6" s="15" t="s">
        <v>264</v>
      </c>
      <c r="E6" s="60" t="s">
        <v>293</v>
      </c>
      <c r="F6" s="15" t="s">
        <v>219</v>
      </c>
      <c r="G6" s="64"/>
      <c r="H6" s="51"/>
      <c r="I6" s="51"/>
      <c r="J6" s="51"/>
      <c r="K6" s="52" t="s">
        <v>229</v>
      </c>
      <c r="L6" s="52" t="s">
        <v>230</v>
      </c>
      <c r="M6" s="51">
        <v>20</v>
      </c>
      <c r="N6" s="51" t="s">
        <v>236</v>
      </c>
      <c r="O6" s="69" t="s">
        <v>251</v>
      </c>
      <c r="P6" s="69"/>
      <c r="Q6" s="51"/>
      <c r="R6" s="51"/>
      <c r="S6" s="51"/>
      <c r="T6" s="51"/>
      <c r="U6" s="51"/>
      <c r="V6" s="51"/>
      <c r="W6" s="51"/>
      <c r="X6" s="51"/>
      <c r="Y6" s="53" t="s">
        <v>261</v>
      </c>
      <c r="Z6" s="53" t="s">
        <v>261</v>
      </c>
      <c r="AA6" s="53" t="s">
        <v>261</v>
      </c>
      <c r="AB6" s="53" t="s">
        <v>261</v>
      </c>
      <c r="AC6" s="53" t="s">
        <v>251</v>
      </c>
      <c r="AD6" s="53" t="s">
        <v>269</v>
      </c>
      <c r="AE6" s="53" t="s">
        <v>252</v>
      </c>
      <c r="AF6" s="53" t="s">
        <v>243</v>
      </c>
      <c r="AG6" s="54" t="s">
        <v>268</v>
      </c>
      <c r="AH6" s="53" t="s">
        <v>256</v>
      </c>
      <c r="AI6" s="53"/>
      <c r="AJ6" s="53"/>
      <c r="AK6" s="53"/>
    </row>
    <row r="7" spans="1:38" ht="32.4" customHeight="1">
      <c r="A7" s="15">
        <v>3</v>
      </c>
      <c r="B7" s="15" t="s">
        <v>246</v>
      </c>
      <c r="C7" s="15" t="s">
        <v>247</v>
      </c>
      <c r="D7" s="15" t="s">
        <v>264</v>
      </c>
      <c r="E7" s="60" t="s">
        <v>294</v>
      </c>
      <c r="F7" s="15" t="s">
        <v>219</v>
      </c>
      <c r="G7" s="64"/>
      <c r="H7" s="51"/>
      <c r="I7" s="51"/>
      <c r="J7" s="51"/>
      <c r="K7" s="52" t="s">
        <v>230</v>
      </c>
      <c r="L7" s="52" t="s">
        <v>278</v>
      </c>
      <c r="M7" s="51">
        <v>5</v>
      </c>
      <c r="N7" s="51" t="s">
        <v>236</v>
      </c>
      <c r="O7" s="69" t="s">
        <v>251</v>
      </c>
      <c r="P7" s="69"/>
      <c r="Q7" s="51"/>
      <c r="R7" s="51"/>
      <c r="S7" s="51"/>
      <c r="T7" s="51"/>
      <c r="U7" s="51"/>
      <c r="V7" s="51"/>
      <c r="W7" s="51"/>
      <c r="X7" s="51"/>
      <c r="Y7" s="53" t="s">
        <v>261</v>
      </c>
      <c r="Z7" s="53" t="s">
        <v>261</v>
      </c>
      <c r="AA7" s="53" t="s">
        <v>261</v>
      </c>
      <c r="AB7" s="53" t="s">
        <v>261</v>
      </c>
      <c r="AC7" s="53" t="s">
        <v>266</v>
      </c>
      <c r="AD7" s="53" t="s">
        <v>269</v>
      </c>
      <c r="AE7" s="53"/>
      <c r="AF7" s="53" t="s">
        <v>254</v>
      </c>
      <c r="AG7" s="54" t="s">
        <v>267</v>
      </c>
      <c r="AH7" s="53" t="s">
        <v>256</v>
      </c>
      <c r="AI7" s="53"/>
      <c r="AJ7" s="53"/>
      <c r="AK7" s="53"/>
    </row>
    <row r="8" spans="1:38" ht="32.4" customHeight="1">
      <c r="A8" s="15">
        <v>4</v>
      </c>
      <c r="B8" s="15" t="s">
        <v>246</v>
      </c>
      <c r="C8" s="15" t="s">
        <v>247</v>
      </c>
      <c r="D8" s="15" t="s">
        <v>264</v>
      </c>
      <c r="E8" s="60" t="s">
        <v>295</v>
      </c>
      <c r="F8" s="15" t="s">
        <v>219</v>
      </c>
      <c r="G8" s="64"/>
      <c r="H8" s="51"/>
      <c r="I8" s="51"/>
      <c r="J8" s="51"/>
      <c r="K8" s="52" t="s">
        <v>278</v>
      </c>
      <c r="L8" s="52" t="s">
        <v>279</v>
      </c>
      <c r="M8" s="51">
        <v>5</v>
      </c>
      <c r="N8" s="51" t="s">
        <v>236</v>
      </c>
      <c r="O8" s="69" t="s">
        <v>251</v>
      </c>
      <c r="P8" s="69"/>
      <c r="Q8" s="51"/>
      <c r="R8" s="51"/>
      <c r="S8" s="51"/>
      <c r="T8" s="51"/>
      <c r="U8" s="51"/>
      <c r="V8" s="51"/>
      <c r="W8" s="51"/>
      <c r="X8" s="51"/>
      <c r="Y8" s="53" t="s">
        <v>261</v>
      </c>
      <c r="Z8" s="53" t="s">
        <v>261</v>
      </c>
      <c r="AA8" s="53" t="s">
        <v>261</v>
      </c>
      <c r="AB8" s="53" t="s">
        <v>261</v>
      </c>
      <c r="AC8" s="53" t="s">
        <v>272</v>
      </c>
      <c r="AD8" s="53" t="s">
        <v>269</v>
      </c>
      <c r="AE8" s="53" t="s">
        <v>252</v>
      </c>
      <c r="AF8" s="53" t="s">
        <v>254</v>
      </c>
      <c r="AG8" s="54" t="s">
        <v>267</v>
      </c>
      <c r="AH8" s="53" t="s">
        <v>256</v>
      </c>
      <c r="AI8" s="53"/>
      <c r="AJ8" s="53"/>
      <c r="AK8" s="53"/>
    </row>
    <row r="9" spans="1:38" ht="32.4" customHeight="1">
      <c r="A9" s="15">
        <v>5</v>
      </c>
      <c r="B9" s="15" t="s">
        <v>246</v>
      </c>
      <c r="C9" s="15" t="s">
        <v>247</v>
      </c>
      <c r="D9" s="15" t="s">
        <v>264</v>
      </c>
      <c r="E9" s="60" t="s">
        <v>296</v>
      </c>
      <c r="F9" s="15" t="s">
        <v>219</v>
      </c>
      <c r="G9" s="64"/>
      <c r="H9" s="51"/>
      <c r="I9" s="51"/>
      <c r="J9" s="51"/>
      <c r="K9" s="52" t="s">
        <v>279</v>
      </c>
      <c r="L9" s="52" t="s">
        <v>280</v>
      </c>
      <c r="M9" s="51">
        <v>5</v>
      </c>
      <c r="N9" s="51" t="s">
        <v>236</v>
      </c>
      <c r="O9" s="69" t="s">
        <v>251</v>
      </c>
      <c r="P9" s="69"/>
      <c r="Q9" s="51"/>
      <c r="R9" s="51"/>
      <c r="S9" s="51"/>
      <c r="T9" s="51"/>
      <c r="U9" s="51"/>
      <c r="V9" s="51"/>
      <c r="W9" s="51"/>
      <c r="X9" s="51"/>
      <c r="Y9" s="53" t="s">
        <v>261</v>
      </c>
      <c r="Z9" s="53" t="s">
        <v>261</v>
      </c>
      <c r="AA9" s="53" t="s">
        <v>261</v>
      </c>
      <c r="AB9" s="53" t="s">
        <v>261</v>
      </c>
      <c r="AC9" s="53" t="s">
        <v>272</v>
      </c>
      <c r="AD9" s="53" t="s">
        <v>269</v>
      </c>
      <c r="AE9" s="53" t="s">
        <v>252</v>
      </c>
      <c r="AF9" s="53" t="s">
        <v>254</v>
      </c>
      <c r="AG9" s="54" t="s">
        <v>267</v>
      </c>
      <c r="AH9" s="53" t="s">
        <v>265</v>
      </c>
      <c r="AI9" s="53"/>
      <c r="AJ9" s="53"/>
      <c r="AK9" s="53"/>
    </row>
    <row r="10" spans="1:38" ht="32.4" customHeight="1">
      <c r="A10" s="15">
        <v>6</v>
      </c>
      <c r="B10" s="15" t="s">
        <v>246</v>
      </c>
      <c r="C10" s="15" t="s">
        <v>247</v>
      </c>
      <c r="D10" s="15" t="s">
        <v>264</v>
      </c>
      <c r="E10" s="60" t="s">
        <v>297</v>
      </c>
      <c r="F10" s="15" t="s">
        <v>220</v>
      </c>
      <c r="G10" s="64"/>
      <c r="H10" s="51"/>
      <c r="I10" s="51"/>
      <c r="J10" s="51"/>
      <c r="K10" s="52" t="s">
        <v>280</v>
      </c>
      <c r="L10" s="52" t="s">
        <v>281</v>
      </c>
      <c r="M10" s="51">
        <v>10</v>
      </c>
      <c r="N10" s="51" t="s">
        <v>237</v>
      </c>
      <c r="O10" s="69" t="s">
        <v>251</v>
      </c>
      <c r="P10" s="69"/>
      <c r="Q10" s="51"/>
      <c r="R10" s="51"/>
      <c r="S10" s="51"/>
      <c r="T10" s="51"/>
      <c r="U10" s="51"/>
      <c r="V10" s="51"/>
      <c r="W10" s="51"/>
      <c r="X10" s="51"/>
      <c r="Y10" s="53" t="s">
        <v>261</v>
      </c>
      <c r="Z10" s="53" t="s">
        <v>261</v>
      </c>
      <c r="AA10" s="53" t="s">
        <v>261</v>
      </c>
      <c r="AB10" s="53" t="s">
        <v>263</v>
      </c>
      <c r="AC10" s="53" t="s">
        <v>273</v>
      </c>
      <c r="AD10" s="53" t="s">
        <v>269</v>
      </c>
      <c r="AE10" s="53" t="s">
        <v>252</v>
      </c>
      <c r="AF10" s="53" t="s">
        <v>254</v>
      </c>
      <c r="AG10" s="54"/>
      <c r="AH10" s="53" t="s">
        <v>265</v>
      </c>
      <c r="AI10" s="53"/>
      <c r="AJ10" s="53"/>
      <c r="AK10" s="53"/>
    </row>
    <row r="11" spans="1:38" ht="32.4" customHeight="1">
      <c r="A11" s="15">
        <v>7</v>
      </c>
      <c r="B11" s="15" t="s">
        <v>246</v>
      </c>
      <c r="C11" s="15" t="s">
        <v>247</v>
      </c>
      <c r="D11" s="15" t="s">
        <v>264</v>
      </c>
      <c r="E11" s="60" t="s">
        <v>264</v>
      </c>
      <c r="F11" s="15" t="s">
        <v>220</v>
      </c>
      <c r="G11" s="64"/>
      <c r="H11" s="51"/>
      <c r="I11" s="51"/>
      <c r="J11" s="51"/>
      <c r="K11" s="52" t="s">
        <v>281</v>
      </c>
      <c r="L11" s="52" t="s">
        <v>282</v>
      </c>
      <c r="M11" s="51">
        <v>300</v>
      </c>
      <c r="N11" s="51" t="s">
        <v>237</v>
      </c>
      <c r="O11" s="69" t="s">
        <v>319</v>
      </c>
      <c r="P11" s="69"/>
      <c r="Q11" s="51"/>
      <c r="R11" s="51"/>
      <c r="S11" s="51"/>
      <c r="T11" s="51"/>
      <c r="U11" s="51"/>
      <c r="V11" s="51"/>
      <c r="W11" s="51"/>
      <c r="X11" s="51"/>
      <c r="Y11" s="53" t="s">
        <v>261</v>
      </c>
      <c r="Z11" s="53" t="s">
        <v>261</v>
      </c>
      <c r="AA11" s="53" t="s">
        <v>261</v>
      </c>
      <c r="AB11" s="53" t="s">
        <v>263</v>
      </c>
      <c r="AC11" s="53" t="s">
        <v>274</v>
      </c>
      <c r="AD11" s="53" t="s">
        <v>269</v>
      </c>
      <c r="AE11" s="53" t="s">
        <v>252</v>
      </c>
      <c r="AF11" s="53" t="s">
        <v>243</v>
      </c>
      <c r="AG11" s="54"/>
      <c r="AH11" s="53" t="s">
        <v>265</v>
      </c>
      <c r="AI11" s="53"/>
      <c r="AJ11" s="53"/>
      <c r="AK11" s="53"/>
    </row>
    <row r="12" spans="1:38" ht="32.4" customHeight="1">
      <c r="A12" s="15">
        <v>8</v>
      </c>
      <c r="B12" s="15" t="s">
        <v>246</v>
      </c>
      <c r="C12" s="15" t="s">
        <v>247</v>
      </c>
      <c r="D12" s="15" t="s">
        <v>264</v>
      </c>
      <c r="E12" s="60" t="s">
        <v>298</v>
      </c>
      <c r="F12" s="15" t="s">
        <v>219</v>
      </c>
      <c r="G12" s="64"/>
      <c r="H12" s="51"/>
      <c r="I12" s="51"/>
      <c r="J12" s="51"/>
      <c r="K12" s="52" t="s">
        <v>282</v>
      </c>
      <c r="L12" s="52" t="s">
        <v>283</v>
      </c>
      <c r="M12" s="51">
        <v>5</v>
      </c>
      <c r="N12" s="51" t="s">
        <v>235</v>
      </c>
      <c r="O12" s="69" t="s">
        <v>326</v>
      </c>
      <c r="P12" s="69"/>
      <c r="Q12" s="51"/>
      <c r="R12" s="51"/>
      <c r="S12" s="51"/>
      <c r="T12" s="51"/>
      <c r="U12" s="51"/>
      <c r="V12" s="51"/>
      <c r="W12" s="51"/>
      <c r="X12" s="51"/>
      <c r="Y12" s="53" t="s">
        <v>261</v>
      </c>
      <c r="Z12" s="53" t="s">
        <v>261</v>
      </c>
      <c r="AA12" s="53" t="s">
        <v>261</v>
      </c>
      <c r="AB12" s="53" t="s">
        <v>261</v>
      </c>
      <c r="AC12" s="53" t="s">
        <v>266</v>
      </c>
      <c r="AD12" s="53" t="s">
        <v>269</v>
      </c>
      <c r="AE12" s="53"/>
      <c r="AF12" s="53" t="s">
        <v>266</v>
      </c>
      <c r="AG12" s="53"/>
      <c r="AH12" s="53" t="s">
        <v>265</v>
      </c>
      <c r="AI12" s="53"/>
      <c r="AJ12" s="53"/>
      <c r="AK12" s="53"/>
    </row>
    <row r="13" spans="1:38" ht="32.4" customHeight="1">
      <c r="A13" s="15">
        <v>9</v>
      </c>
      <c r="B13" s="15" t="s">
        <v>246</v>
      </c>
      <c r="C13" s="15" t="s">
        <v>247</v>
      </c>
      <c r="D13" s="15" t="s">
        <v>264</v>
      </c>
      <c r="E13" s="60" t="s">
        <v>299</v>
      </c>
      <c r="F13" s="15" t="s">
        <v>220</v>
      </c>
      <c r="G13" s="64"/>
      <c r="H13" s="51"/>
      <c r="I13" s="51"/>
      <c r="J13" s="51"/>
      <c r="K13" s="52" t="s">
        <v>285</v>
      </c>
      <c r="L13" s="52" t="s">
        <v>282</v>
      </c>
      <c r="M13" s="51">
        <v>100</v>
      </c>
      <c r="N13" s="51" t="s">
        <v>237</v>
      </c>
      <c r="O13" s="69" t="s">
        <v>332</v>
      </c>
      <c r="P13" s="69"/>
      <c r="Q13" s="51"/>
      <c r="R13" s="51"/>
      <c r="S13" s="51"/>
      <c r="T13" s="51"/>
      <c r="U13" s="51"/>
      <c r="V13" s="51"/>
      <c r="W13" s="51"/>
      <c r="X13" s="51"/>
      <c r="Y13" s="53" t="s">
        <v>261</v>
      </c>
      <c r="Z13" s="53" t="s">
        <v>261</v>
      </c>
      <c r="AA13" s="53" t="s">
        <v>261</v>
      </c>
      <c r="AB13" s="53" t="s">
        <v>263</v>
      </c>
      <c r="AC13" s="53" t="s">
        <v>273</v>
      </c>
      <c r="AD13" s="53" t="s">
        <v>269</v>
      </c>
      <c r="AE13" s="53" t="s">
        <v>252</v>
      </c>
      <c r="AF13" s="53" t="s">
        <v>243</v>
      </c>
      <c r="AG13" s="53"/>
      <c r="AH13" s="53" t="s">
        <v>265</v>
      </c>
      <c r="AI13" s="53"/>
      <c r="AJ13" s="53"/>
      <c r="AK13" s="53"/>
    </row>
    <row r="14" spans="1:38" ht="32.4" customHeight="1">
      <c r="A14" s="15">
        <v>10</v>
      </c>
      <c r="B14" s="15" t="s">
        <v>246</v>
      </c>
      <c r="C14" s="15" t="s">
        <v>247</v>
      </c>
      <c r="D14" s="15" t="s">
        <v>264</v>
      </c>
      <c r="E14" s="60" t="s">
        <v>300</v>
      </c>
      <c r="F14" s="15" t="s">
        <v>219</v>
      </c>
      <c r="G14" s="64"/>
      <c r="H14" s="51"/>
      <c r="I14" s="51"/>
      <c r="J14" s="51"/>
      <c r="K14" s="52" t="s">
        <v>281</v>
      </c>
      <c r="L14" s="52" t="s">
        <v>282</v>
      </c>
      <c r="M14" s="51">
        <v>300</v>
      </c>
      <c r="N14" s="51" t="s">
        <v>236</v>
      </c>
      <c r="O14" s="69" t="s">
        <v>332</v>
      </c>
      <c r="P14" s="69"/>
      <c r="Q14" s="51"/>
      <c r="R14" s="51"/>
      <c r="S14" s="51"/>
      <c r="T14" s="51"/>
      <c r="U14" s="51"/>
      <c r="V14" s="51"/>
      <c r="W14" s="51"/>
      <c r="X14" s="51"/>
      <c r="Y14" s="53" t="s">
        <v>261</v>
      </c>
      <c r="Z14" s="53" t="s">
        <v>261</v>
      </c>
      <c r="AA14" s="53" t="s">
        <v>261</v>
      </c>
      <c r="AB14" s="53" t="s">
        <v>263</v>
      </c>
      <c r="AC14" s="53" t="s">
        <v>274</v>
      </c>
      <c r="AD14" s="53" t="s">
        <v>270</v>
      </c>
      <c r="AE14" s="51"/>
      <c r="AF14" s="53" t="s">
        <v>243</v>
      </c>
      <c r="AG14" s="51"/>
      <c r="AH14" s="53" t="s">
        <v>265</v>
      </c>
      <c r="AI14" s="53"/>
      <c r="AJ14" s="53"/>
      <c r="AK14" s="53"/>
    </row>
    <row r="15" spans="1:38" ht="32.4" customHeight="1">
      <c r="A15" s="15">
        <v>11</v>
      </c>
      <c r="B15" s="15" t="s">
        <v>246</v>
      </c>
      <c r="C15" s="15" t="s">
        <v>247</v>
      </c>
      <c r="D15" s="15" t="s">
        <v>264</v>
      </c>
      <c r="E15" s="60" t="s">
        <v>301</v>
      </c>
      <c r="F15" s="15" t="s">
        <v>219</v>
      </c>
      <c r="G15" s="64"/>
      <c r="H15" s="51"/>
      <c r="I15" s="51"/>
      <c r="J15" s="51"/>
      <c r="K15" s="52" t="s">
        <v>282</v>
      </c>
      <c r="L15" s="52" t="s">
        <v>284</v>
      </c>
      <c r="M15" s="51">
        <v>20</v>
      </c>
      <c r="N15" s="51" t="s">
        <v>236</v>
      </c>
      <c r="O15" s="69" t="s">
        <v>326</v>
      </c>
      <c r="P15" s="69"/>
      <c r="Q15" s="51"/>
      <c r="R15" s="51"/>
      <c r="S15" s="51"/>
      <c r="T15" s="51"/>
      <c r="U15" s="51"/>
      <c r="V15" s="51"/>
      <c r="W15" s="51"/>
      <c r="X15" s="51"/>
      <c r="Y15" s="53" t="s">
        <v>261</v>
      </c>
      <c r="Z15" s="53" t="s">
        <v>261</v>
      </c>
      <c r="AA15" s="53" t="s">
        <v>261</v>
      </c>
      <c r="AB15" s="53" t="s">
        <v>261</v>
      </c>
      <c r="AC15" s="53" t="s">
        <v>275</v>
      </c>
      <c r="AD15" s="53" t="s">
        <v>269</v>
      </c>
      <c r="AE15" s="51"/>
      <c r="AF15" s="53" t="s">
        <v>254</v>
      </c>
      <c r="AG15" s="51"/>
      <c r="AH15" s="53" t="s">
        <v>265</v>
      </c>
      <c r="AI15" s="53"/>
      <c r="AJ15" s="53"/>
      <c r="AK15" s="53"/>
    </row>
    <row r="16" spans="1:38" ht="32.4" customHeight="1">
      <c r="A16" s="15">
        <v>12</v>
      </c>
      <c r="B16" s="15" t="s">
        <v>246</v>
      </c>
      <c r="C16" s="15" t="s">
        <v>247</v>
      </c>
      <c r="D16" s="15" t="s">
        <v>264</v>
      </c>
      <c r="E16" s="60" t="s">
        <v>302</v>
      </c>
      <c r="F16" s="15" t="s">
        <v>219</v>
      </c>
      <c r="G16" s="64"/>
      <c r="H16" s="51"/>
      <c r="I16" s="51"/>
      <c r="J16" s="51"/>
      <c r="K16" s="52" t="s">
        <v>282</v>
      </c>
      <c r="L16" s="52" t="s">
        <v>284</v>
      </c>
      <c r="M16" s="51">
        <v>0</v>
      </c>
      <c r="N16" s="51" t="s">
        <v>236</v>
      </c>
      <c r="O16" s="69" t="s">
        <v>326</v>
      </c>
      <c r="P16" s="69"/>
      <c r="Q16" s="51"/>
      <c r="R16" s="51"/>
      <c r="S16" s="51"/>
      <c r="T16" s="51"/>
      <c r="U16" s="51"/>
      <c r="V16" s="51"/>
      <c r="W16" s="51"/>
      <c r="X16" s="51"/>
      <c r="Y16" s="53" t="s">
        <v>261</v>
      </c>
      <c r="Z16" s="53" t="s">
        <v>261</v>
      </c>
      <c r="AA16" s="53" t="s">
        <v>261</v>
      </c>
      <c r="AB16" s="53" t="s">
        <v>261</v>
      </c>
      <c r="AC16" s="53" t="s">
        <v>273</v>
      </c>
      <c r="AD16" s="53" t="s">
        <v>269</v>
      </c>
      <c r="AE16" s="51"/>
      <c r="AF16" s="53" t="s">
        <v>254</v>
      </c>
      <c r="AG16" s="51"/>
      <c r="AH16" s="53" t="s">
        <v>265</v>
      </c>
      <c r="AI16" s="53"/>
      <c r="AJ16" s="53"/>
      <c r="AK16" s="53"/>
    </row>
    <row r="17" spans="1:37" s="77" customFormat="1" ht="32.4" customHeight="1">
      <c r="A17" s="70">
        <v>13</v>
      </c>
      <c r="B17" s="70" t="s">
        <v>246</v>
      </c>
      <c r="C17" s="70" t="s">
        <v>247</v>
      </c>
      <c r="D17" s="70" t="s">
        <v>264</v>
      </c>
      <c r="E17" s="71" t="s">
        <v>316</v>
      </c>
      <c r="F17" s="70" t="s">
        <v>219</v>
      </c>
      <c r="G17" s="72"/>
      <c r="H17" s="73"/>
      <c r="I17" s="73"/>
      <c r="J17" s="73"/>
      <c r="K17" s="74"/>
      <c r="L17" s="74"/>
      <c r="M17" s="73"/>
      <c r="N17" s="73" t="s">
        <v>312</v>
      </c>
      <c r="O17" s="75" t="s">
        <v>324</v>
      </c>
      <c r="P17" s="75"/>
      <c r="Q17" s="73"/>
      <c r="R17" s="73"/>
      <c r="S17" s="73"/>
      <c r="T17" s="73"/>
      <c r="U17" s="73"/>
      <c r="V17" s="73"/>
      <c r="W17" s="73"/>
      <c r="X17" s="73"/>
      <c r="Y17" s="76"/>
      <c r="Z17" s="76"/>
      <c r="AA17" s="76"/>
      <c r="AB17" s="76"/>
      <c r="AC17" s="76"/>
      <c r="AD17" s="76"/>
      <c r="AE17" s="73"/>
      <c r="AF17" s="76"/>
      <c r="AG17" s="73"/>
      <c r="AH17" s="73"/>
      <c r="AI17" s="73"/>
      <c r="AJ17" s="73"/>
      <c r="AK17" s="76"/>
    </row>
    <row r="18" spans="1:37" ht="32.4" customHeight="1">
      <c r="A18" s="15">
        <v>14</v>
      </c>
      <c r="B18" s="15" t="s">
        <v>246</v>
      </c>
      <c r="C18" s="15" t="s">
        <v>247</v>
      </c>
      <c r="D18" s="15" t="s">
        <v>264</v>
      </c>
      <c r="E18" s="60" t="s">
        <v>315</v>
      </c>
      <c r="F18" s="15" t="s">
        <v>219</v>
      </c>
      <c r="G18" s="64"/>
      <c r="H18" s="51"/>
      <c r="I18" s="51"/>
      <c r="J18" s="51"/>
      <c r="K18" s="52"/>
      <c r="L18" s="52"/>
      <c r="M18" s="51"/>
      <c r="N18" s="51" t="s">
        <v>312</v>
      </c>
      <c r="O18" s="69" t="s">
        <v>325</v>
      </c>
      <c r="P18" s="69"/>
      <c r="Q18" s="51"/>
      <c r="R18" s="51"/>
      <c r="S18" s="51"/>
      <c r="T18" s="51"/>
      <c r="U18" s="51"/>
      <c r="V18" s="51"/>
      <c r="W18" s="51"/>
      <c r="X18" s="51"/>
      <c r="Y18" s="53"/>
      <c r="Z18" s="53"/>
      <c r="AA18" s="53"/>
      <c r="AB18" s="53"/>
      <c r="AC18" s="53"/>
      <c r="AD18" s="53"/>
      <c r="AE18" s="51"/>
      <c r="AF18" s="53"/>
      <c r="AG18" s="51"/>
      <c r="AH18" s="51"/>
      <c r="AI18" s="51"/>
      <c r="AJ18" s="51"/>
      <c r="AK18" s="53"/>
    </row>
    <row r="19" spans="1:37" ht="32.4" customHeight="1">
      <c r="A19" s="15">
        <v>15</v>
      </c>
      <c r="B19" s="15" t="s">
        <v>246</v>
      </c>
      <c r="C19" s="15" t="s">
        <v>247</v>
      </c>
      <c r="D19" s="15" t="s">
        <v>264</v>
      </c>
      <c r="E19" s="60" t="s">
        <v>317</v>
      </c>
      <c r="F19" s="15" t="s">
        <v>219</v>
      </c>
      <c r="G19" s="64"/>
      <c r="H19" s="51"/>
      <c r="I19" s="51"/>
      <c r="J19" s="51"/>
      <c r="K19" s="52"/>
      <c r="L19" s="52"/>
      <c r="M19" s="51"/>
      <c r="N19" s="51" t="s">
        <v>312</v>
      </c>
      <c r="O19" s="69" t="s">
        <v>332</v>
      </c>
      <c r="P19" s="69"/>
      <c r="Q19" s="51"/>
      <c r="R19" s="51"/>
      <c r="S19" s="51"/>
      <c r="T19" s="51"/>
      <c r="U19" s="51"/>
      <c r="V19" s="51"/>
      <c r="W19" s="51"/>
      <c r="X19" s="51"/>
      <c r="Y19" s="53"/>
      <c r="Z19" s="53"/>
      <c r="AA19" s="53"/>
      <c r="AB19" s="53"/>
      <c r="AC19" s="53"/>
      <c r="AD19" s="53"/>
      <c r="AE19" s="51"/>
      <c r="AF19" s="53"/>
      <c r="AG19" s="51"/>
      <c r="AH19" s="51"/>
      <c r="AI19" s="51"/>
      <c r="AJ19" s="51"/>
      <c r="AK19" s="53"/>
    </row>
    <row r="20" spans="1:37" ht="32.4" customHeight="1">
      <c r="A20" s="15">
        <v>16</v>
      </c>
      <c r="B20" s="15" t="s">
        <v>246</v>
      </c>
      <c r="C20" s="15" t="s">
        <v>247</v>
      </c>
      <c r="D20" s="15" t="s">
        <v>264</v>
      </c>
      <c r="E20" s="60" t="s">
        <v>318</v>
      </c>
      <c r="F20" s="15" t="s">
        <v>219</v>
      </c>
      <c r="G20" s="64"/>
      <c r="H20" s="51"/>
      <c r="I20" s="51"/>
      <c r="J20" s="51"/>
      <c r="K20" s="52"/>
      <c r="L20" s="52"/>
      <c r="M20" s="51"/>
      <c r="N20" s="51" t="s">
        <v>312</v>
      </c>
      <c r="O20" s="69" t="s">
        <v>323</v>
      </c>
      <c r="P20" s="69"/>
      <c r="Q20" s="51"/>
      <c r="R20" s="51"/>
      <c r="S20" s="51"/>
      <c r="T20" s="51"/>
      <c r="U20" s="51"/>
      <c r="V20" s="51"/>
      <c r="W20" s="51"/>
      <c r="X20" s="51"/>
      <c r="Y20" s="53"/>
      <c r="Z20" s="53"/>
      <c r="AA20" s="53"/>
      <c r="AB20" s="53"/>
      <c r="AC20" s="53"/>
      <c r="AD20" s="53"/>
      <c r="AE20" s="51"/>
      <c r="AF20" s="53"/>
      <c r="AG20" s="51"/>
      <c r="AH20" s="51"/>
      <c r="AI20" s="51"/>
      <c r="AJ20" s="51"/>
      <c r="AK20" s="53"/>
    </row>
    <row r="21" spans="1:37" ht="32.4" customHeight="1">
      <c r="A21" s="15">
        <v>17</v>
      </c>
      <c r="B21" s="15" t="s">
        <v>246</v>
      </c>
      <c r="C21" s="15" t="s">
        <v>247</v>
      </c>
      <c r="D21" s="15" t="s">
        <v>264</v>
      </c>
      <c r="E21" s="60" t="s">
        <v>340</v>
      </c>
      <c r="F21" s="15" t="s">
        <v>219</v>
      </c>
      <c r="G21" s="64"/>
      <c r="H21" s="51"/>
      <c r="I21" s="51"/>
      <c r="J21" s="51"/>
      <c r="K21" s="52"/>
      <c r="L21" s="52"/>
      <c r="M21" s="51"/>
      <c r="N21" s="51" t="s">
        <v>312</v>
      </c>
      <c r="O21" s="69" t="s">
        <v>349</v>
      </c>
      <c r="P21" s="69"/>
      <c r="Q21" s="51"/>
      <c r="R21" s="51"/>
      <c r="S21" s="51"/>
      <c r="T21" s="51"/>
      <c r="U21" s="51"/>
      <c r="V21" s="51"/>
      <c r="W21" s="51"/>
      <c r="X21" s="51"/>
      <c r="Y21" s="53"/>
      <c r="Z21" s="53"/>
      <c r="AA21" s="53"/>
      <c r="AB21" s="53"/>
      <c r="AC21" s="53"/>
      <c r="AD21" s="53"/>
      <c r="AE21" s="51"/>
      <c r="AF21" s="53"/>
      <c r="AG21" s="51"/>
      <c r="AH21" s="51"/>
      <c r="AI21" s="51"/>
      <c r="AJ21" s="51"/>
      <c r="AK21" s="53"/>
    </row>
    <row r="22" spans="1:37" ht="32.4" customHeight="1">
      <c r="A22" s="15">
        <v>18</v>
      </c>
      <c r="B22" s="15" t="s">
        <v>246</v>
      </c>
      <c r="C22" s="15" t="s">
        <v>247</v>
      </c>
      <c r="D22" s="15" t="s">
        <v>264</v>
      </c>
      <c r="E22" s="60" t="s">
        <v>341</v>
      </c>
      <c r="F22" s="15" t="s">
        <v>219</v>
      </c>
      <c r="G22" s="64"/>
      <c r="H22" s="51"/>
      <c r="I22" s="51"/>
      <c r="J22" s="51"/>
      <c r="K22" s="52"/>
      <c r="L22" s="52"/>
      <c r="M22" s="51"/>
      <c r="N22" s="51" t="s">
        <v>312</v>
      </c>
      <c r="O22" s="69" t="s">
        <v>349</v>
      </c>
      <c r="P22" s="69"/>
      <c r="Q22" s="51"/>
      <c r="R22" s="51"/>
      <c r="S22" s="51"/>
      <c r="T22" s="51"/>
      <c r="U22" s="51"/>
      <c r="V22" s="51"/>
      <c r="W22" s="51"/>
      <c r="X22" s="51"/>
      <c r="Y22" s="53"/>
      <c r="Z22" s="53"/>
      <c r="AA22" s="53"/>
      <c r="AB22" s="53"/>
      <c r="AC22" s="53"/>
      <c r="AD22" s="53"/>
      <c r="AE22" s="51"/>
      <c r="AF22" s="53"/>
      <c r="AG22" s="51"/>
      <c r="AH22" s="51"/>
      <c r="AI22" s="51"/>
      <c r="AJ22" s="51"/>
      <c r="AK22" s="53"/>
    </row>
    <row r="23" spans="1:37" ht="32.4" customHeight="1">
      <c r="A23" s="15">
        <v>19</v>
      </c>
      <c r="B23" s="15" t="s">
        <v>246</v>
      </c>
      <c r="C23" s="15" t="s">
        <v>247</v>
      </c>
      <c r="D23" s="15" t="s">
        <v>264</v>
      </c>
      <c r="E23" s="60" t="s">
        <v>342</v>
      </c>
      <c r="F23" s="15" t="s">
        <v>219</v>
      </c>
      <c r="G23" s="64"/>
      <c r="H23" s="51"/>
      <c r="I23" s="51"/>
      <c r="J23" s="51"/>
      <c r="K23" s="52"/>
      <c r="L23" s="52"/>
      <c r="M23" s="51"/>
      <c r="N23" s="51" t="s">
        <v>312</v>
      </c>
      <c r="O23" s="69" t="s">
        <v>349</v>
      </c>
      <c r="P23" s="69"/>
      <c r="Q23" s="51"/>
      <c r="R23" s="51"/>
      <c r="S23" s="51"/>
      <c r="T23" s="51"/>
      <c r="U23" s="51"/>
      <c r="V23" s="51"/>
      <c r="W23" s="51"/>
      <c r="X23" s="51"/>
      <c r="Y23" s="53"/>
      <c r="Z23" s="53"/>
      <c r="AA23" s="53"/>
      <c r="AB23" s="53"/>
      <c r="AC23" s="53"/>
      <c r="AD23" s="53"/>
      <c r="AE23" s="51"/>
      <c r="AF23" s="53"/>
      <c r="AG23" s="51"/>
      <c r="AH23" s="51"/>
      <c r="AI23" s="51"/>
      <c r="AJ23" s="51"/>
      <c r="AK23" s="53"/>
    </row>
    <row r="24" spans="1:37" ht="32.4" customHeight="1">
      <c r="A24" s="15">
        <v>20</v>
      </c>
      <c r="B24" s="15" t="s">
        <v>246</v>
      </c>
      <c r="C24" s="15" t="s">
        <v>247</v>
      </c>
      <c r="D24" s="60" t="s">
        <v>20</v>
      </c>
      <c r="E24" s="92" t="s">
        <v>303</v>
      </c>
      <c r="F24" s="15" t="s">
        <v>219</v>
      </c>
      <c r="G24" s="64">
        <v>100</v>
      </c>
      <c r="H24" s="15">
        <v>0</v>
      </c>
      <c r="I24" s="15"/>
      <c r="J24" s="51" t="s">
        <v>221</v>
      </c>
      <c r="K24" s="52" t="s">
        <v>286</v>
      </c>
      <c r="L24" s="52" t="s">
        <v>278</v>
      </c>
      <c r="M24" s="51">
        <v>20</v>
      </c>
      <c r="N24" s="51" t="s">
        <v>235</v>
      </c>
      <c r="O24" s="69" t="s">
        <v>251</v>
      </c>
      <c r="P24" s="69"/>
      <c r="Q24" s="51"/>
      <c r="R24" s="51"/>
      <c r="S24" s="51"/>
      <c r="T24" s="51"/>
      <c r="U24" s="51"/>
      <c r="V24" s="51"/>
      <c r="W24" s="51"/>
      <c r="X24" s="51"/>
      <c r="Y24" s="53" t="s">
        <v>261</v>
      </c>
      <c r="Z24" s="53" t="s">
        <v>261</v>
      </c>
      <c r="AA24" s="53" t="s">
        <v>261</v>
      </c>
      <c r="AB24" s="53" t="s">
        <v>261</v>
      </c>
      <c r="AC24" s="53" t="s">
        <v>271</v>
      </c>
      <c r="AD24" s="53" t="s">
        <v>253</v>
      </c>
      <c r="AE24" s="51"/>
      <c r="AF24" s="53" t="s">
        <v>254</v>
      </c>
      <c r="AG24" s="51"/>
      <c r="AH24" s="51"/>
      <c r="AI24" s="51"/>
      <c r="AJ24" s="51"/>
      <c r="AK24" s="53" t="s">
        <v>265</v>
      </c>
    </row>
    <row r="25" spans="1:37" ht="32.4" customHeight="1">
      <c r="A25" s="15">
        <v>21</v>
      </c>
      <c r="B25" s="15" t="s">
        <v>246</v>
      </c>
      <c r="C25" s="15" t="s">
        <v>247</v>
      </c>
      <c r="D25" s="60" t="s">
        <v>20</v>
      </c>
      <c r="E25" s="60" t="s">
        <v>304</v>
      </c>
      <c r="F25" s="15" t="s">
        <v>219</v>
      </c>
      <c r="G25" s="64">
        <v>100</v>
      </c>
      <c r="H25" s="51">
        <v>0</v>
      </c>
      <c r="I25" s="51"/>
      <c r="J25" s="51" t="s">
        <v>221</v>
      </c>
      <c r="K25" s="52" t="s">
        <v>278</v>
      </c>
      <c r="L25" s="52" t="s">
        <v>231</v>
      </c>
      <c r="M25" s="51">
        <v>20</v>
      </c>
      <c r="N25" s="51" t="s">
        <v>236</v>
      </c>
      <c r="O25" s="69" t="s">
        <v>251</v>
      </c>
      <c r="P25" s="69"/>
      <c r="Q25" s="51"/>
      <c r="R25" s="51"/>
      <c r="S25" s="51"/>
      <c r="T25" s="51"/>
      <c r="U25" s="51"/>
      <c r="V25" s="51"/>
      <c r="W25" s="51"/>
      <c r="X25" s="51"/>
      <c r="Y25" s="53" t="s">
        <v>261</v>
      </c>
      <c r="Z25" s="53" t="s">
        <v>261</v>
      </c>
      <c r="AA25" s="53" t="s">
        <v>261</v>
      </c>
      <c r="AB25" s="53" t="s">
        <v>261</v>
      </c>
      <c r="AC25" s="53" t="s">
        <v>251</v>
      </c>
      <c r="AD25" s="53" t="s">
        <v>253</v>
      </c>
      <c r="AE25" s="51"/>
      <c r="AF25" s="53" t="s">
        <v>243</v>
      </c>
      <c r="AG25" s="54" t="s">
        <v>268</v>
      </c>
      <c r="AH25" s="54"/>
      <c r="AI25" s="54"/>
      <c r="AJ25" s="54"/>
      <c r="AK25" s="53" t="s">
        <v>265</v>
      </c>
    </row>
    <row r="26" spans="1:37" ht="32.4" customHeight="1">
      <c r="A26" s="15">
        <v>22</v>
      </c>
      <c r="B26" s="15" t="s">
        <v>246</v>
      </c>
      <c r="C26" s="15" t="s">
        <v>247</v>
      </c>
      <c r="D26" s="60" t="s">
        <v>20</v>
      </c>
      <c r="E26" s="60" t="s">
        <v>305</v>
      </c>
      <c r="F26" s="15" t="s">
        <v>219</v>
      </c>
      <c r="G26" s="64">
        <v>50</v>
      </c>
      <c r="H26" s="51">
        <v>0</v>
      </c>
      <c r="I26" s="51"/>
      <c r="J26" s="51" t="s">
        <v>221</v>
      </c>
      <c r="K26" s="52" t="s">
        <v>231</v>
      </c>
      <c r="L26" s="52" t="s">
        <v>287</v>
      </c>
      <c r="M26" s="44">
        <v>10</v>
      </c>
      <c r="N26" s="51" t="s">
        <v>236</v>
      </c>
      <c r="O26" s="69" t="s">
        <v>251</v>
      </c>
      <c r="P26" s="69"/>
      <c r="Q26" s="51"/>
      <c r="R26" s="51"/>
      <c r="S26" s="51"/>
      <c r="T26" s="51"/>
      <c r="U26" s="51"/>
      <c r="V26" s="51"/>
      <c r="W26" s="51"/>
      <c r="X26" s="51"/>
      <c r="Y26" s="53" t="s">
        <v>263</v>
      </c>
      <c r="Z26" s="53" t="s">
        <v>261</v>
      </c>
      <c r="AA26" s="53" t="s">
        <v>261</v>
      </c>
      <c r="AB26" s="53" t="s">
        <v>263</v>
      </c>
      <c r="AC26" s="53" t="s">
        <v>276</v>
      </c>
      <c r="AD26" s="53" t="s">
        <v>253</v>
      </c>
      <c r="AE26" s="51"/>
      <c r="AF26" s="53" t="s">
        <v>254</v>
      </c>
      <c r="AG26" s="51"/>
      <c r="AH26" s="51"/>
      <c r="AI26" s="51"/>
      <c r="AJ26" s="51"/>
      <c r="AK26" s="53" t="s">
        <v>265</v>
      </c>
    </row>
    <row r="27" spans="1:37" ht="32.4" customHeight="1">
      <c r="A27" s="15">
        <v>23</v>
      </c>
      <c r="B27" s="15" t="s">
        <v>246</v>
      </c>
      <c r="C27" s="15" t="s">
        <v>247</v>
      </c>
      <c r="D27" s="60" t="s">
        <v>20</v>
      </c>
      <c r="E27" s="60" t="s">
        <v>306</v>
      </c>
      <c r="F27" s="15" t="s">
        <v>219</v>
      </c>
      <c r="G27" s="64">
        <v>50</v>
      </c>
      <c r="H27" s="51">
        <v>0</v>
      </c>
      <c r="I27" s="51"/>
      <c r="J27" s="51" t="s">
        <v>221</v>
      </c>
      <c r="K27" s="52" t="s">
        <v>287</v>
      </c>
      <c r="L27" s="52" t="s">
        <v>288</v>
      </c>
      <c r="M27" s="51">
        <v>10</v>
      </c>
      <c r="N27" s="51" t="s">
        <v>236</v>
      </c>
      <c r="O27" s="69" t="s">
        <v>251</v>
      </c>
      <c r="P27" s="69"/>
      <c r="Q27" s="51"/>
      <c r="R27" s="51"/>
      <c r="S27" s="51"/>
      <c r="T27" s="51"/>
      <c r="U27" s="51"/>
      <c r="V27" s="51"/>
      <c r="W27" s="51"/>
      <c r="X27" s="51"/>
      <c r="Y27" s="53" t="s">
        <v>261</v>
      </c>
      <c r="Z27" s="53" t="s">
        <v>261</v>
      </c>
      <c r="AA27" s="53" t="s">
        <v>261</v>
      </c>
      <c r="AB27" s="53" t="s">
        <v>263</v>
      </c>
      <c r="AC27" s="53" t="s">
        <v>276</v>
      </c>
      <c r="AD27" s="53" t="s">
        <v>253</v>
      </c>
      <c r="AE27" s="51"/>
      <c r="AF27" s="53" t="s">
        <v>254</v>
      </c>
      <c r="AG27" s="51"/>
      <c r="AH27" s="51"/>
      <c r="AI27" s="51"/>
      <c r="AJ27" s="51"/>
      <c r="AK27" s="53" t="s">
        <v>265</v>
      </c>
    </row>
    <row r="28" spans="1:37" ht="32.4" customHeight="1">
      <c r="A28" s="15">
        <v>24</v>
      </c>
      <c r="B28" s="15" t="s">
        <v>246</v>
      </c>
      <c r="C28" s="15" t="s">
        <v>247</v>
      </c>
      <c r="D28" s="60" t="s">
        <v>20</v>
      </c>
      <c r="E28" s="60" t="s">
        <v>307</v>
      </c>
      <c r="F28" s="15" t="s">
        <v>219</v>
      </c>
      <c r="G28" s="64">
        <v>600</v>
      </c>
      <c r="H28" s="51">
        <v>0</v>
      </c>
      <c r="I28" s="51"/>
      <c r="J28" s="51" t="s">
        <v>221</v>
      </c>
      <c r="K28" s="52" t="s">
        <v>288</v>
      </c>
      <c r="L28" s="52" t="s">
        <v>289</v>
      </c>
      <c r="M28" s="51">
        <v>120</v>
      </c>
      <c r="N28" s="51" t="s">
        <v>236</v>
      </c>
      <c r="O28" s="69" t="s">
        <v>332</v>
      </c>
      <c r="P28" s="69"/>
      <c r="Q28" s="51"/>
      <c r="R28" s="51"/>
      <c r="S28" s="51"/>
      <c r="T28" s="51"/>
      <c r="U28" s="51"/>
      <c r="V28" s="51"/>
      <c r="W28" s="51"/>
      <c r="X28" s="51"/>
      <c r="Y28" s="53" t="s">
        <v>261</v>
      </c>
      <c r="Z28" s="53" t="s">
        <v>261</v>
      </c>
      <c r="AA28" s="53" t="s">
        <v>261</v>
      </c>
      <c r="AB28" s="53" t="s">
        <v>261</v>
      </c>
      <c r="AC28" s="53" t="s">
        <v>274</v>
      </c>
      <c r="AD28" s="53" t="s">
        <v>253</v>
      </c>
      <c r="AE28" s="51"/>
      <c r="AF28" s="51"/>
      <c r="AG28" s="51"/>
      <c r="AH28" s="51"/>
      <c r="AI28" s="51"/>
      <c r="AJ28" s="51"/>
      <c r="AK28" s="53" t="s">
        <v>265</v>
      </c>
    </row>
    <row r="29" spans="1:37" ht="32.4" customHeight="1">
      <c r="A29" s="15">
        <v>25</v>
      </c>
      <c r="B29" s="15" t="s">
        <v>246</v>
      </c>
      <c r="C29" s="15" t="s">
        <v>247</v>
      </c>
      <c r="D29" s="60" t="s">
        <v>20</v>
      </c>
      <c r="E29" s="60" t="s">
        <v>308</v>
      </c>
      <c r="F29" s="15" t="s">
        <v>220</v>
      </c>
      <c r="G29" s="64">
        <v>1500</v>
      </c>
      <c r="H29" s="51">
        <v>50</v>
      </c>
      <c r="I29" s="51"/>
      <c r="J29" s="51">
        <f>G29/H29</f>
        <v>30</v>
      </c>
      <c r="K29" s="52" t="s">
        <v>289</v>
      </c>
      <c r="L29" s="52" t="s">
        <v>290</v>
      </c>
      <c r="M29" s="51">
        <v>300</v>
      </c>
      <c r="N29" s="51" t="s">
        <v>237</v>
      </c>
      <c r="O29" s="69" t="s">
        <v>319</v>
      </c>
      <c r="P29" s="69"/>
      <c r="Q29" s="51"/>
      <c r="R29" s="51"/>
      <c r="S29" s="51"/>
      <c r="T29" s="51"/>
      <c r="U29" s="51"/>
      <c r="V29" s="51"/>
      <c r="W29" s="51"/>
      <c r="X29" s="51"/>
      <c r="Y29" s="53" t="s">
        <v>261</v>
      </c>
      <c r="Z29" s="53" t="s">
        <v>261</v>
      </c>
      <c r="AA29" s="53" t="s">
        <v>261</v>
      </c>
      <c r="AB29" s="53" t="s">
        <v>261</v>
      </c>
      <c r="AC29" s="53" t="s">
        <v>274</v>
      </c>
      <c r="AD29" s="53" t="s">
        <v>253</v>
      </c>
      <c r="AE29" s="53" t="s">
        <v>252</v>
      </c>
      <c r="AF29" s="53" t="s">
        <v>243</v>
      </c>
      <c r="AG29" s="54" t="s">
        <v>268</v>
      </c>
      <c r="AH29" s="54"/>
      <c r="AI29" s="54"/>
      <c r="AJ29" s="54"/>
      <c r="AK29" s="53" t="s">
        <v>265</v>
      </c>
    </row>
    <row r="30" spans="1:37" ht="32.4" customHeight="1">
      <c r="A30" s="15">
        <v>26</v>
      </c>
      <c r="B30" s="15" t="s">
        <v>246</v>
      </c>
      <c r="C30" s="15" t="s">
        <v>247</v>
      </c>
      <c r="D30" s="60" t="s">
        <v>20</v>
      </c>
      <c r="E30" s="60" t="s">
        <v>309</v>
      </c>
      <c r="F30" s="15" t="s">
        <v>219</v>
      </c>
      <c r="G30" s="64">
        <v>50</v>
      </c>
      <c r="H30" s="51">
        <v>0</v>
      </c>
      <c r="I30" s="51"/>
      <c r="J30" s="51" t="s">
        <v>221</v>
      </c>
      <c r="K30" s="52" t="s">
        <v>289</v>
      </c>
      <c r="L30" s="52" t="s">
        <v>290</v>
      </c>
      <c r="M30" s="51">
        <v>100</v>
      </c>
      <c r="N30" s="51" t="s">
        <v>235</v>
      </c>
      <c r="O30" s="69" t="s">
        <v>326</v>
      </c>
      <c r="P30" s="69"/>
      <c r="Q30" s="51"/>
      <c r="R30" s="51"/>
      <c r="S30" s="51"/>
      <c r="T30" s="51"/>
      <c r="U30" s="51"/>
      <c r="V30" s="51"/>
      <c r="W30" s="51"/>
      <c r="X30" s="51"/>
      <c r="Y30" s="53" t="s">
        <v>261</v>
      </c>
      <c r="Z30" s="53" t="s">
        <v>261</v>
      </c>
      <c r="AA30" s="53" t="s">
        <v>261</v>
      </c>
      <c r="AB30" s="53" t="s">
        <v>261</v>
      </c>
      <c r="AC30" s="53" t="s">
        <v>266</v>
      </c>
      <c r="AD30" s="53" t="s">
        <v>253</v>
      </c>
      <c r="AE30" s="51"/>
      <c r="AF30" s="53" t="s">
        <v>254</v>
      </c>
      <c r="AG30" s="54" t="s">
        <v>277</v>
      </c>
      <c r="AH30" s="54"/>
      <c r="AI30" s="54"/>
      <c r="AJ30" s="54"/>
      <c r="AK30" s="53" t="s">
        <v>265</v>
      </c>
    </row>
    <row r="31" spans="1:37" ht="32.4" customHeight="1">
      <c r="A31" s="15">
        <v>27</v>
      </c>
      <c r="B31" s="15" t="s">
        <v>246</v>
      </c>
      <c r="C31" s="15" t="s">
        <v>247</v>
      </c>
      <c r="D31" s="60" t="s">
        <v>20</v>
      </c>
      <c r="E31" s="60" t="s">
        <v>310</v>
      </c>
      <c r="F31" s="15" t="s">
        <v>219</v>
      </c>
      <c r="G31" s="64">
        <v>1500</v>
      </c>
      <c r="H31" s="51">
        <v>50</v>
      </c>
      <c r="I31" s="51"/>
      <c r="J31" s="51">
        <f>G31/H31</f>
        <v>30</v>
      </c>
      <c r="K31" s="52" t="s">
        <v>289</v>
      </c>
      <c r="L31" s="52" t="s">
        <v>290</v>
      </c>
      <c r="M31" s="51">
        <v>300</v>
      </c>
      <c r="N31" s="51" t="s">
        <v>237</v>
      </c>
      <c r="O31" s="69" t="s">
        <v>332</v>
      </c>
      <c r="P31" s="69"/>
      <c r="Q31" s="51"/>
      <c r="R31" s="51"/>
      <c r="S31" s="51"/>
      <c r="T31" s="51"/>
      <c r="U31" s="51"/>
      <c r="V31" s="51"/>
      <c r="W31" s="51"/>
      <c r="X31" s="51"/>
      <c r="Y31" s="53" t="s">
        <v>261</v>
      </c>
      <c r="Z31" s="53" t="s">
        <v>261</v>
      </c>
      <c r="AA31" s="53" t="s">
        <v>261</v>
      </c>
      <c r="AB31" s="53" t="s">
        <v>263</v>
      </c>
      <c r="AC31" s="53" t="s">
        <v>274</v>
      </c>
      <c r="AD31" s="53" t="s">
        <v>253</v>
      </c>
      <c r="AE31" s="51"/>
      <c r="AF31" s="53" t="s">
        <v>243</v>
      </c>
      <c r="AG31" s="51"/>
      <c r="AH31" s="51"/>
      <c r="AI31" s="51"/>
      <c r="AJ31" s="51"/>
      <c r="AK31" s="53" t="s">
        <v>265</v>
      </c>
    </row>
    <row r="32" spans="1:37" ht="32.4" customHeight="1">
      <c r="A32" s="15">
        <v>28</v>
      </c>
      <c r="B32" s="15" t="s">
        <v>246</v>
      </c>
      <c r="C32" s="15" t="s">
        <v>247</v>
      </c>
      <c r="D32" s="60" t="s">
        <v>20</v>
      </c>
      <c r="E32" s="60" t="s">
        <v>301</v>
      </c>
      <c r="F32" s="15" t="s">
        <v>219</v>
      </c>
      <c r="G32" s="64">
        <v>100</v>
      </c>
      <c r="H32" s="51">
        <v>0</v>
      </c>
      <c r="I32" s="51"/>
      <c r="J32" s="51" t="s">
        <v>221</v>
      </c>
      <c r="K32" s="52" t="s">
        <v>290</v>
      </c>
      <c r="L32" s="52" t="s">
        <v>291</v>
      </c>
      <c r="M32" s="51">
        <v>20</v>
      </c>
      <c r="N32" s="51" t="s">
        <v>236</v>
      </c>
      <c r="O32" s="69" t="s">
        <v>326</v>
      </c>
      <c r="P32" s="69"/>
      <c r="Q32" s="51"/>
      <c r="R32" s="51"/>
      <c r="S32" s="51"/>
      <c r="T32" s="51"/>
      <c r="U32" s="51"/>
      <c r="V32" s="51"/>
      <c r="W32" s="51"/>
      <c r="X32" s="51"/>
      <c r="Y32" s="53" t="s">
        <v>261</v>
      </c>
      <c r="Z32" s="53" t="s">
        <v>261</v>
      </c>
      <c r="AA32" s="53" t="s">
        <v>261</v>
      </c>
      <c r="AB32" s="53" t="s">
        <v>261</v>
      </c>
      <c r="AC32" s="53" t="s">
        <v>275</v>
      </c>
      <c r="AD32" s="53" t="s">
        <v>253</v>
      </c>
      <c r="AE32" s="51"/>
      <c r="AF32" s="53" t="s">
        <v>254</v>
      </c>
      <c r="AG32" s="51"/>
      <c r="AH32" s="51"/>
      <c r="AI32" s="51"/>
      <c r="AJ32" s="51"/>
      <c r="AK32" s="53" t="s">
        <v>265</v>
      </c>
    </row>
    <row r="33" spans="1:37" ht="32.4" customHeight="1">
      <c r="A33" s="15">
        <v>29</v>
      </c>
      <c r="B33" s="15" t="s">
        <v>246</v>
      </c>
      <c r="C33" s="15" t="s">
        <v>247</v>
      </c>
      <c r="D33" s="60" t="s">
        <v>20</v>
      </c>
      <c r="E33" s="60" t="s">
        <v>302</v>
      </c>
      <c r="F33" s="15" t="s">
        <v>219</v>
      </c>
      <c r="G33" s="64">
        <v>0</v>
      </c>
      <c r="H33" s="51">
        <v>0</v>
      </c>
      <c r="I33" s="51"/>
      <c r="J33" s="51" t="s">
        <v>221</v>
      </c>
      <c r="K33" s="52" t="s">
        <v>291</v>
      </c>
      <c r="L33" s="52" t="s">
        <v>291</v>
      </c>
      <c r="M33" s="51">
        <v>0</v>
      </c>
      <c r="N33" s="51" t="s">
        <v>236</v>
      </c>
      <c r="O33" s="69" t="s">
        <v>326</v>
      </c>
      <c r="P33" s="69"/>
      <c r="Q33" s="51"/>
      <c r="R33" s="51"/>
      <c r="S33" s="51"/>
      <c r="T33" s="51"/>
      <c r="U33" s="51"/>
      <c r="V33" s="51"/>
      <c r="W33" s="51"/>
      <c r="X33" s="51"/>
      <c r="Y33" s="53" t="s">
        <v>261</v>
      </c>
      <c r="Z33" s="53" t="s">
        <v>261</v>
      </c>
      <c r="AA33" s="53" t="s">
        <v>261</v>
      </c>
      <c r="AB33" s="53" t="s">
        <v>261</v>
      </c>
      <c r="AC33" s="53" t="s">
        <v>273</v>
      </c>
      <c r="AD33" s="53" t="s">
        <v>253</v>
      </c>
      <c r="AE33" s="51"/>
      <c r="AF33" s="53" t="s">
        <v>254</v>
      </c>
      <c r="AG33" s="51"/>
      <c r="AH33" s="51"/>
      <c r="AI33" s="51"/>
      <c r="AJ33" s="51"/>
      <c r="AK33" s="53" t="s">
        <v>265</v>
      </c>
    </row>
    <row r="34" spans="1:37" ht="32.4" customHeight="1">
      <c r="A34" s="15">
        <v>30</v>
      </c>
      <c r="B34" s="15" t="s">
        <v>246</v>
      </c>
      <c r="C34" s="15" t="s">
        <v>247</v>
      </c>
      <c r="D34" s="60" t="s">
        <v>20</v>
      </c>
      <c r="E34" s="60" t="s">
        <v>315</v>
      </c>
      <c r="F34" s="15" t="s">
        <v>219</v>
      </c>
      <c r="G34" s="64"/>
      <c r="H34" s="51"/>
      <c r="I34" s="51"/>
      <c r="J34" s="51"/>
      <c r="K34" s="52"/>
      <c r="L34" s="52"/>
      <c r="M34" s="51"/>
      <c r="N34" s="51" t="s">
        <v>312</v>
      </c>
      <c r="O34" s="69" t="s">
        <v>324</v>
      </c>
      <c r="P34" s="69"/>
      <c r="Q34" s="51"/>
      <c r="R34" s="51"/>
      <c r="S34" s="51"/>
      <c r="T34" s="51"/>
      <c r="U34" s="51"/>
      <c r="V34" s="51"/>
      <c r="W34" s="51"/>
      <c r="X34" s="51"/>
      <c r="Y34" s="53"/>
      <c r="Z34" s="53"/>
      <c r="AA34" s="53"/>
      <c r="AB34" s="53"/>
      <c r="AC34" s="53"/>
      <c r="AD34" s="53"/>
      <c r="AE34" s="51"/>
      <c r="AF34" s="53"/>
      <c r="AG34" s="51"/>
      <c r="AH34" s="51"/>
      <c r="AI34" s="51"/>
      <c r="AJ34" s="51"/>
      <c r="AK34" s="53"/>
    </row>
    <row r="35" spans="1:37" ht="32.4" customHeight="1">
      <c r="A35" s="15">
        <v>31</v>
      </c>
      <c r="B35" s="15" t="s">
        <v>246</v>
      </c>
      <c r="C35" s="15" t="s">
        <v>247</v>
      </c>
      <c r="D35" s="60" t="s">
        <v>20</v>
      </c>
      <c r="E35" s="60" t="s">
        <v>316</v>
      </c>
      <c r="F35" s="15" t="s">
        <v>219</v>
      </c>
      <c r="G35" s="64"/>
      <c r="H35" s="51"/>
      <c r="I35" s="51"/>
      <c r="J35" s="51"/>
      <c r="K35" s="52"/>
      <c r="L35" s="52"/>
      <c r="M35" s="51"/>
      <c r="N35" s="51" t="s">
        <v>312</v>
      </c>
      <c r="O35" s="69" t="s">
        <v>325</v>
      </c>
      <c r="P35" s="69"/>
      <c r="Q35" s="51"/>
      <c r="R35" s="51"/>
      <c r="S35" s="51"/>
      <c r="T35" s="51"/>
      <c r="U35" s="51"/>
      <c r="V35" s="51"/>
      <c r="W35" s="51"/>
      <c r="X35" s="51"/>
      <c r="Y35" s="53"/>
      <c r="Z35" s="53"/>
      <c r="AA35" s="53"/>
      <c r="AB35" s="53"/>
      <c r="AC35" s="53"/>
      <c r="AD35" s="53"/>
      <c r="AE35" s="51"/>
      <c r="AF35" s="53"/>
      <c r="AG35" s="51"/>
      <c r="AH35" s="51"/>
      <c r="AI35" s="51"/>
      <c r="AJ35" s="51"/>
      <c r="AK35" s="53"/>
    </row>
    <row r="36" spans="1:37" ht="32.4" customHeight="1">
      <c r="A36" s="15">
        <v>32</v>
      </c>
      <c r="B36" s="15" t="s">
        <v>246</v>
      </c>
      <c r="C36" s="15" t="s">
        <v>247</v>
      </c>
      <c r="D36" s="60" t="s">
        <v>20</v>
      </c>
      <c r="E36" s="60" t="s">
        <v>317</v>
      </c>
      <c r="F36" s="15" t="s">
        <v>219</v>
      </c>
      <c r="G36" s="64"/>
      <c r="H36" s="51"/>
      <c r="I36" s="51"/>
      <c r="J36" s="51"/>
      <c r="K36" s="52"/>
      <c r="L36" s="52"/>
      <c r="M36" s="51"/>
      <c r="N36" s="51" t="s">
        <v>312</v>
      </c>
      <c r="O36" s="69" t="s">
        <v>332</v>
      </c>
      <c r="P36" s="69"/>
      <c r="Q36" s="51"/>
      <c r="R36" s="51"/>
      <c r="S36" s="51"/>
      <c r="T36" s="51"/>
      <c r="U36" s="51"/>
      <c r="V36" s="51"/>
      <c r="W36" s="51"/>
      <c r="X36" s="51"/>
      <c r="Y36" s="53"/>
      <c r="Z36" s="53"/>
      <c r="AA36" s="53"/>
      <c r="AB36" s="53"/>
      <c r="AC36" s="53"/>
      <c r="AD36" s="53"/>
      <c r="AE36" s="51"/>
      <c r="AF36" s="53"/>
      <c r="AG36" s="51"/>
      <c r="AH36" s="51"/>
      <c r="AI36" s="51"/>
      <c r="AJ36" s="51"/>
      <c r="AK36" s="53"/>
    </row>
    <row r="37" spans="1:37" ht="32.4" customHeight="1">
      <c r="A37" s="15">
        <v>33</v>
      </c>
      <c r="B37" s="15" t="s">
        <v>246</v>
      </c>
      <c r="C37" s="15" t="s">
        <v>247</v>
      </c>
      <c r="D37" s="60" t="s">
        <v>20</v>
      </c>
      <c r="E37" s="60" t="s">
        <v>318</v>
      </c>
      <c r="F37" s="15" t="s">
        <v>219</v>
      </c>
      <c r="G37" s="64"/>
      <c r="H37" s="51"/>
      <c r="I37" s="51"/>
      <c r="J37" s="51"/>
      <c r="K37" s="52"/>
      <c r="L37" s="52"/>
      <c r="M37" s="51"/>
      <c r="N37" s="51" t="s">
        <v>312</v>
      </c>
      <c r="O37" s="69" t="s">
        <v>323</v>
      </c>
      <c r="P37" s="69"/>
      <c r="Q37" s="51"/>
      <c r="R37" s="51"/>
      <c r="S37" s="51"/>
      <c r="T37" s="51"/>
      <c r="U37" s="51"/>
      <c r="V37" s="51"/>
      <c r="W37" s="51"/>
      <c r="X37" s="51"/>
      <c r="Y37" s="53"/>
      <c r="Z37" s="53"/>
      <c r="AA37" s="53"/>
      <c r="AB37" s="53"/>
      <c r="AC37" s="53"/>
      <c r="AD37" s="53"/>
      <c r="AE37" s="51"/>
      <c r="AF37" s="53"/>
      <c r="AG37" s="51"/>
      <c r="AH37" s="51"/>
      <c r="AI37" s="51"/>
      <c r="AJ37" s="51"/>
      <c r="AK37" s="53"/>
    </row>
    <row r="38" spans="1:37" ht="32.4" customHeight="1">
      <c r="A38" s="15">
        <v>34</v>
      </c>
      <c r="B38" s="15" t="s">
        <v>246</v>
      </c>
      <c r="C38" s="15" t="s">
        <v>247</v>
      </c>
      <c r="D38" s="60" t="s">
        <v>20</v>
      </c>
      <c r="E38" s="60" t="s">
        <v>340</v>
      </c>
      <c r="F38" s="15" t="s">
        <v>219</v>
      </c>
      <c r="G38" s="64"/>
      <c r="H38" s="51"/>
      <c r="I38" s="51"/>
      <c r="J38" s="51"/>
      <c r="K38" s="52"/>
      <c r="L38" s="52"/>
      <c r="M38" s="51"/>
      <c r="N38" s="51" t="s">
        <v>312</v>
      </c>
      <c r="O38" s="69" t="s">
        <v>349</v>
      </c>
      <c r="P38" s="69"/>
      <c r="Q38" s="51"/>
      <c r="R38" s="51"/>
      <c r="S38" s="51"/>
      <c r="T38" s="51"/>
      <c r="U38" s="51"/>
      <c r="V38" s="51"/>
      <c r="W38" s="51"/>
      <c r="X38" s="51"/>
      <c r="Y38" s="53"/>
      <c r="Z38" s="53"/>
      <c r="AA38" s="53"/>
      <c r="AB38" s="53"/>
      <c r="AC38" s="53"/>
      <c r="AD38" s="53"/>
      <c r="AE38" s="51"/>
      <c r="AF38" s="53"/>
      <c r="AG38" s="51"/>
      <c r="AH38" s="51"/>
      <c r="AI38" s="51"/>
      <c r="AJ38" s="51"/>
      <c r="AK38" s="53"/>
    </row>
    <row r="39" spans="1:37" ht="32.4" customHeight="1">
      <c r="A39" s="15">
        <v>35</v>
      </c>
      <c r="B39" s="15" t="s">
        <v>246</v>
      </c>
      <c r="C39" s="15" t="s">
        <v>247</v>
      </c>
      <c r="D39" s="60" t="s">
        <v>20</v>
      </c>
      <c r="E39" s="60" t="s">
        <v>341</v>
      </c>
      <c r="F39" s="15" t="s">
        <v>219</v>
      </c>
      <c r="G39" s="64"/>
      <c r="H39" s="51"/>
      <c r="I39" s="51"/>
      <c r="J39" s="51"/>
      <c r="K39" s="52"/>
      <c r="L39" s="52"/>
      <c r="M39" s="51"/>
      <c r="N39" s="51" t="s">
        <v>312</v>
      </c>
      <c r="O39" s="69" t="s">
        <v>349</v>
      </c>
      <c r="P39" s="69"/>
      <c r="Q39" s="51"/>
      <c r="R39" s="51"/>
      <c r="S39" s="51"/>
      <c r="T39" s="51"/>
      <c r="U39" s="51"/>
      <c r="V39" s="51"/>
      <c r="W39" s="51"/>
      <c r="X39" s="51"/>
      <c r="Y39" s="53"/>
      <c r="Z39" s="53"/>
      <c r="AA39" s="53"/>
      <c r="AB39" s="53"/>
      <c r="AC39" s="53"/>
      <c r="AD39" s="53"/>
      <c r="AE39" s="51"/>
      <c r="AF39" s="53"/>
      <c r="AG39" s="51"/>
      <c r="AH39" s="51"/>
      <c r="AI39" s="51"/>
      <c r="AJ39" s="51"/>
      <c r="AK39" s="53"/>
    </row>
    <row r="40" spans="1:37" ht="32.4" customHeight="1">
      <c r="A40" s="15">
        <v>36</v>
      </c>
      <c r="B40" s="15" t="s">
        <v>246</v>
      </c>
      <c r="C40" s="15" t="s">
        <v>247</v>
      </c>
      <c r="D40" s="60" t="s">
        <v>20</v>
      </c>
      <c r="E40" s="60" t="s">
        <v>342</v>
      </c>
      <c r="F40" s="15" t="s">
        <v>219</v>
      </c>
      <c r="G40" s="64"/>
      <c r="H40" s="51"/>
      <c r="I40" s="51"/>
      <c r="J40" s="51"/>
      <c r="K40" s="52"/>
      <c r="L40" s="52"/>
      <c r="M40" s="51"/>
      <c r="N40" s="51" t="s">
        <v>312</v>
      </c>
      <c r="O40" s="69" t="s">
        <v>349</v>
      </c>
      <c r="P40" s="69"/>
      <c r="Q40" s="51"/>
      <c r="R40" s="51"/>
      <c r="S40" s="51"/>
      <c r="T40" s="51"/>
      <c r="U40" s="51"/>
      <c r="V40" s="51"/>
      <c r="W40" s="51"/>
      <c r="X40" s="51"/>
      <c r="Y40" s="53"/>
      <c r="Z40" s="53"/>
      <c r="AA40" s="53"/>
      <c r="AB40" s="53"/>
      <c r="AC40" s="53"/>
      <c r="AD40" s="53"/>
      <c r="AE40" s="51"/>
      <c r="AF40" s="53"/>
      <c r="AG40" s="51"/>
      <c r="AH40" s="51"/>
      <c r="AI40" s="51"/>
      <c r="AJ40" s="51"/>
      <c r="AK40" s="53"/>
    </row>
    <row r="41" spans="1:37" ht="32.4" customHeight="1">
      <c r="A41" s="15">
        <v>37</v>
      </c>
      <c r="B41" s="15" t="s">
        <v>246</v>
      </c>
      <c r="C41" s="15" t="s">
        <v>247</v>
      </c>
      <c r="D41" s="85" t="s">
        <v>246</v>
      </c>
      <c r="E41" s="60" t="s">
        <v>343</v>
      </c>
      <c r="F41" s="15" t="s">
        <v>219</v>
      </c>
      <c r="G41" s="64"/>
      <c r="H41" s="51"/>
      <c r="I41" s="51"/>
      <c r="J41" s="51"/>
      <c r="K41" s="52"/>
      <c r="L41" s="52"/>
      <c r="M41" s="51"/>
      <c r="N41" s="51" t="s">
        <v>312</v>
      </c>
      <c r="O41" s="69" t="s">
        <v>349</v>
      </c>
      <c r="P41" s="69"/>
      <c r="Q41" s="51"/>
      <c r="R41" s="51"/>
      <c r="S41" s="51"/>
      <c r="T41" s="51"/>
      <c r="U41" s="51"/>
      <c r="V41" s="51"/>
      <c r="W41" s="51"/>
      <c r="X41" s="51"/>
      <c r="Y41" s="53"/>
      <c r="Z41" s="53"/>
      <c r="AA41" s="53"/>
      <c r="AB41" s="53"/>
      <c r="AC41" s="53"/>
      <c r="AD41" s="53"/>
      <c r="AE41" s="51"/>
      <c r="AF41" s="53"/>
      <c r="AG41" s="51"/>
      <c r="AH41" s="51"/>
      <c r="AI41" s="51"/>
      <c r="AJ41" s="51"/>
      <c r="AK41" s="53"/>
    </row>
    <row r="42" spans="1:37" ht="32.4" customHeight="1">
      <c r="A42" s="15">
        <v>38</v>
      </c>
      <c r="B42" s="15" t="s">
        <v>246</v>
      </c>
      <c r="C42" s="15" t="s">
        <v>247</v>
      </c>
      <c r="D42" s="85" t="s">
        <v>246</v>
      </c>
      <c r="E42" s="60" t="s">
        <v>345</v>
      </c>
      <c r="F42" s="15" t="s">
        <v>219</v>
      </c>
      <c r="G42" s="64"/>
      <c r="H42" s="51"/>
      <c r="I42" s="51"/>
      <c r="J42" s="51"/>
      <c r="K42" s="52"/>
      <c r="L42" s="52"/>
      <c r="M42" s="51"/>
      <c r="N42" s="51" t="s">
        <v>312</v>
      </c>
      <c r="O42" s="69" t="s">
        <v>349</v>
      </c>
      <c r="P42" s="69"/>
      <c r="Q42" s="51"/>
      <c r="R42" s="51"/>
      <c r="S42" s="51"/>
      <c r="T42" s="51"/>
      <c r="U42" s="51"/>
      <c r="V42" s="51"/>
      <c r="W42" s="51"/>
      <c r="X42" s="51"/>
      <c r="Y42" s="53"/>
      <c r="Z42" s="53"/>
      <c r="AA42" s="53"/>
      <c r="AB42" s="53"/>
      <c r="AC42" s="53"/>
      <c r="AD42" s="53"/>
      <c r="AE42" s="51"/>
      <c r="AF42" s="53"/>
      <c r="AG42" s="51"/>
      <c r="AH42" s="51"/>
      <c r="AI42" s="51"/>
      <c r="AJ42" s="51"/>
      <c r="AK42" s="53"/>
    </row>
    <row r="43" spans="1:37" ht="32.4" customHeight="1">
      <c r="A43" s="15">
        <v>39</v>
      </c>
      <c r="B43" s="15" t="s">
        <v>246</v>
      </c>
      <c r="C43" s="15" t="s">
        <v>247</v>
      </c>
      <c r="D43" s="85" t="s">
        <v>246</v>
      </c>
      <c r="E43" s="60" t="s">
        <v>344</v>
      </c>
      <c r="F43" s="15" t="s">
        <v>219</v>
      </c>
      <c r="G43" s="64"/>
      <c r="H43" s="51"/>
      <c r="I43" s="51"/>
      <c r="J43" s="51"/>
      <c r="K43" s="52"/>
      <c r="L43" s="52"/>
      <c r="M43" s="51"/>
      <c r="N43" s="51" t="s">
        <v>312</v>
      </c>
      <c r="O43" s="69" t="s">
        <v>349</v>
      </c>
      <c r="P43" s="69"/>
      <c r="Q43" s="51"/>
      <c r="R43" s="51"/>
      <c r="S43" s="51"/>
      <c r="T43" s="51"/>
      <c r="U43" s="51"/>
      <c r="V43" s="51"/>
      <c r="W43" s="51"/>
      <c r="X43" s="51"/>
      <c r="Y43" s="53"/>
      <c r="Z43" s="53"/>
      <c r="AA43" s="53"/>
      <c r="AB43" s="53"/>
      <c r="AC43" s="53"/>
      <c r="AD43" s="53"/>
      <c r="AE43" s="51"/>
      <c r="AF43" s="53"/>
      <c r="AG43" s="51"/>
      <c r="AH43" s="51"/>
      <c r="AI43" s="51"/>
      <c r="AJ43" s="51"/>
      <c r="AK43" s="53"/>
    </row>
    <row r="44" spans="1:37" ht="21.6" customHeight="1">
      <c r="B44" s="84" t="s">
        <v>246</v>
      </c>
      <c r="C44" s="86" t="s">
        <v>355</v>
      </c>
      <c r="D44" s="87" t="s">
        <v>366</v>
      </c>
      <c r="E44" s="90" t="s">
        <v>404</v>
      </c>
      <c r="F44" s="86"/>
      <c r="G44" s="88">
        <f>SUBTOTAL(9,G5:G33)</f>
        <v>4050</v>
      </c>
      <c r="H44" s="89">
        <f>H31</f>
        <v>50</v>
      </c>
      <c r="I44" s="89"/>
      <c r="J44" s="89">
        <f>G44/H44</f>
        <v>81</v>
      </c>
      <c r="K44" s="89"/>
      <c r="L44" s="89"/>
      <c r="M44" s="89"/>
      <c r="N44" s="89"/>
      <c r="O44" s="59"/>
      <c r="P44" s="59"/>
      <c r="Q44" s="89"/>
      <c r="R44" s="89"/>
    </row>
    <row r="45" spans="1:37" ht="21.6" customHeight="1">
      <c r="B45" s="84" t="s">
        <v>246</v>
      </c>
      <c r="C45" s="86" t="s">
        <v>355</v>
      </c>
      <c r="D45" s="87" t="s">
        <v>368</v>
      </c>
      <c r="E45" s="87" t="s">
        <v>399</v>
      </c>
      <c r="F45" s="84" t="s">
        <v>219</v>
      </c>
      <c r="G45" s="88"/>
      <c r="H45" s="89"/>
      <c r="I45" s="89"/>
      <c r="J45" s="89"/>
      <c r="K45" s="89"/>
      <c r="L45" s="89"/>
      <c r="M45" s="89"/>
      <c r="N45" s="51" t="s">
        <v>235</v>
      </c>
      <c r="O45" s="59"/>
      <c r="P45" s="59"/>
      <c r="Q45" s="89"/>
      <c r="R45" s="89"/>
    </row>
    <row r="46" spans="1:37" ht="21.6" customHeight="1">
      <c r="B46" s="84" t="s">
        <v>246</v>
      </c>
      <c r="C46" s="86" t="s">
        <v>355</v>
      </c>
      <c r="D46" s="87" t="s">
        <v>368</v>
      </c>
      <c r="E46" s="87" t="s">
        <v>400</v>
      </c>
      <c r="F46" s="84" t="s">
        <v>219</v>
      </c>
      <c r="G46" s="88"/>
      <c r="H46" s="89"/>
      <c r="I46" s="89"/>
      <c r="J46" s="89"/>
      <c r="K46" s="89"/>
      <c r="L46" s="89"/>
      <c r="M46" s="89"/>
      <c r="N46" s="51" t="s">
        <v>235</v>
      </c>
      <c r="O46" s="59"/>
      <c r="P46" s="59"/>
      <c r="Q46" s="89"/>
      <c r="R46" s="89"/>
    </row>
    <row r="47" spans="1:37" ht="21.6" customHeight="1">
      <c r="B47" s="84" t="s">
        <v>246</v>
      </c>
      <c r="C47" s="86" t="s">
        <v>355</v>
      </c>
      <c r="D47" s="87" t="s">
        <v>368</v>
      </c>
      <c r="E47" s="87" t="s">
        <v>393</v>
      </c>
      <c r="F47" s="86" t="s">
        <v>398</v>
      </c>
      <c r="G47" s="88"/>
      <c r="H47" s="89"/>
      <c r="I47" s="89"/>
      <c r="J47" s="89"/>
      <c r="K47" s="89"/>
      <c r="L47" s="89"/>
      <c r="M47" s="89"/>
      <c r="N47" s="51" t="s">
        <v>237</v>
      </c>
      <c r="O47" s="59"/>
      <c r="P47" s="59"/>
      <c r="Q47" s="89"/>
      <c r="R47" s="89"/>
    </row>
    <row r="48" spans="1:37" ht="21.6" customHeight="1">
      <c r="B48" s="84" t="s">
        <v>246</v>
      </c>
      <c r="C48" s="86" t="s">
        <v>355</v>
      </c>
      <c r="D48" s="87" t="s">
        <v>368</v>
      </c>
      <c r="E48" s="87" t="s">
        <v>394</v>
      </c>
      <c r="F48" s="84" t="s">
        <v>219</v>
      </c>
      <c r="G48" s="88"/>
      <c r="H48" s="89"/>
      <c r="I48" s="89"/>
      <c r="J48" s="89"/>
      <c r="K48" s="89"/>
      <c r="L48" s="89"/>
      <c r="M48" s="89"/>
      <c r="N48" s="51" t="s">
        <v>236</v>
      </c>
      <c r="O48" s="59"/>
      <c r="P48" s="59"/>
      <c r="Q48" s="89"/>
      <c r="R48" s="89"/>
    </row>
    <row r="49" spans="2:18" ht="21.6" customHeight="1">
      <c r="B49" s="84" t="s">
        <v>246</v>
      </c>
      <c r="C49" s="86" t="s">
        <v>355</v>
      </c>
      <c r="D49" s="87" t="s">
        <v>368</v>
      </c>
      <c r="E49" s="87" t="s">
        <v>395</v>
      </c>
      <c r="F49" s="84" t="s">
        <v>219</v>
      </c>
      <c r="G49" s="88"/>
      <c r="H49" s="89"/>
      <c r="I49" s="89"/>
      <c r="J49" s="89"/>
      <c r="K49" s="89"/>
      <c r="L49" s="89"/>
      <c r="M49" s="89"/>
      <c r="N49" s="51" t="s">
        <v>235</v>
      </c>
      <c r="O49" s="59"/>
      <c r="P49" s="59"/>
      <c r="Q49" s="89"/>
      <c r="R49" s="89"/>
    </row>
    <row r="50" spans="2:18" ht="21.6" customHeight="1">
      <c r="B50" s="84" t="s">
        <v>246</v>
      </c>
      <c r="C50" s="86" t="s">
        <v>355</v>
      </c>
      <c r="D50" s="87" t="s">
        <v>401</v>
      </c>
      <c r="E50" s="87" t="s">
        <v>396</v>
      </c>
      <c r="F50" s="84" t="s">
        <v>219</v>
      </c>
      <c r="G50" s="88"/>
      <c r="H50" s="89"/>
      <c r="I50" s="89"/>
      <c r="J50" s="89"/>
      <c r="K50" s="89"/>
      <c r="L50" s="89"/>
      <c r="M50" s="89"/>
      <c r="N50" s="51" t="s">
        <v>235</v>
      </c>
      <c r="O50" s="59"/>
      <c r="P50" s="59"/>
      <c r="Q50" s="89"/>
      <c r="R50" s="89"/>
    </row>
    <row r="51" spans="2:18" ht="21.6" customHeight="1">
      <c r="B51" s="84" t="s">
        <v>246</v>
      </c>
      <c r="C51" s="86" t="s">
        <v>355</v>
      </c>
      <c r="D51" s="87" t="s">
        <v>401</v>
      </c>
      <c r="E51" s="87" t="s">
        <v>397</v>
      </c>
      <c r="F51" s="84" t="s">
        <v>219</v>
      </c>
      <c r="G51" s="88"/>
      <c r="H51" s="89"/>
      <c r="I51" s="89"/>
      <c r="J51" s="89"/>
      <c r="K51" s="89"/>
      <c r="L51" s="89"/>
      <c r="M51" s="89"/>
      <c r="N51" s="51" t="s">
        <v>236</v>
      </c>
      <c r="O51" s="59"/>
      <c r="P51" s="59"/>
      <c r="Q51" s="89"/>
      <c r="R51" s="89"/>
    </row>
    <row r="52" spans="2:18" ht="21.6" customHeight="1">
      <c r="B52" s="84" t="s">
        <v>246</v>
      </c>
      <c r="C52" s="86" t="s">
        <v>355</v>
      </c>
      <c r="D52" s="87" t="s">
        <v>401</v>
      </c>
      <c r="E52" s="87" t="s">
        <v>402</v>
      </c>
      <c r="F52" s="84" t="s">
        <v>219</v>
      </c>
      <c r="G52" s="88"/>
      <c r="H52" s="89"/>
      <c r="I52" s="89"/>
      <c r="J52" s="89"/>
      <c r="K52" s="89"/>
      <c r="L52" s="89"/>
      <c r="M52" s="89"/>
      <c r="N52" s="51" t="s">
        <v>235</v>
      </c>
      <c r="O52" s="59"/>
      <c r="P52" s="59"/>
      <c r="Q52" s="89"/>
      <c r="R52" s="89"/>
    </row>
    <row r="53" spans="2:18" ht="21.6" customHeight="1">
      <c r="B53" s="84" t="s">
        <v>246</v>
      </c>
      <c r="C53" s="86" t="s">
        <v>355</v>
      </c>
      <c r="D53" s="87" t="s">
        <v>401</v>
      </c>
      <c r="E53" s="87" t="s">
        <v>403</v>
      </c>
      <c r="F53" s="84" t="s">
        <v>219</v>
      </c>
      <c r="G53" s="88"/>
      <c r="H53" s="89"/>
      <c r="I53" s="89"/>
      <c r="J53" s="89"/>
      <c r="K53" s="89"/>
      <c r="L53" s="89"/>
      <c r="M53" s="89"/>
      <c r="N53" s="51" t="s">
        <v>236</v>
      </c>
      <c r="O53" s="59"/>
      <c r="P53" s="59"/>
      <c r="Q53" s="89"/>
      <c r="R53" s="89"/>
    </row>
    <row r="54" spans="2:18" ht="21.6" customHeight="1">
      <c r="B54" s="84" t="s">
        <v>246</v>
      </c>
      <c r="C54" s="86" t="s">
        <v>355</v>
      </c>
      <c r="D54" s="87" t="s">
        <v>370</v>
      </c>
      <c r="E54" s="87" t="s">
        <v>405</v>
      </c>
      <c r="F54" s="86"/>
      <c r="G54" s="88"/>
      <c r="H54" s="89"/>
      <c r="I54" s="89"/>
      <c r="J54" s="89"/>
      <c r="K54" s="89"/>
      <c r="L54" s="89"/>
      <c r="M54" s="89"/>
      <c r="N54" s="89"/>
      <c r="O54" s="59"/>
      <c r="P54" s="59"/>
      <c r="Q54" s="89"/>
      <c r="R54" s="89"/>
    </row>
    <row r="55" spans="2:18" ht="21.6" customHeight="1">
      <c r="B55" s="84" t="s">
        <v>246</v>
      </c>
      <c r="C55" s="86" t="s">
        <v>355</v>
      </c>
      <c r="D55" s="86"/>
      <c r="E55" s="87"/>
      <c r="F55" s="86"/>
      <c r="G55" s="88"/>
      <c r="H55" s="89"/>
      <c r="I55" s="89"/>
      <c r="J55" s="89"/>
      <c r="K55" s="89"/>
      <c r="L55" s="89"/>
      <c r="M55" s="89"/>
      <c r="N55" s="89"/>
      <c r="O55" s="59"/>
      <c r="P55" s="59"/>
      <c r="Q55" s="89"/>
      <c r="R55" s="89"/>
    </row>
    <row r="56" spans="2:18" ht="21.6" customHeight="1">
      <c r="B56" s="84" t="s">
        <v>246</v>
      </c>
      <c r="C56" s="86" t="s">
        <v>355</v>
      </c>
      <c r="D56" s="86"/>
      <c r="E56" s="87"/>
      <c r="F56" s="86"/>
      <c r="G56" s="88"/>
      <c r="H56" s="89"/>
      <c r="I56" s="89"/>
      <c r="J56" s="89"/>
      <c r="K56" s="89"/>
      <c r="L56" s="89"/>
      <c r="M56" s="89"/>
      <c r="N56" s="89"/>
      <c r="O56" s="59"/>
      <c r="P56" s="59"/>
      <c r="Q56" s="89"/>
      <c r="R56" s="89"/>
    </row>
    <row r="57" spans="2:18" ht="21.6" customHeight="1">
      <c r="B57" s="84" t="s">
        <v>246</v>
      </c>
      <c r="C57" s="86" t="s">
        <v>355</v>
      </c>
      <c r="D57" s="86"/>
      <c r="E57" s="87"/>
      <c r="F57" s="86"/>
      <c r="G57" s="88"/>
      <c r="H57" s="89"/>
      <c r="I57" s="89"/>
      <c r="J57" s="89"/>
      <c r="K57" s="89"/>
      <c r="L57" s="89"/>
      <c r="M57" s="89"/>
      <c r="N57" s="89"/>
      <c r="O57" s="59"/>
      <c r="P57" s="59"/>
      <c r="Q57" s="89"/>
      <c r="R57" s="89"/>
    </row>
    <row r="58" spans="2:18" ht="21.6" customHeight="1">
      <c r="B58" s="84" t="s">
        <v>246</v>
      </c>
      <c r="C58" s="86" t="s">
        <v>355</v>
      </c>
      <c r="D58" s="86"/>
      <c r="E58" s="87"/>
      <c r="F58" s="86"/>
      <c r="G58" s="88"/>
      <c r="H58" s="89"/>
      <c r="I58" s="89"/>
      <c r="J58" s="89"/>
      <c r="K58" s="89"/>
      <c r="L58" s="89"/>
      <c r="M58" s="89"/>
      <c r="N58" s="89"/>
      <c r="O58" s="59"/>
      <c r="P58" s="59"/>
      <c r="Q58" s="89"/>
      <c r="R58" s="89"/>
    </row>
    <row r="59" spans="2:18" ht="21.6" customHeight="1">
      <c r="E59" s="91"/>
    </row>
    <row r="60" spans="2:18" ht="21.6" customHeight="1">
      <c r="C60" s="45" t="s">
        <v>406</v>
      </c>
      <c r="E60" s="91"/>
    </row>
    <row r="61" spans="2:18" ht="21.6" customHeight="1">
      <c r="E61" s="91"/>
    </row>
    <row r="62" spans="2:18" ht="21.6" customHeight="1">
      <c r="E62" s="91"/>
    </row>
    <row r="63" spans="2:18" ht="21.6" customHeight="1"/>
    <row r="64" spans="2:18" ht="21.6" customHeight="1"/>
    <row r="65" spans="5:6" ht="21.6" customHeight="1"/>
    <row r="66" spans="5:6" ht="21.6" customHeight="1"/>
    <row r="67" spans="5:6" ht="21.6" customHeight="1"/>
    <row r="68" spans="5:6" ht="21.6" customHeight="1"/>
    <row r="69" spans="5:6" ht="21.6" customHeight="1"/>
    <row r="70" spans="5:6" ht="21.6" customHeight="1"/>
    <row r="71" spans="5:6" ht="21.6" customHeight="1"/>
    <row r="72" spans="5:6" ht="21.6" customHeight="1"/>
    <row r="73" spans="5:6" ht="21.6" customHeight="1"/>
    <row r="74" spans="5:6" ht="18.600000000000001" customHeight="1">
      <c r="E74" s="66" t="s">
        <v>311</v>
      </c>
      <c r="F74" s="51" t="s">
        <v>314</v>
      </c>
    </row>
    <row r="75" spans="5:6">
      <c r="E75" s="66" t="s">
        <v>236</v>
      </c>
      <c r="F75" s="67">
        <f>2675/8000</f>
        <v>0.33437499999999998</v>
      </c>
    </row>
    <row r="76" spans="5:6">
      <c r="E76" s="66" t="s">
        <v>312</v>
      </c>
      <c r="F76" s="67">
        <f>275/8000</f>
        <v>3.4375000000000003E-2</v>
      </c>
    </row>
    <row r="77" spans="5:6">
      <c r="E77" s="66" t="s">
        <v>237</v>
      </c>
      <c r="F77" s="67">
        <f>5050/8000</f>
        <v>0.63124999999999998</v>
      </c>
    </row>
    <row r="78" spans="5:6">
      <c r="E78" s="66" t="s">
        <v>313</v>
      </c>
      <c r="F78" s="51">
        <f>8000/50</f>
        <v>160</v>
      </c>
    </row>
  </sheetData>
  <autoFilter ref="A4:AL77" xr:uid="{F8F65485-44BB-49D2-B785-38F456F01E1C}"/>
  <mergeCells count="7">
    <mergeCell ref="A2:E2"/>
    <mergeCell ref="G2:X2"/>
    <mergeCell ref="Y2:AB3"/>
    <mergeCell ref="AC2:AK2"/>
    <mergeCell ref="G3:M3"/>
    <mergeCell ref="Q3:U3"/>
    <mergeCell ref="V3:X3"/>
  </mergeCells>
  <phoneticPr fontId="6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F65F97-0F6C-4907-9038-550A7ED2AA46}">
          <x14:formula1>
            <xm:f>SkittleProcess!$C$13:$C$32</xm:f>
          </x14:formula1>
          <xm:sqref>D44:D55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5485-44BB-49D2-B785-38F456F01E1C}">
  <dimension ref="A1:AJ50"/>
  <sheetViews>
    <sheetView zoomScale="76" zoomScaleNormal="130" workbookViewId="0">
      <pane xSplit="6" ySplit="3" topLeftCell="G4" activePane="bottomRight" state="frozen"/>
      <selection pane="topRight" activeCell="G1" sqref="G1"/>
      <selection pane="bottomLeft" activeCell="A5" sqref="A5"/>
      <selection pane="bottomRight" activeCell="E15" sqref="E15"/>
    </sheetView>
  </sheetViews>
  <sheetFormatPr defaultColWidth="8.6640625" defaultRowHeight="13.8"/>
  <cols>
    <col min="1" max="1" width="4.21875" style="45" customWidth="1"/>
    <col min="2" max="2" width="6.33203125" style="45" customWidth="1"/>
    <col min="3" max="3" width="10.21875" style="45" customWidth="1"/>
    <col min="4" max="4" width="9.109375" style="45" customWidth="1"/>
    <col min="5" max="5" width="62.33203125" style="45" customWidth="1"/>
    <col min="6" max="6" width="12.33203125" style="45" customWidth="1"/>
    <col min="7" max="7" width="9.44140625" style="65" customWidth="1"/>
    <col min="8" max="8" width="9.33203125" style="44" customWidth="1"/>
    <col min="9" max="9" width="9.109375" style="44" customWidth="1"/>
    <col min="10" max="11" width="16.33203125" style="44" bestFit="1" customWidth="1"/>
    <col min="12" max="12" width="9.6640625" style="44" customWidth="1"/>
    <col min="13" max="13" width="15.88671875" style="44" customWidth="1"/>
    <col min="14" max="14" width="24.88671875" style="68" customWidth="1"/>
    <col min="15" max="15" width="13.88671875" style="44" customWidth="1"/>
    <col min="16" max="22" width="13.109375" style="44" customWidth="1"/>
    <col min="23" max="35" width="10.6640625" style="44" customWidth="1"/>
    <col min="36" max="36" width="12.6640625" style="45" customWidth="1"/>
    <col min="37" max="16384" width="8.6640625" style="45"/>
  </cols>
  <sheetData>
    <row r="1" spans="1:36">
      <c r="A1" s="55"/>
      <c r="B1" s="55"/>
      <c r="C1" s="55"/>
      <c r="D1" s="55"/>
      <c r="E1" s="55"/>
      <c r="F1" s="55"/>
      <c r="G1" s="62"/>
    </row>
    <row r="2" spans="1:36" s="59" customFormat="1" ht="26.1" customHeight="1">
      <c r="A2" s="363" t="s">
        <v>257</v>
      </c>
      <c r="B2" s="364"/>
      <c r="C2" s="364"/>
      <c r="D2" s="364"/>
      <c r="E2" s="365"/>
      <c r="F2" s="57" t="s">
        <v>348</v>
      </c>
      <c r="G2" s="288" t="s">
        <v>347</v>
      </c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366" t="s">
        <v>260</v>
      </c>
      <c r="X2" s="289"/>
      <c r="Y2" s="289"/>
      <c r="Z2" s="290"/>
      <c r="AA2" s="293" t="s">
        <v>262</v>
      </c>
      <c r="AB2" s="294"/>
      <c r="AC2" s="294"/>
      <c r="AD2" s="294"/>
      <c r="AE2" s="294"/>
      <c r="AF2" s="294"/>
      <c r="AG2" s="294"/>
      <c r="AH2" s="294"/>
      <c r="AI2" s="295"/>
      <c r="AJ2" s="58"/>
    </row>
    <row r="3" spans="1:36" s="56" customFormat="1" ht="15.9" customHeight="1">
      <c r="A3" s="46"/>
      <c r="B3" s="46"/>
      <c r="C3" s="46"/>
      <c r="D3" s="46"/>
      <c r="E3" s="46"/>
      <c r="F3" s="46"/>
      <c r="G3" s="368" t="s">
        <v>351</v>
      </c>
      <c r="H3" s="369"/>
      <c r="I3" s="369"/>
      <c r="J3" s="369"/>
      <c r="K3" s="369"/>
      <c r="L3" s="370"/>
      <c r="M3" s="50" t="s">
        <v>320</v>
      </c>
      <c r="N3" s="50" t="s">
        <v>321</v>
      </c>
      <c r="O3" s="371" t="s">
        <v>328</v>
      </c>
      <c r="P3" s="372"/>
      <c r="Q3" s="372"/>
      <c r="R3" s="372"/>
      <c r="S3" s="373"/>
      <c r="T3" s="371" t="s">
        <v>322</v>
      </c>
      <c r="U3" s="372"/>
      <c r="V3" s="373"/>
      <c r="W3" s="367"/>
      <c r="X3" s="291"/>
      <c r="Y3" s="291"/>
      <c r="Z3" s="292"/>
      <c r="AA3" s="47"/>
      <c r="AB3" s="47"/>
      <c r="AC3" s="47"/>
      <c r="AD3" s="47"/>
      <c r="AE3" s="47"/>
      <c r="AF3" s="47"/>
      <c r="AG3" s="47"/>
      <c r="AH3" s="47"/>
      <c r="AI3" s="47"/>
      <c r="AJ3" s="48"/>
    </row>
    <row r="4" spans="1:36" s="56" customFormat="1" ht="48">
      <c r="A4" s="46" t="s">
        <v>225</v>
      </c>
      <c r="B4" s="46" t="s">
        <v>244</v>
      </c>
      <c r="C4" s="46" t="s">
        <v>245</v>
      </c>
      <c r="D4" s="46" t="s">
        <v>248</v>
      </c>
      <c r="E4" s="46" t="s">
        <v>249</v>
      </c>
      <c r="F4" s="46" t="s">
        <v>222</v>
      </c>
      <c r="G4" s="63" t="s">
        <v>232</v>
      </c>
      <c r="H4" s="49" t="s">
        <v>233</v>
      </c>
      <c r="I4" s="46" t="s">
        <v>234</v>
      </c>
      <c r="J4" s="50" t="s">
        <v>223</v>
      </c>
      <c r="K4" s="50" t="s">
        <v>224</v>
      </c>
      <c r="L4" s="50" t="s">
        <v>250</v>
      </c>
      <c r="M4" s="50" t="s">
        <v>327</v>
      </c>
      <c r="N4" s="50" t="s">
        <v>331</v>
      </c>
      <c r="O4" s="50" t="s">
        <v>346</v>
      </c>
      <c r="P4" s="50" t="s">
        <v>333</v>
      </c>
      <c r="Q4" s="50" t="s">
        <v>334</v>
      </c>
      <c r="R4" s="50" t="s">
        <v>335</v>
      </c>
      <c r="S4" s="50" t="s">
        <v>336</v>
      </c>
      <c r="T4" s="50" t="s">
        <v>337</v>
      </c>
      <c r="U4" s="50" t="s">
        <v>339</v>
      </c>
      <c r="V4" s="50" t="s">
        <v>338</v>
      </c>
      <c r="W4" s="47" t="s">
        <v>258</v>
      </c>
      <c r="X4" s="47" t="s">
        <v>227</v>
      </c>
      <c r="Y4" s="47" t="s">
        <v>259</v>
      </c>
      <c r="Z4" s="47" t="s">
        <v>226</v>
      </c>
      <c r="AA4" s="47" t="s">
        <v>238</v>
      </c>
      <c r="AB4" s="47" t="s">
        <v>239</v>
      </c>
      <c r="AC4" s="47" t="s">
        <v>240</v>
      </c>
      <c r="AD4" s="47" t="s">
        <v>241</v>
      </c>
      <c r="AE4" s="47" t="s">
        <v>242</v>
      </c>
      <c r="AF4" s="47" t="s">
        <v>255</v>
      </c>
      <c r="AG4" s="47" t="s">
        <v>350</v>
      </c>
      <c r="AH4" s="47" t="s">
        <v>329</v>
      </c>
      <c r="AI4" s="47" t="s">
        <v>330</v>
      </c>
      <c r="AJ4" s="48"/>
    </row>
    <row r="5" spans="1:36" ht="32.4" customHeight="1">
      <c r="A5" s="15">
        <v>1</v>
      </c>
      <c r="B5" s="15" t="s">
        <v>246</v>
      </c>
      <c r="C5" s="15" t="s">
        <v>247</v>
      </c>
      <c r="D5" s="15" t="s">
        <v>264</v>
      </c>
      <c r="E5" s="60" t="s">
        <v>292</v>
      </c>
      <c r="F5" s="15" t="s">
        <v>219</v>
      </c>
      <c r="G5" s="64">
        <v>100</v>
      </c>
      <c r="H5" s="15">
        <v>0</v>
      </c>
      <c r="I5" s="51" t="s">
        <v>221</v>
      </c>
      <c r="J5" s="52" t="s">
        <v>228</v>
      </c>
      <c r="K5" s="52" t="s">
        <v>229</v>
      </c>
      <c r="L5" s="51">
        <v>20</v>
      </c>
      <c r="M5" s="51" t="s">
        <v>235</v>
      </c>
      <c r="N5" s="69" t="s">
        <v>251</v>
      </c>
      <c r="O5" s="51"/>
      <c r="P5" s="51"/>
      <c r="Q5" s="51"/>
      <c r="R5" s="51"/>
      <c r="S5" s="51"/>
      <c r="T5" s="51"/>
      <c r="U5" s="51"/>
      <c r="V5" s="51"/>
      <c r="W5" s="53" t="s">
        <v>261</v>
      </c>
      <c r="X5" s="53" t="s">
        <v>261</v>
      </c>
      <c r="Y5" s="53" t="s">
        <v>261</v>
      </c>
      <c r="Z5" s="53" t="s">
        <v>261</v>
      </c>
      <c r="AA5" s="53" t="s">
        <v>271</v>
      </c>
      <c r="AB5" s="53"/>
      <c r="AC5" s="53"/>
      <c r="AD5" s="53" t="s">
        <v>254</v>
      </c>
      <c r="AE5" s="54"/>
      <c r="AF5" s="53" t="s">
        <v>256</v>
      </c>
      <c r="AG5" s="53"/>
      <c r="AH5" s="53"/>
      <c r="AI5" s="53"/>
    </row>
    <row r="6" spans="1:36" ht="32.4" customHeight="1">
      <c r="A6" s="15">
        <v>2</v>
      </c>
      <c r="B6" s="15" t="s">
        <v>246</v>
      </c>
      <c r="C6" s="15" t="s">
        <v>247</v>
      </c>
      <c r="D6" s="15" t="s">
        <v>264</v>
      </c>
      <c r="E6" s="60" t="s">
        <v>293</v>
      </c>
      <c r="F6" s="15" t="s">
        <v>219</v>
      </c>
      <c r="G6" s="64">
        <v>100</v>
      </c>
      <c r="H6" s="51">
        <v>0</v>
      </c>
      <c r="I6" s="51" t="s">
        <v>221</v>
      </c>
      <c r="J6" s="52" t="s">
        <v>229</v>
      </c>
      <c r="K6" s="52" t="s">
        <v>230</v>
      </c>
      <c r="L6" s="51">
        <v>20</v>
      </c>
      <c r="M6" s="51" t="s">
        <v>236</v>
      </c>
      <c r="N6" s="69" t="s">
        <v>251</v>
      </c>
      <c r="O6" s="51"/>
      <c r="P6" s="51"/>
      <c r="Q6" s="51"/>
      <c r="R6" s="51"/>
      <c r="S6" s="51"/>
      <c r="T6" s="51"/>
      <c r="U6" s="51"/>
      <c r="V6" s="51"/>
      <c r="W6" s="53" t="s">
        <v>261</v>
      </c>
      <c r="X6" s="53" t="s">
        <v>261</v>
      </c>
      <c r="Y6" s="53" t="s">
        <v>261</v>
      </c>
      <c r="Z6" s="53" t="s">
        <v>261</v>
      </c>
      <c r="AA6" s="53" t="s">
        <v>251</v>
      </c>
      <c r="AB6" s="53" t="s">
        <v>269</v>
      </c>
      <c r="AC6" s="53" t="s">
        <v>252</v>
      </c>
      <c r="AD6" s="53" t="s">
        <v>243</v>
      </c>
      <c r="AE6" s="54" t="s">
        <v>268</v>
      </c>
      <c r="AF6" s="53" t="s">
        <v>256</v>
      </c>
      <c r="AG6" s="53"/>
      <c r="AH6" s="53"/>
      <c r="AI6" s="53"/>
    </row>
    <row r="7" spans="1:36" ht="32.4" customHeight="1">
      <c r="A7" s="15">
        <v>3</v>
      </c>
      <c r="B7" s="15" t="s">
        <v>246</v>
      </c>
      <c r="C7" s="15" t="s">
        <v>247</v>
      </c>
      <c r="D7" s="15" t="s">
        <v>264</v>
      </c>
      <c r="E7" s="60" t="s">
        <v>294</v>
      </c>
      <c r="F7" s="15" t="s">
        <v>219</v>
      </c>
      <c r="G7" s="64">
        <v>25</v>
      </c>
      <c r="H7" s="51">
        <v>0</v>
      </c>
      <c r="I7" s="51" t="s">
        <v>221</v>
      </c>
      <c r="J7" s="52" t="s">
        <v>230</v>
      </c>
      <c r="K7" s="52" t="s">
        <v>278</v>
      </c>
      <c r="L7" s="51">
        <v>5</v>
      </c>
      <c r="M7" s="51" t="s">
        <v>236</v>
      </c>
      <c r="N7" s="69" t="s">
        <v>251</v>
      </c>
      <c r="O7" s="51"/>
      <c r="P7" s="51"/>
      <c r="Q7" s="51"/>
      <c r="R7" s="51"/>
      <c r="S7" s="51"/>
      <c r="T7" s="51"/>
      <c r="U7" s="51"/>
      <c r="V7" s="51"/>
      <c r="W7" s="53" t="s">
        <v>261</v>
      </c>
      <c r="X7" s="53" t="s">
        <v>261</v>
      </c>
      <c r="Y7" s="53" t="s">
        <v>261</v>
      </c>
      <c r="Z7" s="53" t="s">
        <v>261</v>
      </c>
      <c r="AA7" s="53" t="s">
        <v>266</v>
      </c>
      <c r="AB7" s="53" t="s">
        <v>269</v>
      </c>
      <c r="AC7" s="53"/>
      <c r="AD7" s="53" t="s">
        <v>254</v>
      </c>
      <c r="AE7" s="54" t="s">
        <v>267</v>
      </c>
      <c r="AF7" s="53" t="s">
        <v>256</v>
      </c>
      <c r="AG7" s="53"/>
      <c r="AH7" s="53"/>
      <c r="AI7" s="53"/>
    </row>
    <row r="8" spans="1:36" ht="32.4" customHeight="1">
      <c r="A8" s="15">
        <v>4</v>
      </c>
      <c r="B8" s="15" t="s">
        <v>246</v>
      </c>
      <c r="C8" s="15" t="s">
        <v>247</v>
      </c>
      <c r="D8" s="15" t="s">
        <v>264</v>
      </c>
      <c r="E8" s="60" t="s">
        <v>295</v>
      </c>
      <c r="F8" s="15" t="s">
        <v>219</v>
      </c>
      <c r="G8" s="64">
        <v>25</v>
      </c>
      <c r="H8" s="51">
        <v>0</v>
      </c>
      <c r="I8" s="51" t="s">
        <v>221</v>
      </c>
      <c r="J8" s="52" t="s">
        <v>278</v>
      </c>
      <c r="K8" s="52" t="s">
        <v>279</v>
      </c>
      <c r="L8" s="51">
        <v>5</v>
      </c>
      <c r="M8" s="51" t="s">
        <v>236</v>
      </c>
      <c r="N8" s="69" t="s">
        <v>251</v>
      </c>
      <c r="O8" s="51"/>
      <c r="P8" s="51"/>
      <c r="Q8" s="51"/>
      <c r="R8" s="51"/>
      <c r="S8" s="51"/>
      <c r="T8" s="51"/>
      <c r="U8" s="51"/>
      <c r="V8" s="51"/>
      <c r="W8" s="53" t="s">
        <v>261</v>
      </c>
      <c r="X8" s="53" t="s">
        <v>261</v>
      </c>
      <c r="Y8" s="53" t="s">
        <v>261</v>
      </c>
      <c r="Z8" s="53" t="s">
        <v>261</v>
      </c>
      <c r="AA8" s="53" t="s">
        <v>272</v>
      </c>
      <c r="AB8" s="53" t="s">
        <v>269</v>
      </c>
      <c r="AC8" s="53" t="s">
        <v>252</v>
      </c>
      <c r="AD8" s="53" t="s">
        <v>254</v>
      </c>
      <c r="AE8" s="54" t="s">
        <v>267</v>
      </c>
      <c r="AF8" s="53" t="s">
        <v>256</v>
      </c>
      <c r="AG8" s="53"/>
      <c r="AH8" s="53"/>
      <c r="AI8" s="53"/>
    </row>
    <row r="9" spans="1:36" ht="32.4" customHeight="1">
      <c r="A9" s="15">
        <v>5</v>
      </c>
      <c r="B9" s="15" t="s">
        <v>246</v>
      </c>
      <c r="C9" s="15" t="s">
        <v>247</v>
      </c>
      <c r="D9" s="15" t="s">
        <v>264</v>
      </c>
      <c r="E9" s="60" t="s">
        <v>296</v>
      </c>
      <c r="F9" s="15" t="s">
        <v>219</v>
      </c>
      <c r="G9" s="64">
        <v>25</v>
      </c>
      <c r="H9" s="51">
        <v>0</v>
      </c>
      <c r="I9" s="51" t="s">
        <v>221</v>
      </c>
      <c r="J9" s="52" t="s">
        <v>279</v>
      </c>
      <c r="K9" s="52" t="s">
        <v>280</v>
      </c>
      <c r="L9" s="51">
        <v>5</v>
      </c>
      <c r="M9" s="51" t="s">
        <v>236</v>
      </c>
      <c r="N9" s="69" t="s">
        <v>251</v>
      </c>
      <c r="O9" s="51"/>
      <c r="P9" s="51"/>
      <c r="Q9" s="51"/>
      <c r="R9" s="51"/>
      <c r="S9" s="51"/>
      <c r="T9" s="51"/>
      <c r="U9" s="51"/>
      <c r="V9" s="51"/>
      <c r="W9" s="53" t="s">
        <v>261</v>
      </c>
      <c r="X9" s="53" t="s">
        <v>261</v>
      </c>
      <c r="Y9" s="53" t="s">
        <v>261</v>
      </c>
      <c r="Z9" s="53" t="s">
        <v>261</v>
      </c>
      <c r="AA9" s="53" t="s">
        <v>272</v>
      </c>
      <c r="AB9" s="53" t="s">
        <v>269</v>
      </c>
      <c r="AC9" s="53" t="s">
        <v>252</v>
      </c>
      <c r="AD9" s="53" t="s">
        <v>254</v>
      </c>
      <c r="AE9" s="54" t="s">
        <v>267</v>
      </c>
      <c r="AF9" s="53" t="s">
        <v>265</v>
      </c>
      <c r="AG9" s="53"/>
      <c r="AH9" s="53"/>
      <c r="AI9" s="53"/>
    </row>
    <row r="10" spans="1:36" ht="32.4" customHeight="1">
      <c r="A10" s="15">
        <v>6</v>
      </c>
      <c r="B10" s="15" t="s">
        <v>246</v>
      </c>
      <c r="C10" s="15" t="s">
        <v>247</v>
      </c>
      <c r="D10" s="15" t="s">
        <v>264</v>
      </c>
      <c r="E10" s="60" t="s">
        <v>297</v>
      </c>
      <c r="F10" s="15" t="s">
        <v>220</v>
      </c>
      <c r="G10" s="64">
        <v>50</v>
      </c>
      <c r="H10" s="51">
        <v>50</v>
      </c>
      <c r="I10" s="51">
        <f>G10/H10</f>
        <v>1</v>
      </c>
      <c r="J10" s="52" t="s">
        <v>280</v>
      </c>
      <c r="K10" s="52" t="s">
        <v>281</v>
      </c>
      <c r="L10" s="51">
        <v>10</v>
      </c>
      <c r="M10" s="51" t="s">
        <v>237</v>
      </c>
      <c r="N10" s="69" t="s">
        <v>251</v>
      </c>
      <c r="O10" s="51"/>
      <c r="P10" s="51"/>
      <c r="Q10" s="51"/>
      <c r="R10" s="51"/>
      <c r="S10" s="51"/>
      <c r="T10" s="51"/>
      <c r="U10" s="51"/>
      <c r="V10" s="51"/>
      <c r="W10" s="53" t="s">
        <v>261</v>
      </c>
      <c r="X10" s="53" t="s">
        <v>261</v>
      </c>
      <c r="Y10" s="53" t="s">
        <v>261</v>
      </c>
      <c r="Z10" s="53" t="s">
        <v>263</v>
      </c>
      <c r="AA10" s="53" t="s">
        <v>273</v>
      </c>
      <c r="AB10" s="53" t="s">
        <v>269</v>
      </c>
      <c r="AC10" s="53" t="s">
        <v>252</v>
      </c>
      <c r="AD10" s="53" t="s">
        <v>254</v>
      </c>
      <c r="AE10" s="54"/>
      <c r="AF10" s="53" t="s">
        <v>265</v>
      </c>
      <c r="AG10" s="53"/>
      <c r="AH10" s="53"/>
      <c r="AI10" s="53"/>
    </row>
    <row r="11" spans="1:36" ht="32.4" customHeight="1">
      <c r="A11" s="15">
        <v>7</v>
      </c>
      <c r="B11" s="15" t="s">
        <v>246</v>
      </c>
      <c r="C11" s="15" t="s">
        <v>247</v>
      </c>
      <c r="D11" s="15" t="s">
        <v>264</v>
      </c>
      <c r="E11" s="60" t="s">
        <v>264</v>
      </c>
      <c r="F11" s="15" t="s">
        <v>220</v>
      </c>
      <c r="G11" s="64">
        <v>1500</v>
      </c>
      <c r="H11" s="51">
        <v>50</v>
      </c>
      <c r="I11" s="51">
        <f>G11/H11</f>
        <v>30</v>
      </c>
      <c r="J11" s="52" t="s">
        <v>281</v>
      </c>
      <c r="K11" s="52" t="s">
        <v>282</v>
      </c>
      <c r="L11" s="51">
        <v>300</v>
      </c>
      <c r="M11" s="51" t="s">
        <v>237</v>
      </c>
      <c r="N11" s="69" t="s">
        <v>319</v>
      </c>
      <c r="O11" s="51"/>
      <c r="P11" s="51"/>
      <c r="Q11" s="51"/>
      <c r="R11" s="51"/>
      <c r="S11" s="51"/>
      <c r="T11" s="51"/>
      <c r="U11" s="51"/>
      <c r="V11" s="51"/>
      <c r="W11" s="53" t="s">
        <v>261</v>
      </c>
      <c r="X11" s="53" t="s">
        <v>261</v>
      </c>
      <c r="Y11" s="53" t="s">
        <v>261</v>
      </c>
      <c r="Z11" s="53" t="s">
        <v>263</v>
      </c>
      <c r="AA11" s="53" t="s">
        <v>274</v>
      </c>
      <c r="AB11" s="53" t="s">
        <v>269</v>
      </c>
      <c r="AC11" s="53" t="s">
        <v>252</v>
      </c>
      <c r="AD11" s="53" t="s">
        <v>243</v>
      </c>
      <c r="AE11" s="54"/>
      <c r="AF11" s="53" t="s">
        <v>265</v>
      </c>
      <c r="AG11" s="53"/>
      <c r="AH11" s="53"/>
      <c r="AI11" s="53"/>
    </row>
    <row r="12" spans="1:36" ht="32.4" customHeight="1">
      <c r="A12" s="15">
        <v>8</v>
      </c>
      <c r="B12" s="15" t="s">
        <v>246</v>
      </c>
      <c r="C12" s="15" t="s">
        <v>247</v>
      </c>
      <c r="D12" s="15" t="s">
        <v>264</v>
      </c>
      <c r="E12" s="60" t="s">
        <v>298</v>
      </c>
      <c r="F12" s="15" t="s">
        <v>219</v>
      </c>
      <c r="G12" s="64">
        <v>25</v>
      </c>
      <c r="H12" s="51">
        <v>0</v>
      </c>
      <c r="I12" s="51" t="s">
        <v>221</v>
      </c>
      <c r="J12" s="52" t="s">
        <v>282</v>
      </c>
      <c r="K12" s="52" t="s">
        <v>283</v>
      </c>
      <c r="L12" s="51">
        <v>5</v>
      </c>
      <c r="M12" s="51" t="s">
        <v>235</v>
      </c>
      <c r="N12" s="69" t="s">
        <v>326</v>
      </c>
      <c r="O12" s="51"/>
      <c r="P12" s="51"/>
      <c r="Q12" s="51"/>
      <c r="R12" s="51"/>
      <c r="S12" s="51"/>
      <c r="T12" s="51"/>
      <c r="U12" s="51"/>
      <c r="V12" s="51"/>
      <c r="W12" s="53" t="s">
        <v>261</v>
      </c>
      <c r="X12" s="53" t="s">
        <v>261</v>
      </c>
      <c r="Y12" s="53" t="s">
        <v>261</v>
      </c>
      <c r="Z12" s="53" t="s">
        <v>261</v>
      </c>
      <c r="AA12" s="53" t="s">
        <v>266</v>
      </c>
      <c r="AB12" s="53" t="s">
        <v>269</v>
      </c>
      <c r="AC12" s="53"/>
      <c r="AD12" s="53" t="s">
        <v>266</v>
      </c>
      <c r="AE12" s="53"/>
      <c r="AF12" s="53" t="s">
        <v>265</v>
      </c>
      <c r="AG12" s="53"/>
      <c r="AH12" s="53"/>
      <c r="AI12" s="53"/>
    </row>
    <row r="13" spans="1:36" ht="32.4" customHeight="1">
      <c r="A13" s="15">
        <v>9</v>
      </c>
      <c r="B13" s="15" t="s">
        <v>246</v>
      </c>
      <c r="C13" s="15" t="s">
        <v>247</v>
      </c>
      <c r="D13" s="15" t="s">
        <v>264</v>
      </c>
      <c r="E13" s="60" t="s">
        <v>299</v>
      </c>
      <c r="F13" s="15" t="s">
        <v>220</v>
      </c>
      <c r="G13" s="64">
        <v>500</v>
      </c>
      <c r="H13" s="51">
        <v>50</v>
      </c>
      <c r="I13" s="51">
        <f>G13/H13</f>
        <v>10</v>
      </c>
      <c r="J13" s="52" t="s">
        <v>285</v>
      </c>
      <c r="K13" s="52" t="s">
        <v>282</v>
      </c>
      <c r="L13" s="51">
        <v>100</v>
      </c>
      <c r="M13" s="51" t="s">
        <v>237</v>
      </c>
      <c r="N13" s="69" t="s">
        <v>332</v>
      </c>
      <c r="O13" s="51"/>
      <c r="P13" s="51"/>
      <c r="Q13" s="51"/>
      <c r="R13" s="51"/>
      <c r="S13" s="51"/>
      <c r="T13" s="51"/>
      <c r="U13" s="51"/>
      <c r="V13" s="51"/>
      <c r="W13" s="53" t="s">
        <v>261</v>
      </c>
      <c r="X13" s="53" t="s">
        <v>261</v>
      </c>
      <c r="Y13" s="53" t="s">
        <v>261</v>
      </c>
      <c r="Z13" s="53" t="s">
        <v>263</v>
      </c>
      <c r="AA13" s="53" t="s">
        <v>273</v>
      </c>
      <c r="AB13" s="53" t="s">
        <v>269</v>
      </c>
      <c r="AC13" s="53" t="s">
        <v>252</v>
      </c>
      <c r="AD13" s="53" t="s">
        <v>243</v>
      </c>
      <c r="AE13" s="53"/>
      <c r="AF13" s="53" t="s">
        <v>265</v>
      </c>
      <c r="AG13" s="53"/>
      <c r="AH13" s="53"/>
      <c r="AI13" s="53"/>
    </row>
    <row r="14" spans="1:36" ht="32.4" customHeight="1">
      <c r="A14" s="15">
        <v>10</v>
      </c>
      <c r="B14" s="15" t="s">
        <v>246</v>
      </c>
      <c r="C14" s="15" t="s">
        <v>247</v>
      </c>
      <c r="D14" s="15" t="s">
        <v>264</v>
      </c>
      <c r="E14" s="60" t="s">
        <v>300</v>
      </c>
      <c r="F14" s="15" t="s">
        <v>219</v>
      </c>
      <c r="G14" s="64">
        <v>1500</v>
      </c>
      <c r="H14" s="51">
        <v>0</v>
      </c>
      <c r="I14" s="51" t="s">
        <v>221</v>
      </c>
      <c r="J14" s="52" t="s">
        <v>281</v>
      </c>
      <c r="K14" s="52" t="s">
        <v>282</v>
      </c>
      <c r="L14" s="51">
        <v>300</v>
      </c>
      <c r="M14" s="51" t="s">
        <v>236</v>
      </c>
      <c r="N14" s="69" t="s">
        <v>332</v>
      </c>
      <c r="O14" s="51"/>
      <c r="P14" s="51"/>
      <c r="Q14" s="51"/>
      <c r="R14" s="51"/>
      <c r="S14" s="51"/>
      <c r="T14" s="51"/>
      <c r="U14" s="51"/>
      <c r="V14" s="51"/>
      <c r="W14" s="53" t="s">
        <v>261</v>
      </c>
      <c r="X14" s="53" t="s">
        <v>261</v>
      </c>
      <c r="Y14" s="53" t="s">
        <v>261</v>
      </c>
      <c r="Z14" s="53" t="s">
        <v>263</v>
      </c>
      <c r="AA14" s="53" t="s">
        <v>274</v>
      </c>
      <c r="AB14" s="53" t="s">
        <v>270</v>
      </c>
      <c r="AC14" s="51"/>
      <c r="AD14" s="53" t="s">
        <v>243</v>
      </c>
      <c r="AE14" s="51"/>
      <c r="AF14" s="53" t="s">
        <v>265</v>
      </c>
      <c r="AG14" s="53"/>
      <c r="AH14" s="53"/>
      <c r="AI14" s="53"/>
    </row>
    <row r="15" spans="1:36" ht="32.4" customHeight="1">
      <c r="A15" s="15">
        <v>11</v>
      </c>
      <c r="B15" s="15" t="s">
        <v>246</v>
      </c>
      <c r="C15" s="15" t="s">
        <v>247</v>
      </c>
      <c r="D15" s="15" t="s">
        <v>264</v>
      </c>
      <c r="E15" s="60" t="s">
        <v>301</v>
      </c>
      <c r="F15" s="15" t="s">
        <v>219</v>
      </c>
      <c r="G15" s="64">
        <v>100</v>
      </c>
      <c r="H15" s="51">
        <v>0</v>
      </c>
      <c r="I15" s="51" t="s">
        <v>221</v>
      </c>
      <c r="J15" s="52" t="s">
        <v>282</v>
      </c>
      <c r="K15" s="52" t="s">
        <v>284</v>
      </c>
      <c r="L15" s="51">
        <v>20</v>
      </c>
      <c r="M15" s="51" t="s">
        <v>236</v>
      </c>
      <c r="N15" s="69" t="s">
        <v>326</v>
      </c>
      <c r="O15" s="51"/>
      <c r="P15" s="51"/>
      <c r="Q15" s="51"/>
      <c r="R15" s="51"/>
      <c r="S15" s="51"/>
      <c r="T15" s="51"/>
      <c r="U15" s="51"/>
      <c r="V15" s="51"/>
      <c r="W15" s="53" t="s">
        <v>261</v>
      </c>
      <c r="X15" s="53" t="s">
        <v>261</v>
      </c>
      <c r="Y15" s="53" t="s">
        <v>261</v>
      </c>
      <c r="Z15" s="53" t="s">
        <v>261</v>
      </c>
      <c r="AA15" s="53" t="s">
        <v>275</v>
      </c>
      <c r="AB15" s="53" t="s">
        <v>269</v>
      </c>
      <c r="AC15" s="51"/>
      <c r="AD15" s="53" t="s">
        <v>254</v>
      </c>
      <c r="AE15" s="51"/>
      <c r="AF15" s="53" t="s">
        <v>265</v>
      </c>
      <c r="AG15" s="53"/>
      <c r="AH15" s="53"/>
      <c r="AI15" s="53"/>
    </row>
    <row r="16" spans="1:36" ht="32.4" customHeight="1">
      <c r="A16" s="15">
        <v>12</v>
      </c>
      <c r="B16" s="15" t="s">
        <v>246</v>
      </c>
      <c r="C16" s="15" t="s">
        <v>247</v>
      </c>
      <c r="D16" s="15" t="s">
        <v>264</v>
      </c>
      <c r="E16" s="60" t="s">
        <v>302</v>
      </c>
      <c r="F16" s="15" t="s">
        <v>219</v>
      </c>
      <c r="G16" s="64">
        <v>0</v>
      </c>
      <c r="H16" s="51">
        <v>0</v>
      </c>
      <c r="I16" s="51" t="s">
        <v>221</v>
      </c>
      <c r="J16" s="52" t="s">
        <v>282</v>
      </c>
      <c r="K16" s="52" t="s">
        <v>284</v>
      </c>
      <c r="L16" s="51">
        <v>0</v>
      </c>
      <c r="M16" s="51" t="s">
        <v>236</v>
      </c>
      <c r="N16" s="69" t="s">
        <v>326</v>
      </c>
      <c r="O16" s="51"/>
      <c r="P16" s="51"/>
      <c r="Q16" s="51"/>
      <c r="R16" s="51"/>
      <c r="S16" s="51"/>
      <c r="T16" s="51"/>
      <c r="U16" s="51"/>
      <c r="V16" s="51"/>
      <c r="W16" s="53" t="s">
        <v>261</v>
      </c>
      <c r="X16" s="53" t="s">
        <v>261</v>
      </c>
      <c r="Y16" s="53" t="s">
        <v>261</v>
      </c>
      <c r="Z16" s="53" t="s">
        <v>261</v>
      </c>
      <c r="AA16" s="53" t="s">
        <v>273</v>
      </c>
      <c r="AB16" s="53" t="s">
        <v>269</v>
      </c>
      <c r="AC16" s="51"/>
      <c r="AD16" s="53" t="s">
        <v>254</v>
      </c>
      <c r="AE16" s="51"/>
      <c r="AF16" s="53" t="s">
        <v>265</v>
      </c>
      <c r="AG16" s="53"/>
      <c r="AH16" s="53"/>
      <c r="AI16" s="53"/>
    </row>
    <row r="17" spans="1:35" s="77" customFormat="1" ht="32.4" customHeight="1">
      <c r="A17" s="70">
        <v>13</v>
      </c>
      <c r="B17" s="70" t="s">
        <v>246</v>
      </c>
      <c r="C17" s="70" t="s">
        <v>247</v>
      </c>
      <c r="D17" s="70" t="s">
        <v>264</v>
      </c>
      <c r="E17" s="71" t="s">
        <v>316</v>
      </c>
      <c r="F17" s="70" t="s">
        <v>219</v>
      </c>
      <c r="G17" s="72"/>
      <c r="H17" s="73"/>
      <c r="I17" s="73"/>
      <c r="J17" s="74"/>
      <c r="K17" s="74"/>
      <c r="L17" s="73"/>
      <c r="M17" s="73" t="s">
        <v>312</v>
      </c>
      <c r="N17" s="75" t="s">
        <v>324</v>
      </c>
      <c r="O17" s="73"/>
      <c r="P17" s="73"/>
      <c r="Q17" s="73"/>
      <c r="R17" s="73"/>
      <c r="S17" s="73"/>
      <c r="T17" s="73"/>
      <c r="U17" s="73"/>
      <c r="V17" s="73"/>
      <c r="W17" s="76"/>
      <c r="X17" s="76"/>
      <c r="Y17" s="76"/>
      <c r="Z17" s="76"/>
      <c r="AA17" s="76"/>
      <c r="AB17" s="76"/>
      <c r="AC17" s="73"/>
      <c r="AD17" s="76"/>
      <c r="AE17" s="73"/>
      <c r="AF17" s="73"/>
      <c r="AG17" s="73"/>
      <c r="AH17" s="73"/>
      <c r="AI17" s="76"/>
    </row>
    <row r="18" spans="1:35" ht="32.4" customHeight="1">
      <c r="A18" s="15">
        <v>14</v>
      </c>
      <c r="B18" s="15" t="s">
        <v>246</v>
      </c>
      <c r="C18" s="15" t="s">
        <v>247</v>
      </c>
      <c r="D18" s="15" t="s">
        <v>264</v>
      </c>
      <c r="E18" s="60" t="s">
        <v>315</v>
      </c>
      <c r="F18" s="15" t="s">
        <v>219</v>
      </c>
      <c r="G18" s="64"/>
      <c r="H18" s="51"/>
      <c r="I18" s="51"/>
      <c r="J18" s="52"/>
      <c r="K18" s="52"/>
      <c r="L18" s="51"/>
      <c r="M18" s="51" t="s">
        <v>312</v>
      </c>
      <c r="N18" s="69" t="s">
        <v>325</v>
      </c>
      <c r="O18" s="51"/>
      <c r="P18" s="51"/>
      <c r="Q18" s="51"/>
      <c r="R18" s="51"/>
      <c r="S18" s="51"/>
      <c r="T18" s="51"/>
      <c r="U18" s="51"/>
      <c r="V18" s="51"/>
      <c r="W18" s="53"/>
      <c r="X18" s="53"/>
      <c r="Y18" s="53"/>
      <c r="Z18" s="53"/>
      <c r="AA18" s="53"/>
      <c r="AB18" s="53"/>
      <c r="AC18" s="51"/>
      <c r="AD18" s="53"/>
      <c r="AE18" s="51"/>
      <c r="AF18" s="51"/>
      <c r="AG18" s="51"/>
      <c r="AH18" s="51"/>
      <c r="AI18" s="53"/>
    </row>
    <row r="19" spans="1:35" ht="32.4" customHeight="1">
      <c r="A19" s="15">
        <v>15</v>
      </c>
      <c r="B19" s="15" t="s">
        <v>246</v>
      </c>
      <c r="C19" s="15" t="s">
        <v>247</v>
      </c>
      <c r="D19" s="15" t="s">
        <v>264</v>
      </c>
      <c r="E19" s="60" t="s">
        <v>317</v>
      </c>
      <c r="F19" s="15" t="s">
        <v>219</v>
      </c>
      <c r="G19" s="64"/>
      <c r="H19" s="51"/>
      <c r="I19" s="51"/>
      <c r="J19" s="52"/>
      <c r="K19" s="52"/>
      <c r="L19" s="51"/>
      <c r="M19" s="51" t="s">
        <v>312</v>
      </c>
      <c r="N19" s="69" t="s">
        <v>332</v>
      </c>
      <c r="O19" s="51"/>
      <c r="P19" s="51"/>
      <c r="Q19" s="51"/>
      <c r="R19" s="51"/>
      <c r="S19" s="51"/>
      <c r="T19" s="51"/>
      <c r="U19" s="51"/>
      <c r="V19" s="51"/>
      <c r="W19" s="53"/>
      <c r="X19" s="53"/>
      <c r="Y19" s="53"/>
      <c r="Z19" s="53"/>
      <c r="AA19" s="53"/>
      <c r="AB19" s="53"/>
      <c r="AC19" s="51"/>
      <c r="AD19" s="53"/>
      <c r="AE19" s="51"/>
      <c r="AF19" s="51"/>
      <c r="AG19" s="51"/>
      <c r="AH19" s="51"/>
      <c r="AI19" s="53"/>
    </row>
    <row r="20" spans="1:35" ht="32.4" customHeight="1">
      <c r="A20" s="15">
        <v>16</v>
      </c>
      <c r="B20" s="15" t="s">
        <v>246</v>
      </c>
      <c r="C20" s="15" t="s">
        <v>247</v>
      </c>
      <c r="D20" s="15" t="s">
        <v>264</v>
      </c>
      <c r="E20" s="60" t="s">
        <v>318</v>
      </c>
      <c r="F20" s="15" t="s">
        <v>219</v>
      </c>
      <c r="G20" s="64"/>
      <c r="H20" s="51"/>
      <c r="I20" s="51"/>
      <c r="J20" s="52"/>
      <c r="K20" s="52"/>
      <c r="L20" s="51"/>
      <c r="M20" s="51" t="s">
        <v>312</v>
      </c>
      <c r="N20" s="69" t="s">
        <v>323</v>
      </c>
      <c r="O20" s="51"/>
      <c r="P20" s="51"/>
      <c r="Q20" s="51"/>
      <c r="R20" s="51"/>
      <c r="S20" s="51"/>
      <c r="T20" s="51"/>
      <c r="U20" s="51"/>
      <c r="V20" s="51"/>
      <c r="W20" s="53"/>
      <c r="X20" s="53"/>
      <c r="Y20" s="53"/>
      <c r="Z20" s="53"/>
      <c r="AA20" s="53"/>
      <c r="AB20" s="53"/>
      <c r="AC20" s="51"/>
      <c r="AD20" s="53"/>
      <c r="AE20" s="51"/>
      <c r="AF20" s="51"/>
      <c r="AG20" s="51"/>
      <c r="AH20" s="51"/>
      <c r="AI20" s="53"/>
    </row>
    <row r="21" spans="1:35" ht="32.4" customHeight="1">
      <c r="A21" s="15">
        <v>17</v>
      </c>
      <c r="B21" s="15" t="s">
        <v>246</v>
      </c>
      <c r="C21" s="15" t="s">
        <v>247</v>
      </c>
      <c r="D21" s="15" t="s">
        <v>264</v>
      </c>
      <c r="E21" s="60" t="s">
        <v>340</v>
      </c>
      <c r="F21" s="15" t="s">
        <v>219</v>
      </c>
      <c r="G21" s="64"/>
      <c r="H21" s="51"/>
      <c r="I21" s="51"/>
      <c r="J21" s="52"/>
      <c r="K21" s="52"/>
      <c r="L21" s="51"/>
      <c r="M21" s="51" t="s">
        <v>312</v>
      </c>
      <c r="N21" s="69" t="s">
        <v>349</v>
      </c>
      <c r="O21" s="51"/>
      <c r="P21" s="51"/>
      <c r="Q21" s="51"/>
      <c r="R21" s="51"/>
      <c r="S21" s="51"/>
      <c r="T21" s="51"/>
      <c r="U21" s="51"/>
      <c r="V21" s="51"/>
      <c r="W21" s="53"/>
      <c r="X21" s="53"/>
      <c r="Y21" s="53"/>
      <c r="Z21" s="53"/>
      <c r="AA21" s="53"/>
      <c r="AB21" s="53"/>
      <c r="AC21" s="51"/>
      <c r="AD21" s="53"/>
      <c r="AE21" s="51"/>
      <c r="AF21" s="51"/>
      <c r="AG21" s="51"/>
      <c r="AH21" s="51"/>
      <c r="AI21" s="53"/>
    </row>
    <row r="22" spans="1:35" ht="32.4" customHeight="1">
      <c r="A22" s="15">
        <v>18</v>
      </c>
      <c r="B22" s="15" t="s">
        <v>246</v>
      </c>
      <c r="C22" s="15" t="s">
        <v>247</v>
      </c>
      <c r="D22" s="15" t="s">
        <v>264</v>
      </c>
      <c r="E22" s="60" t="s">
        <v>341</v>
      </c>
      <c r="F22" s="15" t="s">
        <v>219</v>
      </c>
      <c r="G22" s="64"/>
      <c r="H22" s="51"/>
      <c r="I22" s="51"/>
      <c r="J22" s="52"/>
      <c r="K22" s="52"/>
      <c r="L22" s="51"/>
      <c r="M22" s="51" t="s">
        <v>312</v>
      </c>
      <c r="N22" s="69" t="s">
        <v>349</v>
      </c>
      <c r="O22" s="51"/>
      <c r="P22" s="51"/>
      <c r="Q22" s="51"/>
      <c r="R22" s="51"/>
      <c r="S22" s="51"/>
      <c r="T22" s="51"/>
      <c r="U22" s="51"/>
      <c r="V22" s="51"/>
      <c r="W22" s="53"/>
      <c r="X22" s="53"/>
      <c r="Y22" s="53"/>
      <c r="Z22" s="53"/>
      <c r="AA22" s="53"/>
      <c r="AB22" s="53"/>
      <c r="AC22" s="51"/>
      <c r="AD22" s="53"/>
      <c r="AE22" s="51"/>
      <c r="AF22" s="51"/>
      <c r="AG22" s="51"/>
      <c r="AH22" s="51"/>
      <c r="AI22" s="53"/>
    </row>
    <row r="23" spans="1:35" ht="32.4" customHeight="1">
      <c r="A23" s="15">
        <v>19</v>
      </c>
      <c r="B23" s="15" t="s">
        <v>246</v>
      </c>
      <c r="C23" s="15" t="s">
        <v>247</v>
      </c>
      <c r="D23" s="15" t="s">
        <v>264</v>
      </c>
      <c r="E23" s="60" t="s">
        <v>342</v>
      </c>
      <c r="F23" s="15" t="s">
        <v>219</v>
      </c>
      <c r="G23" s="64"/>
      <c r="H23" s="51"/>
      <c r="I23" s="51"/>
      <c r="J23" s="52"/>
      <c r="K23" s="52"/>
      <c r="L23" s="51"/>
      <c r="M23" s="51" t="s">
        <v>312</v>
      </c>
      <c r="N23" s="69" t="s">
        <v>349</v>
      </c>
      <c r="O23" s="51"/>
      <c r="P23" s="51"/>
      <c r="Q23" s="51"/>
      <c r="R23" s="51"/>
      <c r="S23" s="51"/>
      <c r="T23" s="51"/>
      <c r="U23" s="51"/>
      <c r="V23" s="51"/>
      <c r="W23" s="53"/>
      <c r="X23" s="53"/>
      <c r="Y23" s="53"/>
      <c r="Z23" s="53"/>
      <c r="AA23" s="53"/>
      <c r="AB23" s="53"/>
      <c r="AC23" s="51"/>
      <c r="AD23" s="53"/>
      <c r="AE23" s="51"/>
      <c r="AF23" s="51"/>
      <c r="AG23" s="51"/>
      <c r="AH23" s="51"/>
      <c r="AI23" s="53"/>
    </row>
    <row r="24" spans="1:35" ht="32.4" customHeight="1">
      <c r="A24" s="15">
        <v>20</v>
      </c>
      <c r="B24" s="15" t="s">
        <v>246</v>
      </c>
      <c r="C24" s="15" t="s">
        <v>247</v>
      </c>
      <c r="D24" s="60" t="s">
        <v>20</v>
      </c>
      <c r="E24" s="61" t="s">
        <v>303</v>
      </c>
      <c r="F24" s="15" t="s">
        <v>219</v>
      </c>
      <c r="G24" s="64">
        <v>100</v>
      </c>
      <c r="H24" s="15">
        <v>0</v>
      </c>
      <c r="I24" s="51" t="s">
        <v>221</v>
      </c>
      <c r="J24" s="52" t="s">
        <v>286</v>
      </c>
      <c r="K24" s="52" t="s">
        <v>278</v>
      </c>
      <c r="L24" s="51">
        <v>20</v>
      </c>
      <c r="M24" s="51" t="s">
        <v>235</v>
      </c>
      <c r="N24" s="69" t="s">
        <v>251</v>
      </c>
      <c r="O24" s="51"/>
      <c r="P24" s="51"/>
      <c r="Q24" s="51"/>
      <c r="R24" s="51"/>
      <c r="S24" s="51"/>
      <c r="T24" s="51"/>
      <c r="U24" s="51"/>
      <c r="V24" s="51"/>
      <c r="W24" s="53" t="s">
        <v>261</v>
      </c>
      <c r="X24" s="53" t="s">
        <v>261</v>
      </c>
      <c r="Y24" s="53" t="s">
        <v>261</v>
      </c>
      <c r="Z24" s="53" t="s">
        <v>261</v>
      </c>
      <c r="AA24" s="53" t="s">
        <v>271</v>
      </c>
      <c r="AB24" s="53" t="s">
        <v>253</v>
      </c>
      <c r="AC24" s="51"/>
      <c r="AD24" s="53" t="s">
        <v>254</v>
      </c>
      <c r="AE24" s="51"/>
      <c r="AF24" s="51"/>
      <c r="AG24" s="51"/>
      <c r="AH24" s="51"/>
      <c r="AI24" s="53" t="s">
        <v>265</v>
      </c>
    </row>
    <row r="25" spans="1:35" ht="32.4" customHeight="1">
      <c r="A25" s="15">
        <v>21</v>
      </c>
      <c r="B25" s="15" t="s">
        <v>246</v>
      </c>
      <c r="C25" s="15" t="s">
        <v>247</v>
      </c>
      <c r="D25" s="60" t="s">
        <v>20</v>
      </c>
      <c r="E25" s="60" t="s">
        <v>304</v>
      </c>
      <c r="F25" s="15" t="s">
        <v>219</v>
      </c>
      <c r="G25" s="64">
        <v>100</v>
      </c>
      <c r="H25" s="51">
        <v>0</v>
      </c>
      <c r="I25" s="51" t="s">
        <v>221</v>
      </c>
      <c r="J25" s="52" t="s">
        <v>278</v>
      </c>
      <c r="K25" s="52" t="s">
        <v>231</v>
      </c>
      <c r="L25" s="51">
        <v>20</v>
      </c>
      <c r="M25" s="51" t="s">
        <v>236</v>
      </c>
      <c r="N25" s="69" t="s">
        <v>251</v>
      </c>
      <c r="O25" s="51"/>
      <c r="P25" s="51"/>
      <c r="Q25" s="51"/>
      <c r="R25" s="51"/>
      <c r="S25" s="51"/>
      <c r="T25" s="51"/>
      <c r="U25" s="51"/>
      <c r="V25" s="51"/>
      <c r="W25" s="53" t="s">
        <v>261</v>
      </c>
      <c r="X25" s="53" t="s">
        <v>261</v>
      </c>
      <c r="Y25" s="53" t="s">
        <v>261</v>
      </c>
      <c r="Z25" s="53" t="s">
        <v>261</v>
      </c>
      <c r="AA25" s="53" t="s">
        <v>251</v>
      </c>
      <c r="AB25" s="53" t="s">
        <v>253</v>
      </c>
      <c r="AC25" s="51"/>
      <c r="AD25" s="53" t="s">
        <v>243</v>
      </c>
      <c r="AE25" s="54" t="s">
        <v>268</v>
      </c>
      <c r="AF25" s="54"/>
      <c r="AG25" s="54"/>
      <c r="AH25" s="54"/>
      <c r="AI25" s="53" t="s">
        <v>265</v>
      </c>
    </row>
    <row r="26" spans="1:35" ht="32.4" customHeight="1">
      <c r="A26" s="15">
        <v>22</v>
      </c>
      <c r="B26" s="15" t="s">
        <v>246</v>
      </c>
      <c r="C26" s="15" t="s">
        <v>247</v>
      </c>
      <c r="D26" s="60" t="s">
        <v>20</v>
      </c>
      <c r="E26" s="60" t="s">
        <v>305</v>
      </c>
      <c r="F26" s="15" t="s">
        <v>219</v>
      </c>
      <c r="G26" s="64">
        <v>50</v>
      </c>
      <c r="H26" s="51">
        <v>0</v>
      </c>
      <c r="I26" s="51" t="s">
        <v>221</v>
      </c>
      <c r="J26" s="52" t="s">
        <v>231</v>
      </c>
      <c r="K26" s="52" t="s">
        <v>287</v>
      </c>
      <c r="L26" s="44">
        <v>10</v>
      </c>
      <c r="M26" s="51" t="s">
        <v>236</v>
      </c>
      <c r="N26" s="69" t="s">
        <v>251</v>
      </c>
      <c r="O26" s="51"/>
      <c r="P26" s="51"/>
      <c r="Q26" s="51"/>
      <c r="R26" s="51"/>
      <c r="S26" s="51"/>
      <c r="T26" s="51"/>
      <c r="U26" s="51"/>
      <c r="V26" s="51"/>
      <c r="W26" s="53" t="s">
        <v>263</v>
      </c>
      <c r="X26" s="53" t="s">
        <v>261</v>
      </c>
      <c r="Y26" s="53" t="s">
        <v>261</v>
      </c>
      <c r="Z26" s="53" t="s">
        <v>263</v>
      </c>
      <c r="AA26" s="53" t="s">
        <v>276</v>
      </c>
      <c r="AB26" s="53" t="s">
        <v>253</v>
      </c>
      <c r="AC26" s="51"/>
      <c r="AD26" s="53" t="s">
        <v>254</v>
      </c>
      <c r="AE26" s="51"/>
      <c r="AF26" s="51"/>
      <c r="AG26" s="51"/>
      <c r="AH26" s="51"/>
      <c r="AI26" s="53" t="s">
        <v>265</v>
      </c>
    </row>
    <row r="27" spans="1:35" ht="32.4" customHeight="1">
      <c r="A27" s="15">
        <v>23</v>
      </c>
      <c r="B27" s="15" t="s">
        <v>246</v>
      </c>
      <c r="C27" s="15" t="s">
        <v>247</v>
      </c>
      <c r="D27" s="60" t="s">
        <v>20</v>
      </c>
      <c r="E27" s="60" t="s">
        <v>306</v>
      </c>
      <c r="F27" s="15" t="s">
        <v>219</v>
      </c>
      <c r="G27" s="64">
        <v>50</v>
      </c>
      <c r="H27" s="51">
        <v>0</v>
      </c>
      <c r="I27" s="51" t="s">
        <v>221</v>
      </c>
      <c r="J27" s="52" t="s">
        <v>287</v>
      </c>
      <c r="K27" s="52" t="s">
        <v>288</v>
      </c>
      <c r="L27" s="51">
        <v>10</v>
      </c>
      <c r="M27" s="51" t="s">
        <v>236</v>
      </c>
      <c r="N27" s="69" t="s">
        <v>251</v>
      </c>
      <c r="O27" s="51"/>
      <c r="P27" s="51"/>
      <c r="Q27" s="51"/>
      <c r="R27" s="51"/>
      <c r="S27" s="51"/>
      <c r="T27" s="51"/>
      <c r="U27" s="51"/>
      <c r="V27" s="51"/>
      <c r="W27" s="53" t="s">
        <v>261</v>
      </c>
      <c r="X27" s="53" t="s">
        <v>261</v>
      </c>
      <c r="Y27" s="53" t="s">
        <v>261</v>
      </c>
      <c r="Z27" s="53" t="s">
        <v>263</v>
      </c>
      <c r="AA27" s="53" t="s">
        <v>276</v>
      </c>
      <c r="AB27" s="53" t="s">
        <v>253</v>
      </c>
      <c r="AC27" s="51"/>
      <c r="AD27" s="53" t="s">
        <v>254</v>
      </c>
      <c r="AE27" s="51"/>
      <c r="AF27" s="51"/>
      <c r="AG27" s="51"/>
      <c r="AH27" s="51"/>
      <c r="AI27" s="53" t="s">
        <v>265</v>
      </c>
    </row>
    <row r="28" spans="1:35" ht="32.4" customHeight="1">
      <c r="A28" s="15">
        <v>24</v>
      </c>
      <c r="B28" s="15" t="s">
        <v>246</v>
      </c>
      <c r="C28" s="15" t="s">
        <v>247</v>
      </c>
      <c r="D28" s="60" t="s">
        <v>20</v>
      </c>
      <c r="E28" s="60" t="s">
        <v>307</v>
      </c>
      <c r="F28" s="15" t="s">
        <v>219</v>
      </c>
      <c r="G28" s="64">
        <v>600</v>
      </c>
      <c r="H28" s="51">
        <v>0</v>
      </c>
      <c r="I28" s="51" t="s">
        <v>221</v>
      </c>
      <c r="J28" s="52" t="s">
        <v>288</v>
      </c>
      <c r="K28" s="52" t="s">
        <v>289</v>
      </c>
      <c r="L28" s="51">
        <v>120</v>
      </c>
      <c r="M28" s="51" t="s">
        <v>236</v>
      </c>
      <c r="N28" s="69" t="s">
        <v>332</v>
      </c>
      <c r="O28" s="51"/>
      <c r="P28" s="51"/>
      <c r="Q28" s="51"/>
      <c r="R28" s="51"/>
      <c r="S28" s="51"/>
      <c r="T28" s="51"/>
      <c r="U28" s="51"/>
      <c r="V28" s="51"/>
      <c r="W28" s="53" t="s">
        <v>261</v>
      </c>
      <c r="X28" s="53" t="s">
        <v>261</v>
      </c>
      <c r="Y28" s="53" t="s">
        <v>261</v>
      </c>
      <c r="Z28" s="53" t="s">
        <v>261</v>
      </c>
      <c r="AA28" s="53" t="s">
        <v>274</v>
      </c>
      <c r="AB28" s="53" t="s">
        <v>253</v>
      </c>
      <c r="AC28" s="51"/>
      <c r="AD28" s="51"/>
      <c r="AE28" s="51"/>
      <c r="AF28" s="51"/>
      <c r="AG28" s="51"/>
      <c r="AH28" s="51"/>
      <c r="AI28" s="53" t="s">
        <v>265</v>
      </c>
    </row>
    <row r="29" spans="1:35" ht="32.4" customHeight="1">
      <c r="A29" s="15">
        <v>25</v>
      </c>
      <c r="B29" s="15" t="s">
        <v>246</v>
      </c>
      <c r="C29" s="15" t="s">
        <v>247</v>
      </c>
      <c r="D29" s="60" t="s">
        <v>20</v>
      </c>
      <c r="E29" s="60" t="s">
        <v>308</v>
      </c>
      <c r="F29" s="15" t="s">
        <v>220</v>
      </c>
      <c r="G29" s="64">
        <v>1500</v>
      </c>
      <c r="H29" s="51">
        <v>50</v>
      </c>
      <c r="I29" s="51">
        <f t="shared" ref="I29" si="0">G29/H29</f>
        <v>30</v>
      </c>
      <c r="J29" s="52" t="s">
        <v>289</v>
      </c>
      <c r="K29" s="52" t="s">
        <v>290</v>
      </c>
      <c r="L29" s="51">
        <v>300</v>
      </c>
      <c r="M29" s="51" t="s">
        <v>237</v>
      </c>
      <c r="N29" s="69" t="s">
        <v>319</v>
      </c>
      <c r="O29" s="51"/>
      <c r="P29" s="51"/>
      <c r="Q29" s="51"/>
      <c r="R29" s="51"/>
      <c r="S29" s="51"/>
      <c r="T29" s="51"/>
      <c r="U29" s="51"/>
      <c r="V29" s="51"/>
      <c r="W29" s="53" t="s">
        <v>261</v>
      </c>
      <c r="X29" s="53" t="s">
        <v>261</v>
      </c>
      <c r="Y29" s="53" t="s">
        <v>261</v>
      </c>
      <c r="Z29" s="53" t="s">
        <v>261</v>
      </c>
      <c r="AA29" s="53" t="s">
        <v>274</v>
      </c>
      <c r="AB29" s="53" t="s">
        <v>253</v>
      </c>
      <c r="AC29" s="53" t="s">
        <v>252</v>
      </c>
      <c r="AD29" s="53" t="s">
        <v>243</v>
      </c>
      <c r="AE29" s="54" t="s">
        <v>268</v>
      </c>
      <c r="AF29" s="54"/>
      <c r="AG29" s="54"/>
      <c r="AH29" s="54"/>
      <c r="AI29" s="53" t="s">
        <v>265</v>
      </c>
    </row>
    <row r="30" spans="1:35" ht="32.4" customHeight="1">
      <c r="A30" s="15">
        <v>26</v>
      </c>
      <c r="B30" s="15" t="s">
        <v>246</v>
      </c>
      <c r="C30" s="15" t="s">
        <v>247</v>
      </c>
      <c r="D30" s="60" t="s">
        <v>20</v>
      </c>
      <c r="E30" s="60" t="s">
        <v>309</v>
      </c>
      <c r="F30" s="15" t="s">
        <v>219</v>
      </c>
      <c r="G30" s="64">
        <v>50</v>
      </c>
      <c r="H30" s="51">
        <v>0</v>
      </c>
      <c r="I30" s="51" t="s">
        <v>221</v>
      </c>
      <c r="J30" s="52" t="s">
        <v>289</v>
      </c>
      <c r="K30" s="52" t="s">
        <v>290</v>
      </c>
      <c r="L30" s="51">
        <v>100</v>
      </c>
      <c r="M30" s="51" t="s">
        <v>235</v>
      </c>
      <c r="N30" s="69" t="s">
        <v>326</v>
      </c>
      <c r="O30" s="51"/>
      <c r="P30" s="51"/>
      <c r="Q30" s="51"/>
      <c r="R30" s="51"/>
      <c r="S30" s="51"/>
      <c r="T30" s="51"/>
      <c r="U30" s="51"/>
      <c r="V30" s="51"/>
      <c r="W30" s="53" t="s">
        <v>261</v>
      </c>
      <c r="X30" s="53" t="s">
        <v>261</v>
      </c>
      <c r="Y30" s="53" t="s">
        <v>261</v>
      </c>
      <c r="Z30" s="53" t="s">
        <v>261</v>
      </c>
      <c r="AA30" s="53" t="s">
        <v>266</v>
      </c>
      <c r="AB30" s="53" t="s">
        <v>253</v>
      </c>
      <c r="AC30" s="51"/>
      <c r="AD30" s="53" t="s">
        <v>254</v>
      </c>
      <c r="AE30" s="54" t="s">
        <v>277</v>
      </c>
      <c r="AF30" s="54"/>
      <c r="AG30" s="54"/>
      <c r="AH30" s="54"/>
      <c r="AI30" s="53" t="s">
        <v>265</v>
      </c>
    </row>
    <row r="31" spans="1:35" ht="32.4" customHeight="1">
      <c r="A31" s="15">
        <v>27</v>
      </c>
      <c r="B31" s="15" t="s">
        <v>246</v>
      </c>
      <c r="C31" s="15" t="s">
        <v>247</v>
      </c>
      <c r="D31" s="60" t="s">
        <v>20</v>
      </c>
      <c r="E31" s="60" t="s">
        <v>310</v>
      </c>
      <c r="F31" s="15" t="s">
        <v>219</v>
      </c>
      <c r="G31" s="64">
        <v>1500</v>
      </c>
      <c r="H31" s="51">
        <v>50</v>
      </c>
      <c r="I31" s="51">
        <f>G31/H31</f>
        <v>30</v>
      </c>
      <c r="J31" s="52" t="s">
        <v>289</v>
      </c>
      <c r="K31" s="52" t="s">
        <v>290</v>
      </c>
      <c r="L31" s="51">
        <v>300</v>
      </c>
      <c r="M31" s="51" t="s">
        <v>237</v>
      </c>
      <c r="N31" s="69" t="s">
        <v>332</v>
      </c>
      <c r="O31" s="51"/>
      <c r="P31" s="51"/>
      <c r="Q31" s="51"/>
      <c r="R31" s="51"/>
      <c r="S31" s="51"/>
      <c r="T31" s="51"/>
      <c r="U31" s="51"/>
      <c r="V31" s="51"/>
      <c r="W31" s="53" t="s">
        <v>261</v>
      </c>
      <c r="X31" s="53" t="s">
        <v>261</v>
      </c>
      <c r="Y31" s="53" t="s">
        <v>261</v>
      </c>
      <c r="Z31" s="53" t="s">
        <v>263</v>
      </c>
      <c r="AA31" s="53" t="s">
        <v>274</v>
      </c>
      <c r="AB31" s="53" t="s">
        <v>253</v>
      </c>
      <c r="AC31" s="51"/>
      <c r="AD31" s="53" t="s">
        <v>243</v>
      </c>
      <c r="AE31" s="51"/>
      <c r="AF31" s="51"/>
      <c r="AG31" s="51"/>
      <c r="AH31" s="51"/>
      <c r="AI31" s="53" t="s">
        <v>265</v>
      </c>
    </row>
    <row r="32" spans="1:35" ht="32.4" customHeight="1">
      <c r="A32" s="15">
        <v>28</v>
      </c>
      <c r="B32" s="15" t="s">
        <v>246</v>
      </c>
      <c r="C32" s="15" t="s">
        <v>247</v>
      </c>
      <c r="D32" s="60" t="s">
        <v>20</v>
      </c>
      <c r="E32" s="60" t="s">
        <v>301</v>
      </c>
      <c r="F32" s="15" t="s">
        <v>219</v>
      </c>
      <c r="G32" s="64">
        <v>100</v>
      </c>
      <c r="H32" s="51">
        <v>0</v>
      </c>
      <c r="I32" s="51" t="s">
        <v>221</v>
      </c>
      <c r="J32" s="52" t="s">
        <v>290</v>
      </c>
      <c r="K32" s="52" t="s">
        <v>291</v>
      </c>
      <c r="L32" s="51">
        <v>20</v>
      </c>
      <c r="M32" s="51" t="s">
        <v>236</v>
      </c>
      <c r="N32" s="69" t="s">
        <v>326</v>
      </c>
      <c r="O32" s="51"/>
      <c r="P32" s="51"/>
      <c r="Q32" s="51"/>
      <c r="R32" s="51"/>
      <c r="S32" s="51"/>
      <c r="T32" s="51"/>
      <c r="U32" s="51"/>
      <c r="V32" s="51"/>
      <c r="W32" s="53" t="s">
        <v>261</v>
      </c>
      <c r="X32" s="53" t="s">
        <v>261</v>
      </c>
      <c r="Y32" s="53" t="s">
        <v>261</v>
      </c>
      <c r="Z32" s="53" t="s">
        <v>261</v>
      </c>
      <c r="AA32" s="53" t="s">
        <v>275</v>
      </c>
      <c r="AB32" s="53" t="s">
        <v>253</v>
      </c>
      <c r="AC32" s="51"/>
      <c r="AD32" s="53" t="s">
        <v>254</v>
      </c>
      <c r="AE32" s="51"/>
      <c r="AF32" s="51"/>
      <c r="AG32" s="51"/>
      <c r="AH32" s="51"/>
      <c r="AI32" s="53" t="s">
        <v>265</v>
      </c>
    </row>
    <row r="33" spans="1:35" ht="32.4" customHeight="1">
      <c r="A33" s="15">
        <v>29</v>
      </c>
      <c r="B33" s="15" t="s">
        <v>246</v>
      </c>
      <c r="C33" s="15" t="s">
        <v>247</v>
      </c>
      <c r="D33" s="60" t="s">
        <v>20</v>
      </c>
      <c r="E33" s="60" t="s">
        <v>302</v>
      </c>
      <c r="F33" s="15" t="s">
        <v>219</v>
      </c>
      <c r="G33" s="64">
        <v>0</v>
      </c>
      <c r="H33" s="51">
        <v>0</v>
      </c>
      <c r="I33" s="51" t="s">
        <v>221</v>
      </c>
      <c r="J33" s="52" t="s">
        <v>291</v>
      </c>
      <c r="K33" s="52" t="s">
        <v>291</v>
      </c>
      <c r="L33" s="51">
        <v>0</v>
      </c>
      <c r="M33" s="51" t="s">
        <v>236</v>
      </c>
      <c r="N33" s="69" t="s">
        <v>326</v>
      </c>
      <c r="O33" s="51"/>
      <c r="P33" s="51"/>
      <c r="Q33" s="51"/>
      <c r="R33" s="51"/>
      <c r="S33" s="51"/>
      <c r="T33" s="51"/>
      <c r="U33" s="51"/>
      <c r="V33" s="51"/>
      <c r="W33" s="53" t="s">
        <v>261</v>
      </c>
      <c r="X33" s="53" t="s">
        <v>261</v>
      </c>
      <c r="Y33" s="53" t="s">
        <v>261</v>
      </c>
      <c r="Z33" s="53" t="s">
        <v>261</v>
      </c>
      <c r="AA33" s="53" t="s">
        <v>273</v>
      </c>
      <c r="AB33" s="53" t="s">
        <v>253</v>
      </c>
      <c r="AC33" s="51"/>
      <c r="AD33" s="53" t="s">
        <v>254</v>
      </c>
      <c r="AE33" s="51"/>
      <c r="AF33" s="51"/>
      <c r="AG33" s="51"/>
      <c r="AH33" s="51"/>
      <c r="AI33" s="53" t="s">
        <v>265</v>
      </c>
    </row>
    <row r="34" spans="1:35" ht="32.4" customHeight="1">
      <c r="A34" s="15">
        <v>30</v>
      </c>
      <c r="B34" s="15" t="s">
        <v>246</v>
      </c>
      <c r="C34" s="15" t="s">
        <v>247</v>
      </c>
      <c r="D34" s="60" t="s">
        <v>20</v>
      </c>
      <c r="E34" s="60" t="s">
        <v>315</v>
      </c>
      <c r="F34" s="15" t="s">
        <v>219</v>
      </c>
      <c r="G34" s="64"/>
      <c r="H34" s="51"/>
      <c r="I34" s="51"/>
      <c r="J34" s="52"/>
      <c r="K34" s="52"/>
      <c r="L34" s="51"/>
      <c r="M34" s="51" t="s">
        <v>312</v>
      </c>
      <c r="N34" s="69" t="s">
        <v>324</v>
      </c>
      <c r="O34" s="51"/>
      <c r="P34" s="51"/>
      <c r="Q34" s="51"/>
      <c r="R34" s="51"/>
      <c r="S34" s="51"/>
      <c r="T34" s="51"/>
      <c r="U34" s="51"/>
      <c r="V34" s="51"/>
      <c r="W34" s="53"/>
      <c r="X34" s="53"/>
      <c r="Y34" s="53"/>
      <c r="Z34" s="53"/>
      <c r="AA34" s="53"/>
      <c r="AB34" s="53"/>
      <c r="AC34" s="51"/>
      <c r="AD34" s="53"/>
      <c r="AE34" s="51"/>
      <c r="AF34" s="51"/>
      <c r="AG34" s="51"/>
      <c r="AH34" s="51"/>
      <c r="AI34" s="53"/>
    </row>
    <row r="35" spans="1:35" ht="32.4" customHeight="1">
      <c r="A35" s="15">
        <v>31</v>
      </c>
      <c r="B35" s="15" t="s">
        <v>246</v>
      </c>
      <c r="C35" s="15" t="s">
        <v>247</v>
      </c>
      <c r="D35" s="60" t="s">
        <v>20</v>
      </c>
      <c r="E35" s="60" t="s">
        <v>316</v>
      </c>
      <c r="F35" s="15" t="s">
        <v>219</v>
      </c>
      <c r="G35" s="64"/>
      <c r="H35" s="51"/>
      <c r="I35" s="51"/>
      <c r="J35" s="52"/>
      <c r="K35" s="52"/>
      <c r="L35" s="51"/>
      <c r="M35" s="51" t="s">
        <v>312</v>
      </c>
      <c r="N35" s="69" t="s">
        <v>325</v>
      </c>
      <c r="O35" s="51"/>
      <c r="P35" s="51"/>
      <c r="Q35" s="51"/>
      <c r="R35" s="51"/>
      <c r="S35" s="51"/>
      <c r="T35" s="51"/>
      <c r="U35" s="51"/>
      <c r="V35" s="51"/>
      <c r="W35" s="53"/>
      <c r="X35" s="53"/>
      <c r="Y35" s="53"/>
      <c r="Z35" s="53"/>
      <c r="AA35" s="53"/>
      <c r="AB35" s="53"/>
      <c r="AC35" s="51"/>
      <c r="AD35" s="53"/>
      <c r="AE35" s="51"/>
      <c r="AF35" s="51"/>
      <c r="AG35" s="51"/>
      <c r="AH35" s="51"/>
      <c r="AI35" s="53"/>
    </row>
    <row r="36" spans="1:35" ht="32.4" customHeight="1">
      <c r="A36" s="15">
        <v>32</v>
      </c>
      <c r="B36" s="15" t="s">
        <v>246</v>
      </c>
      <c r="C36" s="15" t="s">
        <v>247</v>
      </c>
      <c r="D36" s="60" t="s">
        <v>20</v>
      </c>
      <c r="E36" s="60" t="s">
        <v>317</v>
      </c>
      <c r="F36" s="15" t="s">
        <v>219</v>
      </c>
      <c r="G36" s="64"/>
      <c r="H36" s="51"/>
      <c r="I36" s="51"/>
      <c r="J36" s="52"/>
      <c r="K36" s="52"/>
      <c r="L36" s="51"/>
      <c r="M36" s="51" t="s">
        <v>312</v>
      </c>
      <c r="N36" s="69" t="s">
        <v>332</v>
      </c>
      <c r="O36" s="51"/>
      <c r="P36" s="51"/>
      <c r="Q36" s="51"/>
      <c r="R36" s="51"/>
      <c r="S36" s="51"/>
      <c r="T36" s="51"/>
      <c r="U36" s="51"/>
      <c r="V36" s="51"/>
      <c r="W36" s="53"/>
      <c r="X36" s="53"/>
      <c r="Y36" s="53"/>
      <c r="Z36" s="53"/>
      <c r="AA36" s="53"/>
      <c r="AB36" s="53"/>
      <c r="AC36" s="51"/>
      <c r="AD36" s="53"/>
      <c r="AE36" s="51"/>
      <c r="AF36" s="51"/>
      <c r="AG36" s="51"/>
      <c r="AH36" s="51"/>
      <c r="AI36" s="53"/>
    </row>
    <row r="37" spans="1:35" ht="32.4" customHeight="1">
      <c r="A37" s="15">
        <v>33</v>
      </c>
      <c r="B37" s="15" t="s">
        <v>246</v>
      </c>
      <c r="C37" s="15" t="s">
        <v>247</v>
      </c>
      <c r="D37" s="60" t="s">
        <v>20</v>
      </c>
      <c r="E37" s="60" t="s">
        <v>318</v>
      </c>
      <c r="F37" s="15" t="s">
        <v>219</v>
      </c>
      <c r="G37" s="64"/>
      <c r="H37" s="51"/>
      <c r="I37" s="51"/>
      <c r="J37" s="52"/>
      <c r="K37" s="52"/>
      <c r="L37" s="51"/>
      <c r="M37" s="51" t="s">
        <v>312</v>
      </c>
      <c r="N37" s="69" t="s">
        <v>323</v>
      </c>
      <c r="O37" s="51"/>
      <c r="P37" s="51"/>
      <c r="Q37" s="51"/>
      <c r="R37" s="51"/>
      <c r="S37" s="51"/>
      <c r="T37" s="51"/>
      <c r="U37" s="51"/>
      <c r="V37" s="51"/>
      <c r="W37" s="53"/>
      <c r="X37" s="53"/>
      <c r="Y37" s="53"/>
      <c r="Z37" s="53"/>
      <c r="AA37" s="53"/>
      <c r="AB37" s="53"/>
      <c r="AC37" s="51"/>
      <c r="AD37" s="53"/>
      <c r="AE37" s="51"/>
      <c r="AF37" s="51"/>
      <c r="AG37" s="51"/>
      <c r="AH37" s="51"/>
      <c r="AI37" s="53"/>
    </row>
    <row r="38" spans="1:35" ht="32.4" customHeight="1">
      <c r="A38" s="15">
        <v>34</v>
      </c>
      <c r="B38" s="15" t="s">
        <v>246</v>
      </c>
      <c r="C38" s="15" t="s">
        <v>247</v>
      </c>
      <c r="D38" s="60" t="s">
        <v>20</v>
      </c>
      <c r="E38" s="60" t="s">
        <v>340</v>
      </c>
      <c r="F38" s="15" t="s">
        <v>219</v>
      </c>
      <c r="G38" s="64"/>
      <c r="H38" s="51"/>
      <c r="I38" s="51"/>
      <c r="J38" s="52"/>
      <c r="K38" s="52"/>
      <c r="L38" s="51"/>
      <c r="M38" s="51" t="s">
        <v>312</v>
      </c>
      <c r="N38" s="69" t="s">
        <v>349</v>
      </c>
      <c r="O38" s="51"/>
      <c r="P38" s="51"/>
      <c r="Q38" s="51"/>
      <c r="R38" s="51"/>
      <c r="S38" s="51"/>
      <c r="T38" s="51"/>
      <c r="U38" s="51"/>
      <c r="V38" s="51"/>
      <c r="W38" s="53"/>
      <c r="X38" s="53"/>
      <c r="Y38" s="53"/>
      <c r="Z38" s="53"/>
      <c r="AA38" s="53"/>
      <c r="AB38" s="53"/>
      <c r="AC38" s="51"/>
      <c r="AD38" s="53"/>
      <c r="AE38" s="51"/>
      <c r="AF38" s="51"/>
      <c r="AG38" s="51"/>
      <c r="AH38" s="51"/>
      <c r="AI38" s="53"/>
    </row>
    <row r="39" spans="1:35" ht="32.4" customHeight="1">
      <c r="A39" s="15">
        <v>35</v>
      </c>
      <c r="B39" s="15" t="s">
        <v>246</v>
      </c>
      <c r="C39" s="15" t="s">
        <v>247</v>
      </c>
      <c r="D39" s="60" t="s">
        <v>20</v>
      </c>
      <c r="E39" s="60" t="s">
        <v>341</v>
      </c>
      <c r="F39" s="15" t="s">
        <v>219</v>
      </c>
      <c r="G39" s="64"/>
      <c r="H39" s="51"/>
      <c r="I39" s="51"/>
      <c r="J39" s="52"/>
      <c r="K39" s="52"/>
      <c r="L39" s="51"/>
      <c r="M39" s="51" t="s">
        <v>312</v>
      </c>
      <c r="N39" s="69" t="s">
        <v>349</v>
      </c>
      <c r="O39" s="51"/>
      <c r="P39" s="51"/>
      <c r="Q39" s="51"/>
      <c r="R39" s="51"/>
      <c r="S39" s="51"/>
      <c r="T39" s="51"/>
      <c r="U39" s="51"/>
      <c r="V39" s="51"/>
      <c r="W39" s="53"/>
      <c r="X39" s="53"/>
      <c r="Y39" s="53"/>
      <c r="Z39" s="53"/>
      <c r="AA39" s="53"/>
      <c r="AB39" s="53"/>
      <c r="AC39" s="51"/>
      <c r="AD39" s="53"/>
      <c r="AE39" s="51"/>
      <c r="AF39" s="51"/>
      <c r="AG39" s="51"/>
      <c r="AH39" s="51"/>
      <c r="AI39" s="53"/>
    </row>
    <row r="40" spans="1:35" ht="32.4" customHeight="1">
      <c r="A40" s="15">
        <v>36</v>
      </c>
      <c r="B40" s="15" t="s">
        <v>246</v>
      </c>
      <c r="C40" s="15" t="s">
        <v>247</v>
      </c>
      <c r="D40" s="60" t="s">
        <v>20</v>
      </c>
      <c r="E40" s="60" t="s">
        <v>342</v>
      </c>
      <c r="F40" s="15" t="s">
        <v>219</v>
      </c>
      <c r="G40" s="64"/>
      <c r="H40" s="51"/>
      <c r="I40" s="51"/>
      <c r="J40" s="52"/>
      <c r="K40" s="52"/>
      <c r="L40" s="51"/>
      <c r="M40" s="51" t="s">
        <v>312</v>
      </c>
      <c r="N40" s="69" t="s">
        <v>349</v>
      </c>
      <c r="O40" s="51"/>
      <c r="P40" s="51"/>
      <c r="Q40" s="51"/>
      <c r="R40" s="51"/>
      <c r="S40" s="51"/>
      <c r="T40" s="51"/>
      <c r="U40" s="51"/>
      <c r="V40" s="51"/>
      <c r="W40" s="53"/>
      <c r="X40" s="53"/>
      <c r="Y40" s="53"/>
      <c r="Z40" s="53"/>
      <c r="AA40" s="53"/>
      <c r="AB40" s="53"/>
      <c r="AC40" s="51"/>
      <c r="AD40" s="53"/>
      <c r="AE40" s="51"/>
      <c r="AF40" s="51"/>
      <c r="AG40" s="51"/>
      <c r="AH40" s="51"/>
      <c r="AI40" s="53"/>
    </row>
    <row r="41" spans="1:35" ht="32.4" customHeight="1">
      <c r="A41" s="15">
        <v>37</v>
      </c>
      <c r="B41" s="15" t="s">
        <v>246</v>
      </c>
      <c r="C41" s="15" t="s">
        <v>247</v>
      </c>
      <c r="D41" s="15" t="s">
        <v>246</v>
      </c>
      <c r="E41" s="60" t="s">
        <v>343</v>
      </c>
      <c r="F41" s="15" t="s">
        <v>219</v>
      </c>
      <c r="G41" s="64"/>
      <c r="H41" s="51"/>
      <c r="I41" s="51"/>
      <c r="J41" s="52"/>
      <c r="K41" s="52"/>
      <c r="L41" s="51"/>
      <c r="M41" s="51" t="s">
        <v>312</v>
      </c>
      <c r="N41" s="69" t="s">
        <v>349</v>
      </c>
      <c r="O41" s="51"/>
      <c r="P41" s="51"/>
      <c r="Q41" s="51"/>
      <c r="R41" s="51"/>
      <c r="S41" s="51"/>
      <c r="T41" s="51"/>
      <c r="U41" s="51"/>
      <c r="V41" s="51"/>
      <c r="W41" s="53"/>
      <c r="X41" s="53"/>
      <c r="Y41" s="53"/>
      <c r="Z41" s="53"/>
      <c r="AA41" s="53"/>
      <c r="AB41" s="53"/>
      <c r="AC41" s="51"/>
      <c r="AD41" s="53"/>
      <c r="AE41" s="51"/>
      <c r="AF41" s="51"/>
      <c r="AG41" s="51"/>
      <c r="AH41" s="51"/>
      <c r="AI41" s="53"/>
    </row>
    <row r="42" spans="1:35" ht="32.4" customHeight="1">
      <c r="A42" s="15">
        <v>38</v>
      </c>
      <c r="B42" s="15" t="s">
        <v>246</v>
      </c>
      <c r="C42" s="15" t="s">
        <v>247</v>
      </c>
      <c r="D42" s="15" t="s">
        <v>246</v>
      </c>
      <c r="E42" s="60" t="s">
        <v>345</v>
      </c>
      <c r="F42" s="15" t="s">
        <v>219</v>
      </c>
      <c r="G42" s="64"/>
      <c r="H42" s="51"/>
      <c r="I42" s="51"/>
      <c r="J42" s="52"/>
      <c r="K42" s="52"/>
      <c r="L42" s="51"/>
      <c r="M42" s="51" t="s">
        <v>312</v>
      </c>
      <c r="N42" s="69" t="s">
        <v>349</v>
      </c>
      <c r="O42" s="51"/>
      <c r="P42" s="51"/>
      <c r="Q42" s="51"/>
      <c r="R42" s="51"/>
      <c r="S42" s="51"/>
      <c r="T42" s="51"/>
      <c r="U42" s="51"/>
      <c r="V42" s="51"/>
      <c r="W42" s="53"/>
      <c r="X42" s="53"/>
      <c r="Y42" s="53"/>
      <c r="Z42" s="53"/>
      <c r="AA42" s="53"/>
      <c r="AB42" s="53"/>
      <c r="AC42" s="51"/>
      <c r="AD42" s="53"/>
      <c r="AE42" s="51"/>
      <c r="AF42" s="51"/>
      <c r="AG42" s="51"/>
      <c r="AH42" s="51"/>
      <c r="AI42" s="53"/>
    </row>
    <row r="43" spans="1:35" ht="32.4" customHeight="1">
      <c r="A43" s="15">
        <v>39</v>
      </c>
      <c r="B43" s="15" t="s">
        <v>246</v>
      </c>
      <c r="C43" s="15" t="s">
        <v>247</v>
      </c>
      <c r="D43" s="15" t="s">
        <v>246</v>
      </c>
      <c r="E43" s="60" t="s">
        <v>344</v>
      </c>
      <c r="F43" s="15" t="s">
        <v>219</v>
      </c>
      <c r="G43" s="64"/>
      <c r="H43" s="51"/>
      <c r="I43" s="51"/>
      <c r="J43" s="52"/>
      <c r="K43" s="52"/>
      <c r="L43" s="51"/>
      <c r="M43" s="51" t="s">
        <v>312</v>
      </c>
      <c r="N43" s="69" t="s">
        <v>349</v>
      </c>
      <c r="O43" s="51"/>
      <c r="P43" s="51"/>
      <c r="Q43" s="51"/>
      <c r="R43" s="51"/>
      <c r="S43" s="51"/>
      <c r="T43" s="51"/>
      <c r="U43" s="51"/>
      <c r="V43" s="51"/>
      <c r="W43" s="53"/>
      <c r="X43" s="53"/>
      <c r="Y43" s="53"/>
      <c r="Z43" s="53"/>
      <c r="AA43" s="53"/>
      <c r="AB43" s="53"/>
      <c r="AC43" s="51"/>
      <c r="AD43" s="53"/>
      <c r="AE43" s="51"/>
      <c r="AF43" s="51"/>
      <c r="AG43" s="51"/>
      <c r="AH43" s="51"/>
      <c r="AI43" s="53"/>
    </row>
    <row r="44" spans="1:35" ht="21.6" customHeight="1">
      <c r="G44" s="65">
        <f>SUBTOTAL(9,G5:G33)</f>
        <v>8000</v>
      </c>
      <c r="H44" s="44">
        <f>H31</f>
        <v>50</v>
      </c>
      <c r="I44" s="44">
        <f>G44/H44</f>
        <v>160</v>
      </c>
    </row>
    <row r="45" spans="1:35" ht="21.6" customHeight="1"/>
    <row r="46" spans="1:35" ht="18.600000000000001" customHeight="1">
      <c r="E46" s="66" t="s">
        <v>311</v>
      </c>
      <c r="F46" s="51" t="s">
        <v>314</v>
      </c>
    </row>
    <row r="47" spans="1:35">
      <c r="E47" s="66" t="s">
        <v>236</v>
      </c>
      <c r="F47" s="67">
        <f>2675/8000</f>
        <v>0.33437499999999998</v>
      </c>
    </row>
    <row r="48" spans="1:35">
      <c r="E48" s="66" t="s">
        <v>312</v>
      </c>
      <c r="F48" s="67">
        <f>275/8000</f>
        <v>3.4375000000000003E-2</v>
      </c>
    </row>
    <row r="49" spans="5:6">
      <c r="E49" s="66" t="s">
        <v>237</v>
      </c>
      <c r="F49" s="67">
        <f>5050/8000</f>
        <v>0.63124999999999998</v>
      </c>
    </row>
    <row r="50" spans="5:6">
      <c r="E50" s="66" t="s">
        <v>313</v>
      </c>
      <c r="F50" s="51">
        <f>8000/50</f>
        <v>160</v>
      </c>
    </row>
  </sheetData>
  <autoFilter ref="A4:AJ49" xr:uid="{F8F65485-44BB-49D2-B785-38F456F01E1C}"/>
  <mergeCells count="7">
    <mergeCell ref="A2:E2"/>
    <mergeCell ref="AA2:AI2"/>
    <mergeCell ref="O3:S3"/>
    <mergeCell ref="T3:V3"/>
    <mergeCell ref="G2:V2"/>
    <mergeCell ref="W2:Z3"/>
    <mergeCell ref="G3:L3"/>
  </mergeCells>
  <phoneticPr fontId="6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BA9C-0438-4631-8C1E-818DBEEEDFA1}">
  <dimension ref="A1"/>
  <sheetViews>
    <sheetView workbookViewId="0">
      <selection activeCell="Q17" sqref="Q17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0B0C6-04AF-4CF8-8A69-FCE3B05F4C1D}">
  <dimension ref="A1"/>
  <sheetViews>
    <sheetView topLeftCell="A4" zoomScale="120" zoomScaleNormal="120" workbookViewId="0">
      <selection activeCell="I31" sqref="I31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B0E3-FBFA-4666-8484-482EEBD08E0A}">
  <dimension ref="A1"/>
  <sheetViews>
    <sheetView topLeftCell="A3" workbookViewId="0">
      <selection activeCell="Q24" sqref="Q24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B7C1-C606-4C49-8289-BB0421832832}">
  <dimension ref="A1"/>
  <sheetViews>
    <sheetView workbookViewId="0">
      <selection activeCell="Q21" sqref="Q21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6436-6AFF-434C-BADB-54E9E3016C7A}">
  <dimension ref="A1:AK217"/>
  <sheetViews>
    <sheetView tabSelected="1" zoomScale="97" zoomScaleNormal="80" workbookViewId="0">
      <pane xSplit="6" ySplit="3" topLeftCell="G4" activePane="bottomRight" state="frozen"/>
      <selection pane="topRight" activeCell="G1" sqref="G1"/>
      <selection pane="bottomLeft" activeCell="A5" sqref="A5"/>
      <selection pane="bottomRight" activeCell="H10" sqref="H10"/>
    </sheetView>
  </sheetViews>
  <sheetFormatPr defaultColWidth="8.6640625" defaultRowHeight="13.8"/>
  <cols>
    <col min="1" max="1" width="4" style="45" hidden="1" customWidth="1"/>
    <col min="2" max="2" width="6.33203125" style="45" hidden="1" customWidth="1"/>
    <col min="3" max="3" width="10.21875" style="45" customWidth="1"/>
    <col min="4" max="4" width="13.21875" style="45" bestFit="1" customWidth="1"/>
    <col min="5" max="5" width="36.21875" style="228" customWidth="1"/>
    <col min="6" max="6" width="12.33203125" style="45" customWidth="1"/>
    <col min="7" max="7" width="79.33203125" style="91" bestFit="1" customWidth="1"/>
    <col min="8" max="8" width="32.109375" style="65" customWidth="1"/>
    <col min="9" max="9" width="9.33203125" style="44" hidden="1" customWidth="1"/>
    <col min="10" max="12" width="9.33203125" style="44" customWidth="1"/>
    <col min="13" max="13" width="15.88671875" style="44" customWidth="1"/>
    <col min="14" max="15" width="15.88671875" style="68" customWidth="1"/>
    <col min="16" max="16" width="10.44140625" style="44" customWidth="1"/>
    <col min="17" max="23" width="13.109375" style="44" customWidth="1"/>
    <col min="24" max="36" width="10.44140625" style="44" customWidth="1"/>
    <col min="37" max="37" width="12.44140625" style="45" customWidth="1"/>
    <col min="38" max="16384" width="8.6640625" style="45"/>
  </cols>
  <sheetData>
    <row r="1" spans="1:37">
      <c r="A1" s="61"/>
      <c r="B1" s="61"/>
      <c r="C1" s="61"/>
      <c r="D1" s="61"/>
      <c r="E1" s="61"/>
      <c r="F1" s="61"/>
      <c r="G1" s="221"/>
      <c r="H1" s="263"/>
      <c r="I1" s="51"/>
      <c r="J1" s="51"/>
      <c r="K1" s="51"/>
      <c r="L1" s="51"/>
      <c r="M1" s="51"/>
      <c r="N1" s="69"/>
      <c r="O1" s="69"/>
      <c r="P1" s="51"/>
      <c r="Q1" s="51"/>
      <c r="R1" s="51"/>
      <c r="S1" s="51"/>
      <c r="T1" s="51"/>
      <c r="U1" s="51"/>
      <c r="V1" s="51"/>
      <c r="W1" s="51"/>
    </row>
    <row r="2" spans="1:37" s="59" customFormat="1" ht="26.1" customHeight="1">
      <c r="A2" s="287" t="s">
        <v>257</v>
      </c>
      <c r="B2" s="287"/>
      <c r="C2" s="287"/>
      <c r="D2" s="287"/>
      <c r="E2" s="287"/>
      <c r="F2" s="264" t="s">
        <v>348</v>
      </c>
      <c r="G2" s="265"/>
      <c r="H2" s="288" t="s">
        <v>347</v>
      </c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  <c r="T2" s="288"/>
      <c r="U2" s="288"/>
      <c r="V2" s="288"/>
      <c r="W2" s="288"/>
      <c r="X2" s="289" t="s">
        <v>260</v>
      </c>
      <c r="Y2" s="289"/>
      <c r="Z2" s="289"/>
      <c r="AA2" s="290"/>
      <c r="AB2" s="293" t="s">
        <v>262</v>
      </c>
      <c r="AC2" s="294"/>
      <c r="AD2" s="294"/>
      <c r="AE2" s="294"/>
      <c r="AF2" s="294"/>
      <c r="AG2" s="294"/>
      <c r="AH2" s="294"/>
      <c r="AI2" s="294"/>
      <c r="AJ2" s="295"/>
      <c r="AK2" s="58"/>
    </row>
    <row r="3" spans="1:37" s="56" customFormat="1" ht="15.9" customHeight="1">
      <c r="A3" s="266"/>
      <c r="B3" s="266"/>
      <c r="C3" s="266"/>
      <c r="D3" s="266"/>
      <c r="E3" s="266"/>
      <c r="F3" s="266"/>
      <c r="G3" s="265"/>
      <c r="H3" s="296" t="s">
        <v>351</v>
      </c>
      <c r="I3" s="296"/>
      <c r="J3" s="296"/>
      <c r="K3" s="296"/>
      <c r="L3" s="296"/>
      <c r="M3" s="47" t="s">
        <v>320</v>
      </c>
      <c r="N3" s="47" t="s">
        <v>321</v>
      </c>
      <c r="O3" s="47"/>
      <c r="P3" s="297" t="s">
        <v>328</v>
      </c>
      <c r="Q3" s="297"/>
      <c r="R3" s="297"/>
      <c r="S3" s="297"/>
      <c r="T3" s="297"/>
      <c r="U3" s="297" t="s">
        <v>322</v>
      </c>
      <c r="V3" s="297"/>
      <c r="W3" s="297"/>
      <c r="X3" s="291"/>
      <c r="Y3" s="291"/>
      <c r="Z3" s="291"/>
      <c r="AA3" s="292"/>
      <c r="AB3" s="47"/>
      <c r="AC3" s="47"/>
      <c r="AD3" s="47"/>
      <c r="AE3" s="47"/>
      <c r="AF3" s="47"/>
      <c r="AG3" s="47"/>
      <c r="AH3" s="47"/>
      <c r="AI3" s="47"/>
      <c r="AJ3" s="47"/>
      <c r="AK3" s="48"/>
    </row>
    <row r="4" spans="1:37" s="56" customFormat="1" ht="48">
      <c r="A4" s="266" t="s">
        <v>2841</v>
      </c>
      <c r="B4" s="266" t="s">
        <v>244</v>
      </c>
      <c r="C4" s="266" t="s">
        <v>245</v>
      </c>
      <c r="D4" s="266" t="s">
        <v>248</v>
      </c>
      <c r="E4" s="266" t="s">
        <v>353</v>
      </c>
      <c r="F4" s="266" t="s">
        <v>222</v>
      </c>
      <c r="G4" s="267" t="s">
        <v>409</v>
      </c>
      <c r="H4" s="268" t="s">
        <v>2844</v>
      </c>
      <c r="I4" s="269" t="s">
        <v>427</v>
      </c>
      <c r="J4" s="270" t="s">
        <v>407</v>
      </c>
      <c r="K4" s="269" t="s">
        <v>428</v>
      </c>
      <c r="L4" s="271" t="s">
        <v>408</v>
      </c>
      <c r="M4" s="47" t="s">
        <v>2845</v>
      </c>
      <c r="N4" s="47" t="s">
        <v>331</v>
      </c>
      <c r="O4" s="47" t="s">
        <v>352</v>
      </c>
      <c r="P4" s="47" t="s">
        <v>2842</v>
      </c>
      <c r="Q4" s="47" t="s">
        <v>333</v>
      </c>
      <c r="R4" s="47" t="s">
        <v>334</v>
      </c>
      <c r="S4" s="47" t="s">
        <v>335</v>
      </c>
      <c r="T4" s="47" t="s">
        <v>336</v>
      </c>
      <c r="U4" s="47" t="s">
        <v>337</v>
      </c>
      <c r="V4" s="47" t="s">
        <v>339</v>
      </c>
      <c r="W4" s="47" t="s">
        <v>338</v>
      </c>
      <c r="X4" s="255" t="s">
        <v>258</v>
      </c>
      <c r="Y4" s="47" t="s">
        <v>227</v>
      </c>
      <c r="Z4" s="47" t="s">
        <v>259</v>
      </c>
      <c r="AA4" s="47" t="s">
        <v>226</v>
      </c>
      <c r="AB4" s="47" t="s">
        <v>238</v>
      </c>
      <c r="AC4" s="47" t="s">
        <v>354</v>
      </c>
      <c r="AD4" s="47" t="s">
        <v>240</v>
      </c>
      <c r="AE4" s="47" t="s">
        <v>241</v>
      </c>
      <c r="AF4" s="47" t="s">
        <v>242</v>
      </c>
      <c r="AG4" s="47" t="s">
        <v>2843</v>
      </c>
      <c r="AH4" s="47" t="s">
        <v>350</v>
      </c>
      <c r="AI4" s="47" t="s">
        <v>329</v>
      </c>
      <c r="AJ4" s="47" t="s">
        <v>330</v>
      </c>
      <c r="AK4" s="48"/>
    </row>
    <row r="5" spans="1:37" ht="19.5" customHeight="1">
      <c r="A5" s="15">
        <v>1</v>
      </c>
      <c r="B5" s="15" t="s">
        <v>246</v>
      </c>
      <c r="C5" s="15" t="s">
        <v>247</v>
      </c>
      <c r="D5" s="60" t="s">
        <v>20</v>
      </c>
      <c r="E5" s="223" t="s">
        <v>410</v>
      </c>
      <c r="F5" s="15" t="s">
        <v>413</v>
      </c>
      <c r="G5" s="97" t="s">
        <v>442</v>
      </c>
      <c r="H5" s="64"/>
      <c r="I5" s="15"/>
      <c r="J5" s="15"/>
      <c r="K5" s="15"/>
      <c r="L5" s="15"/>
      <c r="M5" s="51" t="s">
        <v>235</v>
      </c>
      <c r="N5" s="69"/>
      <c r="O5" s="69"/>
      <c r="P5" s="51"/>
      <c r="Q5" s="51"/>
      <c r="R5" s="51"/>
      <c r="S5" s="51"/>
      <c r="T5" s="51"/>
      <c r="U5" s="51"/>
      <c r="V5" s="51"/>
      <c r="W5" s="51"/>
      <c r="X5" s="262" t="s">
        <v>261</v>
      </c>
      <c r="Y5" s="53" t="s">
        <v>261</v>
      </c>
      <c r="Z5" s="53" t="s">
        <v>261</v>
      </c>
      <c r="AA5" s="53" t="s">
        <v>261</v>
      </c>
      <c r="AB5" s="53" t="s">
        <v>271</v>
      </c>
      <c r="AC5" s="53"/>
      <c r="AD5" s="53"/>
      <c r="AE5" s="53" t="s">
        <v>254</v>
      </c>
      <c r="AF5" s="54"/>
      <c r="AG5" s="53" t="s">
        <v>256</v>
      </c>
      <c r="AH5" s="53"/>
      <c r="AI5" s="53"/>
      <c r="AJ5" s="53"/>
    </row>
    <row r="6" spans="1:37" ht="19.5" customHeight="1">
      <c r="A6" s="15">
        <v>2</v>
      </c>
      <c r="B6" s="15" t="s">
        <v>246</v>
      </c>
      <c r="C6" s="15" t="s">
        <v>247</v>
      </c>
      <c r="D6" s="60" t="s">
        <v>20</v>
      </c>
      <c r="E6" s="224" t="s">
        <v>2830</v>
      </c>
      <c r="F6" s="15" t="s">
        <v>219</v>
      </c>
      <c r="G6" s="97" t="s">
        <v>429</v>
      </c>
      <c r="H6" s="64"/>
      <c r="I6" s="51"/>
      <c r="J6" s="51"/>
      <c r="K6" s="51"/>
      <c r="L6" s="51"/>
      <c r="M6" s="51" t="s">
        <v>235</v>
      </c>
      <c r="N6" s="69"/>
      <c r="O6" s="69"/>
      <c r="P6" s="51"/>
      <c r="Q6" s="51"/>
      <c r="R6" s="51"/>
      <c r="S6" s="51"/>
      <c r="T6" s="51"/>
      <c r="U6" s="51"/>
      <c r="V6" s="51"/>
      <c r="W6" s="51"/>
      <c r="X6" s="262" t="s">
        <v>261</v>
      </c>
      <c r="Y6" s="53" t="s">
        <v>261</v>
      </c>
      <c r="Z6" s="53" t="s">
        <v>261</v>
      </c>
      <c r="AA6" s="53" t="s">
        <v>261</v>
      </c>
      <c r="AB6" s="53" t="s">
        <v>251</v>
      </c>
      <c r="AC6" s="53" t="s">
        <v>269</v>
      </c>
      <c r="AD6" s="53" t="s">
        <v>252</v>
      </c>
      <c r="AE6" s="53" t="s">
        <v>243</v>
      </c>
      <c r="AF6" s="54" t="s">
        <v>268</v>
      </c>
      <c r="AG6" s="53" t="s">
        <v>256</v>
      </c>
      <c r="AH6" s="53"/>
      <c r="AI6" s="53"/>
      <c r="AJ6" s="53"/>
    </row>
    <row r="7" spans="1:37" ht="19.5" customHeight="1">
      <c r="A7" s="15">
        <v>3</v>
      </c>
      <c r="B7" s="15" t="s">
        <v>246</v>
      </c>
      <c r="C7" s="15" t="s">
        <v>247</v>
      </c>
      <c r="D7" s="60" t="s">
        <v>20</v>
      </c>
      <c r="E7" s="225" t="s">
        <v>578</v>
      </c>
      <c r="F7" s="15" t="s">
        <v>413</v>
      </c>
      <c r="G7" s="96" t="s">
        <v>2831</v>
      </c>
      <c r="H7" s="64"/>
      <c r="I7" s="51"/>
      <c r="J7" s="51"/>
      <c r="K7" s="51"/>
      <c r="L7" s="51"/>
      <c r="M7" s="51" t="s">
        <v>235</v>
      </c>
      <c r="N7" s="69"/>
      <c r="O7" s="69"/>
      <c r="P7" s="51"/>
      <c r="Q7" s="51"/>
      <c r="R7" s="51"/>
      <c r="S7" s="51"/>
      <c r="T7" s="51"/>
      <c r="U7" s="51"/>
      <c r="V7" s="51"/>
      <c r="W7" s="51"/>
      <c r="X7" s="262" t="s">
        <v>261</v>
      </c>
      <c r="Y7" s="53" t="s">
        <v>261</v>
      </c>
      <c r="Z7" s="53" t="s">
        <v>261</v>
      </c>
      <c r="AA7" s="53" t="s">
        <v>261</v>
      </c>
      <c r="AB7" s="53" t="s">
        <v>266</v>
      </c>
      <c r="AC7" s="53" t="s">
        <v>269</v>
      </c>
      <c r="AD7" s="53"/>
      <c r="AE7" s="53" t="s">
        <v>254</v>
      </c>
      <c r="AF7" s="54" t="s">
        <v>267</v>
      </c>
      <c r="AG7" s="53" t="s">
        <v>256</v>
      </c>
      <c r="AH7" s="53"/>
      <c r="AI7" s="53"/>
      <c r="AJ7" s="53"/>
    </row>
    <row r="8" spans="1:37" ht="19.5" customHeight="1">
      <c r="A8" s="15"/>
      <c r="B8" s="15"/>
      <c r="C8" s="15" t="s">
        <v>247</v>
      </c>
      <c r="D8" s="60" t="s">
        <v>20</v>
      </c>
      <c r="E8" s="225" t="s">
        <v>411</v>
      </c>
      <c r="F8" s="15" t="s">
        <v>413</v>
      </c>
      <c r="G8" s="96" t="s">
        <v>2832</v>
      </c>
      <c r="H8" s="64"/>
      <c r="I8" s="51"/>
      <c r="J8" s="51"/>
      <c r="K8" s="51"/>
      <c r="L8" s="51"/>
      <c r="M8" s="51" t="s">
        <v>235</v>
      </c>
      <c r="N8" s="69"/>
      <c r="O8" s="69"/>
      <c r="P8" s="51"/>
      <c r="Q8" s="51"/>
      <c r="R8" s="51"/>
      <c r="S8" s="51"/>
      <c r="T8" s="51"/>
      <c r="U8" s="51"/>
      <c r="V8" s="51"/>
      <c r="W8" s="51"/>
      <c r="X8" s="262"/>
      <c r="Y8" s="53"/>
      <c r="Z8" s="53"/>
      <c r="AA8" s="53"/>
      <c r="AB8" s="53"/>
      <c r="AC8" s="53"/>
      <c r="AD8" s="53"/>
      <c r="AE8" s="53"/>
      <c r="AF8" s="54"/>
      <c r="AG8" s="53"/>
      <c r="AH8" s="53"/>
      <c r="AI8" s="53"/>
      <c r="AJ8" s="53"/>
    </row>
    <row r="9" spans="1:37" ht="19.5" customHeight="1">
      <c r="A9" s="15">
        <v>4</v>
      </c>
      <c r="B9" s="15" t="s">
        <v>246</v>
      </c>
      <c r="C9" s="15" t="s">
        <v>247</v>
      </c>
      <c r="D9" s="60" t="s">
        <v>20</v>
      </c>
      <c r="E9" s="61" t="s">
        <v>412</v>
      </c>
      <c r="F9" s="15" t="s">
        <v>413</v>
      </c>
      <c r="G9" s="96" t="s">
        <v>2834</v>
      </c>
      <c r="H9" s="64"/>
      <c r="I9" s="51"/>
      <c r="J9" s="51"/>
      <c r="K9" s="51"/>
      <c r="L9" s="51"/>
      <c r="M9" s="51" t="s">
        <v>235</v>
      </c>
      <c r="N9" s="69"/>
      <c r="O9" s="69"/>
      <c r="P9" s="51"/>
      <c r="Q9" s="51"/>
      <c r="R9" s="51"/>
      <c r="S9" s="51"/>
      <c r="T9" s="51"/>
      <c r="U9" s="51"/>
      <c r="V9" s="51"/>
      <c r="W9" s="51"/>
      <c r="X9" s="262" t="s">
        <v>261</v>
      </c>
      <c r="Y9" s="53" t="s">
        <v>261</v>
      </c>
      <c r="Z9" s="53" t="s">
        <v>261</v>
      </c>
      <c r="AA9" s="53" t="s">
        <v>261</v>
      </c>
      <c r="AB9" s="53" t="s">
        <v>272</v>
      </c>
      <c r="AC9" s="53" t="s">
        <v>269</v>
      </c>
      <c r="AD9" s="53" t="s">
        <v>252</v>
      </c>
      <c r="AE9" s="53" t="s">
        <v>254</v>
      </c>
      <c r="AF9" s="54" t="s">
        <v>267</v>
      </c>
      <c r="AG9" s="53" t="s">
        <v>256</v>
      </c>
      <c r="AH9" s="53"/>
      <c r="AI9" s="53"/>
      <c r="AJ9" s="53"/>
    </row>
    <row r="10" spans="1:37" ht="19.5" customHeight="1">
      <c r="A10" s="15">
        <v>5</v>
      </c>
      <c r="B10" s="15" t="s">
        <v>246</v>
      </c>
      <c r="C10" s="15" t="s">
        <v>247</v>
      </c>
      <c r="D10" s="60" t="s">
        <v>20</v>
      </c>
      <c r="E10" s="223" t="s">
        <v>414</v>
      </c>
      <c r="F10" s="15" t="s">
        <v>413</v>
      </c>
      <c r="G10" s="97" t="s">
        <v>579</v>
      </c>
      <c r="H10" s="64"/>
      <c r="I10" s="51"/>
      <c r="J10" s="51"/>
      <c r="K10" s="51"/>
      <c r="L10" s="51"/>
      <c r="M10" s="51" t="s">
        <v>235</v>
      </c>
      <c r="N10" s="69"/>
      <c r="O10" s="69"/>
      <c r="P10" s="51"/>
      <c r="Q10" s="51"/>
      <c r="R10" s="51"/>
      <c r="S10" s="51"/>
      <c r="T10" s="51"/>
      <c r="U10" s="51"/>
      <c r="V10" s="51"/>
      <c r="W10" s="51"/>
      <c r="X10" s="262" t="s">
        <v>261</v>
      </c>
      <c r="Y10" s="53" t="s">
        <v>261</v>
      </c>
      <c r="Z10" s="53" t="s">
        <v>261</v>
      </c>
      <c r="AA10" s="53" t="s">
        <v>261</v>
      </c>
      <c r="AB10" s="53" t="s">
        <v>272</v>
      </c>
      <c r="AC10" s="53" t="s">
        <v>269</v>
      </c>
      <c r="AD10" s="53" t="s">
        <v>252</v>
      </c>
      <c r="AE10" s="53" t="s">
        <v>254</v>
      </c>
      <c r="AF10" s="54" t="s">
        <v>267</v>
      </c>
      <c r="AG10" s="53" t="s">
        <v>265</v>
      </c>
      <c r="AH10" s="53"/>
      <c r="AI10" s="53"/>
      <c r="AJ10" s="53"/>
    </row>
    <row r="11" spans="1:37" ht="19.5" customHeight="1">
      <c r="A11" s="15"/>
      <c r="B11" s="15"/>
      <c r="C11" s="15" t="s">
        <v>247</v>
      </c>
      <c r="D11" s="60" t="s">
        <v>20</v>
      </c>
      <c r="E11" s="223" t="s">
        <v>430</v>
      </c>
      <c r="F11" s="15" t="s">
        <v>219</v>
      </c>
      <c r="G11" s="95" t="s">
        <v>2833</v>
      </c>
      <c r="H11" s="64"/>
      <c r="I11" s="51"/>
      <c r="J11" s="51"/>
      <c r="K11" s="51"/>
      <c r="L11" s="51"/>
      <c r="M11" s="51" t="s">
        <v>236</v>
      </c>
      <c r="N11" s="69"/>
      <c r="O11" s="69"/>
      <c r="P11" s="51"/>
      <c r="Q11" s="51"/>
      <c r="R11" s="51"/>
      <c r="S11" s="51"/>
      <c r="T11" s="51"/>
      <c r="U11" s="51"/>
      <c r="V11" s="51"/>
      <c r="W11" s="51"/>
      <c r="X11" s="262"/>
      <c r="Y11" s="53"/>
      <c r="Z11" s="53"/>
      <c r="AA11" s="53"/>
      <c r="AB11" s="53"/>
      <c r="AC11" s="53"/>
      <c r="AD11" s="53"/>
      <c r="AE11" s="53"/>
      <c r="AF11" s="54"/>
      <c r="AG11" s="53"/>
      <c r="AH11" s="53"/>
      <c r="AI11" s="53"/>
      <c r="AJ11" s="53"/>
    </row>
    <row r="12" spans="1:37" ht="19.5" customHeight="1">
      <c r="A12" s="15"/>
      <c r="B12" s="15"/>
      <c r="C12" s="15" t="s">
        <v>247</v>
      </c>
      <c r="D12" s="60" t="s">
        <v>20</v>
      </c>
      <c r="E12" s="223" t="s">
        <v>432</v>
      </c>
      <c r="F12" s="15" t="s">
        <v>219</v>
      </c>
      <c r="G12" s="95" t="s">
        <v>580</v>
      </c>
      <c r="H12" s="64"/>
      <c r="I12" s="51"/>
      <c r="J12" s="51"/>
      <c r="K12" s="51"/>
      <c r="L12" s="51"/>
      <c r="M12" s="51" t="s">
        <v>236</v>
      </c>
      <c r="N12" s="69"/>
      <c r="O12" s="69"/>
      <c r="P12" s="51"/>
      <c r="Q12" s="51"/>
      <c r="R12" s="51"/>
      <c r="S12" s="51"/>
      <c r="T12" s="51"/>
      <c r="U12" s="51"/>
      <c r="V12" s="51"/>
      <c r="W12" s="51"/>
      <c r="X12" s="262"/>
      <c r="Y12" s="53"/>
      <c r="Z12" s="53"/>
      <c r="AA12" s="53"/>
      <c r="AB12" s="53"/>
      <c r="AC12" s="53"/>
      <c r="AD12" s="53"/>
      <c r="AE12" s="53"/>
      <c r="AF12" s="54"/>
      <c r="AG12" s="53"/>
      <c r="AH12" s="53"/>
      <c r="AI12" s="53"/>
      <c r="AJ12" s="53"/>
    </row>
    <row r="13" spans="1:37" ht="19.5" customHeight="1">
      <c r="A13" s="15"/>
      <c r="B13" s="15"/>
      <c r="C13" s="15" t="s">
        <v>247</v>
      </c>
      <c r="D13" s="60" t="s">
        <v>20</v>
      </c>
      <c r="E13" s="223" t="s">
        <v>433</v>
      </c>
      <c r="F13" s="15" t="s">
        <v>219</v>
      </c>
      <c r="G13" s="95" t="s">
        <v>581</v>
      </c>
      <c r="H13" s="64"/>
      <c r="I13" s="51"/>
      <c r="J13" s="51"/>
      <c r="K13" s="51"/>
      <c r="L13" s="51"/>
      <c r="M13" s="51" t="s">
        <v>236</v>
      </c>
      <c r="N13" s="69"/>
      <c r="O13" s="69"/>
      <c r="P13" s="51"/>
      <c r="Q13" s="51"/>
      <c r="R13" s="51"/>
      <c r="S13" s="51"/>
      <c r="T13" s="51"/>
      <c r="U13" s="51"/>
      <c r="V13" s="51"/>
      <c r="W13" s="51"/>
      <c r="X13" s="262"/>
      <c r="Y13" s="53"/>
      <c r="Z13" s="53"/>
      <c r="AA13" s="53"/>
      <c r="AB13" s="53"/>
      <c r="AC13" s="53"/>
      <c r="AD13" s="53"/>
      <c r="AE13" s="53"/>
      <c r="AF13" s="54"/>
      <c r="AG13" s="53"/>
      <c r="AH13" s="53"/>
      <c r="AI13" s="53"/>
      <c r="AJ13" s="53"/>
    </row>
    <row r="14" spans="1:37" ht="19.5" customHeight="1">
      <c r="A14" s="15"/>
      <c r="B14" s="15"/>
      <c r="C14" s="15" t="s">
        <v>247</v>
      </c>
      <c r="D14" s="60" t="s">
        <v>20</v>
      </c>
      <c r="E14" s="223" t="s">
        <v>434</v>
      </c>
      <c r="F14" s="15" t="s">
        <v>219</v>
      </c>
      <c r="G14" s="95" t="s">
        <v>582</v>
      </c>
      <c r="H14" s="64"/>
      <c r="I14" s="51"/>
      <c r="J14" s="51"/>
      <c r="K14" s="51"/>
      <c r="L14" s="51"/>
      <c r="M14" s="51" t="s">
        <v>236</v>
      </c>
      <c r="N14" s="69"/>
      <c r="O14" s="69"/>
      <c r="P14" s="51"/>
      <c r="Q14" s="51"/>
      <c r="R14" s="51"/>
      <c r="S14" s="51"/>
      <c r="T14" s="51"/>
      <c r="U14" s="51"/>
      <c r="V14" s="51"/>
      <c r="W14" s="51"/>
      <c r="X14" s="262"/>
      <c r="Y14" s="53"/>
      <c r="Z14" s="53"/>
      <c r="AA14" s="53"/>
      <c r="AB14" s="53"/>
      <c r="AC14" s="53"/>
      <c r="AD14" s="53"/>
      <c r="AE14" s="53"/>
      <c r="AF14" s="54"/>
      <c r="AG14" s="53"/>
      <c r="AH14" s="53"/>
      <c r="AI14" s="53"/>
      <c r="AJ14" s="53"/>
    </row>
    <row r="15" spans="1:37" ht="19.5" customHeight="1">
      <c r="A15" s="15"/>
      <c r="B15" s="15"/>
      <c r="C15" s="15" t="s">
        <v>247</v>
      </c>
      <c r="D15" s="60" t="s">
        <v>20</v>
      </c>
      <c r="E15" s="223" t="s">
        <v>435</v>
      </c>
      <c r="F15" s="15" t="s">
        <v>219</v>
      </c>
      <c r="G15" s="95" t="s">
        <v>583</v>
      </c>
      <c r="H15" s="64"/>
      <c r="I15" s="51"/>
      <c r="J15" s="51"/>
      <c r="K15" s="51"/>
      <c r="L15" s="51"/>
      <c r="M15" s="51" t="s">
        <v>236</v>
      </c>
      <c r="N15" s="69"/>
      <c r="O15" s="69"/>
      <c r="P15" s="51"/>
      <c r="Q15" s="51"/>
      <c r="R15" s="51"/>
      <c r="S15" s="51"/>
      <c r="T15" s="51"/>
      <c r="U15" s="51"/>
      <c r="V15" s="51"/>
      <c r="W15" s="51"/>
      <c r="X15" s="262"/>
      <c r="Y15" s="53"/>
      <c r="Z15" s="53"/>
      <c r="AA15" s="53"/>
      <c r="AB15" s="53"/>
      <c r="AC15" s="53"/>
      <c r="AD15" s="53"/>
      <c r="AE15" s="53"/>
      <c r="AF15" s="54"/>
      <c r="AG15" s="53"/>
      <c r="AH15" s="53"/>
      <c r="AI15" s="53"/>
      <c r="AJ15" s="53"/>
    </row>
    <row r="16" spans="1:37" ht="19.5" customHeight="1">
      <c r="A16" s="15"/>
      <c r="B16" s="15"/>
      <c r="C16" s="15" t="s">
        <v>247</v>
      </c>
      <c r="D16" s="60" t="s">
        <v>20</v>
      </c>
      <c r="E16" s="223" t="s">
        <v>436</v>
      </c>
      <c r="F16" s="15" t="s">
        <v>219</v>
      </c>
      <c r="G16" s="95" t="s">
        <v>437</v>
      </c>
      <c r="H16" s="64"/>
      <c r="I16" s="51"/>
      <c r="J16" s="51"/>
      <c r="K16" s="51"/>
      <c r="L16" s="51"/>
      <c r="M16" s="51" t="s">
        <v>236</v>
      </c>
      <c r="N16" s="69"/>
      <c r="O16" s="69"/>
      <c r="P16" s="51"/>
      <c r="Q16" s="51"/>
      <c r="R16" s="51"/>
      <c r="S16" s="51"/>
      <c r="T16" s="51"/>
      <c r="U16" s="51"/>
      <c r="V16" s="51"/>
      <c r="W16" s="51"/>
      <c r="X16" s="262"/>
      <c r="Y16" s="53"/>
      <c r="Z16" s="53"/>
      <c r="AA16" s="53"/>
      <c r="AB16" s="53"/>
      <c r="AC16" s="53"/>
      <c r="AD16" s="53"/>
      <c r="AE16" s="53"/>
      <c r="AF16" s="54"/>
      <c r="AG16" s="53"/>
      <c r="AH16" s="53"/>
      <c r="AI16" s="53"/>
      <c r="AJ16" s="53"/>
    </row>
    <row r="17" spans="1:36" ht="19.5" customHeight="1">
      <c r="A17" s="15"/>
      <c r="B17" s="15"/>
      <c r="C17" s="15" t="s">
        <v>247</v>
      </c>
      <c r="D17" s="60" t="s">
        <v>20</v>
      </c>
      <c r="E17" s="223" t="s">
        <v>443</v>
      </c>
      <c r="F17" s="15" t="s">
        <v>219</v>
      </c>
      <c r="G17" s="95" t="s">
        <v>584</v>
      </c>
      <c r="H17" s="64"/>
      <c r="I17" s="51"/>
      <c r="J17" s="51"/>
      <c r="K17" s="51"/>
      <c r="L17" s="51"/>
      <c r="M17" s="51" t="s">
        <v>236</v>
      </c>
      <c r="N17" s="69"/>
      <c r="O17" s="69"/>
      <c r="P17" s="51"/>
      <c r="Q17" s="51"/>
      <c r="R17" s="51"/>
      <c r="S17" s="51"/>
      <c r="T17" s="51"/>
      <c r="U17" s="51"/>
      <c r="V17" s="51"/>
      <c r="W17" s="51"/>
      <c r="X17" s="262"/>
      <c r="Y17" s="53"/>
      <c r="Z17" s="53"/>
      <c r="AA17" s="53"/>
      <c r="AB17" s="53"/>
      <c r="AC17" s="53"/>
      <c r="AD17" s="53"/>
      <c r="AE17" s="53"/>
      <c r="AF17" s="54"/>
      <c r="AG17" s="53"/>
      <c r="AH17" s="53"/>
      <c r="AI17" s="53"/>
      <c r="AJ17" s="53"/>
    </row>
    <row r="18" spans="1:36" ht="19.5" customHeight="1">
      <c r="A18" s="15">
        <v>6</v>
      </c>
      <c r="B18" s="15" t="s">
        <v>246</v>
      </c>
      <c r="C18" s="15" t="s">
        <v>247</v>
      </c>
      <c r="D18" s="60" t="s">
        <v>20</v>
      </c>
      <c r="E18" s="223" t="s">
        <v>415</v>
      </c>
      <c r="F18" s="15" t="s">
        <v>413</v>
      </c>
      <c r="G18" s="134" t="s">
        <v>2835</v>
      </c>
      <c r="H18" s="64"/>
      <c r="I18" s="51"/>
      <c r="J18" s="51"/>
      <c r="K18" s="51"/>
      <c r="L18" s="51"/>
      <c r="M18" s="51" t="s">
        <v>236</v>
      </c>
      <c r="N18" s="69"/>
      <c r="O18" s="69"/>
      <c r="P18" s="51"/>
      <c r="Q18" s="51"/>
      <c r="R18" s="51"/>
      <c r="S18" s="51"/>
      <c r="T18" s="51"/>
      <c r="U18" s="51"/>
      <c r="V18" s="51"/>
      <c r="W18" s="51"/>
      <c r="X18" s="262" t="s">
        <v>261</v>
      </c>
      <c r="Y18" s="53" t="s">
        <v>261</v>
      </c>
      <c r="Z18" s="53" t="s">
        <v>261</v>
      </c>
      <c r="AA18" s="53" t="s">
        <v>263</v>
      </c>
      <c r="AB18" s="53" t="s">
        <v>273</v>
      </c>
      <c r="AC18" s="53" t="s">
        <v>269</v>
      </c>
      <c r="AD18" s="53" t="s">
        <v>252</v>
      </c>
      <c r="AE18" s="53" t="s">
        <v>254</v>
      </c>
      <c r="AF18" s="54"/>
      <c r="AG18" s="53" t="s">
        <v>265</v>
      </c>
      <c r="AH18" s="53"/>
      <c r="AI18" s="53"/>
      <c r="AJ18" s="53"/>
    </row>
    <row r="19" spans="1:36" ht="19.5" customHeight="1">
      <c r="A19" s="15">
        <v>8</v>
      </c>
      <c r="B19" s="15" t="s">
        <v>246</v>
      </c>
      <c r="C19" s="15" t="s">
        <v>247</v>
      </c>
      <c r="D19" s="60" t="s">
        <v>20</v>
      </c>
      <c r="E19" s="223" t="s">
        <v>438</v>
      </c>
      <c r="F19" s="15" t="s">
        <v>416</v>
      </c>
      <c r="G19" s="97" t="s">
        <v>447</v>
      </c>
      <c r="H19" s="64"/>
      <c r="I19" s="51"/>
      <c r="J19" s="51"/>
      <c r="K19" s="51"/>
      <c r="L19" s="51"/>
      <c r="M19" s="51" t="s">
        <v>237</v>
      </c>
      <c r="N19" s="69"/>
      <c r="O19" s="69"/>
      <c r="P19" s="51"/>
      <c r="Q19" s="51"/>
      <c r="R19" s="51"/>
      <c r="S19" s="51"/>
      <c r="T19" s="51"/>
      <c r="U19" s="51"/>
      <c r="V19" s="51"/>
      <c r="W19" s="51"/>
      <c r="X19" s="262" t="s">
        <v>261</v>
      </c>
      <c r="Y19" s="53" t="s">
        <v>261</v>
      </c>
      <c r="Z19" s="53" t="s">
        <v>261</v>
      </c>
      <c r="AA19" s="53" t="s">
        <v>261</v>
      </c>
      <c r="AB19" s="53" t="s">
        <v>266</v>
      </c>
      <c r="AC19" s="53" t="s">
        <v>269</v>
      </c>
      <c r="AD19" s="53"/>
      <c r="AE19" s="53" t="s">
        <v>266</v>
      </c>
      <c r="AF19" s="53"/>
      <c r="AG19" s="53" t="s">
        <v>265</v>
      </c>
      <c r="AH19" s="53"/>
      <c r="AI19" s="53"/>
      <c r="AJ19" s="53"/>
    </row>
    <row r="20" spans="1:36" ht="19.5" customHeight="1">
      <c r="A20" s="15"/>
      <c r="B20" s="15"/>
      <c r="C20" s="15" t="s">
        <v>247</v>
      </c>
      <c r="D20" s="60" t="s">
        <v>20</v>
      </c>
      <c r="E20" s="223" t="s">
        <v>2669</v>
      </c>
      <c r="F20" s="15" t="s">
        <v>220</v>
      </c>
      <c r="G20" s="97" t="s">
        <v>2670</v>
      </c>
      <c r="H20" s="64"/>
      <c r="I20" s="51"/>
      <c r="J20" s="51"/>
      <c r="K20" s="51"/>
      <c r="L20" s="51"/>
      <c r="M20" s="51"/>
      <c r="N20" s="69"/>
      <c r="O20" s="69"/>
      <c r="P20" s="51"/>
      <c r="Q20" s="51"/>
      <c r="R20" s="51"/>
      <c r="S20" s="51"/>
      <c r="T20" s="51"/>
      <c r="U20" s="51"/>
      <c r="V20" s="51"/>
      <c r="W20" s="51"/>
      <c r="X20" s="262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</row>
    <row r="21" spans="1:36" ht="19.5" customHeight="1">
      <c r="A21" s="15">
        <v>10</v>
      </c>
      <c r="B21" s="15" t="s">
        <v>246</v>
      </c>
      <c r="C21" s="15" t="s">
        <v>247</v>
      </c>
      <c r="D21" s="60" t="s">
        <v>20</v>
      </c>
      <c r="E21" s="223" t="s">
        <v>417</v>
      </c>
      <c r="F21" s="15" t="s">
        <v>413</v>
      </c>
      <c r="G21" s="97" t="s">
        <v>429</v>
      </c>
      <c r="H21" s="64"/>
      <c r="I21" s="51"/>
      <c r="J21" s="51"/>
      <c r="K21" s="51"/>
      <c r="L21" s="51"/>
      <c r="M21" s="51" t="s">
        <v>236</v>
      </c>
      <c r="N21" s="69"/>
      <c r="O21" s="69"/>
      <c r="P21" s="51"/>
      <c r="Q21" s="51"/>
      <c r="R21" s="51"/>
      <c r="S21" s="51"/>
      <c r="T21" s="51"/>
      <c r="U21" s="51"/>
      <c r="V21" s="51"/>
      <c r="W21" s="51"/>
      <c r="X21" s="262" t="s">
        <v>261</v>
      </c>
      <c r="Y21" s="53" t="s">
        <v>261</v>
      </c>
      <c r="Z21" s="53" t="s">
        <v>261</v>
      </c>
      <c r="AA21" s="53" t="s">
        <v>263</v>
      </c>
      <c r="AB21" s="53" t="s">
        <v>274</v>
      </c>
      <c r="AC21" s="53" t="s">
        <v>270</v>
      </c>
      <c r="AD21" s="51"/>
      <c r="AE21" s="53" t="s">
        <v>243</v>
      </c>
      <c r="AF21" s="51"/>
      <c r="AG21" s="53" t="s">
        <v>265</v>
      </c>
      <c r="AH21" s="53"/>
      <c r="AI21" s="53"/>
      <c r="AJ21" s="53"/>
    </row>
    <row r="22" spans="1:36" ht="19.5" customHeight="1">
      <c r="A22" s="15">
        <v>12</v>
      </c>
      <c r="B22" s="15" t="s">
        <v>246</v>
      </c>
      <c r="C22" s="15" t="s">
        <v>247</v>
      </c>
      <c r="D22" s="60" t="s">
        <v>20</v>
      </c>
      <c r="E22" s="223" t="s">
        <v>418</v>
      </c>
      <c r="F22" s="15" t="s">
        <v>413</v>
      </c>
      <c r="G22" s="276" t="s">
        <v>2837</v>
      </c>
      <c r="H22" s="64"/>
      <c r="I22" s="51"/>
      <c r="J22" s="51"/>
      <c r="K22" s="51"/>
      <c r="L22" s="51"/>
      <c r="M22" s="51" t="s">
        <v>236</v>
      </c>
      <c r="N22" s="69"/>
      <c r="O22" s="69"/>
      <c r="P22" s="51"/>
      <c r="Q22" s="51"/>
      <c r="R22" s="51"/>
      <c r="S22" s="51"/>
      <c r="T22" s="51"/>
      <c r="U22" s="51"/>
      <c r="V22" s="51"/>
      <c r="W22" s="51"/>
      <c r="X22" s="262" t="s">
        <v>261</v>
      </c>
      <c r="Y22" s="53" t="s">
        <v>261</v>
      </c>
      <c r="Z22" s="53" t="s">
        <v>261</v>
      </c>
      <c r="AA22" s="53" t="s">
        <v>261</v>
      </c>
      <c r="AB22" s="53" t="s">
        <v>273</v>
      </c>
      <c r="AC22" s="53" t="s">
        <v>269</v>
      </c>
      <c r="AD22" s="51"/>
      <c r="AE22" s="53" t="s">
        <v>254</v>
      </c>
      <c r="AF22" s="51"/>
      <c r="AG22" s="53" t="s">
        <v>265</v>
      </c>
      <c r="AH22" s="53"/>
      <c r="AI22" s="53"/>
      <c r="AJ22" s="53"/>
    </row>
    <row r="23" spans="1:36" ht="19.5" customHeight="1">
      <c r="A23" s="15">
        <v>13</v>
      </c>
      <c r="B23" s="15" t="s">
        <v>246</v>
      </c>
      <c r="C23" s="15" t="s">
        <v>247</v>
      </c>
      <c r="D23" s="60" t="s">
        <v>20</v>
      </c>
      <c r="E23" s="223" t="s">
        <v>419</v>
      </c>
      <c r="F23" s="15" t="s">
        <v>413</v>
      </c>
      <c r="G23" s="97" t="s">
        <v>2836</v>
      </c>
      <c r="H23" s="64"/>
      <c r="I23" s="51"/>
      <c r="J23" s="51"/>
      <c r="K23" s="51"/>
      <c r="L23" s="51"/>
      <c r="M23" s="51" t="s">
        <v>236</v>
      </c>
      <c r="N23" s="69"/>
      <c r="O23" s="69"/>
      <c r="P23" s="51"/>
      <c r="Q23" s="51"/>
      <c r="R23" s="51"/>
      <c r="S23" s="51"/>
      <c r="T23" s="51"/>
      <c r="U23" s="51"/>
      <c r="V23" s="51"/>
      <c r="W23" s="51"/>
      <c r="X23" s="262"/>
      <c r="Y23" s="53"/>
      <c r="Z23" s="53"/>
      <c r="AA23" s="53"/>
      <c r="AB23" s="53"/>
      <c r="AC23" s="53"/>
      <c r="AD23" s="51"/>
      <c r="AE23" s="53"/>
      <c r="AF23" s="51"/>
      <c r="AG23" s="51"/>
      <c r="AH23" s="51"/>
      <c r="AI23" s="51"/>
      <c r="AJ23" s="53"/>
    </row>
    <row r="24" spans="1:36" ht="19.5" customHeight="1">
      <c r="A24" s="15">
        <v>14</v>
      </c>
      <c r="B24" s="15" t="s">
        <v>246</v>
      </c>
      <c r="C24" s="15" t="s">
        <v>247</v>
      </c>
      <c r="D24" s="60" t="s">
        <v>20</v>
      </c>
      <c r="E24" s="223" t="s">
        <v>420</v>
      </c>
      <c r="F24" s="15" t="s">
        <v>413</v>
      </c>
      <c r="G24" s="276" t="s">
        <v>2837</v>
      </c>
      <c r="H24" s="64"/>
      <c r="I24" s="51"/>
      <c r="J24" s="51"/>
      <c r="K24" s="51"/>
      <c r="L24" s="51"/>
      <c r="M24" s="51" t="s">
        <v>236</v>
      </c>
      <c r="N24" s="69"/>
      <c r="O24" s="69"/>
      <c r="P24" s="51"/>
      <c r="Q24" s="51"/>
      <c r="R24" s="51"/>
      <c r="S24" s="51"/>
      <c r="T24" s="51"/>
      <c r="U24" s="51"/>
      <c r="V24" s="51"/>
      <c r="W24" s="51"/>
      <c r="X24" s="262"/>
      <c r="Y24" s="53"/>
      <c r="Z24" s="53"/>
      <c r="AA24" s="53"/>
      <c r="AB24" s="53"/>
      <c r="AC24" s="53"/>
      <c r="AD24" s="51"/>
      <c r="AE24" s="53"/>
      <c r="AF24" s="51"/>
      <c r="AG24" s="51"/>
      <c r="AH24" s="51"/>
      <c r="AI24" s="51"/>
      <c r="AJ24" s="53"/>
    </row>
    <row r="25" spans="1:36" ht="19.5" customHeight="1">
      <c r="A25" s="15">
        <v>15</v>
      </c>
      <c r="B25" s="15" t="s">
        <v>246</v>
      </c>
      <c r="C25" s="15" t="s">
        <v>247</v>
      </c>
      <c r="D25" s="60" t="s">
        <v>20</v>
      </c>
      <c r="E25" s="223" t="s">
        <v>421</v>
      </c>
      <c r="F25" s="15" t="s">
        <v>413</v>
      </c>
      <c r="G25" s="97" t="s">
        <v>448</v>
      </c>
      <c r="H25" s="64"/>
      <c r="I25" s="51"/>
      <c r="J25" s="51"/>
      <c r="K25" s="51"/>
      <c r="L25" s="51"/>
      <c r="M25" s="51" t="s">
        <v>236</v>
      </c>
      <c r="N25" s="69"/>
      <c r="O25" s="69"/>
      <c r="P25" s="51"/>
      <c r="Q25" s="51"/>
      <c r="R25" s="51"/>
      <c r="S25" s="51"/>
      <c r="T25" s="51"/>
      <c r="U25" s="51"/>
      <c r="V25" s="51"/>
      <c r="W25" s="51"/>
      <c r="X25" s="262"/>
      <c r="Y25" s="53"/>
      <c r="Z25" s="53"/>
      <c r="AA25" s="53"/>
      <c r="AB25" s="53"/>
      <c r="AC25" s="53"/>
      <c r="AD25" s="51"/>
      <c r="AE25" s="53"/>
      <c r="AF25" s="51"/>
      <c r="AG25" s="51"/>
      <c r="AH25" s="51"/>
      <c r="AI25" s="51"/>
      <c r="AJ25" s="53"/>
    </row>
    <row r="26" spans="1:36" ht="19.5" customHeight="1">
      <c r="A26" s="15">
        <v>16</v>
      </c>
      <c r="B26" s="15" t="s">
        <v>246</v>
      </c>
      <c r="C26" s="15" t="s">
        <v>247</v>
      </c>
      <c r="D26" s="60" t="s">
        <v>20</v>
      </c>
      <c r="E26" s="226" t="s">
        <v>422</v>
      </c>
      <c r="F26" s="15" t="s">
        <v>413</v>
      </c>
      <c r="G26" s="97" t="s">
        <v>2836</v>
      </c>
      <c r="H26" s="64"/>
      <c r="I26" s="51"/>
      <c r="J26" s="51"/>
      <c r="K26" s="51"/>
      <c r="L26" s="51"/>
      <c r="M26" s="51" t="s">
        <v>236</v>
      </c>
      <c r="N26" s="69"/>
      <c r="O26" s="69"/>
      <c r="P26" s="51"/>
      <c r="Q26" s="51"/>
      <c r="R26" s="51"/>
      <c r="S26" s="51"/>
      <c r="T26" s="51"/>
      <c r="U26" s="51"/>
      <c r="V26" s="51"/>
      <c r="W26" s="51"/>
      <c r="X26" s="262"/>
      <c r="Y26" s="53"/>
      <c r="Z26" s="53"/>
      <c r="AA26" s="53"/>
      <c r="AB26" s="53"/>
      <c r="AC26" s="53"/>
      <c r="AD26" s="51"/>
      <c r="AE26" s="53"/>
      <c r="AF26" s="51"/>
      <c r="AG26" s="51"/>
      <c r="AH26" s="51"/>
      <c r="AI26" s="51"/>
      <c r="AJ26" s="53"/>
    </row>
    <row r="27" spans="1:36" ht="19.5" customHeight="1">
      <c r="A27" s="15">
        <v>17</v>
      </c>
      <c r="B27" s="15" t="s">
        <v>246</v>
      </c>
      <c r="C27" s="15" t="s">
        <v>247</v>
      </c>
      <c r="D27" s="60" t="s">
        <v>20</v>
      </c>
      <c r="E27" s="226" t="s">
        <v>423</v>
      </c>
      <c r="F27" s="15" t="s">
        <v>413</v>
      </c>
      <c r="G27" s="97" t="s">
        <v>585</v>
      </c>
      <c r="H27" s="64"/>
      <c r="I27" s="51"/>
      <c r="J27" s="51"/>
      <c r="K27" s="51"/>
      <c r="L27" s="51"/>
      <c r="M27" s="51" t="s">
        <v>236</v>
      </c>
      <c r="N27" s="69"/>
      <c r="O27" s="69"/>
      <c r="P27" s="51"/>
      <c r="Q27" s="51"/>
      <c r="R27" s="51"/>
      <c r="S27" s="51"/>
      <c r="T27" s="51"/>
      <c r="U27" s="51"/>
      <c r="V27" s="51"/>
      <c r="W27" s="51"/>
      <c r="X27" s="262"/>
      <c r="Y27" s="53"/>
      <c r="Z27" s="53"/>
      <c r="AA27" s="53"/>
      <c r="AB27" s="53"/>
      <c r="AC27" s="53"/>
      <c r="AD27" s="51"/>
      <c r="AE27" s="53"/>
      <c r="AF27" s="51"/>
      <c r="AG27" s="51"/>
      <c r="AH27" s="51"/>
      <c r="AI27" s="51"/>
      <c r="AJ27" s="53"/>
    </row>
    <row r="28" spans="1:36" ht="19.5" customHeight="1">
      <c r="A28" s="15">
        <v>18</v>
      </c>
      <c r="B28" s="15" t="s">
        <v>246</v>
      </c>
      <c r="C28" s="15" t="s">
        <v>247</v>
      </c>
      <c r="D28" s="60" t="s">
        <v>20</v>
      </c>
      <c r="E28" s="226" t="s">
        <v>441</v>
      </c>
      <c r="F28" s="15" t="s">
        <v>413</v>
      </c>
      <c r="G28" s="97" t="s">
        <v>586</v>
      </c>
      <c r="H28" s="64"/>
      <c r="I28" s="51"/>
      <c r="J28" s="51"/>
      <c r="K28" s="51"/>
      <c r="L28" s="51"/>
      <c r="M28" s="51" t="s">
        <v>236</v>
      </c>
      <c r="N28" s="69"/>
      <c r="O28" s="69"/>
      <c r="P28" s="51"/>
      <c r="Q28" s="51"/>
      <c r="R28" s="51"/>
      <c r="S28" s="51"/>
      <c r="T28" s="51"/>
      <c r="U28" s="51"/>
      <c r="V28" s="51"/>
      <c r="W28" s="51"/>
      <c r="X28" s="262"/>
      <c r="Y28" s="53"/>
      <c r="Z28" s="53"/>
      <c r="AA28" s="53"/>
      <c r="AB28" s="53"/>
      <c r="AC28" s="53"/>
      <c r="AD28" s="51"/>
      <c r="AE28" s="53"/>
      <c r="AF28" s="51"/>
      <c r="AG28" s="51"/>
      <c r="AH28" s="51"/>
      <c r="AI28" s="51"/>
      <c r="AJ28" s="53"/>
    </row>
    <row r="29" spans="1:36" ht="19.5" customHeight="1">
      <c r="A29" s="15">
        <v>19</v>
      </c>
      <c r="B29" s="15" t="s">
        <v>246</v>
      </c>
      <c r="C29" s="15" t="s">
        <v>247</v>
      </c>
      <c r="D29" s="60" t="s">
        <v>20</v>
      </c>
      <c r="E29" s="224" t="s">
        <v>424</v>
      </c>
      <c r="F29" s="15" t="s">
        <v>413</v>
      </c>
      <c r="G29" s="97" t="s">
        <v>444</v>
      </c>
      <c r="H29" s="64"/>
      <c r="I29" s="51"/>
      <c r="J29" s="51"/>
      <c r="K29" s="51"/>
      <c r="L29" s="51"/>
      <c r="M29" s="51" t="s">
        <v>235</v>
      </c>
      <c r="N29" s="69"/>
      <c r="O29" s="69"/>
      <c r="P29" s="51"/>
      <c r="Q29" s="51"/>
      <c r="R29" s="51"/>
      <c r="S29" s="51"/>
      <c r="T29" s="51"/>
      <c r="U29" s="51"/>
      <c r="V29" s="51"/>
      <c r="W29" s="51"/>
      <c r="X29" s="262"/>
      <c r="Y29" s="53"/>
      <c r="Z29" s="53"/>
      <c r="AA29" s="53"/>
      <c r="AB29" s="53"/>
      <c r="AC29" s="53"/>
      <c r="AD29" s="51"/>
      <c r="AE29" s="53"/>
      <c r="AF29" s="51"/>
      <c r="AG29" s="51"/>
      <c r="AH29" s="51"/>
      <c r="AI29" s="51"/>
      <c r="AJ29" s="53"/>
    </row>
    <row r="30" spans="1:36" ht="19.5" customHeight="1">
      <c r="A30" s="15">
        <v>20</v>
      </c>
      <c r="B30" s="15" t="s">
        <v>246</v>
      </c>
      <c r="C30" s="15" t="s">
        <v>247</v>
      </c>
      <c r="D30" s="60" t="s">
        <v>20</v>
      </c>
      <c r="E30" s="224" t="s">
        <v>425</v>
      </c>
      <c r="F30" s="15" t="s">
        <v>413</v>
      </c>
      <c r="G30" s="97" t="s">
        <v>445</v>
      </c>
      <c r="H30" s="64"/>
      <c r="I30" s="15"/>
      <c r="J30" s="15"/>
      <c r="K30" s="15"/>
      <c r="L30" s="15"/>
      <c r="M30" s="51" t="s">
        <v>236</v>
      </c>
      <c r="N30" s="69"/>
      <c r="O30" s="69"/>
      <c r="P30" s="51"/>
      <c r="Q30" s="51"/>
      <c r="R30" s="51"/>
      <c r="S30" s="51"/>
      <c r="T30" s="51"/>
      <c r="U30" s="51"/>
      <c r="V30" s="51"/>
      <c r="W30" s="51"/>
      <c r="X30" s="262" t="s">
        <v>261</v>
      </c>
      <c r="Y30" s="53" t="s">
        <v>261</v>
      </c>
      <c r="Z30" s="53" t="s">
        <v>261</v>
      </c>
      <c r="AA30" s="53" t="s">
        <v>261</v>
      </c>
      <c r="AB30" s="53" t="s">
        <v>271</v>
      </c>
      <c r="AC30" s="53" t="s">
        <v>253</v>
      </c>
      <c r="AD30" s="51"/>
      <c r="AE30" s="53" t="s">
        <v>254</v>
      </c>
      <c r="AF30" s="51"/>
      <c r="AG30" s="51"/>
      <c r="AH30" s="51"/>
      <c r="AI30" s="51"/>
      <c r="AJ30" s="53" t="s">
        <v>265</v>
      </c>
    </row>
    <row r="31" spans="1:36" ht="19.5" customHeight="1">
      <c r="A31" s="15">
        <v>21</v>
      </c>
      <c r="B31" s="15" t="s">
        <v>246</v>
      </c>
      <c r="C31" s="15" t="s">
        <v>247</v>
      </c>
      <c r="D31" s="60" t="s">
        <v>20</v>
      </c>
      <c r="E31" s="227" t="s">
        <v>426</v>
      </c>
      <c r="F31" s="15" t="s">
        <v>413</v>
      </c>
      <c r="G31" s="97" t="s">
        <v>446</v>
      </c>
      <c r="H31" s="64"/>
      <c r="I31" s="51"/>
      <c r="J31" s="51"/>
      <c r="K31" s="51"/>
      <c r="L31" s="51"/>
      <c r="M31" s="51" t="s">
        <v>236</v>
      </c>
      <c r="N31" s="69"/>
      <c r="O31" s="69"/>
      <c r="P31" s="51"/>
      <c r="Q31" s="51"/>
      <c r="R31" s="51"/>
      <c r="S31" s="51"/>
      <c r="T31" s="51"/>
      <c r="U31" s="51"/>
      <c r="V31" s="51"/>
      <c r="W31" s="51"/>
      <c r="X31" s="262" t="s">
        <v>261</v>
      </c>
      <c r="Y31" s="53" t="s">
        <v>261</v>
      </c>
      <c r="Z31" s="53" t="s">
        <v>261</v>
      </c>
      <c r="AA31" s="53" t="s">
        <v>261</v>
      </c>
      <c r="AB31" s="53" t="s">
        <v>251</v>
      </c>
      <c r="AC31" s="53" t="s">
        <v>253</v>
      </c>
      <c r="AD31" s="51"/>
      <c r="AE31" s="53" t="s">
        <v>243</v>
      </c>
      <c r="AF31" s="54" t="s">
        <v>268</v>
      </c>
      <c r="AG31" s="54"/>
      <c r="AH31" s="54"/>
      <c r="AI31" s="54"/>
      <c r="AJ31" s="53" t="s">
        <v>265</v>
      </c>
    </row>
    <row r="32" spans="1:36" ht="19.5" customHeight="1">
      <c r="A32" s="15">
        <v>22</v>
      </c>
      <c r="B32" s="15" t="s">
        <v>246</v>
      </c>
      <c r="C32" s="15" t="s">
        <v>247</v>
      </c>
      <c r="D32" s="60" t="s">
        <v>20</v>
      </c>
      <c r="E32" s="223" t="s">
        <v>587</v>
      </c>
      <c r="F32" s="15" t="s">
        <v>219</v>
      </c>
      <c r="G32" s="97" t="s">
        <v>588</v>
      </c>
      <c r="H32" s="64"/>
      <c r="I32" s="51"/>
      <c r="J32" s="51"/>
      <c r="K32" s="51"/>
      <c r="L32" s="51"/>
      <c r="M32" s="51" t="s">
        <v>235</v>
      </c>
      <c r="N32" s="69"/>
      <c r="O32" s="69"/>
      <c r="P32" s="51"/>
      <c r="Q32" s="51"/>
      <c r="R32" s="51"/>
      <c r="S32" s="51"/>
      <c r="T32" s="51"/>
      <c r="U32" s="51"/>
      <c r="V32" s="51"/>
      <c r="W32" s="51"/>
      <c r="X32" s="262" t="s">
        <v>263</v>
      </c>
      <c r="Y32" s="53" t="s">
        <v>261</v>
      </c>
      <c r="Z32" s="53" t="s">
        <v>261</v>
      </c>
      <c r="AA32" s="53" t="s">
        <v>263</v>
      </c>
      <c r="AB32" s="53" t="s">
        <v>276</v>
      </c>
      <c r="AC32" s="53" t="s">
        <v>253</v>
      </c>
      <c r="AD32" s="51"/>
      <c r="AE32" s="53" t="s">
        <v>254</v>
      </c>
      <c r="AF32" s="51"/>
      <c r="AG32" s="51"/>
      <c r="AH32" s="51"/>
      <c r="AI32" s="51"/>
      <c r="AJ32" s="53" t="s">
        <v>265</v>
      </c>
    </row>
    <row r="33" spans="1:23" ht="19.5" customHeight="1">
      <c r="A33" s="60"/>
      <c r="B33" s="60"/>
      <c r="C33" s="60"/>
      <c r="D33" s="60"/>
      <c r="E33" s="61"/>
      <c r="F33" s="60"/>
      <c r="G33" s="220"/>
      <c r="H33" s="64"/>
      <c r="I33" s="51"/>
      <c r="J33" s="51"/>
      <c r="K33" s="51"/>
      <c r="L33" s="51"/>
      <c r="M33" s="51"/>
      <c r="N33" s="69"/>
      <c r="O33" s="69"/>
      <c r="P33" s="51"/>
      <c r="Q33" s="51"/>
      <c r="R33" s="51"/>
      <c r="S33" s="51"/>
      <c r="T33" s="51"/>
      <c r="U33" s="51"/>
      <c r="V33" s="51"/>
      <c r="W33" s="51"/>
    </row>
    <row r="34" spans="1:23" ht="19.5" customHeight="1">
      <c r="A34" s="60"/>
      <c r="B34" s="60"/>
      <c r="C34" s="15" t="s">
        <v>247</v>
      </c>
      <c r="D34" s="60" t="s">
        <v>2619</v>
      </c>
      <c r="E34" s="223" t="s">
        <v>2620</v>
      </c>
      <c r="F34" s="15" t="s">
        <v>219</v>
      </c>
      <c r="G34" s="220"/>
      <c r="H34" s="275" t="s">
        <v>2826</v>
      </c>
      <c r="I34" s="51"/>
      <c r="J34" s="51"/>
      <c r="K34" s="51"/>
      <c r="L34" s="51"/>
      <c r="M34" s="51" t="s">
        <v>312</v>
      </c>
      <c r="N34" s="69"/>
      <c r="O34" s="69"/>
      <c r="P34" s="51"/>
      <c r="Q34" s="51"/>
      <c r="R34" s="51"/>
      <c r="S34" s="51"/>
      <c r="T34" s="51"/>
      <c r="U34" s="51"/>
      <c r="V34" s="51"/>
      <c r="W34" s="51"/>
    </row>
    <row r="35" spans="1:23" ht="19.5" customHeight="1">
      <c r="A35" s="60"/>
      <c r="B35" s="60"/>
      <c r="C35" s="15" t="s">
        <v>247</v>
      </c>
      <c r="D35" s="60" t="s">
        <v>2619</v>
      </c>
      <c r="E35" s="223" t="s">
        <v>2621</v>
      </c>
      <c r="F35" s="15" t="s">
        <v>219</v>
      </c>
      <c r="G35" s="220" t="s">
        <v>2820</v>
      </c>
      <c r="H35" s="275" t="s">
        <v>2822</v>
      </c>
      <c r="I35" s="51"/>
      <c r="J35" s="51"/>
      <c r="K35" s="51"/>
      <c r="L35" s="51"/>
      <c r="M35" s="51" t="s">
        <v>236</v>
      </c>
      <c r="N35" s="69"/>
      <c r="O35" s="69"/>
      <c r="P35" s="51"/>
      <c r="Q35" s="51"/>
      <c r="R35" s="51"/>
      <c r="S35" s="51"/>
      <c r="T35" s="51"/>
      <c r="U35" s="51"/>
      <c r="V35" s="51"/>
      <c r="W35" s="51"/>
    </row>
    <row r="36" spans="1:23" ht="19.5" customHeight="1">
      <c r="A36" s="60"/>
      <c r="B36" s="60"/>
      <c r="C36" s="15" t="s">
        <v>247</v>
      </c>
      <c r="D36" s="60" t="s">
        <v>2619</v>
      </c>
      <c r="E36" s="223" t="s">
        <v>2622</v>
      </c>
      <c r="F36" s="15" t="s">
        <v>219</v>
      </c>
      <c r="G36" s="95" t="s">
        <v>2840</v>
      </c>
      <c r="H36" s="275" t="s">
        <v>2829</v>
      </c>
      <c r="I36" s="51"/>
      <c r="J36" s="51"/>
      <c r="K36" s="51"/>
      <c r="L36" s="51"/>
      <c r="M36" s="51" t="s">
        <v>2623</v>
      </c>
      <c r="N36" s="69"/>
      <c r="O36" s="69"/>
      <c r="P36" s="51"/>
      <c r="Q36" s="51"/>
      <c r="R36" s="51"/>
      <c r="S36" s="51"/>
      <c r="T36" s="51"/>
      <c r="U36" s="51"/>
      <c r="V36" s="51"/>
      <c r="W36" s="51"/>
    </row>
    <row r="37" spans="1:23" ht="19.5" customHeight="1">
      <c r="A37" s="60"/>
      <c r="B37" s="60"/>
      <c r="C37" s="15" t="s">
        <v>247</v>
      </c>
      <c r="D37" s="60" t="s">
        <v>2619</v>
      </c>
      <c r="E37" s="223" t="s">
        <v>2624</v>
      </c>
      <c r="F37" s="15" t="s">
        <v>219</v>
      </c>
      <c r="G37" s="220" t="s">
        <v>2807</v>
      </c>
      <c r="H37" s="275" t="s">
        <v>2821</v>
      </c>
      <c r="I37" s="51"/>
      <c r="J37" s="51"/>
      <c r="K37" s="51"/>
      <c r="L37" s="51"/>
      <c r="M37" s="51" t="s">
        <v>236</v>
      </c>
      <c r="N37" s="69"/>
      <c r="O37" s="69"/>
      <c r="P37" s="51"/>
      <c r="Q37" s="51"/>
      <c r="R37" s="51"/>
      <c r="S37" s="51"/>
      <c r="T37" s="51"/>
      <c r="U37" s="51"/>
      <c r="V37" s="51"/>
      <c r="W37" s="51"/>
    </row>
    <row r="38" spans="1:23" ht="19.5" customHeight="1">
      <c r="A38" s="60"/>
      <c r="B38" s="60"/>
      <c r="C38" s="15" t="s">
        <v>247</v>
      </c>
      <c r="D38" s="60" t="s">
        <v>2619</v>
      </c>
      <c r="E38" s="61" t="s">
        <v>2625</v>
      </c>
      <c r="F38" s="15" t="s">
        <v>219</v>
      </c>
      <c r="G38" s="272" t="s">
        <v>2815</v>
      </c>
      <c r="H38" s="275" t="s">
        <v>2827</v>
      </c>
      <c r="I38" s="51"/>
      <c r="J38" s="51"/>
      <c r="K38" s="51"/>
      <c r="L38" s="51"/>
      <c r="M38" s="51"/>
      <c r="N38" s="69"/>
      <c r="O38" s="69"/>
      <c r="P38" s="51"/>
      <c r="Q38" s="51"/>
      <c r="R38" s="51"/>
      <c r="S38" s="51"/>
      <c r="T38" s="51"/>
      <c r="U38" s="51"/>
      <c r="V38" s="51"/>
      <c r="W38" s="51"/>
    </row>
    <row r="39" spans="1:23" ht="28.5" customHeight="1">
      <c r="A39" s="60"/>
      <c r="B39" s="60"/>
      <c r="C39" s="15" t="s">
        <v>247</v>
      </c>
      <c r="D39" s="60" t="s">
        <v>2619</v>
      </c>
      <c r="E39" s="61" t="s">
        <v>2626</v>
      </c>
      <c r="F39" s="15" t="s">
        <v>220</v>
      </c>
      <c r="G39" s="221" t="s">
        <v>2810</v>
      </c>
      <c r="H39" s="275" t="s">
        <v>2823</v>
      </c>
      <c r="I39" s="51"/>
      <c r="J39" s="51"/>
      <c r="K39" s="51"/>
      <c r="L39" s="51"/>
      <c r="M39" s="51" t="s">
        <v>2627</v>
      </c>
      <c r="N39" s="69"/>
      <c r="O39" s="69"/>
      <c r="P39" s="51"/>
      <c r="Q39" s="51"/>
      <c r="R39" s="51"/>
      <c r="S39" s="51"/>
      <c r="T39" s="51"/>
      <c r="U39" s="51"/>
      <c r="V39" s="51"/>
      <c r="W39" s="51"/>
    </row>
    <row r="40" spans="1:23" ht="19.5" customHeight="1">
      <c r="A40" s="60"/>
      <c r="B40" s="60"/>
      <c r="C40" s="15" t="s">
        <v>247</v>
      </c>
      <c r="D40" s="60" t="s">
        <v>2619</v>
      </c>
      <c r="E40" s="223" t="s">
        <v>2628</v>
      </c>
      <c r="F40" s="15" t="s">
        <v>219</v>
      </c>
      <c r="G40" s="95" t="s">
        <v>2811</v>
      </c>
      <c r="H40" s="275" t="s">
        <v>2824</v>
      </c>
      <c r="I40" s="51"/>
      <c r="J40" s="51"/>
      <c r="K40" s="51"/>
      <c r="L40" s="51"/>
      <c r="M40" s="51" t="s">
        <v>2627</v>
      </c>
      <c r="N40" s="69"/>
      <c r="O40" s="69"/>
      <c r="P40" s="51"/>
      <c r="Q40" s="51"/>
      <c r="R40" s="51"/>
      <c r="S40" s="51"/>
      <c r="T40" s="51"/>
      <c r="U40" s="51"/>
      <c r="V40" s="51"/>
      <c r="W40" s="51"/>
    </row>
    <row r="41" spans="1:23" ht="19.5" customHeight="1">
      <c r="A41" s="60"/>
      <c r="B41" s="60"/>
      <c r="C41" s="15" t="s">
        <v>247</v>
      </c>
      <c r="D41" s="60" t="s">
        <v>2619</v>
      </c>
      <c r="E41" s="223" t="s">
        <v>2629</v>
      </c>
      <c r="F41" s="15" t="s">
        <v>219</v>
      </c>
      <c r="G41" s="222" t="s">
        <v>2814</v>
      </c>
      <c r="H41" s="275" t="s">
        <v>2825</v>
      </c>
      <c r="I41" s="51"/>
      <c r="J41" s="51"/>
      <c r="K41" s="51"/>
      <c r="L41" s="51"/>
      <c r="M41" s="51" t="s">
        <v>2627</v>
      </c>
      <c r="N41" s="69"/>
      <c r="O41" s="69"/>
      <c r="P41" s="51"/>
      <c r="Q41" s="51"/>
      <c r="R41" s="51"/>
      <c r="S41" s="51"/>
      <c r="T41" s="51"/>
      <c r="U41" s="51"/>
      <c r="V41" s="51"/>
      <c r="W41" s="51"/>
    </row>
    <row r="42" spans="1:23" ht="19.5" customHeight="1">
      <c r="A42" s="60"/>
      <c r="B42" s="60"/>
      <c r="C42" s="15" t="s">
        <v>247</v>
      </c>
      <c r="D42" s="60" t="s">
        <v>2619</v>
      </c>
      <c r="E42" s="223" t="s">
        <v>2630</v>
      </c>
      <c r="F42" s="15" t="s">
        <v>219</v>
      </c>
      <c r="G42" s="222" t="s">
        <v>2814</v>
      </c>
      <c r="H42" s="275" t="s">
        <v>2825</v>
      </c>
      <c r="I42" s="51"/>
      <c r="J42" s="51"/>
      <c r="K42" s="51"/>
      <c r="L42" s="51"/>
      <c r="M42" s="51" t="s">
        <v>2627</v>
      </c>
      <c r="N42" s="69"/>
      <c r="O42" s="69"/>
      <c r="P42" s="51"/>
      <c r="Q42" s="51"/>
      <c r="R42" s="51"/>
      <c r="S42" s="51"/>
      <c r="T42" s="51"/>
      <c r="U42" s="51"/>
      <c r="V42" s="51"/>
      <c r="W42" s="51"/>
    </row>
    <row r="43" spans="1:23" ht="19.5" customHeight="1">
      <c r="A43" s="60"/>
      <c r="B43" s="60"/>
      <c r="C43" s="15" t="s">
        <v>247</v>
      </c>
      <c r="D43" s="60" t="s">
        <v>2619</v>
      </c>
      <c r="E43" s="223" t="s">
        <v>2631</v>
      </c>
      <c r="F43" s="15" t="s">
        <v>219</v>
      </c>
      <c r="G43" s="222" t="s">
        <v>2814</v>
      </c>
      <c r="H43" s="275" t="s">
        <v>2825</v>
      </c>
      <c r="I43" s="51"/>
      <c r="J43" s="51"/>
      <c r="K43" s="51"/>
      <c r="L43" s="51"/>
      <c r="M43" s="51" t="s">
        <v>2627</v>
      </c>
      <c r="N43" s="69"/>
      <c r="O43" s="69"/>
      <c r="P43" s="51"/>
      <c r="Q43" s="51"/>
      <c r="R43" s="51"/>
      <c r="S43" s="51"/>
      <c r="T43" s="51"/>
      <c r="U43" s="51"/>
      <c r="V43" s="51"/>
      <c r="W43" s="51"/>
    </row>
    <row r="44" spans="1:23" ht="19.5" customHeight="1">
      <c r="A44" s="60"/>
      <c r="B44" s="60"/>
      <c r="C44" s="15" t="s">
        <v>247</v>
      </c>
      <c r="D44" s="60" t="s">
        <v>2619</v>
      </c>
      <c r="E44" s="223" t="s">
        <v>2632</v>
      </c>
      <c r="F44" s="15" t="s">
        <v>219</v>
      </c>
      <c r="G44" s="222" t="s">
        <v>2814</v>
      </c>
      <c r="H44" s="275" t="s">
        <v>2825</v>
      </c>
      <c r="I44" s="51"/>
      <c r="J44" s="51"/>
      <c r="K44" s="51"/>
      <c r="L44" s="51"/>
      <c r="M44" s="51" t="s">
        <v>2627</v>
      </c>
      <c r="N44" s="69"/>
      <c r="O44" s="69"/>
      <c r="P44" s="51"/>
      <c r="Q44" s="51"/>
      <c r="R44" s="51"/>
      <c r="S44" s="51"/>
      <c r="T44" s="51"/>
      <c r="U44" s="51"/>
      <c r="V44" s="51"/>
      <c r="W44" s="51"/>
    </row>
    <row r="45" spans="1:23" ht="19.5" customHeight="1">
      <c r="A45" s="60"/>
      <c r="B45" s="60"/>
      <c r="C45" s="15" t="s">
        <v>247</v>
      </c>
      <c r="D45" s="60" t="s">
        <v>2619</v>
      </c>
      <c r="E45" s="223" t="s">
        <v>2633</v>
      </c>
      <c r="F45" s="15" t="s">
        <v>219</v>
      </c>
      <c r="G45" s="95" t="s">
        <v>2828</v>
      </c>
      <c r="H45" s="64"/>
      <c r="I45" s="51"/>
      <c r="J45" s="51"/>
      <c r="K45" s="51"/>
      <c r="L45" s="51"/>
      <c r="M45" s="51" t="s">
        <v>312</v>
      </c>
      <c r="N45" s="69"/>
      <c r="O45" s="69"/>
      <c r="P45" s="51"/>
      <c r="Q45" s="51"/>
      <c r="R45" s="51"/>
      <c r="S45" s="51"/>
      <c r="T45" s="51"/>
      <c r="U45" s="51"/>
      <c r="V45" s="51"/>
      <c r="W45" s="51"/>
    </row>
    <row r="46" spans="1:23" ht="19.5" customHeight="1">
      <c r="A46" s="60"/>
      <c r="B46" s="60"/>
      <c r="C46" s="15" t="s">
        <v>247</v>
      </c>
      <c r="D46" s="60" t="s">
        <v>2619</v>
      </c>
      <c r="E46" s="223" t="s">
        <v>2634</v>
      </c>
      <c r="F46" s="15" t="s">
        <v>219</v>
      </c>
      <c r="G46" s="95" t="s">
        <v>2818</v>
      </c>
      <c r="H46" s="64"/>
      <c r="I46" s="51"/>
      <c r="J46" s="51"/>
      <c r="K46" s="51"/>
      <c r="L46" s="51"/>
      <c r="M46" s="51" t="s">
        <v>312</v>
      </c>
      <c r="N46" s="69"/>
      <c r="O46" s="69"/>
      <c r="P46" s="51"/>
      <c r="Q46" s="51"/>
      <c r="R46" s="51"/>
      <c r="S46" s="51"/>
      <c r="T46" s="51"/>
      <c r="U46" s="51"/>
      <c r="V46" s="51"/>
      <c r="W46" s="51"/>
    </row>
    <row r="47" spans="1:23" ht="19.5" customHeight="1">
      <c r="A47" s="60"/>
      <c r="B47" s="60"/>
      <c r="C47" s="15" t="s">
        <v>247</v>
      </c>
      <c r="D47" s="60" t="s">
        <v>2619</v>
      </c>
      <c r="E47" s="224" t="s">
        <v>424</v>
      </c>
      <c r="F47" s="15" t="s">
        <v>219</v>
      </c>
      <c r="G47" s="97"/>
      <c r="H47" s="64"/>
      <c r="I47" s="51"/>
      <c r="J47" s="51"/>
      <c r="K47" s="51"/>
      <c r="L47" s="51"/>
      <c r="M47" s="51" t="s">
        <v>2635</v>
      </c>
      <c r="N47" s="69"/>
      <c r="O47" s="69"/>
      <c r="P47" s="51"/>
      <c r="Q47" s="51"/>
      <c r="R47" s="51"/>
      <c r="S47" s="51"/>
      <c r="T47" s="51"/>
      <c r="U47" s="51"/>
      <c r="V47" s="51"/>
      <c r="W47" s="51"/>
    </row>
    <row r="48" spans="1:23" ht="19.5" customHeight="1">
      <c r="A48" s="60"/>
      <c r="B48" s="60"/>
      <c r="C48" s="15" t="s">
        <v>247</v>
      </c>
      <c r="D48" s="60" t="s">
        <v>2619</v>
      </c>
      <c r="E48" s="224" t="s">
        <v>425</v>
      </c>
      <c r="F48" s="15" t="s">
        <v>219</v>
      </c>
      <c r="G48" s="97"/>
      <c r="H48" s="64"/>
      <c r="I48" s="15"/>
      <c r="J48" s="15"/>
      <c r="K48" s="15"/>
      <c r="L48" s="15"/>
      <c r="M48" s="51" t="s">
        <v>236</v>
      </c>
      <c r="N48" s="69"/>
      <c r="O48" s="69"/>
      <c r="P48" s="51"/>
      <c r="Q48" s="51"/>
      <c r="R48" s="51"/>
      <c r="S48" s="51"/>
      <c r="T48" s="51"/>
      <c r="U48" s="51"/>
      <c r="V48" s="51"/>
      <c r="W48" s="51"/>
    </row>
    <row r="49" spans="1:23" ht="19.5" customHeight="1">
      <c r="A49" s="60"/>
      <c r="B49" s="60"/>
      <c r="C49" s="15" t="s">
        <v>247</v>
      </c>
      <c r="D49" s="60" t="s">
        <v>2619</v>
      </c>
      <c r="E49" s="227" t="s">
        <v>426</v>
      </c>
      <c r="F49" s="15" t="s">
        <v>219</v>
      </c>
      <c r="G49" s="274" t="s">
        <v>2819</v>
      </c>
      <c r="H49" s="64"/>
      <c r="I49" s="51"/>
      <c r="J49" s="51"/>
      <c r="K49" s="51"/>
      <c r="L49" s="51"/>
      <c r="M49" s="51" t="s">
        <v>236</v>
      </c>
      <c r="N49" s="69"/>
      <c r="O49" s="69"/>
      <c r="P49" s="51"/>
      <c r="Q49" s="51"/>
      <c r="R49" s="51"/>
      <c r="S49" s="51"/>
      <c r="T49" s="51"/>
      <c r="U49" s="51"/>
      <c r="V49" s="51"/>
      <c r="W49" s="51"/>
    </row>
    <row r="50" spans="1:23" ht="19.5" customHeight="1">
      <c r="A50" s="60"/>
      <c r="B50" s="60"/>
      <c r="C50" s="60"/>
      <c r="D50" s="60"/>
      <c r="E50" s="61"/>
      <c r="F50" s="60"/>
      <c r="G50" s="220"/>
      <c r="H50" s="64"/>
      <c r="I50" s="51"/>
      <c r="J50" s="51"/>
      <c r="K50" s="51"/>
      <c r="L50" s="51"/>
      <c r="M50" s="51"/>
      <c r="N50" s="69"/>
      <c r="O50" s="69"/>
      <c r="P50" s="51"/>
      <c r="Q50" s="51"/>
      <c r="R50" s="51"/>
      <c r="S50" s="51"/>
      <c r="T50" s="51"/>
      <c r="U50" s="51"/>
      <c r="V50" s="51"/>
      <c r="W50" s="51"/>
    </row>
    <row r="51" spans="1:23" ht="19.5" customHeight="1">
      <c r="A51" s="60"/>
      <c r="B51" s="60"/>
      <c r="C51" s="15" t="s">
        <v>247</v>
      </c>
      <c r="D51" s="93" t="s">
        <v>2636</v>
      </c>
      <c r="E51" s="223" t="s">
        <v>410</v>
      </c>
      <c r="F51" s="15" t="s">
        <v>219</v>
      </c>
      <c r="G51" s="97" t="s">
        <v>2637</v>
      </c>
      <c r="H51" s="64"/>
      <c r="I51" s="15"/>
      <c r="J51" s="15"/>
      <c r="K51" s="15"/>
      <c r="L51" s="15"/>
      <c r="M51" s="51" t="s">
        <v>236</v>
      </c>
      <c r="N51" s="69"/>
      <c r="O51" s="69"/>
      <c r="P51" s="51"/>
      <c r="Q51" s="51"/>
      <c r="R51" s="51"/>
      <c r="S51" s="51"/>
      <c r="T51" s="51"/>
      <c r="U51" s="51"/>
      <c r="V51" s="51"/>
      <c r="W51" s="51"/>
    </row>
    <row r="52" spans="1:23" ht="19.5" customHeight="1">
      <c r="A52" s="60"/>
      <c r="B52" s="60"/>
      <c r="C52" s="15" t="s">
        <v>247</v>
      </c>
      <c r="D52" s="93" t="s">
        <v>2636</v>
      </c>
      <c r="E52" s="278" t="s">
        <v>2638</v>
      </c>
      <c r="F52" s="15" t="s">
        <v>219</v>
      </c>
      <c r="G52" s="279" t="s">
        <v>2639</v>
      </c>
      <c r="H52" s="64"/>
      <c r="I52" s="51"/>
      <c r="J52" s="51"/>
      <c r="K52" s="51"/>
      <c r="L52" s="51"/>
      <c r="M52" s="51" t="s">
        <v>236</v>
      </c>
      <c r="N52" s="69" t="s">
        <v>2640</v>
      </c>
      <c r="O52" s="69"/>
      <c r="P52" s="51"/>
      <c r="Q52" s="51"/>
      <c r="R52" s="51"/>
      <c r="S52" s="51"/>
      <c r="T52" s="51"/>
      <c r="U52" s="51"/>
      <c r="V52" s="51"/>
      <c r="W52" s="51"/>
    </row>
    <row r="53" spans="1:23" ht="19.5" customHeight="1">
      <c r="A53" s="60"/>
      <c r="B53" s="60"/>
      <c r="C53" s="15" t="s">
        <v>247</v>
      </c>
      <c r="D53" s="257" t="s">
        <v>2636</v>
      </c>
      <c r="E53" s="257" t="s">
        <v>2838</v>
      </c>
      <c r="F53" s="15" t="s">
        <v>219</v>
      </c>
      <c r="G53" s="277"/>
      <c r="H53" s="64"/>
      <c r="I53" s="51"/>
      <c r="J53" s="51"/>
      <c r="K53" s="51"/>
      <c r="L53" s="51"/>
      <c r="M53" s="51" t="s">
        <v>235</v>
      </c>
      <c r="N53" s="69"/>
      <c r="O53" s="69"/>
      <c r="P53" s="51"/>
      <c r="Q53" s="51"/>
      <c r="R53" s="51"/>
      <c r="S53" s="51"/>
      <c r="T53" s="51"/>
      <c r="U53" s="51"/>
      <c r="V53" s="51"/>
      <c r="W53" s="51"/>
    </row>
    <row r="54" spans="1:23" ht="19.5" customHeight="1">
      <c r="A54" s="60"/>
      <c r="B54" s="60"/>
      <c r="C54" s="15" t="s">
        <v>247</v>
      </c>
      <c r="D54" s="93" t="s">
        <v>2636</v>
      </c>
      <c r="E54" s="257" t="s">
        <v>2839</v>
      </c>
      <c r="F54" s="15" t="s">
        <v>219</v>
      </c>
      <c r="G54" s="97" t="s">
        <v>2641</v>
      </c>
      <c r="H54" s="64"/>
      <c r="I54" s="51"/>
      <c r="J54" s="51"/>
      <c r="K54" s="51"/>
      <c r="L54" s="51"/>
      <c r="M54" s="51" t="s">
        <v>235</v>
      </c>
      <c r="N54" s="69"/>
      <c r="O54" s="69"/>
      <c r="P54" s="51"/>
      <c r="Q54" s="51"/>
      <c r="R54" s="51"/>
      <c r="S54" s="51"/>
      <c r="T54" s="51"/>
      <c r="U54" s="51"/>
      <c r="V54" s="51"/>
      <c r="W54" s="51"/>
    </row>
    <row r="55" spans="1:23" ht="19.5" customHeight="1">
      <c r="A55" s="60"/>
      <c r="B55" s="60"/>
      <c r="C55" s="15" t="s">
        <v>247</v>
      </c>
      <c r="D55" s="93" t="s">
        <v>2636</v>
      </c>
      <c r="E55" s="223" t="s">
        <v>2642</v>
      </c>
      <c r="F55" s="15" t="s">
        <v>219</v>
      </c>
      <c r="G55" s="96"/>
      <c r="H55" s="64"/>
      <c r="I55" s="51"/>
      <c r="J55" s="51"/>
      <c r="K55" s="51"/>
      <c r="L55" s="51"/>
      <c r="M55" s="51" t="s">
        <v>235</v>
      </c>
      <c r="N55" s="69"/>
      <c r="O55" s="69"/>
      <c r="P55" s="51"/>
      <c r="Q55" s="51"/>
      <c r="R55" s="51"/>
      <c r="S55" s="51"/>
      <c r="T55" s="51"/>
      <c r="U55" s="51"/>
      <c r="V55" s="51"/>
      <c r="W55" s="51"/>
    </row>
    <row r="56" spans="1:23" ht="19.5" customHeight="1">
      <c r="A56" s="60"/>
      <c r="B56" s="60"/>
      <c r="C56" s="15" t="s">
        <v>247</v>
      </c>
      <c r="D56" s="93" t="s">
        <v>2636</v>
      </c>
      <c r="E56" s="223" t="s">
        <v>2643</v>
      </c>
      <c r="F56" s="15" t="s">
        <v>219</v>
      </c>
      <c r="G56" s="97" t="s">
        <v>2644</v>
      </c>
      <c r="H56" s="64"/>
      <c r="I56" s="51"/>
      <c r="J56" s="51"/>
      <c r="K56" s="51"/>
      <c r="L56" s="51"/>
      <c r="M56" s="51" t="s">
        <v>236</v>
      </c>
      <c r="N56" s="69"/>
      <c r="O56" s="69"/>
      <c r="P56" s="51"/>
      <c r="Q56" s="51"/>
      <c r="R56" s="51"/>
      <c r="S56" s="51"/>
      <c r="T56" s="51"/>
      <c r="U56" s="51"/>
      <c r="V56" s="51"/>
      <c r="W56" s="51"/>
    </row>
    <row r="57" spans="1:23" ht="19.5" customHeight="1">
      <c r="A57" s="60"/>
      <c r="B57" s="60"/>
      <c r="C57" s="15" t="s">
        <v>247</v>
      </c>
      <c r="D57" s="93" t="s">
        <v>2636</v>
      </c>
      <c r="E57" s="223" t="s">
        <v>2645</v>
      </c>
      <c r="F57" s="15" t="s">
        <v>219</v>
      </c>
      <c r="G57" s="97" t="s">
        <v>2646</v>
      </c>
      <c r="H57" s="64"/>
      <c r="I57" s="51"/>
      <c r="J57" s="51"/>
      <c r="K57" s="51"/>
      <c r="L57" s="51"/>
      <c r="M57" s="51" t="s">
        <v>237</v>
      </c>
      <c r="N57" s="69"/>
      <c r="O57" s="69"/>
      <c r="P57" s="51"/>
      <c r="Q57" s="51"/>
      <c r="R57" s="51"/>
      <c r="S57" s="51"/>
      <c r="T57" s="51"/>
      <c r="U57" s="51"/>
      <c r="V57" s="51"/>
      <c r="W57" s="51"/>
    </row>
    <row r="58" spans="1:23" ht="19.5" customHeight="1">
      <c r="A58" s="60"/>
      <c r="B58" s="60"/>
      <c r="C58" s="15" t="s">
        <v>247</v>
      </c>
      <c r="D58" s="93" t="s">
        <v>2636</v>
      </c>
      <c r="E58" s="223" t="s">
        <v>2647</v>
      </c>
      <c r="F58" s="15" t="s">
        <v>219</v>
      </c>
      <c r="G58" s="95" t="s">
        <v>2648</v>
      </c>
      <c r="H58" s="64"/>
      <c r="I58" s="51"/>
      <c r="J58" s="51"/>
      <c r="K58" s="51"/>
      <c r="L58" s="51"/>
      <c r="M58" s="51" t="s">
        <v>237</v>
      </c>
      <c r="N58" s="69"/>
      <c r="O58" s="69"/>
      <c r="P58" s="51"/>
      <c r="Q58" s="51"/>
      <c r="R58" s="51"/>
      <c r="S58" s="51"/>
      <c r="T58" s="51"/>
      <c r="U58" s="51"/>
      <c r="V58" s="51"/>
      <c r="W58" s="51"/>
    </row>
    <row r="59" spans="1:23" ht="19.5" customHeight="1">
      <c r="A59" s="60"/>
      <c r="B59" s="60"/>
      <c r="C59" s="15" t="s">
        <v>247</v>
      </c>
      <c r="D59" s="93" t="s">
        <v>2636</v>
      </c>
      <c r="E59" s="223" t="s">
        <v>2649</v>
      </c>
      <c r="F59" s="15" t="s">
        <v>220</v>
      </c>
      <c r="G59" s="95" t="s">
        <v>2650</v>
      </c>
      <c r="H59" s="64"/>
      <c r="I59" s="51"/>
      <c r="J59" s="51"/>
      <c r="K59" s="51"/>
      <c r="L59" s="51"/>
      <c r="M59" s="51" t="s">
        <v>237</v>
      </c>
      <c r="N59" s="69"/>
      <c r="O59" s="69"/>
      <c r="P59" s="51"/>
      <c r="Q59" s="51"/>
      <c r="R59" s="51"/>
      <c r="S59" s="51"/>
      <c r="T59" s="51"/>
      <c r="U59" s="51"/>
      <c r="V59" s="51"/>
      <c r="W59" s="51"/>
    </row>
    <row r="60" spans="1:23" ht="19.5" customHeight="1">
      <c r="A60" s="60"/>
      <c r="B60" s="60"/>
      <c r="C60" s="15" t="s">
        <v>247</v>
      </c>
      <c r="D60" s="93" t="s">
        <v>2636</v>
      </c>
      <c r="E60" s="223" t="s">
        <v>2651</v>
      </c>
      <c r="F60" s="15" t="s">
        <v>219</v>
      </c>
      <c r="G60" s="95" t="s">
        <v>2652</v>
      </c>
      <c r="H60" s="64"/>
      <c r="I60" s="51"/>
      <c r="J60" s="51"/>
      <c r="K60" s="51"/>
      <c r="L60" s="51"/>
      <c r="M60" s="51" t="s">
        <v>236</v>
      </c>
      <c r="N60" s="69"/>
      <c r="O60" s="69"/>
      <c r="P60" s="51"/>
      <c r="Q60" s="51"/>
      <c r="R60" s="51"/>
      <c r="S60" s="51"/>
      <c r="T60" s="51"/>
      <c r="U60" s="51"/>
      <c r="V60" s="51"/>
      <c r="W60" s="51"/>
    </row>
    <row r="61" spans="1:23" ht="19.5" customHeight="1">
      <c r="A61" s="60"/>
      <c r="B61" s="60"/>
      <c r="C61" s="15" t="s">
        <v>247</v>
      </c>
      <c r="D61" s="93" t="s">
        <v>2636</v>
      </c>
      <c r="E61" s="223" t="s">
        <v>2653</v>
      </c>
      <c r="F61" s="15" t="s">
        <v>219</v>
      </c>
      <c r="G61" s="95" t="s">
        <v>2654</v>
      </c>
      <c r="H61" s="64"/>
      <c r="I61" s="51"/>
      <c r="J61" s="51"/>
      <c r="K61" s="51"/>
      <c r="L61" s="51"/>
      <c r="M61" s="51" t="s">
        <v>236</v>
      </c>
      <c r="N61" s="69"/>
      <c r="O61" s="69"/>
      <c r="P61" s="51"/>
      <c r="Q61" s="51"/>
      <c r="R61" s="51"/>
      <c r="S61" s="51"/>
      <c r="T61" s="51"/>
      <c r="U61" s="51"/>
      <c r="V61" s="51"/>
      <c r="W61" s="51"/>
    </row>
    <row r="62" spans="1:23" ht="19.5" customHeight="1">
      <c r="A62" s="60"/>
      <c r="B62" s="60"/>
      <c r="C62" s="15" t="s">
        <v>247</v>
      </c>
      <c r="D62" s="93" t="s">
        <v>2636</v>
      </c>
      <c r="E62" s="223" t="s">
        <v>2655</v>
      </c>
      <c r="F62" s="15" t="s">
        <v>220</v>
      </c>
      <c r="G62" s="229" t="s">
        <v>2668</v>
      </c>
      <c r="H62" s="64"/>
      <c r="I62" s="51"/>
      <c r="J62" s="51"/>
      <c r="K62" s="51"/>
      <c r="L62" s="51"/>
      <c r="M62" s="51" t="s">
        <v>237</v>
      </c>
      <c r="N62" s="69" t="s">
        <v>332</v>
      </c>
      <c r="O62" s="69"/>
      <c r="P62" s="51"/>
      <c r="Q62" s="51"/>
      <c r="R62" s="51"/>
      <c r="S62" s="51"/>
      <c r="T62" s="51"/>
      <c r="U62" s="51"/>
      <c r="V62" s="51"/>
      <c r="W62" s="51"/>
    </row>
    <row r="63" spans="1:23" ht="19.5" customHeight="1">
      <c r="A63" s="60"/>
      <c r="B63" s="60"/>
      <c r="C63" s="15" t="s">
        <v>247</v>
      </c>
      <c r="D63" s="93" t="s">
        <v>2636</v>
      </c>
      <c r="E63" s="223" t="s">
        <v>2656</v>
      </c>
      <c r="F63" s="15" t="s">
        <v>220</v>
      </c>
      <c r="G63" s="95" t="s">
        <v>2657</v>
      </c>
      <c r="H63" s="64"/>
      <c r="I63" s="51"/>
      <c r="J63" s="51"/>
      <c r="K63" s="51"/>
      <c r="L63" s="51"/>
      <c r="M63" s="51" t="s">
        <v>237</v>
      </c>
      <c r="N63" s="69" t="s">
        <v>332</v>
      </c>
      <c r="O63" s="69"/>
      <c r="P63" s="51"/>
      <c r="Q63" s="51"/>
      <c r="R63" s="51"/>
      <c r="S63" s="51"/>
      <c r="T63" s="51"/>
      <c r="U63" s="51"/>
      <c r="V63" s="51"/>
      <c r="W63" s="51"/>
    </row>
    <row r="64" spans="1:23" ht="19.5" customHeight="1">
      <c r="A64" s="60"/>
      <c r="B64" s="60"/>
      <c r="C64" s="15" t="s">
        <v>247</v>
      </c>
      <c r="D64" s="93" t="s">
        <v>2636</v>
      </c>
      <c r="E64" s="223" t="s">
        <v>2658</v>
      </c>
      <c r="F64" s="15" t="s">
        <v>219</v>
      </c>
      <c r="G64" s="95" t="s">
        <v>2659</v>
      </c>
      <c r="H64" s="64"/>
      <c r="I64" s="51"/>
      <c r="J64" s="51"/>
      <c r="K64" s="51"/>
      <c r="L64" s="51"/>
      <c r="M64" s="51" t="s">
        <v>236</v>
      </c>
      <c r="N64" s="69"/>
      <c r="O64" s="69"/>
      <c r="P64" s="51"/>
      <c r="Q64" s="51"/>
      <c r="R64" s="51"/>
      <c r="S64" s="51"/>
      <c r="T64" s="51"/>
      <c r="U64" s="51"/>
      <c r="V64" s="51"/>
      <c r="W64" s="51"/>
    </row>
    <row r="65" spans="1:23" ht="19.5" customHeight="1">
      <c r="A65" s="60"/>
      <c r="B65" s="60"/>
      <c r="C65" s="15" t="s">
        <v>247</v>
      </c>
      <c r="D65" s="93" t="s">
        <v>2636</v>
      </c>
      <c r="E65" s="223" t="s">
        <v>2660</v>
      </c>
      <c r="F65" s="15" t="s">
        <v>219</v>
      </c>
      <c r="G65" s="134" t="s">
        <v>2654</v>
      </c>
      <c r="H65" s="64"/>
      <c r="I65" s="51"/>
      <c r="J65" s="51"/>
      <c r="K65" s="51"/>
      <c r="L65" s="51"/>
      <c r="M65" s="51" t="s">
        <v>236</v>
      </c>
      <c r="N65" s="69"/>
      <c r="O65" s="69"/>
      <c r="P65" s="51"/>
      <c r="Q65" s="51"/>
      <c r="R65" s="51"/>
      <c r="S65" s="51"/>
      <c r="T65" s="51"/>
      <c r="U65" s="51"/>
      <c r="V65" s="51"/>
      <c r="W65" s="51"/>
    </row>
    <row r="66" spans="1:23" ht="19.5" customHeight="1">
      <c r="A66" s="60"/>
      <c r="B66" s="60"/>
      <c r="C66" s="15" t="s">
        <v>247</v>
      </c>
      <c r="D66" s="93" t="s">
        <v>2636</v>
      </c>
      <c r="E66" s="223" t="s">
        <v>2661</v>
      </c>
      <c r="F66" s="15" t="s">
        <v>219</v>
      </c>
      <c r="G66" s="134" t="s">
        <v>2641</v>
      </c>
      <c r="H66" s="64"/>
      <c r="I66" s="51"/>
      <c r="J66" s="51"/>
      <c r="K66" s="51"/>
      <c r="L66" s="51"/>
      <c r="M66" s="51" t="s">
        <v>236</v>
      </c>
      <c r="N66" s="69"/>
      <c r="O66" s="69"/>
      <c r="P66" s="51"/>
      <c r="Q66" s="51"/>
      <c r="R66" s="51"/>
      <c r="S66" s="51"/>
      <c r="T66" s="51"/>
      <c r="U66" s="51"/>
      <c r="V66" s="51"/>
      <c r="W66" s="51"/>
    </row>
    <row r="67" spans="1:23" ht="19.5" customHeight="1">
      <c r="A67" s="60"/>
      <c r="B67" s="60"/>
      <c r="C67" s="15" t="s">
        <v>247</v>
      </c>
      <c r="D67" s="93" t="s">
        <v>2636</v>
      </c>
      <c r="E67" s="223" t="s">
        <v>2662</v>
      </c>
      <c r="F67" s="15" t="s">
        <v>219</v>
      </c>
      <c r="G67" s="134" t="s">
        <v>2663</v>
      </c>
      <c r="H67" s="64"/>
      <c r="I67" s="51"/>
      <c r="J67" s="51"/>
      <c r="K67" s="51"/>
      <c r="L67" s="51"/>
      <c r="M67" s="51" t="s">
        <v>236</v>
      </c>
      <c r="N67" s="69"/>
      <c r="O67" s="69"/>
      <c r="P67" s="51"/>
      <c r="Q67" s="51"/>
      <c r="R67" s="51"/>
      <c r="S67" s="51"/>
      <c r="T67" s="51"/>
      <c r="U67" s="51"/>
      <c r="V67" s="51"/>
      <c r="W67" s="51"/>
    </row>
    <row r="68" spans="1:23" ht="19.5" customHeight="1">
      <c r="A68" s="60"/>
      <c r="B68" s="60"/>
      <c r="C68" s="15" t="s">
        <v>247</v>
      </c>
      <c r="D68" s="93" t="s">
        <v>2636</v>
      </c>
      <c r="E68" s="223" t="s">
        <v>2664</v>
      </c>
      <c r="F68" s="15" t="s">
        <v>219</v>
      </c>
      <c r="G68" s="134" t="s">
        <v>2665</v>
      </c>
      <c r="H68" s="64"/>
      <c r="I68" s="51"/>
      <c r="J68" s="51"/>
      <c r="K68" s="51"/>
      <c r="L68" s="51"/>
      <c r="M68" s="51" t="s">
        <v>312</v>
      </c>
      <c r="N68" s="69"/>
      <c r="O68" s="69"/>
      <c r="P68" s="51"/>
      <c r="Q68" s="51"/>
      <c r="R68" s="51"/>
      <c r="S68" s="51"/>
      <c r="T68" s="51"/>
      <c r="U68" s="51"/>
      <c r="V68" s="51"/>
      <c r="W68" s="51"/>
    </row>
    <row r="69" spans="1:23" ht="19.5" customHeight="1">
      <c r="A69" s="60"/>
      <c r="B69" s="60"/>
      <c r="C69" s="15" t="s">
        <v>247</v>
      </c>
      <c r="D69" s="93" t="s">
        <v>2636</v>
      </c>
      <c r="E69" s="224" t="s">
        <v>424</v>
      </c>
      <c r="F69" s="15" t="s">
        <v>219</v>
      </c>
      <c r="G69" s="97" t="s">
        <v>2666</v>
      </c>
      <c r="H69" s="64"/>
      <c r="I69" s="51"/>
      <c r="J69" s="51"/>
      <c r="K69" s="51"/>
      <c r="L69" s="51"/>
      <c r="M69" s="51" t="s">
        <v>236</v>
      </c>
      <c r="N69" s="69" t="s">
        <v>2640</v>
      </c>
      <c r="O69" s="69"/>
      <c r="P69" s="51"/>
      <c r="Q69" s="51"/>
      <c r="R69" s="51"/>
      <c r="S69" s="51"/>
      <c r="T69" s="51"/>
      <c r="U69" s="51"/>
      <c r="V69" s="51"/>
      <c r="W69" s="51"/>
    </row>
    <row r="70" spans="1:23" ht="19.5" customHeight="1">
      <c r="A70" s="60"/>
      <c r="B70" s="60"/>
      <c r="C70" s="15" t="s">
        <v>247</v>
      </c>
      <c r="D70" s="93" t="s">
        <v>2636</v>
      </c>
      <c r="E70" s="224" t="s">
        <v>2667</v>
      </c>
      <c r="F70" s="15" t="s">
        <v>219</v>
      </c>
      <c r="G70" s="97" t="s">
        <v>2665</v>
      </c>
      <c r="H70" s="64"/>
      <c r="I70" s="51"/>
      <c r="J70" s="51"/>
      <c r="K70" s="51"/>
      <c r="L70" s="51"/>
      <c r="M70" s="51" t="s">
        <v>312</v>
      </c>
      <c r="N70" s="69" t="s">
        <v>2640</v>
      </c>
      <c r="O70" s="69"/>
      <c r="P70" s="51"/>
      <c r="Q70" s="51"/>
      <c r="R70" s="51"/>
      <c r="S70" s="51"/>
      <c r="T70" s="51"/>
      <c r="U70" s="51"/>
      <c r="V70" s="51"/>
      <c r="W70" s="51"/>
    </row>
    <row r="71" spans="1:23" ht="19.5" customHeight="1">
      <c r="A71" s="60"/>
      <c r="B71" s="60"/>
      <c r="C71" s="15" t="s">
        <v>247</v>
      </c>
      <c r="D71" s="93" t="s">
        <v>2636</v>
      </c>
      <c r="E71" s="224" t="s">
        <v>425</v>
      </c>
      <c r="F71" s="15" t="s">
        <v>219</v>
      </c>
      <c r="G71" s="97"/>
      <c r="H71" s="64"/>
      <c r="I71" s="15"/>
      <c r="J71" s="15"/>
      <c r="K71" s="15"/>
      <c r="L71" s="15"/>
      <c r="M71" s="51" t="s">
        <v>236</v>
      </c>
      <c r="N71" s="69"/>
      <c r="O71" s="69"/>
      <c r="P71" s="51"/>
      <c r="Q71" s="51"/>
      <c r="R71" s="51"/>
      <c r="S71" s="51"/>
      <c r="T71" s="51"/>
      <c r="U71" s="51"/>
      <c r="V71" s="51"/>
      <c r="W71" s="51"/>
    </row>
    <row r="72" spans="1:23" ht="19.5" customHeight="1">
      <c r="A72" s="60"/>
      <c r="B72" s="60"/>
      <c r="C72" s="15" t="s">
        <v>247</v>
      </c>
      <c r="D72" s="93" t="s">
        <v>2636</v>
      </c>
      <c r="E72" s="227" t="s">
        <v>426</v>
      </c>
      <c r="F72" s="15" t="s">
        <v>219</v>
      </c>
      <c r="G72" s="97"/>
      <c r="H72" s="64"/>
      <c r="I72" s="51"/>
      <c r="J72" s="51"/>
      <c r="K72" s="51"/>
      <c r="L72" s="51"/>
      <c r="M72" s="51" t="s">
        <v>236</v>
      </c>
      <c r="N72" s="69"/>
      <c r="O72" s="69"/>
      <c r="P72" s="51"/>
      <c r="Q72" s="51"/>
      <c r="R72" s="51"/>
      <c r="S72" s="51"/>
      <c r="T72" s="51"/>
      <c r="U72" s="51"/>
      <c r="V72" s="51"/>
      <c r="W72" s="51"/>
    </row>
    <row r="73" spans="1:23" ht="19.5" customHeight="1">
      <c r="A73" s="60"/>
      <c r="B73" s="60"/>
      <c r="C73" s="15" t="s">
        <v>247</v>
      </c>
      <c r="D73" s="93" t="s">
        <v>2636</v>
      </c>
      <c r="E73" s="223" t="s">
        <v>587</v>
      </c>
      <c r="F73" s="15" t="s">
        <v>219</v>
      </c>
      <c r="G73" s="97" t="s">
        <v>588</v>
      </c>
      <c r="H73" s="64"/>
      <c r="I73" s="51"/>
      <c r="J73" s="51"/>
      <c r="K73" s="51"/>
      <c r="L73" s="51"/>
      <c r="M73" s="51" t="s">
        <v>235</v>
      </c>
      <c r="N73" s="69"/>
      <c r="O73" s="69"/>
      <c r="P73" s="51"/>
      <c r="Q73" s="51"/>
      <c r="R73" s="51"/>
      <c r="S73" s="51"/>
      <c r="T73" s="51"/>
      <c r="U73" s="51"/>
      <c r="V73" s="51"/>
      <c r="W73" s="51"/>
    </row>
    <row r="74" spans="1:23" ht="19.5" customHeight="1">
      <c r="A74" s="60"/>
      <c r="B74" s="60"/>
      <c r="C74" s="60"/>
      <c r="D74" s="60"/>
      <c r="E74" s="61"/>
      <c r="F74" s="60"/>
      <c r="G74" s="220"/>
      <c r="H74" s="64"/>
      <c r="I74" s="51"/>
      <c r="J74" s="51"/>
      <c r="K74" s="51"/>
      <c r="L74" s="51"/>
      <c r="M74" s="51"/>
      <c r="N74" s="69"/>
      <c r="O74" s="69"/>
      <c r="P74" s="51"/>
      <c r="Q74" s="51"/>
      <c r="R74" s="51"/>
      <c r="S74" s="51"/>
      <c r="T74" s="51"/>
      <c r="U74" s="51"/>
      <c r="V74" s="51"/>
      <c r="W74" s="51"/>
    </row>
    <row r="75" spans="1:23" ht="19.5" customHeight="1">
      <c r="A75" s="60"/>
      <c r="B75" s="60"/>
      <c r="C75" s="230" t="s">
        <v>247</v>
      </c>
      <c r="D75" s="231" t="s">
        <v>2693</v>
      </c>
      <c r="E75" s="231" t="s">
        <v>2671</v>
      </c>
      <c r="F75" s="230" t="s">
        <v>2672</v>
      </c>
      <c r="G75" s="232" t="s">
        <v>2673</v>
      </c>
      <c r="H75" s="233"/>
      <c r="I75" s="230"/>
      <c r="J75" s="230"/>
      <c r="K75" s="230"/>
      <c r="L75" s="230"/>
      <c r="M75" s="234" t="s">
        <v>2674</v>
      </c>
      <c r="N75" s="234"/>
      <c r="O75" s="69"/>
      <c r="P75" s="51"/>
      <c r="Q75" s="51"/>
      <c r="R75" s="51"/>
      <c r="S75" s="51"/>
      <c r="T75" s="51"/>
      <c r="U75" s="51"/>
      <c r="V75" s="51"/>
      <c r="W75" s="51"/>
    </row>
    <row r="76" spans="1:23" ht="19.5" customHeight="1">
      <c r="A76" s="60"/>
      <c r="B76" s="60"/>
      <c r="C76" s="230" t="s">
        <v>247</v>
      </c>
      <c r="D76" s="231" t="s">
        <v>2693</v>
      </c>
      <c r="E76" s="235" t="s">
        <v>2675</v>
      </c>
      <c r="F76" s="230" t="s">
        <v>2672</v>
      </c>
      <c r="G76" s="236" t="s">
        <v>2676</v>
      </c>
      <c r="H76" s="233"/>
      <c r="I76" s="234"/>
      <c r="J76" s="234"/>
      <c r="K76" s="234"/>
      <c r="L76" s="234"/>
      <c r="M76" s="234" t="s">
        <v>2674</v>
      </c>
      <c r="N76" s="234"/>
      <c r="O76" s="69"/>
      <c r="P76" s="51"/>
      <c r="Q76" s="51"/>
      <c r="R76" s="51"/>
      <c r="S76" s="51"/>
      <c r="T76" s="51"/>
      <c r="U76" s="51"/>
      <c r="V76" s="51"/>
      <c r="W76" s="51"/>
    </row>
    <row r="77" spans="1:23" ht="19.5" customHeight="1">
      <c r="A77" s="60"/>
      <c r="B77" s="60"/>
      <c r="C77" s="230" t="s">
        <v>247</v>
      </c>
      <c r="D77" s="231" t="s">
        <v>2693</v>
      </c>
      <c r="E77" s="61" t="s">
        <v>2677</v>
      </c>
      <c r="F77" s="230" t="s">
        <v>2672</v>
      </c>
      <c r="G77" s="236" t="s">
        <v>2678</v>
      </c>
      <c r="H77" s="233"/>
      <c r="I77" s="234"/>
      <c r="J77" s="234"/>
      <c r="K77" s="234"/>
      <c r="L77" s="234"/>
      <c r="M77" s="234" t="s">
        <v>2674</v>
      </c>
      <c r="N77" s="234"/>
      <c r="O77" s="69"/>
      <c r="P77" s="51"/>
      <c r="Q77" s="51"/>
      <c r="R77" s="51"/>
      <c r="S77" s="51"/>
      <c r="T77" s="51"/>
      <c r="U77" s="51"/>
      <c r="V77" s="51"/>
      <c r="W77" s="51"/>
    </row>
    <row r="78" spans="1:23" ht="19.5" customHeight="1">
      <c r="A78" s="60"/>
      <c r="B78" s="60"/>
      <c r="C78" s="230" t="s">
        <v>247</v>
      </c>
      <c r="D78" s="231" t="s">
        <v>2693</v>
      </c>
      <c r="E78" s="231" t="s">
        <v>2679</v>
      </c>
      <c r="F78" s="230" t="s">
        <v>2672</v>
      </c>
      <c r="G78" s="236" t="s">
        <v>2680</v>
      </c>
      <c r="H78" s="233"/>
      <c r="I78" s="234"/>
      <c r="J78" s="234"/>
      <c r="K78" s="234"/>
      <c r="L78" s="234"/>
      <c r="M78" s="234" t="s">
        <v>2674</v>
      </c>
      <c r="N78" s="234"/>
      <c r="O78" s="69"/>
      <c r="P78" s="51"/>
      <c r="Q78" s="51"/>
      <c r="R78" s="51"/>
      <c r="S78" s="51"/>
      <c r="T78" s="51"/>
      <c r="U78" s="51"/>
      <c r="V78" s="51"/>
      <c r="W78" s="51"/>
    </row>
    <row r="79" spans="1:23" ht="19.5" customHeight="1">
      <c r="A79" s="60"/>
      <c r="B79" s="60"/>
      <c r="C79" s="230" t="s">
        <v>247</v>
      </c>
      <c r="D79" s="231" t="s">
        <v>2693</v>
      </c>
      <c r="E79" s="231" t="s">
        <v>2681</v>
      </c>
      <c r="F79" s="230" t="s">
        <v>2672</v>
      </c>
      <c r="G79" s="236" t="s">
        <v>2680</v>
      </c>
      <c r="H79" s="233"/>
      <c r="I79" s="234"/>
      <c r="J79" s="234"/>
      <c r="K79" s="234"/>
      <c r="L79" s="234"/>
      <c r="M79" s="234" t="s">
        <v>2674</v>
      </c>
      <c r="N79" s="234"/>
      <c r="O79" s="69"/>
      <c r="P79" s="51"/>
      <c r="Q79" s="51"/>
      <c r="R79" s="51"/>
      <c r="S79" s="51"/>
      <c r="T79" s="51"/>
      <c r="U79" s="51"/>
      <c r="V79" s="51"/>
      <c r="W79" s="51"/>
    </row>
    <row r="80" spans="1:23" ht="19.5" customHeight="1">
      <c r="A80" s="60"/>
      <c r="B80" s="60"/>
      <c r="C80" s="230" t="s">
        <v>247</v>
      </c>
      <c r="D80" s="231" t="s">
        <v>2693</v>
      </c>
      <c r="E80" s="231" t="s">
        <v>2682</v>
      </c>
      <c r="F80" s="230" t="s">
        <v>2672</v>
      </c>
      <c r="G80" s="236" t="s">
        <v>2683</v>
      </c>
      <c r="H80" s="233"/>
      <c r="I80" s="234"/>
      <c r="J80" s="234"/>
      <c r="K80" s="234"/>
      <c r="L80" s="234"/>
      <c r="M80" s="234" t="s">
        <v>236</v>
      </c>
      <c r="N80" s="234"/>
      <c r="O80" s="69"/>
      <c r="P80" s="51"/>
      <c r="Q80" s="51"/>
      <c r="R80" s="51"/>
      <c r="S80" s="51"/>
      <c r="T80" s="51"/>
      <c r="U80" s="51"/>
      <c r="V80" s="51"/>
      <c r="W80" s="51"/>
    </row>
    <row r="81" spans="1:23" ht="19.5" customHeight="1">
      <c r="A81" s="60"/>
      <c r="B81" s="60"/>
      <c r="C81" s="230" t="s">
        <v>247</v>
      </c>
      <c r="D81" s="231" t="s">
        <v>2693</v>
      </c>
      <c r="E81" s="231" t="s">
        <v>2684</v>
      </c>
      <c r="F81" s="230" t="s">
        <v>2672</v>
      </c>
      <c r="G81" s="236" t="s">
        <v>2680</v>
      </c>
      <c r="H81" s="233"/>
      <c r="I81" s="234"/>
      <c r="J81" s="234"/>
      <c r="K81" s="234"/>
      <c r="L81" s="234"/>
      <c r="M81" s="234" t="s">
        <v>236</v>
      </c>
      <c r="N81" s="234"/>
      <c r="O81" s="69"/>
      <c r="P81" s="51"/>
      <c r="Q81" s="51"/>
      <c r="R81" s="51"/>
      <c r="S81" s="51"/>
      <c r="T81" s="51"/>
      <c r="U81" s="51"/>
      <c r="V81" s="51"/>
      <c r="W81" s="51"/>
    </row>
    <row r="82" spans="1:23" ht="19.5" customHeight="1">
      <c r="A82" s="60"/>
      <c r="B82" s="60"/>
      <c r="C82" s="230" t="s">
        <v>247</v>
      </c>
      <c r="D82" s="231" t="s">
        <v>2693</v>
      </c>
      <c r="E82" s="231" t="s">
        <v>2685</v>
      </c>
      <c r="F82" s="230" t="s">
        <v>2672</v>
      </c>
      <c r="G82" s="236" t="s">
        <v>2686</v>
      </c>
      <c r="H82" s="233"/>
      <c r="I82" s="234"/>
      <c r="J82" s="234"/>
      <c r="K82" s="234"/>
      <c r="L82" s="234"/>
      <c r="M82" s="234" t="s">
        <v>236</v>
      </c>
      <c r="N82" s="234"/>
      <c r="O82" s="69"/>
      <c r="P82" s="51"/>
      <c r="Q82" s="51"/>
      <c r="R82" s="51"/>
      <c r="S82" s="51"/>
      <c r="T82" s="51"/>
      <c r="U82" s="51"/>
      <c r="V82" s="51"/>
      <c r="W82" s="51"/>
    </row>
    <row r="83" spans="1:23" ht="19.5" customHeight="1">
      <c r="A83" s="60"/>
      <c r="B83" s="60"/>
      <c r="C83" s="230" t="s">
        <v>247</v>
      </c>
      <c r="D83" s="231" t="s">
        <v>2693</v>
      </c>
      <c r="E83" s="237" t="s">
        <v>2687</v>
      </c>
      <c r="F83" s="230" t="s">
        <v>2672</v>
      </c>
      <c r="G83" s="236" t="s">
        <v>2688</v>
      </c>
      <c r="H83" s="233"/>
      <c r="I83" s="234"/>
      <c r="J83" s="234"/>
      <c r="K83" s="234"/>
      <c r="L83" s="234"/>
      <c r="M83" s="234" t="s">
        <v>236</v>
      </c>
      <c r="N83" s="234"/>
      <c r="O83" s="69"/>
      <c r="P83" s="51"/>
      <c r="Q83" s="51"/>
      <c r="R83" s="51"/>
      <c r="S83" s="51"/>
      <c r="T83" s="51"/>
      <c r="U83" s="51"/>
      <c r="V83" s="51"/>
      <c r="W83" s="51"/>
    </row>
    <row r="84" spans="1:23" ht="19.5" customHeight="1">
      <c r="A84" s="60"/>
      <c r="B84" s="60"/>
      <c r="C84" s="230" t="s">
        <v>247</v>
      </c>
      <c r="D84" s="231" t="s">
        <v>2693</v>
      </c>
      <c r="E84" s="235" t="s">
        <v>2689</v>
      </c>
      <c r="F84" s="230" t="s">
        <v>220</v>
      </c>
      <c r="G84" s="236" t="s">
        <v>2676</v>
      </c>
      <c r="H84" s="233"/>
      <c r="I84" s="234"/>
      <c r="J84" s="234"/>
      <c r="K84" s="234"/>
      <c r="L84" s="234"/>
      <c r="M84" s="234" t="s">
        <v>237</v>
      </c>
      <c r="N84" s="234"/>
      <c r="O84" s="69"/>
      <c r="P84" s="51"/>
      <c r="Q84" s="51"/>
      <c r="R84" s="51"/>
      <c r="S84" s="51"/>
      <c r="T84" s="51"/>
      <c r="U84" s="51"/>
      <c r="V84" s="51"/>
      <c r="W84" s="51"/>
    </row>
    <row r="85" spans="1:23" ht="19.5" customHeight="1">
      <c r="A85" s="60"/>
      <c r="B85" s="60"/>
      <c r="C85" s="230" t="s">
        <v>247</v>
      </c>
      <c r="D85" s="231" t="s">
        <v>2693</v>
      </c>
      <c r="E85" s="231" t="s">
        <v>2690</v>
      </c>
      <c r="F85" s="230" t="s">
        <v>2672</v>
      </c>
      <c r="G85" s="236" t="s">
        <v>2691</v>
      </c>
      <c r="H85" s="233"/>
      <c r="I85" s="234"/>
      <c r="J85" s="234"/>
      <c r="K85" s="234"/>
      <c r="L85" s="234"/>
      <c r="M85" s="234" t="s">
        <v>2674</v>
      </c>
      <c r="N85" s="234"/>
      <c r="O85" s="69"/>
      <c r="P85" s="51"/>
      <c r="Q85" s="51"/>
      <c r="R85" s="51"/>
      <c r="S85" s="51"/>
      <c r="T85" s="51"/>
      <c r="U85" s="51"/>
      <c r="V85" s="51"/>
      <c r="W85" s="51"/>
    </row>
    <row r="86" spans="1:23" ht="19.5" customHeight="1">
      <c r="A86" s="60"/>
      <c r="B86" s="60"/>
      <c r="C86" s="230" t="s">
        <v>247</v>
      </c>
      <c r="D86" s="231" t="s">
        <v>2693</v>
      </c>
      <c r="E86" s="231" t="s">
        <v>2692</v>
      </c>
      <c r="F86" s="230" t="s">
        <v>2672</v>
      </c>
      <c r="G86" s="236" t="s">
        <v>2691</v>
      </c>
      <c r="H86" s="233"/>
      <c r="I86" s="234"/>
      <c r="J86" s="234"/>
      <c r="K86" s="234"/>
      <c r="L86" s="234"/>
      <c r="M86" s="234" t="s">
        <v>2674</v>
      </c>
      <c r="N86" s="234"/>
      <c r="O86" s="69"/>
      <c r="P86" s="51"/>
      <c r="Q86" s="51"/>
      <c r="R86" s="51"/>
      <c r="S86" s="51"/>
      <c r="T86" s="51"/>
      <c r="U86" s="51"/>
      <c r="V86" s="51"/>
      <c r="W86" s="51"/>
    </row>
    <row r="87" spans="1:23" ht="19.5" customHeight="1">
      <c r="A87" s="60"/>
      <c r="B87" s="60"/>
      <c r="C87" s="230" t="s">
        <v>247</v>
      </c>
      <c r="D87" s="231" t="s">
        <v>2693</v>
      </c>
      <c r="E87" s="238" t="s">
        <v>424</v>
      </c>
      <c r="F87" s="239" t="s">
        <v>219</v>
      </c>
      <c r="G87" s="240" t="s">
        <v>444</v>
      </c>
      <c r="H87" s="241"/>
      <c r="I87" s="242"/>
      <c r="J87" s="242"/>
      <c r="K87" s="242"/>
      <c r="L87" s="242"/>
      <c r="M87" s="242" t="s">
        <v>235</v>
      </c>
      <c r="N87" s="234"/>
      <c r="O87" s="69"/>
      <c r="P87" s="51"/>
      <c r="Q87" s="51"/>
      <c r="R87" s="51"/>
      <c r="S87" s="51"/>
      <c r="T87" s="51"/>
      <c r="U87" s="51"/>
      <c r="V87" s="51"/>
      <c r="W87" s="51"/>
    </row>
    <row r="88" spans="1:23" ht="19.5" customHeight="1">
      <c r="A88" s="60"/>
      <c r="B88" s="60"/>
      <c r="C88" s="230" t="s">
        <v>247</v>
      </c>
      <c r="D88" s="231" t="s">
        <v>2693</v>
      </c>
      <c r="E88" s="238" t="s">
        <v>425</v>
      </c>
      <c r="F88" s="239" t="s">
        <v>219</v>
      </c>
      <c r="G88" s="240" t="s">
        <v>445</v>
      </c>
      <c r="H88" s="241"/>
      <c r="I88" s="239"/>
      <c r="J88" s="239"/>
      <c r="K88" s="239"/>
      <c r="L88" s="239"/>
      <c r="M88" s="242" t="s">
        <v>236</v>
      </c>
      <c r="N88" s="234"/>
      <c r="O88" s="69"/>
      <c r="P88" s="51"/>
      <c r="Q88" s="51"/>
      <c r="R88" s="51"/>
      <c r="S88" s="51"/>
      <c r="T88" s="51"/>
      <c r="U88" s="51"/>
      <c r="V88" s="51"/>
      <c r="W88" s="51"/>
    </row>
    <row r="89" spans="1:23" ht="19.5" customHeight="1">
      <c r="A89" s="60"/>
      <c r="B89" s="60"/>
      <c r="C89" s="230" t="s">
        <v>247</v>
      </c>
      <c r="D89" s="231" t="s">
        <v>2693</v>
      </c>
      <c r="E89" s="243" t="s">
        <v>426</v>
      </c>
      <c r="F89" s="239" t="s">
        <v>219</v>
      </c>
      <c r="G89" s="240" t="s">
        <v>446</v>
      </c>
      <c r="H89" s="241"/>
      <c r="I89" s="242"/>
      <c r="J89" s="242"/>
      <c r="K89" s="242"/>
      <c r="L89" s="242"/>
      <c r="M89" s="242" t="s">
        <v>236</v>
      </c>
      <c r="N89" s="234"/>
      <c r="O89" s="69"/>
      <c r="P89" s="51"/>
      <c r="Q89" s="51"/>
      <c r="R89" s="51"/>
      <c r="S89" s="51"/>
      <c r="T89" s="51"/>
      <c r="U89" s="51"/>
      <c r="V89" s="51"/>
      <c r="W89" s="51"/>
    </row>
    <row r="90" spans="1:23" ht="19.5" customHeight="1">
      <c r="A90" s="60"/>
      <c r="B90" s="60"/>
      <c r="C90" s="230" t="s">
        <v>247</v>
      </c>
      <c r="D90" s="231" t="s">
        <v>2693</v>
      </c>
      <c r="E90" s="244" t="s">
        <v>587</v>
      </c>
      <c r="F90" s="239" t="s">
        <v>219</v>
      </c>
      <c r="G90" s="240" t="s">
        <v>588</v>
      </c>
      <c r="H90" s="241"/>
      <c r="I90" s="242"/>
      <c r="J90" s="242"/>
      <c r="K90" s="242"/>
      <c r="L90" s="242"/>
      <c r="M90" s="242" t="s">
        <v>235</v>
      </c>
      <c r="N90" s="245"/>
      <c r="O90" s="69"/>
      <c r="P90" s="51"/>
      <c r="Q90" s="51"/>
      <c r="R90" s="51"/>
      <c r="S90" s="51"/>
      <c r="T90" s="51"/>
      <c r="U90" s="51"/>
      <c r="V90" s="51"/>
      <c r="W90" s="51"/>
    </row>
    <row r="91" spans="1:23" ht="19.5" customHeight="1">
      <c r="A91" s="60"/>
      <c r="B91" s="60"/>
      <c r="C91" s="60"/>
      <c r="D91" s="60"/>
      <c r="E91" s="61"/>
      <c r="F91" s="60"/>
      <c r="G91" s="220"/>
      <c r="H91" s="64"/>
      <c r="I91" s="51"/>
      <c r="J91" s="51"/>
      <c r="K91" s="51"/>
      <c r="L91" s="51"/>
      <c r="M91" s="51"/>
      <c r="N91" s="69"/>
      <c r="O91" s="69"/>
      <c r="P91" s="51"/>
      <c r="Q91" s="51"/>
      <c r="R91" s="51"/>
      <c r="S91" s="51"/>
      <c r="T91" s="51"/>
      <c r="U91" s="51"/>
      <c r="V91" s="51"/>
      <c r="W91" s="51"/>
    </row>
    <row r="92" spans="1:23" ht="19.5" customHeight="1">
      <c r="A92" s="60"/>
      <c r="B92" s="60"/>
      <c r="C92" s="230" t="s">
        <v>247</v>
      </c>
      <c r="D92" s="93" t="s">
        <v>2694</v>
      </c>
      <c r="E92" s="93" t="s">
        <v>2695</v>
      </c>
      <c r="F92" s="15" t="s">
        <v>219</v>
      </c>
      <c r="G92" s="97"/>
      <c r="H92" s="64"/>
      <c r="I92" s="15"/>
      <c r="J92" s="15"/>
      <c r="K92" s="15"/>
      <c r="L92" s="15"/>
      <c r="M92" s="51" t="s">
        <v>236</v>
      </c>
      <c r="N92" s="69"/>
      <c r="O92" s="69"/>
      <c r="P92" s="51"/>
      <c r="Q92" s="51"/>
      <c r="R92" s="51"/>
      <c r="S92" s="51"/>
      <c r="T92" s="51"/>
      <c r="U92" s="51"/>
      <c r="V92" s="51"/>
      <c r="W92" s="51"/>
    </row>
    <row r="93" spans="1:23" ht="19.5" customHeight="1">
      <c r="A93" s="60"/>
      <c r="B93" s="60"/>
      <c r="C93" s="230" t="s">
        <v>247</v>
      </c>
      <c r="D93" s="93" t="s">
        <v>2694</v>
      </c>
      <c r="E93" s="93" t="s">
        <v>2696</v>
      </c>
      <c r="F93" s="15" t="s">
        <v>219</v>
      </c>
      <c r="G93" s="95" t="s">
        <v>2697</v>
      </c>
      <c r="H93" s="64"/>
      <c r="I93" s="51"/>
      <c r="J93" s="51"/>
      <c r="K93" s="51"/>
      <c r="L93" s="51"/>
      <c r="M93" s="51" t="s">
        <v>236</v>
      </c>
      <c r="N93" s="69" t="s">
        <v>251</v>
      </c>
      <c r="O93" s="69"/>
      <c r="P93" s="51"/>
      <c r="Q93" s="51"/>
      <c r="R93" s="51"/>
      <c r="S93" s="51"/>
      <c r="T93" s="51"/>
      <c r="U93" s="51"/>
      <c r="V93" s="51"/>
      <c r="W93" s="51"/>
    </row>
    <row r="94" spans="1:23" ht="19.5" customHeight="1">
      <c r="A94" s="60"/>
      <c r="B94" s="60"/>
      <c r="C94" s="230" t="s">
        <v>247</v>
      </c>
      <c r="D94" s="93" t="s">
        <v>2694</v>
      </c>
      <c r="E94" s="93" t="s">
        <v>2698</v>
      </c>
      <c r="F94" s="15" t="s">
        <v>219</v>
      </c>
      <c r="G94" s="97" t="s">
        <v>2699</v>
      </c>
      <c r="H94" s="64"/>
      <c r="I94" s="51"/>
      <c r="J94" s="51"/>
      <c r="K94" s="51"/>
      <c r="L94" s="51"/>
      <c r="M94" s="51" t="s">
        <v>236</v>
      </c>
      <c r="N94" s="69"/>
      <c r="O94" s="69"/>
      <c r="P94" s="51"/>
      <c r="Q94" s="51"/>
      <c r="R94" s="51"/>
      <c r="S94" s="51"/>
      <c r="T94" s="51"/>
      <c r="U94" s="51"/>
      <c r="V94" s="51"/>
      <c r="W94" s="51"/>
    </row>
    <row r="95" spans="1:23" ht="19.5" customHeight="1">
      <c r="A95" s="60"/>
      <c r="B95" s="60"/>
      <c r="C95" s="230" t="s">
        <v>247</v>
      </c>
      <c r="D95" s="93" t="s">
        <v>2694</v>
      </c>
      <c r="E95" s="93" t="s">
        <v>2700</v>
      </c>
      <c r="F95" s="15" t="s">
        <v>219</v>
      </c>
      <c r="G95" s="97" t="s">
        <v>2701</v>
      </c>
      <c r="H95" s="64"/>
      <c r="I95" s="51"/>
      <c r="J95" s="51"/>
      <c r="K95" s="51"/>
      <c r="L95" s="51"/>
      <c r="M95" s="51" t="s">
        <v>236</v>
      </c>
      <c r="N95" s="69" t="s">
        <v>251</v>
      </c>
      <c r="O95" s="69"/>
      <c r="P95" s="51"/>
      <c r="Q95" s="51"/>
      <c r="R95" s="51"/>
      <c r="S95" s="51"/>
      <c r="T95" s="51"/>
      <c r="U95" s="51"/>
      <c r="V95" s="51"/>
      <c r="W95" s="51"/>
    </row>
    <row r="96" spans="1:23" ht="19.5" customHeight="1">
      <c r="A96" s="60"/>
      <c r="B96" s="60"/>
      <c r="C96" s="230" t="s">
        <v>247</v>
      </c>
      <c r="D96" s="93" t="s">
        <v>2694</v>
      </c>
      <c r="E96" s="93" t="s">
        <v>2702</v>
      </c>
      <c r="F96" s="15" t="s">
        <v>219</v>
      </c>
      <c r="G96" s="97" t="s">
        <v>2702</v>
      </c>
      <c r="H96" s="64"/>
      <c r="I96" s="51"/>
      <c r="J96" s="51"/>
      <c r="K96" s="51"/>
      <c r="L96" s="51"/>
      <c r="M96" s="51" t="s">
        <v>236</v>
      </c>
      <c r="N96" s="69" t="s">
        <v>251</v>
      </c>
      <c r="O96" s="69"/>
      <c r="P96" s="51"/>
      <c r="Q96" s="51"/>
      <c r="R96" s="51"/>
      <c r="S96" s="51"/>
      <c r="T96" s="51"/>
      <c r="U96" s="51"/>
      <c r="V96" s="51"/>
      <c r="W96" s="51"/>
    </row>
    <row r="97" spans="1:23" ht="19.5" customHeight="1">
      <c r="A97" s="60"/>
      <c r="B97" s="60"/>
      <c r="C97" s="230" t="s">
        <v>247</v>
      </c>
      <c r="D97" s="93" t="s">
        <v>2694</v>
      </c>
      <c r="E97" s="93" t="s">
        <v>2703</v>
      </c>
      <c r="F97" s="15" t="s">
        <v>219</v>
      </c>
      <c r="G97" s="95" t="s">
        <v>2704</v>
      </c>
      <c r="H97" s="64"/>
      <c r="I97" s="51"/>
      <c r="J97" s="51"/>
      <c r="K97" s="51"/>
      <c r="L97" s="51"/>
      <c r="M97" s="51" t="s">
        <v>236</v>
      </c>
      <c r="N97" s="69" t="s">
        <v>251</v>
      </c>
      <c r="O97" s="69"/>
      <c r="P97" s="51"/>
      <c r="Q97" s="51"/>
      <c r="R97" s="51"/>
      <c r="S97" s="51"/>
      <c r="T97" s="51"/>
      <c r="U97" s="51"/>
      <c r="V97" s="51"/>
      <c r="W97" s="51"/>
    </row>
    <row r="98" spans="1:23" ht="19.5" customHeight="1">
      <c r="A98" s="60"/>
      <c r="B98" s="60"/>
      <c r="C98" s="230" t="s">
        <v>247</v>
      </c>
      <c r="D98" s="93" t="s">
        <v>2694</v>
      </c>
      <c r="E98" s="93" t="s">
        <v>2705</v>
      </c>
      <c r="F98" s="15" t="s">
        <v>219</v>
      </c>
      <c r="G98" s="93" t="s">
        <v>2705</v>
      </c>
      <c r="H98" s="64"/>
      <c r="I98" s="51"/>
      <c r="J98" s="51"/>
      <c r="K98" s="51"/>
      <c r="L98" s="51"/>
      <c r="M98" s="51" t="s">
        <v>236</v>
      </c>
      <c r="N98" s="69" t="s">
        <v>251</v>
      </c>
      <c r="O98" s="69"/>
      <c r="P98" s="51"/>
      <c r="Q98" s="51"/>
      <c r="R98" s="51"/>
      <c r="S98" s="51"/>
      <c r="T98" s="51"/>
      <c r="U98" s="51"/>
      <c r="V98" s="51"/>
      <c r="W98" s="51"/>
    </row>
    <row r="99" spans="1:23" ht="19.5" customHeight="1">
      <c r="A99" s="60"/>
      <c r="B99" s="60"/>
      <c r="C99" s="230" t="s">
        <v>247</v>
      </c>
      <c r="D99" s="93" t="s">
        <v>2694</v>
      </c>
      <c r="E99" s="93" t="s">
        <v>2706</v>
      </c>
      <c r="F99" s="15" t="s">
        <v>219</v>
      </c>
      <c r="G99" s="93" t="s">
        <v>2706</v>
      </c>
      <c r="H99" s="64"/>
      <c r="I99" s="51"/>
      <c r="J99" s="51"/>
      <c r="K99" s="51"/>
      <c r="L99" s="51"/>
      <c r="M99" s="51" t="s">
        <v>236</v>
      </c>
      <c r="N99" s="69" t="s">
        <v>251</v>
      </c>
      <c r="O99" s="69"/>
      <c r="P99" s="51"/>
      <c r="Q99" s="51"/>
      <c r="R99" s="51"/>
      <c r="S99" s="51"/>
      <c r="T99" s="51"/>
      <c r="U99" s="51"/>
      <c r="V99" s="51"/>
      <c r="W99" s="51"/>
    </row>
    <row r="100" spans="1:23" ht="19.5" customHeight="1">
      <c r="A100" s="60"/>
      <c r="B100" s="60"/>
      <c r="C100" s="230" t="s">
        <v>247</v>
      </c>
      <c r="D100" s="93" t="s">
        <v>2694</v>
      </c>
      <c r="E100" s="93" t="s">
        <v>2707</v>
      </c>
      <c r="F100" s="15" t="s">
        <v>220</v>
      </c>
      <c r="G100" s="95" t="s">
        <v>2708</v>
      </c>
      <c r="H100" s="64"/>
      <c r="I100" s="51"/>
      <c r="J100" s="51"/>
      <c r="K100" s="51"/>
      <c r="L100" s="51"/>
      <c r="M100" s="51" t="s">
        <v>237</v>
      </c>
      <c r="N100" s="69"/>
      <c r="O100" s="69"/>
      <c r="P100" s="51"/>
      <c r="Q100" s="51"/>
      <c r="R100" s="51"/>
      <c r="S100" s="51"/>
      <c r="T100" s="51"/>
      <c r="U100" s="51"/>
      <c r="V100" s="51"/>
      <c r="W100" s="51"/>
    </row>
    <row r="101" spans="1:23" ht="19.5" customHeight="1">
      <c r="A101" s="60"/>
      <c r="B101" s="60"/>
      <c r="C101" s="230" t="s">
        <v>247</v>
      </c>
      <c r="D101" s="93" t="s">
        <v>2694</v>
      </c>
      <c r="E101" s="93" t="s">
        <v>2709</v>
      </c>
      <c r="F101" s="15" t="s">
        <v>219</v>
      </c>
      <c r="G101" s="95" t="s">
        <v>2710</v>
      </c>
      <c r="H101" s="64"/>
      <c r="I101" s="51"/>
      <c r="J101" s="51"/>
      <c r="K101" s="51"/>
      <c r="L101" s="51"/>
      <c r="M101" s="51" t="s">
        <v>236</v>
      </c>
      <c r="N101" s="69"/>
      <c r="O101" s="69"/>
      <c r="P101" s="51"/>
      <c r="Q101" s="51"/>
      <c r="R101" s="51"/>
      <c r="S101" s="51"/>
      <c r="T101" s="51"/>
      <c r="U101" s="51"/>
      <c r="V101" s="51"/>
      <c r="W101" s="51"/>
    </row>
    <row r="102" spans="1:23" ht="19.5" customHeight="1">
      <c r="A102" s="60"/>
      <c r="B102" s="60"/>
      <c r="C102" s="230" t="s">
        <v>247</v>
      </c>
      <c r="D102" s="93" t="s">
        <v>2694</v>
      </c>
      <c r="E102" s="93" t="s">
        <v>2711</v>
      </c>
      <c r="F102" s="15" t="s">
        <v>219</v>
      </c>
      <c r="G102" s="95" t="s">
        <v>2712</v>
      </c>
      <c r="H102" s="64"/>
      <c r="I102" s="51"/>
      <c r="J102" s="51"/>
      <c r="K102" s="51"/>
      <c r="L102" s="51"/>
      <c r="M102" s="51" t="s">
        <v>236</v>
      </c>
      <c r="N102" s="69"/>
      <c r="O102" s="69"/>
      <c r="P102" s="51"/>
      <c r="Q102" s="51"/>
      <c r="R102" s="51"/>
      <c r="S102" s="51"/>
      <c r="T102" s="51"/>
      <c r="U102" s="51"/>
      <c r="V102" s="51"/>
      <c r="W102" s="51"/>
    </row>
    <row r="103" spans="1:23" ht="19.5" customHeight="1">
      <c r="A103" s="60"/>
      <c r="B103" s="60"/>
      <c r="C103" s="230" t="s">
        <v>247</v>
      </c>
      <c r="D103" s="93" t="s">
        <v>2694</v>
      </c>
      <c r="E103" s="93" t="s">
        <v>2713</v>
      </c>
      <c r="F103" s="15" t="s">
        <v>219</v>
      </c>
      <c r="G103" s="134" t="s">
        <v>2714</v>
      </c>
      <c r="H103" s="64"/>
      <c r="I103" s="51"/>
      <c r="J103" s="51"/>
      <c r="K103" s="51"/>
      <c r="L103" s="51"/>
      <c r="M103" s="51" t="s">
        <v>236</v>
      </c>
      <c r="N103" s="69"/>
      <c r="O103" s="69"/>
      <c r="P103" s="51"/>
      <c r="Q103" s="51"/>
      <c r="R103" s="51"/>
      <c r="S103" s="51"/>
      <c r="T103" s="51"/>
      <c r="U103" s="51"/>
      <c r="V103" s="51"/>
      <c r="W103" s="51"/>
    </row>
    <row r="104" spans="1:23" ht="19.5" customHeight="1">
      <c r="A104" s="60"/>
      <c r="B104" s="60"/>
      <c r="C104" s="230" t="s">
        <v>247</v>
      </c>
      <c r="D104" s="93" t="s">
        <v>2694</v>
      </c>
      <c r="E104" s="93" t="s">
        <v>2715</v>
      </c>
      <c r="F104" s="15" t="s">
        <v>219</v>
      </c>
      <c r="G104" s="134" t="s">
        <v>2716</v>
      </c>
      <c r="H104" s="64"/>
      <c r="I104" s="51"/>
      <c r="J104" s="51"/>
      <c r="K104" s="51"/>
      <c r="L104" s="51"/>
      <c r="M104" s="51" t="s">
        <v>236</v>
      </c>
      <c r="N104" s="69"/>
      <c r="O104" s="69"/>
      <c r="P104" s="51"/>
      <c r="Q104" s="51"/>
      <c r="R104" s="51"/>
      <c r="S104" s="51"/>
      <c r="T104" s="51"/>
      <c r="U104" s="51"/>
      <c r="V104" s="51"/>
      <c r="W104" s="51"/>
    </row>
    <row r="105" spans="1:23" ht="19.5" customHeight="1">
      <c r="A105" s="60"/>
      <c r="B105" s="60"/>
      <c r="C105" s="230" t="s">
        <v>247</v>
      </c>
      <c r="D105" s="93" t="s">
        <v>2694</v>
      </c>
      <c r="E105" s="93" t="s">
        <v>2717</v>
      </c>
      <c r="F105" s="15" t="s">
        <v>219</v>
      </c>
      <c r="G105" s="134" t="s">
        <v>2718</v>
      </c>
      <c r="H105" s="64"/>
      <c r="I105" s="51"/>
      <c r="J105" s="51"/>
      <c r="K105" s="51"/>
      <c r="L105" s="51"/>
      <c r="M105" s="51" t="s">
        <v>236</v>
      </c>
      <c r="N105" s="69"/>
      <c r="O105" s="69"/>
      <c r="P105" s="51"/>
      <c r="Q105" s="51"/>
      <c r="R105" s="51"/>
      <c r="S105" s="51"/>
      <c r="T105" s="51"/>
      <c r="U105" s="51"/>
      <c r="V105" s="51"/>
      <c r="W105" s="51"/>
    </row>
    <row r="106" spans="1:23" ht="19.5" customHeight="1">
      <c r="A106" s="60"/>
      <c r="B106" s="60"/>
      <c r="C106" s="230" t="s">
        <v>247</v>
      </c>
      <c r="D106" s="93" t="s">
        <v>2694</v>
      </c>
      <c r="E106" s="93" t="s">
        <v>2719</v>
      </c>
      <c r="F106" s="15" t="s">
        <v>219</v>
      </c>
      <c r="G106" s="134"/>
      <c r="H106" s="64"/>
      <c r="I106" s="51"/>
      <c r="J106" s="51"/>
      <c r="K106" s="51"/>
      <c r="L106" s="51"/>
      <c r="M106" s="51" t="s">
        <v>236</v>
      </c>
      <c r="N106" s="69"/>
      <c r="O106" s="69"/>
      <c r="P106" s="51"/>
      <c r="Q106" s="51"/>
      <c r="R106" s="51"/>
      <c r="S106" s="51"/>
      <c r="T106" s="51"/>
      <c r="U106" s="51"/>
      <c r="V106" s="51"/>
      <c r="W106" s="51"/>
    </row>
    <row r="107" spans="1:23" ht="19.5" customHeight="1">
      <c r="A107" s="60"/>
      <c r="B107" s="60"/>
      <c r="C107" s="230" t="s">
        <v>247</v>
      </c>
      <c r="D107" s="93" t="s">
        <v>2694</v>
      </c>
      <c r="E107" s="93" t="s">
        <v>2662</v>
      </c>
      <c r="F107" s="15" t="s">
        <v>219</v>
      </c>
      <c r="G107" s="134"/>
      <c r="H107" s="64"/>
      <c r="I107" s="51"/>
      <c r="J107" s="51"/>
      <c r="K107" s="51"/>
      <c r="L107" s="51"/>
      <c r="M107" s="51" t="s">
        <v>236</v>
      </c>
      <c r="N107" s="69"/>
      <c r="O107" s="69"/>
      <c r="P107" s="51"/>
      <c r="Q107" s="51"/>
      <c r="R107" s="51"/>
      <c r="S107" s="51"/>
      <c r="T107" s="51"/>
      <c r="U107" s="51"/>
      <c r="V107" s="51"/>
      <c r="W107" s="51"/>
    </row>
    <row r="108" spans="1:23" ht="19.5" customHeight="1">
      <c r="A108" s="60"/>
      <c r="B108" s="60"/>
      <c r="C108" s="230" t="s">
        <v>247</v>
      </c>
      <c r="D108" s="93" t="s">
        <v>2694</v>
      </c>
      <c r="E108" s="93" t="s">
        <v>2720</v>
      </c>
      <c r="F108" s="15" t="s">
        <v>219</v>
      </c>
      <c r="G108" s="134" t="s">
        <v>2718</v>
      </c>
      <c r="H108" s="64"/>
      <c r="I108" s="51"/>
      <c r="J108" s="51"/>
      <c r="K108" s="51"/>
      <c r="L108" s="51"/>
      <c r="M108" s="51" t="s">
        <v>236</v>
      </c>
      <c r="N108" s="69"/>
      <c r="O108" s="69"/>
      <c r="P108" s="51"/>
      <c r="Q108" s="51"/>
      <c r="R108" s="51"/>
      <c r="S108" s="51"/>
      <c r="T108" s="51"/>
      <c r="U108" s="51"/>
      <c r="V108" s="51"/>
      <c r="W108" s="51"/>
    </row>
    <row r="109" spans="1:23" ht="19.5" customHeight="1">
      <c r="A109" s="60"/>
      <c r="B109" s="60"/>
      <c r="C109" s="230" t="s">
        <v>247</v>
      </c>
      <c r="D109" s="93" t="s">
        <v>2694</v>
      </c>
      <c r="E109" s="93" t="s">
        <v>2721</v>
      </c>
      <c r="F109" s="15" t="s">
        <v>219</v>
      </c>
      <c r="G109" s="134"/>
      <c r="H109" s="64"/>
      <c r="I109" s="51"/>
      <c r="J109" s="51"/>
      <c r="K109" s="51"/>
      <c r="L109" s="51"/>
      <c r="M109" s="51" t="s">
        <v>236</v>
      </c>
      <c r="N109" s="69"/>
      <c r="O109" s="69"/>
      <c r="P109" s="51"/>
      <c r="Q109" s="51"/>
      <c r="R109" s="51"/>
      <c r="S109" s="51"/>
      <c r="T109" s="51"/>
      <c r="U109" s="51"/>
      <c r="V109" s="51"/>
      <c r="W109" s="51"/>
    </row>
    <row r="110" spans="1:23" ht="19.5" customHeight="1">
      <c r="A110" s="60"/>
      <c r="B110" s="60"/>
      <c r="C110" s="230" t="s">
        <v>247</v>
      </c>
      <c r="D110" s="93" t="s">
        <v>2694</v>
      </c>
      <c r="E110" s="93" t="s">
        <v>2722</v>
      </c>
      <c r="F110" s="15" t="s">
        <v>219</v>
      </c>
      <c r="G110" s="134" t="s">
        <v>2723</v>
      </c>
      <c r="H110" s="64"/>
      <c r="I110" s="51"/>
      <c r="J110" s="51"/>
      <c r="K110" s="51"/>
      <c r="L110" s="51"/>
      <c r="M110" s="51" t="s">
        <v>236</v>
      </c>
      <c r="N110" s="69"/>
      <c r="O110" s="69"/>
      <c r="P110" s="51"/>
      <c r="Q110" s="51"/>
      <c r="R110" s="51"/>
      <c r="S110" s="51"/>
      <c r="T110" s="51"/>
      <c r="U110" s="51"/>
      <c r="V110" s="51"/>
      <c r="W110" s="51"/>
    </row>
    <row r="111" spans="1:23" ht="19.5" customHeight="1">
      <c r="A111" s="60"/>
      <c r="B111" s="60"/>
      <c r="C111" s="230" t="s">
        <v>247</v>
      </c>
      <c r="D111" s="93" t="s">
        <v>2694</v>
      </c>
      <c r="E111" s="93" t="s">
        <v>2724</v>
      </c>
      <c r="F111" s="15" t="s">
        <v>219</v>
      </c>
      <c r="G111" s="134" t="s">
        <v>2725</v>
      </c>
      <c r="H111" s="64"/>
      <c r="I111" s="51"/>
      <c r="J111" s="51"/>
      <c r="K111" s="51"/>
      <c r="L111" s="51"/>
      <c r="M111" s="51" t="s">
        <v>236</v>
      </c>
      <c r="N111" s="69"/>
      <c r="O111" s="69"/>
      <c r="P111" s="51"/>
      <c r="Q111" s="51"/>
      <c r="R111" s="51"/>
      <c r="S111" s="51"/>
      <c r="T111" s="51"/>
      <c r="U111" s="51"/>
      <c r="V111" s="51"/>
      <c r="W111" s="51"/>
    </row>
    <row r="112" spans="1:23" ht="19.5" customHeight="1">
      <c r="A112" s="60"/>
      <c r="B112" s="60"/>
      <c r="C112" s="230" t="s">
        <v>247</v>
      </c>
      <c r="D112" s="93" t="s">
        <v>2694</v>
      </c>
      <c r="E112" s="93" t="s">
        <v>2664</v>
      </c>
      <c r="F112" s="15" t="s">
        <v>219</v>
      </c>
      <c r="G112" s="97" t="s">
        <v>2665</v>
      </c>
      <c r="H112" s="64"/>
      <c r="I112" s="51"/>
      <c r="J112" s="51"/>
      <c r="K112" s="51"/>
      <c r="L112" s="51"/>
      <c r="M112" s="51" t="s">
        <v>312</v>
      </c>
      <c r="N112" s="69"/>
      <c r="O112" s="69"/>
      <c r="P112" s="51"/>
      <c r="Q112" s="51"/>
      <c r="R112" s="51"/>
      <c r="S112" s="51"/>
      <c r="T112" s="51"/>
      <c r="U112" s="51"/>
      <c r="V112" s="51"/>
      <c r="W112" s="51"/>
    </row>
    <row r="113" spans="1:23" ht="19.5" customHeight="1">
      <c r="A113" s="60"/>
      <c r="B113" s="60"/>
      <c r="C113" s="230" t="s">
        <v>247</v>
      </c>
      <c r="D113" s="93" t="s">
        <v>2694</v>
      </c>
      <c r="E113" s="94" t="s">
        <v>424</v>
      </c>
      <c r="F113" s="15" t="s">
        <v>219</v>
      </c>
      <c r="G113" s="97"/>
      <c r="H113" s="64"/>
      <c r="I113" s="51"/>
      <c r="J113" s="51"/>
      <c r="K113" s="51"/>
      <c r="L113" s="51"/>
      <c r="M113" s="51" t="s">
        <v>236</v>
      </c>
      <c r="N113" s="69" t="s">
        <v>2640</v>
      </c>
      <c r="O113" s="69"/>
      <c r="P113" s="51"/>
      <c r="Q113" s="51"/>
      <c r="R113" s="51"/>
      <c r="S113" s="51"/>
      <c r="T113" s="51"/>
      <c r="U113" s="51"/>
      <c r="V113" s="51"/>
      <c r="W113" s="51"/>
    </row>
    <row r="114" spans="1:23" ht="19.5" customHeight="1">
      <c r="A114" s="60"/>
      <c r="B114" s="60"/>
      <c r="C114" s="230" t="s">
        <v>247</v>
      </c>
      <c r="D114" s="93" t="s">
        <v>2694</v>
      </c>
      <c r="E114" s="94" t="s">
        <v>425</v>
      </c>
      <c r="F114" s="15" t="s">
        <v>219</v>
      </c>
      <c r="G114" s="97"/>
      <c r="H114" s="64"/>
      <c r="I114" s="15"/>
      <c r="J114" s="15"/>
      <c r="K114" s="15"/>
      <c r="L114" s="15"/>
      <c r="M114" s="51" t="s">
        <v>236</v>
      </c>
      <c r="N114" s="69"/>
      <c r="O114" s="69"/>
      <c r="P114" s="51"/>
      <c r="Q114" s="51"/>
      <c r="R114" s="51"/>
      <c r="S114" s="51"/>
      <c r="T114" s="51"/>
      <c r="U114" s="51"/>
      <c r="V114" s="51"/>
      <c r="W114" s="51"/>
    </row>
    <row r="115" spans="1:23" ht="19.5" customHeight="1">
      <c r="A115" s="60"/>
      <c r="B115" s="60"/>
      <c r="C115" s="230" t="s">
        <v>247</v>
      </c>
      <c r="D115" s="93" t="s">
        <v>2694</v>
      </c>
      <c r="E115" s="135" t="s">
        <v>426</v>
      </c>
      <c r="F115" s="15" t="s">
        <v>219</v>
      </c>
      <c r="G115" s="97"/>
      <c r="H115" s="64"/>
      <c r="I115" s="51"/>
      <c r="J115" s="51"/>
      <c r="K115" s="51"/>
      <c r="L115" s="51"/>
      <c r="M115" s="51" t="s">
        <v>236</v>
      </c>
      <c r="N115" s="69"/>
      <c r="O115" s="69"/>
      <c r="P115" s="51"/>
      <c r="Q115" s="51"/>
      <c r="R115" s="51"/>
      <c r="S115" s="51"/>
      <c r="T115" s="51"/>
      <c r="U115" s="51"/>
      <c r="V115" s="51"/>
      <c r="W115" s="51"/>
    </row>
    <row r="116" spans="1:23" ht="19.5" customHeight="1">
      <c r="A116" s="60"/>
      <c r="B116" s="60"/>
      <c r="C116" s="230" t="s">
        <v>247</v>
      </c>
      <c r="D116" s="93" t="s">
        <v>2694</v>
      </c>
      <c r="E116" s="135" t="s">
        <v>2726</v>
      </c>
      <c r="F116" s="15" t="s">
        <v>219</v>
      </c>
      <c r="G116" s="95" t="s">
        <v>2727</v>
      </c>
      <c r="H116" s="64"/>
      <c r="I116" s="51"/>
      <c r="J116" s="51"/>
      <c r="K116" s="51"/>
      <c r="L116" s="51"/>
      <c r="M116" s="51" t="s">
        <v>236</v>
      </c>
      <c r="N116" s="69"/>
      <c r="O116" s="69"/>
      <c r="P116" s="51"/>
      <c r="Q116" s="51"/>
      <c r="R116" s="51"/>
      <c r="S116" s="51"/>
      <c r="T116" s="51"/>
      <c r="U116" s="51"/>
      <c r="V116" s="51"/>
      <c r="W116" s="51"/>
    </row>
    <row r="117" spans="1:23" ht="19.5" customHeight="1">
      <c r="A117" s="60"/>
      <c r="B117" s="60"/>
      <c r="C117" s="230" t="s">
        <v>247</v>
      </c>
      <c r="D117" s="93" t="s">
        <v>2694</v>
      </c>
      <c r="E117" s="93" t="s">
        <v>587</v>
      </c>
      <c r="F117" s="15" t="s">
        <v>219</v>
      </c>
      <c r="G117" s="97" t="s">
        <v>588</v>
      </c>
      <c r="H117" s="64"/>
      <c r="I117" s="51"/>
      <c r="J117" s="51"/>
      <c r="K117" s="51"/>
      <c r="L117" s="51"/>
      <c r="M117" s="51" t="s">
        <v>235</v>
      </c>
      <c r="N117" s="69"/>
      <c r="O117" s="69"/>
      <c r="P117" s="51"/>
      <c r="Q117" s="51"/>
      <c r="R117" s="51"/>
      <c r="S117" s="51"/>
      <c r="T117" s="51"/>
      <c r="U117" s="51"/>
      <c r="V117" s="51"/>
      <c r="W117" s="51"/>
    </row>
    <row r="118" spans="1:23" ht="19.5" customHeight="1">
      <c r="A118" s="60"/>
      <c r="B118" s="60"/>
      <c r="C118" s="60"/>
      <c r="D118" s="60"/>
      <c r="E118" s="61"/>
      <c r="F118" s="60"/>
      <c r="G118" s="220"/>
      <c r="H118" s="64"/>
      <c r="I118" s="51"/>
      <c r="J118" s="51"/>
      <c r="K118" s="51"/>
      <c r="L118" s="51"/>
      <c r="M118" s="51"/>
      <c r="N118" s="69"/>
      <c r="O118" s="69"/>
      <c r="P118" s="51"/>
      <c r="Q118" s="51"/>
      <c r="R118" s="51"/>
      <c r="S118" s="51"/>
      <c r="T118" s="51"/>
      <c r="U118" s="51"/>
      <c r="V118" s="51"/>
      <c r="W118" s="51"/>
    </row>
    <row r="119" spans="1:23" ht="19.5" customHeight="1">
      <c r="A119" s="60"/>
      <c r="B119" s="60"/>
      <c r="C119" s="15" t="s">
        <v>247</v>
      </c>
      <c r="D119" s="93" t="s">
        <v>2733</v>
      </c>
      <c r="E119" s="93" t="s">
        <v>2734</v>
      </c>
      <c r="F119" s="15" t="s">
        <v>219</v>
      </c>
      <c r="G119" s="222" t="s">
        <v>2735</v>
      </c>
      <c r="H119" s="64"/>
      <c r="I119" s="51"/>
      <c r="J119" s="51"/>
      <c r="K119" s="51"/>
      <c r="L119" s="51"/>
      <c r="M119" s="51" t="s">
        <v>312</v>
      </c>
      <c r="N119" s="69"/>
      <c r="O119" s="69"/>
      <c r="P119" s="51"/>
      <c r="Q119" s="51"/>
      <c r="R119" s="51"/>
      <c r="S119" s="51"/>
      <c r="T119" s="51"/>
      <c r="U119" s="51"/>
      <c r="V119" s="51"/>
      <c r="W119" s="51"/>
    </row>
    <row r="120" spans="1:23" ht="19.5" customHeight="1">
      <c r="A120" s="60"/>
      <c r="B120" s="60"/>
      <c r="C120" s="15" t="s">
        <v>247</v>
      </c>
      <c r="D120" s="93" t="s">
        <v>2733</v>
      </c>
      <c r="E120" s="93" t="s">
        <v>2621</v>
      </c>
      <c r="F120" s="15" t="s">
        <v>219</v>
      </c>
      <c r="G120" s="95" t="s">
        <v>2736</v>
      </c>
      <c r="H120" s="64"/>
      <c r="I120" s="51"/>
      <c r="J120" s="51"/>
      <c r="K120" s="51"/>
      <c r="L120" s="51"/>
      <c r="M120" s="51" t="s">
        <v>2737</v>
      </c>
      <c r="N120" s="69"/>
      <c r="O120" s="69"/>
      <c r="P120" s="51"/>
      <c r="Q120" s="51"/>
      <c r="R120" s="51"/>
      <c r="S120" s="51"/>
      <c r="T120" s="51"/>
      <c r="U120" s="51"/>
      <c r="V120" s="51"/>
      <c r="W120" s="51"/>
    </row>
    <row r="121" spans="1:23" ht="19.5" customHeight="1">
      <c r="A121" s="60"/>
      <c r="B121" s="60"/>
      <c r="C121" s="15" t="s">
        <v>247</v>
      </c>
      <c r="D121" s="93" t="s">
        <v>2733</v>
      </c>
      <c r="E121" s="93" t="s">
        <v>2738</v>
      </c>
      <c r="F121" s="15" t="s">
        <v>219</v>
      </c>
      <c r="G121" s="220"/>
      <c r="H121" s="64"/>
      <c r="I121" s="51"/>
      <c r="J121" s="51"/>
      <c r="K121" s="51"/>
      <c r="L121" s="51"/>
      <c r="M121" s="51" t="s">
        <v>312</v>
      </c>
      <c r="N121" s="69"/>
      <c r="O121" s="69"/>
      <c r="P121" s="51"/>
      <c r="Q121" s="51"/>
      <c r="R121" s="51"/>
      <c r="S121" s="51"/>
      <c r="T121" s="51"/>
      <c r="U121" s="51"/>
      <c r="V121" s="51"/>
      <c r="W121" s="51"/>
    </row>
    <row r="122" spans="1:23" ht="19.5" customHeight="1">
      <c r="A122" s="60"/>
      <c r="B122" s="60"/>
      <c r="C122" s="15" t="s">
        <v>247</v>
      </c>
      <c r="D122" s="93" t="s">
        <v>2733</v>
      </c>
      <c r="E122" s="93" t="s">
        <v>2739</v>
      </c>
      <c r="F122" s="15" t="s">
        <v>219</v>
      </c>
      <c r="G122" s="95" t="s">
        <v>2740</v>
      </c>
      <c r="H122" s="64"/>
      <c r="I122" s="51"/>
      <c r="J122" s="51"/>
      <c r="K122" s="51"/>
      <c r="L122" s="51"/>
      <c r="M122" s="51" t="s">
        <v>312</v>
      </c>
      <c r="N122" s="69"/>
      <c r="O122" s="69"/>
      <c r="P122" s="51"/>
      <c r="Q122" s="51"/>
      <c r="R122" s="51"/>
      <c r="S122" s="51"/>
      <c r="T122" s="51"/>
      <c r="U122" s="51"/>
      <c r="V122" s="51"/>
      <c r="W122" s="51"/>
    </row>
    <row r="123" spans="1:23" ht="19.5" customHeight="1">
      <c r="A123" s="60"/>
      <c r="B123" s="60"/>
      <c r="C123" s="15" t="s">
        <v>247</v>
      </c>
      <c r="D123" s="93" t="s">
        <v>2733</v>
      </c>
      <c r="E123" s="93" t="s">
        <v>2741</v>
      </c>
      <c r="F123" s="15" t="s">
        <v>220</v>
      </c>
      <c r="G123" s="220" t="s">
        <v>2742</v>
      </c>
      <c r="H123" s="64"/>
      <c r="I123" s="51"/>
      <c r="J123" s="51"/>
      <c r="K123" s="51"/>
      <c r="L123" s="51"/>
      <c r="M123" s="256" t="s">
        <v>237</v>
      </c>
      <c r="N123" s="69"/>
      <c r="O123" s="69"/>
      <c r="P123" s="51"/>
      <c r="Q123" s="51"/>
      <c r="R123" s="51"/>
      <c r="S123" s="51"/>
      <c r="T123" s="51"/>
      <c r="U123" s="51"/>
      <c r="V123" s="51"/>
      <c r="W123" s="51"/>
    </row>
    <row r="124" spans="1:23" ht="19.5" customHeight="1">
      <c r="A124" s="60"/>
      <c r="B124" s="60"/>
      <c r="C124" s="15" t="s">
        <v>247</v>
      </c>
      <c r="D124" s="93" t="s">
        <v>2733</v>
      </c>
      <c r="E124" s="93" t="s">
        <v>2743</v>
      </c>
      <c r="F124" s="15" t="s">
        <v>219</v>
      </c>
      <c r="G124" s="220" t="s">
        <v>2742</v>
      </c>
      <c r="H124" s="64"/>
      <c r="I124" s="51"/>
      <c r="J124" s="51"/>
      <c r="K124" s="51"/>
      <c r="L124" s="51"/>
      <c r="M124" s="51" t="s">
        <v>312</v>
      </c>
      <c r="N124" s="69"/>
      <c r="O124" s="69"/>
      <c r="P124" s="51"/>
      <c r="Q124" s="51"/>
      <c r="R124" s="51"/>
      <c r="S124" s="51"/>
      <c r="T124" s="51"/>
      <c r="U124" s="51"/>
      <c r="V124" s="51"/>
      <c r="W124" s="51"/>
    </row>
    <row r="125" spans="1:23" ht="19.5" customHeight="1">
      <c r="A125" s="60"/>
      <c r="B125" s="60"/>
      <c r="C125" s="15" t="s">
        <v>247</v>
      </c>
      <c r="D125" s="93" t="s">
        <v>2733</v>
      </c>
      <c r="E125" s="93" t="s">
        <v>2744</v>
      </c>
      <c r="F125" s="15" t="s">
        <v>219</v>
      </c>
      <c r="G125" s="220" t="s">
        <v>2742</v>
      </c>
      <c r="H125" s="64"/>
      <c r="I125" s="51"/>
      <c r="J125" s="51"/>
      <c r="K125" s="51"/>
      <c r="L125" s="51"/>
      <c r="M125" s="51" t="s">
        <v>2737</v>
      </c>
      <c r="N125" s="69"/>
      <c r="O125" s="69"/>
      <c r="P125" s="51"/>
      <c r="Q125" s="51"/>
      <c r="R125" s="51"/>
      <c r="S125" s="51"/>
      <c r="T125" s="51"/>
      <c r="U125" s="51"/>
      <c r="V125" s="51"/>
      <c r="W125" s="51"/>
    </row>
    <row r="126" spans="1:23" ht="19.5" customHeight="1">
      <c r="A126" s="60"/>
      <c r="B126" s="60"/>
      <c r="C126" s="230" t="s">
        <v>247</v>
      </c>
      <c r="D126" s="93" t="s">
        <v>2733</v>
      </c>
      <c r="E126" s="238" t="s">
        <v>424</v>
      </c>
      <c r="F126" s="239" t="s">
        <v>219</v>
      </c>
      <c r="G126" s="240" t="s">
        <v>444</v>
      </c>
      <c r="H126" s="241"/>
      <c r="I126" s="242"/>
      <c r="J126" s="242"/>
      <c r="K126" s="242"/>
      <c r="L126" s="242"/>
      <c r="M126" s="242" t="s">
        <v>235</v>
      </c>
      <c r="N126" s="234"/>
      <c r="O126" s="69"/>
      <c r="P126" s="51"/>
      <c r="Q126" s="51"/>
      <c r="R126" s="51"/>
      <c r="S126" s="51"/>
      <c r="T126" s="51"/>
      <c r="U126" s="51"/>
      <c r="V126" s="51"/>
      <c r="W126" s="51"/>
    </row>
    <row r="127" spans="1:23" ht="19.5" customHeight="1">
      <c r="A127" s="60"/>
      <c r="B127" s="60"/>
      <c r="C127" s="230" t="s">
        <v>247</v>
      </c>
      <c r="D127" s="93" t="s">
        <v>2733</v>
      </c>
      <c r="E127" s="238" t="s">
        <v>425</v>
      </c>
      <c r="F127" s="239" t="s">
        <v>219</v>
      </c>
      <c r="G127" s="240" t="s">
        <v>445</v>
      </c>
      <c r="H127" s="241"/>
      <c r="I127" s="239"/>
      <c r="J127" s="239"/>
      <c r="K127" s="239"/>
      <c r="L127" s="239"/>
      <c r="M127" s="242" t="s">
        <v>236</v>
      </c>
      <c r="N127" s="234"/>
      <c r="O127" s="69"/>
      <c r="P127" s="51"/>
      <c r="Q127" s="51"/>
      <c r="R127" s="51"/>
      <c r="S127" s="51"/>
      <c r="T127" s="51"/>
      <c r="U127" s="51"/>
      <c r="V127" s="51"/>
      <c r="W127" s="51"/>
    </row>
    <row r="128" spans="1:23" ht="19.5" customHeight="1">
      <c r="A128" s="60"/>
      <c r="B128" s="60"/>
      <c r="C128" s="230" t="s">
        <v>247</v>
      </c>
      <c r="D128" s="93" t="s">
        <v>2733</v>
      </c>
      <c r="E128" s="243" t="s">
        <v>426</v>
      </c>
      <c r="F128" s="239" t="s">
        <v>219</v>
      </c>
      <c r="G128" s="240" t="s">
        <v>446</v>
      </c>
      <c r="H128" s="241"/>
      <c r="I128" s="242"/>
      <c r="J128" s="242"/>
      <c r="K128" s="242"/>
      <c r="L128" s="242"/>
      <c r="M128" s="242" t="s">
        <v>236</v>
      </c>
      <c r="N128" s="234"/>
      <c r="O128" s="69"/>
      <c r="P128" s="51"/>
      <c r="Q128" s="51"/>
      <c r="R128" s="51"/>
      <c r="S128" s="51"/>
      <c r="T128" s="51"/>
      <c r="U128" s="51"/>
      <c r="V128" s="51"/>
      <c r="W128" s="51"/>
    </row>
    <row r="129" spans="1:23" ht="19.5" customHeight="1">
      <c r="A129" s="60"/>
      <c r="B129" s="60"/>
      <c r="C129" s="230" t="s">
        <v>247</v>
      </c>
      <c r="D129" s="93" t="s">
        <v>2733</v>
      </c>
      <c r="E129" s="244" t="s">
        <v>587</v>
      </c>
      <c r="F129" s="239" t="s">
        <v>219</v>
      </c>
      <c r="G129" s="240" t="s">
        <v>588</v>
      </c>
      <c r="H129" s="241"/>
      <c r="I129" s="242"/>
      <c r="J129" s="242"/>
      <c r="K129" s="242"/>
      <c r="L129" s="242"/>
      <c r="M129" s="242" t="s">
        <v>235</v>
      </c>
      <c r="N129" s="245"/>
      <c r="O129" s="69"/>
      <c r="P129" s="51"/>
      <c r="Q129" s="51"/>
      <c r="R129" s="51"/>
      <c r="S129" s="51"/>
      <c r="T129" s="51"/>
      <c r="U129" s="51"/>
      <c r="V129" s="51"/>
      <c r="W129" s="51"/>
    </row>
    <row r="130" spans="1:23" ht="19.5" customHeight="1">
      <c r="A130" s="60"/>
      <c r="B130" s="60"/>
      <c r="C130" s="60"/>
      <c r="D130" s="60"/>
      <c r="E130" s="93"/>
      <c r="F130" s="15"/>
      <c r="G130" s="220"/>
      <c r="H130" s="64"/>
      <c r="I130" s="51"/>
      <c r="J130" s="51"/>
      <c r="K130" s="51"/>
      <c r="L130" s="51"/>
      <c r="M130" s="51"/>
      <c r="N130" s="69"/>
      <c r="O130" s="69"/>
      <c r="P130" s="51"/>
      <c r="Q130" s="51"/>
      <c r="R130" s="51"/>
      <c r="S130" s="51"/>
      <c r="T130" s="51"/>
      <c r="U130" s="51"/>
      <c r="V130" s="51"/>
      <c r="W130" s="51"/>
    </row>
    <row r="131" spans="1:23" ht="19.5" customHeight="1">
      <c r="A131" s="60"/>
      <c r="B131" s="60"/>
      <c r="C131" s="15" t="s">
        <v>247</v>
      </c>
      <c r="D131" s="93" t="s">
        <v>2745</v>
      </c>
      <c r="E131" s="93" t="s">
        <v>2734</v>
      </c>
      <c r="F131" s="15" t="s">
        <v>219</v>
      </c>
      <c r="G131" s="222" t="s">
        <v>2735</v>
      </c>
      <c r="H131" s="64"/>
      <c r="I131" s="51"/>
      <c r="J131" s="51"/>
      <c r="K131" s="51"/>
      <c r="L131" s="51"/>
      <c r="M131" s="51" t="s">
        <v>312</v>
      </c>
      <c r="N131" s="69"/>
      <c r="O131" s="69"/>
      <c r="P131" s="51"/>
      <c r="Q131" s="51"/>
      <c r="R131" s="51"/>
      <c r="S131" s="51"/>
      <c r="T131" s="51"/>
      <c r="U131" s="51"/>
      <c r="V131" s="51"/>
      <c r="W131" s="51"/>
    </row>
    <row r="132" spans="1:23" ht="19.5" customHeight="1">
      <c r="A132" s="60"/>
      <c r="B132" s="60"/>
      <c r="C132" s="15" t="s">
        <v>247</v>
      </c>
      <c r="D132" s="93" t="s">
        <v>2745</v>
      </c>
      <c r="E132" s="93" t="s">
        <v>2621</v>
      </c>
      <c r="F132" s="15" t="s">
        <v>219</v>
      </c>
      <c r="G132" s="95" t="s">
        <v>2746</v>
      </c>
      <c r="H132" s="64"/>
      <c r="I132" s="51"/>
      <c r="J132" s="51"/>
      <c r="K132" s="51"/>
      <c r="L132" s="51"/>
      <c r="M132" s="51" t="s">
        <v>2737</v>
      </c>
      <c r="N132" s="69"/>
      <c r="O132" s="69"/>
      <c r="P132" s="51"/>
      <c r="Q132" s="51"/>
      <c r="R132" s="51"/>
      <c r="S132" s="51"/>
      <c r="T132" s="51"/>
      <c r="U132" s="51"/>
      <c r="V132" s="51"/>
      <c r="W132" s="51"/>
    </row>
    <row r="133" spans="1:23" ht="19.5" customHeight="1">
      <c r="A133" s="60"/>
      <c r="B133" s="60"/>
      <c r="C133" s="15" t="s">
        <v>247</v>
      </c>
      <c r="D133" s="93" t="s">
        <v>2745</v>
      </c>
      <c r="E133" s="93" t="s">
        <v>2747</v>
      </c>
      <c r="F133" s="15" t="s">
        <v>219</v>
      </c>
      <c r="G133" s="220"/>
      <c r="H133" s="64"/>
      <c r="I133" s="51"/>
      <c r="J133" s="51"/>
      <c r="K133" s="51"/>
      <c r="L133" s="51"/>
      <c r="M133" s="51" t="s">
        <v>312</v>
      </c>
      <c r="N133" s="69"/>
      <c r="O133" s="69"/>
      <c r="P133" s="51"/>
      <c r="Q133" s="51"/>
      <c r="R133" s="51"/>
      <c r="S133" s="51"/>
      <c r="T133" s="51"/>
      <c r="U133" s="51"/>
      <c r="V133" s="51"/>
      <c r="W133" s="51"/>
    </row>
    <row r="134" spans="1:23" ht="19.5" customHeight="1">
      <c r="A134" s="60"/>
      <c r="B134" s="60"/>
      <c r="C134" s="15" t="s">
        <v>247</v>
      </c>
      <c r="D134" s="93" t="s">
        <v>2745</v>
      </c>
      <c r="E134" s="93" t="s">
        <v>2748</v>
      </c>
      <c r="F134" s="15" t="s">
        <v>219</v>
      </c>
      <c r="G134" s="95" t="s">
        <v>2740</v>
      </c>
      <c r="H134" s="64"/>
      <c r="I134" s="51"/>
      <c r="J134" s="51"/>
      <c r="K134" s="51"/>
      <c r="L134" s="51"/>
      <c r="M134" s="51" t="s">
        <v>312</v>
      </c>
      <c r="N134" s="69"/>
      <c r="O134" s="69"/>
      <c r="P134" s="51"/>
      <c r="Q134" s="51"/>
      <c r="R134" s="51"/>
      <c r="S134" s="51"/>
      <c r="T134" s="51"/>
      <c r="U134" s="51"/>
      <c r="V134" s="51"/>
      <c r="W134" s="51"/>
    </row>
    <row r="135" spans="1:23" ht="19.5" customHeight="1">
      <c r="A135" s="60"/>
      <c r="B135" s="60"/>
      <c r="C135" s="15" t="s">
        <v>247</v>
      </c>
      <c r="D135" s="93" t="s">
        <v>2745</v>
      </c>
      <c r="E135" s="93" t="s">
        <v>2749</v>
      </c>
      <c r="F135" s="15" t="s">
        <v>220</v>
      </c>
      <c r="G135" s="220" t="s">
        <v>2750</v>
      </c>
      <c r="H135" s="64"/>
      <c r="I135" s="51"/>
      <c r="J135" s="51"/>
      <c r="K135" s="51"/>
      <c r="L135" s="51"/>
      <c r="M135" s="256" t="s">
        <v>237</v>
      </c>
      <c r="N135" s="69"/>
      <c r="O135" s="69"/>
      <c r="P135" s="51"/>
      <c r="Q135" s="51"/>
      <c r="R135" s="51"/>
      <c r="S135" s="51"/>
      <c r="T135" s="51"/>
      <c r="U135" s="51"/>
      <c r="V135" s="51"/>
      <c r="W135" s="51"/>
    </row>
    <row r="136" spans="1:23" ht="19.5" customHeight="1">
      <c r="A136" s="60"/>
      <c r="B136" s="60"/>
      <c r="C136" s="15" t="s">
        <v>247</v>
      </c>
      <c r="D136" s="93" t="s">
        <v>2745</v>
      </c>
      <c r="E136" s="93" t="s">
        <v>2744</v>
      </c>
      <c r="F136" s="15" t="s">
        <v>219</v>
      </c>
      <c r="G136" s="220" t="s">
        <v>2750</v>
      </c>
      <c r="H136" s="64"/>
      <c r="I136" s="51"/>
      <c r="J136" s="51"/>
      <c r="K136" s="51"/>
      <c r="L136" s="51"/>
      <c r="M136" s="51" t="s">
        <v>2737</v>
      </c>
      <c r="N136" s="69"/>
      <c r="O136" s="69"/>
      <c r="P136" s="51"/>
      <c r="Q136" s="51"/>
      <c r="R136" s="51"/>
      <c r="S136" s="51"/>
      <c r="T136" s="51"/>
      <c r="U136" s="51"/>
      <c r="V136" s="51"/>
      <c r="W136" s="51"/>
    </row>
    <row r="137" spans="1:23" ht="19.5" customHeight="1">
      <c r="A137" s="60"/>
      <c r="B137" s="60"/>
      <c r="C137" s="230" t="s">
        <v>247</v>
      </c>
      <c r="D137" s="93" t="s">
        <v>2745</v>
      </c>
      <c r="E137" s="238" t="s">
        <v>424</v>
      </c>
      <c r="F137" s="239" t="s">
        <v>219</v>
      </c>
      <c r="G137" s="240" t="s">
        <v>444</v>
      </c>
      <c r="H137" s="241"/>
      <c r="I137" s="242"/>
      <c r="J137" s="242"/>
      <c r="K137" s="242"/>
      <c r="L137" s="242"/>
      <c r="M137" s="242" t="s">
        <v>235</v>
      </c>
      <c r="N137" s="234"/>
      <c r="O137" s="69"/>
      <c r="P137" s="51"/>
      <c r="Q137" s="51"/>
      <c r="R137" s="51"/>
      <c r="S137" s="51"/>
      <c r="T137" s="51"/>
      <c r="U137" s="51"/>
      <c r="V137" s="51"/>
      <c r="W137" s="51"/>
    </row>
    <row r="138" spans="1:23" ht="19.5" customHeight="1">
      <c r="A138" s="60"/>
      <c r="B138" s="60"/>
      <c r="C138" s="230" t="s">
        <v>247</v>
      </c>
      <c r="D138" s="93" t="s">
        <v>2745</v>
      </c>
      <c r="E138" s="238" t="s">
        <v>425</v>
      </c>
      <c r="F138" s="239" t="s">
        <v>219</v>
      </c>
      <c r="G138" s="240" t="s">
        <v>445</v>
      </c>
      <c r="H138" s="241"/>
      <c r="I138" s="239"/>
      <c r="J138" s="239"/>
      <c r="K138" s="239"/>
      <c r="L138" s="239"/>
      <c r="M138" s="242" t="s">
        <v>236</v>
      </c>
      <c r="N138" s="234"/>
      <c r="O138" s="69"/>
      <c r="P138" s="51"/>
      <c r="Q138" s="51"/>
      <c r="R138" s="51"/>
      <c r="S138" s="51"/>
      <c r="T138" s="51"/>
      <c r="U138" s="51"/>
      <c r="V138" s="51"/>
      <c r="W138" s="51"/>
    </row>
    <row r="139" spans="1:23" ht="19.5" customHeight="1">
      <c r="A139" s="60"/>
      <c r="B139" s="60"/>
      <c r="C139" s="230" t="s">
        <v>247</v>
      </c>
      <c r="D139" s="93" t="s">
        <v>2745</v>
      </c>
      <c r="E139" s="243" t="s">
        <v>426</v>
      </c>
      <c r="F139" s="239" t="s">
        <v>219</v>
      </c>
      <c r="G139" s="240" t="s">
        <v>446</v>
      </c>
      <c r="H139" s="241"/>
      <c r="I139" s="242"/>
      <c r="J139" s="242"/>
      <c r="K139" s="242"/>
      <c r="L139" s="242"/>
      <c r="M139" s="242" t="s">
        <v>236</v>
      </c>
      <c r="N139" s="234"/>
      <c r="O139" s="69"/>
      <c r="P139" s="51"/>
      <c r="Q139" s="51"/>
      <c r="R139" s="51"/>
      <c r="S139" s="51"/>
      <c r="T139" s="51"/>
      <c r="U139" s="51"/>
      <c r="V139" s="51"/>
      <c r="W139" s="51"/>
    </row>
    <row r="140" spans="1:23" ht="19.5" customHeight="1">
      <c r="A140" s="60"/>
      <c r="B140" s="60"/>
      <c r="C140" s="230" t="s">
        <v>247</v>
      </c>
      <c r="D140" s="93" t="s">
        <v>2745</v>
      </c>
      <c r="E140" s="244" t="s">
        <v>587</v>
      </c>
      <c r="F140" s="239" t="s">
        <v>219</v>
      </c>
      <c r="G140" s="240" t="s">
        <v>588</v>
      </c>
      <c r="H140" s="241"/>
      <c r="I140" s="242"/>
      <c r="J140" s="242"/>
      <c r="K140" s="242"/>
      <c r="L140" s="242"/>
      <c r="M140" s="242" t="s">
        <v>235</v>
      </c>
      <c r="N140" s="245"/>
      <c r="O140" s="69"/>
      <c r="P140" s="51"/>
      <c r="Q140" s="51"/>
      <c r="R140" s="51"/>
      <c r="S140" s="51"/>
      <c r="T140" s="51"/>
      <c r="U140" s="51"/>
      <c r="V140" s="51"/>
      <c r="W140" s="51"/>
    </row>
    <row r="141" spans="1:23" ht="19.5" customHeight="1">
      <c r="A141" s="60"/>
      <c r="B141" s="60"/>
      <c r="C141" s="60"/>
      <c r="D141" s="93"/>
      <c r="E141" s="93"/>
      <c r="F141" s="15"/>
      <c r="G141" s="220"/>
      <c r="H141" s="64"/>
      <c r="I141" s="51"/>
      <c r="J141" s="51"/>
      <c r="K141" s="51"/>
      <c r="L141" s="51"/>
      <c r="M141" s="51"/>
      <c r="N141" s="69"/>
      <c r="O141" s="69"/>
      <c r="P141" s="51"/>
      <c r="Q141" s="51"/>
      <c r="R141" s="51"/>
      <c r="S141" s="51"/>
      <c r="T141" s="51"/>
      <c r="U141" s="51"/>
      <c r="V141" s="51"/>
      <c r="W141" s="51"/>
    </row>
    <row r="142" spans="1:23" ht="19.5" customHeight="1">
      <c r="A142" s="60"/>
      <c r="B142" s="60"/>
      <c r="C142" s="60"/>
      <c r="D142" s="60"/>
      <c r="E142" s="60"/>
      <c r="F142" s="60"/>
      <c r="G142" s="220"/>
      <c r="H142" s="64"/>
      <c r="I142" s="51"/>
      <c r="J142" s="51"/>
      <c r="K142" s="51"/>
      <c r="L142" s="51"/>
      <c r="M142" s="51"/>
      <c r="N142" s="69"/>
      <c r="O142" s="69"/>
      <c r="P142" s="51"/>
      <c r="Q142" s="51"/>
      <c r="R142" s="51"/>
      <c r="S142" s="51"/>
      <c r="T142" s="51"/>
      <c r="U142" s="51"/>
      <c r="V142" s="51"/>
      <c r="W142" s="51"/>
    </row>
    <row r="143" spans="1:23" ht="19.5" customHeight="1">
      <c r="A143" s="60"/>
      <c r="B143" s="60"/>
      <c r="C143" s="15" t="s">
        <v>247</v>
      </c>
      <c r="D143" s="93" t="s">
        <v>2751</v>
      </c>
      <c r="E143" s="93" t="s">
        <v>2734</v>
      </c>
      <c r="F143" s="15" t="s">
        <v>219</v>
      </c>
      <c r="G143" s="222" t="s">
        <v>2735</v>
      </c>
      <c r="H143" s="64"/>
      <c r="I143" s="51"/>
      <c r="J143" s="51"/>
      <c r="K143" s="51"/>
      <c r="L143" s="51"/>
      <c r="M143" s="51" t="s">
        <v>312</v>
      </c>
      <c r="N143" s="69"/>
      <c r="O143" s="69"/>
      <c r="P143" s="51"/>
      <c r="Q143" s="51"/>
      <c r="R143" s="51"/>
      <c r="S143" s="51"/>
      <c r="T143" s="51"/>
      <c r="U143" s="51"/>
      <c r="V143" s="51"/>
      <c r="W143" s="51"/>
    </row>
    <row r="144" spans="1:23" ht="19.5" customHeight="1">
      <c r="A144" s="60"/>
      <c r="B144" s="60"/>
      <c r="C144" s="15" t="s">
        <v>247</v>
      </c>
      <c r="D144" s="93" t="s">
        <v>2751</v>
      </c>
      <c r="E144" s="93" t="s">
        <v>2621</v>
      </c>
      <c r="F144" s="15" t="s">
        <v>219</v>
      </c>
      <c r="G144" s="95" t="s">
        <v>2752</v>
      </c>
      <c r="H144" s="64"/>
      <c r="I144" s="51"/>
      <c r="J144" s="51"/>
      <c r="K144" s="51"/>
      <c r="L144" s="51"/>
      <c r="M144" s="51" t="s">
        <v>2737</v>
      </c>
      <c r="N144" s="69"/>
      <c r="O144" s="69"/>
      <c r="P144" s="51"/>
      <c r="Q144" s="51"/>
      <c r="R144" s="51"/>
      <c r="S144" s="51"/>
      <c r="T144" s="51"/>
      <c r="U144" s="51"/>
      <c r="V144" s="51"/>
      <c r="W144" s="51"/>
    </row>
    <row r="145" spans="1:23" ht="19.5" customHeight="1">
      <c r="A145" s="60"/>
      <c r="B145" s="60"/>
      <c r="C145" s="15" t="s">
        <v>247</v>
      </c>
      <c r="D145" s="93" t="s">
        <v>2751</v>
      </c>
      <c r="E145" s="93" t="s">
        <v>2747</v>
      </c>
      <c r="F145" s="15" t="s">
        <v>219</v>
      </c>
      <c r="G145" s="220"/>
      <c r="H145" s="64"/>
      <c r="I145" s="51"/>
      <c r="J145" s="51"/>
      <c r="K145" s="51"/>
      <c r="L145" s="51"/>
      <c r="M145" s="51" t="s">
        <v>312</v>
      </c>
      <c r="N145" s="69"/>
      <c r="O145" s="69"/>
      <c r="P145" s="51"/>
      <c r="Q145" s="51"/>
      <c r="R145" s="51"/>
      <c r="S145" s="51"/>
      <c r="T145" s="51"/>
      <c r="U145" s="51"/>
      <c r="V145" s="51"/>
      <c r="W145" s="51"/>
    </row>
    <row r="146" spans="1:23" ht="19.5" customHeight="1">
      <c r="A146" s="60"/>
      <c r="B146" s="60"/>
      <c r="C146" s="15" t="s">
        <v>247</v>
      </c>
      <c r="D146" s="93" t="s">
        <v>2751</v>
      </c>
      <c r="E146" s="93" t="s">
        <v>2753</v>
      </c>
      <c r="F146" s="15" t="s">
        <v>219</v>
      </c>
      <c r="G146" s="95" t="s">
        <v>2740</v>
      </c>
      <c r="H146" s="64"/>
      <c r="I146" s="51"/>
      <c r="J146" s="51"/>
      <c r="K146" s="51"/>
      <c r="L146" s="51"/>
      <c r="M146" s="51" t="s">
        <v>312</v>
      </c>
      <c r="N146" s="69"/>
      <c r="O146" s="69"/>
      <c r="P146" s="51"/>
      <c r="Q146" s="51"/>
      <c r="R146" s="51"/>
      <c r="S146" s="51"/>
      <c r="T146" s="51"/>
      <c r="U146" s="51"/>
      <c r="V146" s="51"/>
      <c r="W146" s="51"/>
    </row>
    <row r="147" spans="1:23" ht="19.5" customHeight="1">
      <c r="A147" s="60"/>
      <c r="B147" s="60"/>
      <c r="C147" s="15" t="s">
        <v>247</v>
      </c>
      <c r="D147" s="93" t="s">
        <v>2751</v>
      </c>
      <c r="E147" s="93" t="s">
        <v>2754</v>
      </c>
      <c r="F147" s="15" t="s">
        <v>220</v>
      </c>
      <c r="G147" s="220" t="s">
        <v>2755</v>
      </c>
      <c r="H147" s="64"/>
      <c r="I147" s="51"/>
      <c r="J147" s="51"/>
      <c r="K147" s="51"/>
      <c r="L147" s="51"/>
      <c r="M147" s="256" t="s">
        <v>237</v>
      </c>
      <c r="N147" s="69"/>
      <c r="O147" s="69"/>
      <c r="P147" s="51"/>
      <c r="Q147" s="51"/>
      <c r="R147" s="51"/>
      <c r="S147" s="51"/>
      <c r="T147" s="51"/>
      <c r="U147" s="51"/>
      <c r="V147" s="51"/>
      <c r="W147" s="51"/>
    </row>
    <row r="148" spans="1:23" ht="19.5" customHeight="1">
      <c r="A148" s="60"/>
      <c r="B148" s="60"/>
      <c r="C148" s="15" t="s">
        <v>247</v>
      </c>
      <c r="D148" s="93" t="s">
        <v>2751</v>
      </c>
      <c r="E148" s="93" t="s">
        <v>2756</v>
      </c>
      <c r="F148" s="15" t="s">
        <v>219</v>
      </c>
      <c r="G148" s="95" t="s">
        <v>2757</v>
      </c>
      <c r="H148" s="64"/>
      <c r="I148" s="51"/>
      <c r="J148" s="51"/>
      <c r="K148" s="51"/>
      <c r="L148" s="51"/>
      <c r="M148" s="51" t="s">
        <v>312</v>
      </c>
      <c r="N148" s="69"/>
      <c r="O148" s="69"/>
      <c r="P148" s="51"/>
      <c r="Q148" s="51"/>
      <c r="R148" s="51"/>
      <c r="S148" s="51"/>
      <c r="T148" s="51"/>
      <c r="U148" s="51"/>
      <c r="V148" s="51"/>
      <c r="W148" s="51"/>
    </row>
    <row r="149" spans="1:23" ht="19.5" customHeight="1">
      <c r="A149" s="60"/>
      <c r="B149" s="60"/>
      <c r="C149" s="15" t="s">
        <v>247</v>
      </c>
      <c r="D149" s="93" t="s">
        <v>2751</v>
      </c>
      <c r="E149" s="93" t="s">
        <v>2744</v>
      </c>
      <c r="F149" s="15" t="s">
        <v>219</v>
      </c>
      <c r="G149" s="220" t="s">
        <v>2755</v>
      </c>
      <c r="H149" s="64"/>
      <c r="I149" s="51"/>
      <c r="J149" s="51"/>
      <c r="K149" s="51"/>
      <c r="L149" s="51"/>
      <c r="M149" s="51" t="s">
        <v>2737</v>
      </c>
      <c r="N149" s="69"/>
      <c r="O149" s="69"/>
      <c r="P149" s="51"/>
      <c r="Q149" s="51"/>
      <c r="R149" s="51"/>
      <c r="S149" s="51"/>
      <c r="T149" s="51"/>
      <c r="U149" s="51"/>
      <c r="V149" s="51"/>
      <c r="W149" s="51"/>
    </row>
    <row r="150" spans="1:23" ht="19.5" customHeight="1">
      <c r="A150" s="60"/>
      <c r="B150" s="60"/>
      <c r="C150" s="230" t="s">
        <v>247</v>
      </c>
      <c r="D150" s="93" t="s">
        <v>2751</v>
      </c>
      <c r="E150" s="238" t="s">
        <v>424</v>
      </c>
      <c r="F150" s="239" t="s">
        <v>219</v>
      </c>
      <c r="G150" s="240" t="s">
        <v>444</v>
      </c>
      <c r="H150" s="241"/>
      <c r="I150" s="242"/>
      <c r="J150" s="242"/>
      <c r="K150" s="242"/>
      <c r="L150" s="242"/>
      <c r="M150" s="242" t="s">
        <v>235</v>
      </c>
      <c r="N150" s="234"/>
      <c r="O150" s="69"/>
      <c r="P150" s="51"/>
      <c r="Q150" s="51"/>
      <c r="R150" s="51"/>
      <c r="S150" s="51"/>
      <c r="T150" s="51"/>
      <c r="U150" s="51"/>
      <c r="V150" s="51"/>
      <c r="W150" s="51"/>
    </row>
    <row r="151" spans="1:23" ht="19.5" customHeight="1">
      <c r="A151" s="60"/>
      <c r="B151" s="60"/>
      <c r="C151" s="230" t="s">
        <v>247</v>
      </c>
      <c r="D151" s="93" t="s">
        <v>2751</v>
      </c>
      <c r="E151" s="238" t="s">
        <v>425</v>
      </c>
      <c r="F151" s="239" t="s">
        <v>219</v>
      </c>
      <c r="G151" s="240" t="s">
        <v>445</v>
      </c>
      <c r="H151" s="241"/>
      <c r="I151" s="239"/>
      <c r="J151" s="239"/>
      <c r="K151" s="239"/>
      <c r="L151" s="239"/>
      <c r="M151" s="242" t="s">
        <v>236</v>
      </c>
      <c r="N151" s="234"/>
      <c r="O151" s="69"/>
      <c r="P151" s="51"/>
      <c r="Q151" s="51"/>
      <c r="R151" s="51"/>
      <c r="S151" s="51"/>
      <c r="T151" s="51"/>
      <c r="U151" s="51"/>
      <c r="V151" s="51"/>
      <c r="W151" s="51"/>
    </row>
    <row r="152" spans="1:23" ht="19.5" customHeight="1">
      <c r="A152" s="60"/>
      <c r="B152" s="60"/>
      <c r="C152" s="230" t="s">
        <v>247</v>
      </c>
      <c r="D152" s="93" t="s">
        <v>2751</v>
      </c>
      <c r="E152" s="243" t="s">
        <v>426</v>
      </c>
      <c r="F152" s="239" t="s">
        <v>219</v>
      </c>
      <c r="G152" s="240" t="s">
        <v>446</v>
      </c>
      <c r="H152" s="241"/>
      <c r="I152" s="242"/>
      <c r="J152" s="242"/>
      <c r="K152" s="242"/>
      <c r="L152" s="242"/>
      <c r="M152" s="242" t="s">
        <v>236</v>
      </c>
      <c r="N152" s="234"/>
      <c r="O152" s="69"/>
      <c r="P152" s="51"/>
      <c r="Q152" s="51"/>
      <c r="R152" s="51"/>
      <c r="S152" s="51"/>
      <c r="T152" s="51"/>
      <c r="U152" s="51"/>
      <c r="V152" s="51"/>
      <c r="W152" s="51"/>
    </row>
    <row r="153" spans="1:23" ht="19.5" customHeight="1">
      <c r="A153" s="60"/>
      <c r="B153" s="60"/>
      <c r="C153" s="230" t="s">
        <v>247</v>
      </c>
      <c r="D153" s="93" t="s">
        <v>2751</v>
      </c>
      <c r="E153" s="244" t="s">
        <v>587</v>
      </c>
      <c r="F153" s="239" t="s">
        <v>219</v>
      </c>
      <c r="G153" s="240" t="s">
        <v>588</v>
      </c>
      <c r="H153" s="241"/>
      <c r="I153" s="242"/>
      <c r="J153" s="242"/>
      <c r="K153" s="242"/>
      <c r="L153" s="242"/>
      <c r="M153" s="242" t="s">
        <v>235</v>
      </c>
      <c r="N153" s="245"/>
      <c r="O153" s="69"/>
      <c r="P153" s="51"/>
      <c r="Q153" s="51"/>
      <c r="R153" s="51"/>
      <c r="S153" s="51"/>
      <c r="T153" s="51"/>
      <c r="U153" s="51"/>
      <c r="V153" s="51"/>
      <c r="W153" s="51"/>
    </row>
    <row r="154" spans="1:23" ht="19.5" customHeight="1">
      <c r="A154" s="60"/>
      <c r="B154" s="60"/>
      <c r="C154" s="60"/>
      <c r="D154" s="60"/>
      <c r="E154" s="60"/>
      <c r="F154" s="60"/>
      <c r="G154" s="220"/>
      <c r="H154" s="64"/>
      <c r="I154" s="51"/>
      <c r="J154" s="51"/>
      <c r="K154" s="51"/>
      <c r="L154" s="51"/>
      <c r="M154" s="51"/>
      <c r="N154" s="69"/>
      <c r="O154" s="69"/>
      <c r="P154" s="51"/>
      <c r="Q154" s="51"/>
      <c r="R154" s="51"/>
      <c r="S154" s="51"/>
      <c r="T154" s="51"/>
      <c r="U154" s="51"/>
      <c r="V154" s="51"/>
      <c r="W154" s="51"/>
    </row>
    <row r="155" spans="1:23" ht="19.5" customHeight="1">
      <c r="A155" s="60"/>
      <c r="B155" s="60"/>
      <c r="C155" s="15" t="s">
        <v>247</v>
      </c>
      <c r="D155" s="93" t="s">
        <v>2758</v>
      </c>
      <c r="E155" s="93" t="s">
        <v>2734</v>
      </c>
      <c r="F155" s="15" t="s">
        <v>219</v>
      </c>
      <c r="G155" s="222" t="s">
        <v>2735</v>
      </c>
      <c r="H155" s="64"/>
      <c r="I155" s="51"/>
      <c r="J155" s="51"/>
      <c r="K155" s="51"/>
      <c r="L155" s="51"/>
      <c r="M155" s="51" t="s">
        <v>312</v>
      </c>
      <c r="N155" s="69"/>
      <c r="O155" s="69"/>
      <c r="P155" s="51"/>
      <c r="Q155" s="51"/>
      <c r="R155" s="51"/>
      <c r="S155" s="51"/>
      <c r="T155" s="51"/>
      <c r="U155" s="51"/>
      <c r="V155" s="51"/>
      <c r="W155" s="51"/>
    </row>
    <row r="156" spans="1:23" ht="19.5" customHeight="1">
      <c r="A156" s="60"/>
      <c r="B156" s="60"/>
      <c r="C156" s="15" t="s">
        <v>247</v>
      </c>
      <c r="D156" s="93" t="s">
        <v>2758</v>
      </c>
      <c r="E156" s="93" t="s">
        <v>2621</v>
      </c>
      <c r="F156" s="15" t="s">
        <v>219</v>
      </c>
      <c r="G156" s="95" t="s">
        <v>2752</v>
      </c>
      <c r="H156" s="64"/>
      <c r="I156" s="51"/>
      <c r="J156" s="51"/>
      <c r="K156" s="51"/>
      <c r="L156" s="51"/>
      <c r="M156" s="51" t="s">
        <v>2737</v>
      </c>
      <c r="N156" s="69"/>
      <c r="O156" s="69"/>
      <c r="P156" s="51"/>
      <c r="Q156" s="51"/>
      <c r="R156" s="51"/>
      <c r="S156" s="51"/>
      <c r="T156" s="51"/>
      <c r="U156" s="51"/>
      <c r="V156" s="51"/>
      <c r="W156" s="51"/>
    </row>
    <row r="157" spans="1:23" ht="19.5" customHeight="1">
      <c r="A157" s="60"/>
      <c r="B157" s="60"/>
      <c r="C157" s="15" t="s">
        <v>247</v>
      </c>
      <c r="D157" s="93" t="s">
        <v>2758</v>
      </c>
      <c r="E157" s="93" t="s">
        <v>2759</v>
      </c>
      <c r="F157" s="15" t="s">
        <v>219</v>
      </c>
      <c r="G157" s="220"/>
      <c r="H157" s="64"/>
      <c r="I157" s="51"/>
      <c r="J157" s="51"/>
      <c r="K157" s="51"/>
      <c r="L157" s="51"/>
      <c r="M157" s="51" t="s">
        <v>312</v>
      </c>
      <c r="N157" s="69"/>
      <c r="O157" s="69"/>
      <c r="P157" s="51"/>
      <c r="Q157" s="51"/>
      <c r="R157" s="51"/>
      <c r="S157" s="51"/>
      <c r="T157" s="51"/>
      <c r="U157" s="51"/>
      <c r="V157" s="51"/>
      <c r="W157" s="51"/>
    </row>
    <row r="158" spans="1:23" ht="19.5" customHeight="1">
      <c r="A158" s="60"/>
      <c r="B158" s="60"/>
      <c r="C158" s="15" t="s">
        <v>247</v>
      </c>
      <c r="D158" s="93" t="s">
        <v>2758</v>
      </c>
      <c r="E158" s="93" t="s">
        <v>2760</v>
      </c>
      <c r="F158" s="15" t="s">
        <v>219</v>
      </c>
      <c r="G158" s="95" t="s">
        <v>2740</v>
      </c>
      <c r="H158" s="64"/>
      <c r="I158" s="51"/>
      <c r="J158" s="51"/>
      <c r="K158" s="51"/>
      <c r="L158" s="51"/>
      <c r="M158" s="51" t="s">
        <v>312</v>
      </c>
      <c r="N158" s="69"/>
      <c r="O158" s="69"/>
      <c r="P158" s="51"/>
      <c r="Q158" s="51"/>
      <c r="R158" s="51"/>
      <c r="S158" s="51"/>
      <c r="T158" s="51"/>
      <c r="U158" s="51"/>
      <c r="V158" s="51"/>
      <c r="W158" s="51"/>
    </row>
    <row r="159" spans="1:23" ht="19.5" customHeight="1">
      <c r="A159" s="60"/>
      <c r="B159" s="60"/>
      <c r="C159" s="15" t="s">
        <v>247</v>
      </c>
      <c r="D159" s="93" t="s">
        <v>2758</v>
      </c>
      <c r="E159" s="93" t="s">
        <v>2761</v>
      </c>
      <c r="F159" s="15" t="s">
        <v>219</v>
      </c>
      <c r="G159" s="95" t="s">
        <v>2740</v>
      </c>
      <c r="H159" s="64"/>
      <c r="I159" s="51"/>
      <c r="J159" s="51"/>
      <c r="K159" s="51"/>
      <c r="L159" s="51"/>
      <c r="M159" s="51" t="s">
        <v>312</v>
      </c>
      <c r="N159" s="69"/>
      <c r="O159" s="69"/>
      <c r="P159" s="51"/>
      <c r="Q159" s="51"/>
      <c r="R159" s="51"/>
      <c r="S159" s="51"/>
      <c r="T159" s="51"/>
      <c r="U159" s="51"/>
      <c r="V159" s="51"/>
      <c r="W159" s="51"/>
    </row>
    <row r="160" spans="1:23" ht="19.5" customHeight="1">
      <c r="A160" s="60"/>
      <c r="B160" s="60"/>
      <c r="C160" s="15" t="s">
        <v>247</v>
      </c>
      <c r="D160" s="93" t="s">
        <v>2758</v>
      </c>
      <c r="E160" s="93" t="s">
        <v>2762</v>
      </c>
      <c r="F160" s="15" t="s">
        <v>220</v>
      </c>
      <c r="G160" s="95" t="s">
        <v>2763</v>
      </c>
      <c r="H160" s="64"/>
      <c r="I160" s="51"/>
      <c r="J160" s="51"/>
      <c r="K160" s="51"/>
      <c r="L160" s="51"/>
      <c r="M160" s="256" t="s">
        <v>237</v>
      </c>
      <c r="N160" s="69"/>
      <c r="O160" s="69"/>
      <c r="P160" s="51"/>
      <c r="Q160" s="51"/>
      <c r="R160" s="51"/>
      <c r="S160" s="51"/>
      <c r="T160" s="51"/>
      <c r="U160" s="51"/>
      <c r="V160" s="51"/>
      <c r="W160" s="51"/>
    </row>
    <row r="161" spans="1:23" ht="19.5" customHeight="1">
      <c r="A161" s="60"/>
      <c r="B161" s="60"/>
      <c r="C161" s="15" t="s">
        <v>247</v>
      </c>
      <c r="D161" s="93" t="s">
        <v>2758</v>
      </c>
      <c r="E161" s="93" t="s">
        <v>2764</v>
      </c>
      <c r="F161" s="15" t="s">
        <v>219</v>
      </c>
      <c r="G161" s="95"/>
      <c r="H161" s="64"/>
      <c r="I161" s="51"/>
      <c r="J161" s="51"/>
      <c r="K161" s="51"/>
      <c r="L161" s="51"/>
      <c r="M161" s="51" t="s">
        <v>312</v>
      </c>
      <c r="N161" s="69"/>
      <c r="O161" s="69"/>
      <c r="P161" s="51"/>
      <c r="Q161" s="51"/>
      <c r="R161" s="51"/>
      <c r="S161" s="51"/>
      <c r="T161" s="51"/>
      <c r="U161" s="51"/>
      <c r="V161" s="51"/>
      <c r="W161" s="51"/>
    </row>
    <row r="162" spans="1:23" ht="19.5" customHeight="1">
      <c r="A162" s="60"/>
      <c r="B162" s="60"/>
      <c r="C162" s="15" t="s">
        <v>247</v>
      </c>
      <c r="D162" s="93" t="s">
        <v>2758</v>
      </c>
      <c r="E162" s="93" t="s">
        <v>2744</v>
      </c>
      <c r="F162" s="15" t="s">
        <v>219</v>
      </c>
      <c r="G162" s="95" t="s">
        <v>2763</v>
      </c>
      <c r="H162" s="64"/>
      <c r="I162" s="51"/>
      <c r="J162" s="51"/>
      <c r="K162" s="51"/>
      <c r="L162" s="51"/>
      <c r="M162" s="51" t="s">
        <v>2737</v>
      </c>
      <c r="N162" s="69"/>
      <c r="O162" s="69"/>
      <c r="P162" s="51"/>
      <c r="Q162" s="51"/>
      <c r="R162" s="51"/>
      <c r="S162" s="51"/>
      <c r="T162" s="51"/>
      <c r="U162" s="51"/>
      <c r="V162" s="51"/>
      <c r="W162" s="51"/>
    </row>
    <row r="163" spans="1:23" ht="19.5" customHeight="1">
      <c r="A163" s="60"/>
      <c r="B163" s="60"/>
      <c r="C163" s="230" t="s">
        <v>247</v>
      </c>
      <c r="D163" s="93" t="s">
        <v>2758</v>
      </c>
      <c r="E163" s="238" t="s">
        <v>424</v>
      </c>
      <c r="F163" s="239" t="s">
        <v>219</v>
      </c>
      <c r="G163" s="240" t="s">
        <v>444</v>
      </c>
      <c r="H163" s="241"/>
      <c r="I163" s="242"/>
      <c r="J163" s="242"/>
      <c r="K163" s="242"/>
      <c r="L163" s="242"/>
      <c r="M163" s="242" t="s">
        <v>235</v>
      </c>
      <c r="N163" s="234"/>
      <c r="O163" s="69"/>
      <c r="P163" s="51"/>
      <c r="Q163" s="51"/>
      <c r="R163" s="51"/>
      <c r="S163" s="51"/>
      <c r="T163" s="51"/>
      <c r="U163" s="51"/>
      <c r="V163" s="51"/>
      <c r="W163" s="51"/>
    </row>
    <row r="164" spans="1:23" ht="19.5" customHeight="1">
      <c r="A164" s="60"/>
      <c r="B164" s="60"/>
      <c r="C164" s="230" t="s">
        <v>247</v>
      </c>
      <c r="D164" s="93" t="s">
        <v>2758</v>
      </c>
      <c r="E164" s="238" t="s">
        <v>425</v>
      </c>
      <c r="F164" s="239" t="s">
        <v>219</v>
      </c>
      <c r="G164" s="240" t="s">
        <v>445</v>
      </c>
      <c r="H164" s="241"/>
      <c r="I164" s="239"/>
      <c r="J164" s="239"/>
      <c r="K164" s="239"/>
      <c r="L164" s="239"/>
      <c r="M164" s="242" t="s">
        <v>236</v>
      </c>
      <c r="N164" s="234"/>
      <c r="O164" s="69"/>
      <c r="P164" s="51"/>
      <c r="Q164" s="51"/>
      <c r="R164" s="51"/>
      <c r="S164" s="51"/>
      <c r="T164" s="51"/>
      <c r="U164" s="51"/>
      <c r="V164" s="51"/>
      <c r="W164" s="51"/>
    </row>
    <row r="165" spans="1:23" ht="19.5" customHeight="1">
      <c r="A165" s="60"/>
      <c r="B165" s="60"/>
      <c r="C165" s="230" t="s">
        <v>247</v>
      </c>
      <c r="D165" s="93" t="s">
        <v>2758</v>
      </c>
      <c r="E165" s="243" t="s">
        <v>426</v>
      </c>
      <c r="F165" s="239" t="s">
        <v>219</v>
      </c>
      <c r="G165" s="240" t="s">
        <v>446</v>
      </c>
      <c r="H165" s="241"/>
      <c r="I165" s="242"/>
      <c r="J165" s="242"/>
      <c r="K165" s="242"/>
      <c r="L165" s="242"/>
      <c r="M165" s="242" t="s">
        <v>236</v>
      </c>
      <c r="N165" s="234"/>
      <c r="O165" s="69"/>
      <c r="P165" s="51"/>
      <c r="Q165" s="51"/>
      <c r="R165" s="51"/>
      <c r="S165" s="51"/>
      <c r="T165" s="51"/>
      <c r="U165" s="51"/>
      <c r="V165" s="51"/>
      <c r="W165" s="51"/>
    </row>
    <row r="166" spans="1:23" ht="19.5" customHeight="1">
      <c r="A166" s="60"/>
      <c r="B166" s="60"/>
      <c r="C166" s="230" t="s">
        <v>247</v>
      </c>
      <c r="D166" s="93" t="s">
        <v>2758</v>
      </c>
      <c r="E166" s="244" t="s">
        <v>587</v>
      </c>
      <c r="F166" s="239" t="s">
        <v>219</v>
      </c>
      <c r="G166" s="240" t="s">
        <v>588</v>
      </c>
      <c r="H166" s="241"/>
      <c r="I166" s="242"/>
      <c r="J166" s="242"/>
      <c r="K166" s="242"/>
      <c r="L166" s="242"/>
      <c r="M166" s="242" t="s">
        <v>235</v>
      </c>
      <c r="N166" s="245"/>
      <c r="O166" s="69"/>
      <c r="P166" s="51"/>
      <c r="Q166" s="51"/>
      <c r="R166" s="51"/>
      <c r="S166" s="51"/>
      <c r="T166" s="51"/>
      <c r="U166" s="51"/>
      <c r="V166" s="51"/>
      <c r="W166" s="51"/>
    </row>
    <row r="167" spans="1:23" ht="19.5" customHeight="1">
      <c r="A167" s="60"/>
      <c r="B167" s="60"/>
      <c r="C167" s="60"/>
      <c r="D167" s="60"/>
      <c r="E167" s="61"/>
      <c r="F167" s="60"/>
      <c r="G167" s="220"/>
      <c r="H167" s="64"/>
      <c r="I167" s="51"/>
      <c r="J167" s="51"/>
      <c r="K167" s="51"/>
      <c r="L167" s="51"/>
      <c r="M167" s="51"/>
      <c r="N167" s="69"/>
      <c r="O167" s="69"/>
      <c r="P167" s="51"/>
      <c r="Q167" s="51"/>
      <c r="R167" s="51"/>
      <c r="S167" s="51"/>
      <c r="T167" s="51"/>
      <c r="U167" s="51"/>
      <c r="V167" s="51"/>
      <c r="W167" s="51"/>
    </row>
    <row r="168" spans="1:23" ht="19.5" customHeight="1">
      <c r="A168" s="60"/>
      <c r="B168" s="60"/>
      <c r="C168" s="15" t="s">
        <v>247</v>
      </c>
      <c r="D168" s="93" t="s">
        <v>2765</v>
      </c>
      <c r="E168" s="93" t="s">
        <v>2766</v>
      </c>
      <c r="F168" s="15" t="s">
        <v>219</v>
      </c>
      <c r="G168" s="220"/>
      <c r="H168" s="64"/>
      <c r="I168" s="51"/>
      <c r="J168" s="51"/>
      <c r="K168" s="51"/>
      <c r="L168" s="51"/>
      <c r="M168" s="51" t="s">
        <v>312</v>
      </c>
      <c r="N168" s="69"/>
      <c r="O168" s="69"/>
      <c r="P168" s="51"/>
      <c r="Q168" s="51"/>
      <c r="R168" s="51"/>
      <c r="S168" s="51"/>
      <c r="T168" s="51"/>
      <c r="U168" s="51"/>
      <c r="V168" s="51"/>
      <c r="W168" s="51"/>
    </row>
    <row r="169" spans="1:23" ht="19.5" customHeight="1">
      <c r="A169" s="60"/>
      <c r="B169" s="60"/>
      <c r="C169" s="15" t="s">
        <v>247</v>
      </c>
      <c r="D169" s="93" t="s">
        <v>2765</v>
      </c>
      <c r="E169" s="93" t="s">
        <v>2621</v>
      </c>
      <c r="F169" s="15" t="s">
        <v>219</v>
      </c>
      <c r="G169" s="220"/>
      <c r="H169" s="64"/>
      <c r="I169" s="51"/>
      <c r="J169" s="51"/>
      <c r="K169" s="51"/>
      <c r="L169" s="51"/>
      <c r="M169" s="51" t="s">
        <v>312</v>
      </c>
      <c r="N169" s="69"/>
      <c r="O169" s="69"/>
      <c r="P169" s="51"/>
      <c r="Q169" s="51"/>
      <c r="R169" s="51"/>
      <c r="S169" s="51"/>
      <c r="T169" s="51"/>
      <c r="U169" s="51"/>
      <c r="V169" s="51"/>
      <c r="W169" s="51"/>
    </row>
    <row r="170" spans="1:23" ht="19.5" customHeight="1">
      <c r="A170" s="60"/>
      <c r="B170" s="60"/>
      <c r="C170" s="15" t="s">
        <v>247</v>
      </c>
      <c r="D170" s="93" t="s">
        <v>2765</v>
      </c>
      <c r="E170" s="93" t="s">
        <v>2767</v>
      </c>
      <c r="F170" s="15" t="s">
        <v>219</v>
      </c>
      <c r="G170" s="220"/>
      <c r="H170" s="64"/>
      <c r="I170" s="51"/>
      <c r="J170" s="51"/>
      <c r="K170" s="51"/>
      <c r="L170" s="51"/>
      <c r="M170" s="51" t="s">
        <v>312</v>
      </c>
      <c r="N170" s="69"/>
      <c r="O170" s="69"/>
      <c r="P170" s="51"/>
      <c r="Q170" s="51"/>
      <c r="R170" s="51"/>
      <c r="S170" s="51"/>
      <c r="T170" s="51"/>
      <c r="U170" s="51"/>
      <c r="V170" s="51"/>
      <c r="W170" s="51"/>
    </row>
    <row r="171" spans="1:23" ht="19.5" customHeight="1">
      <c r="A171" s="60"/>
      <c r="B171" s="60"/>
      <c r="C171" s="15" t="s">
        <v>247</v>
      </c>
      <c r="D171" s="93" t="s">
        <v>2765</v>
      </c>
      <c r="E171" s="93" t="s">
        <v>2768</v>
      </c>
      <c r="F171" s="15" t="s">
        <v>220</v>
      </c>
      <c r="G171" s="95" t="s">
        <v>2769</v>
      </c>
      <c r="H171" s="64"/>
      <c r="I171" s="51"/>
      <c r="J171" s="51"/>
      <c r="K171" s="51"/>
      <c r="L171" s="51"/>
      <c r="M171" s="256" t="s">
        <v>237</v>
      </c>
      <c r="N171" s="69"/>
      <c r="O171" s="69"/>
      <c r="P171" s="51"/>
      <c r="Q171" s="51"/>
      <c r="R171" s="51"/>
      <c r="S171" s="51"/>
      <c r="T171" s="51"/>
      <c r="U171" s="51"/>
      <c r="V171" s="51"/>
      <c r="W171" s="51"/>
    </row>
    <row r="172" spans="1:23" ht="19.5" customHeight="1">
      <c r="A172" s="60"/>
      <c r="B172" s="60"/>
      <c r="C172" s="15" t="s">
        <v>247</v>
      </c>
      <c r="D172" s="93" t="s">
        <v>2765</v>
      </c>
      <c r="E172" s="93" t="s">
        <v>2770</v>
      </c>
      <c r="F172" s="15" t="s">
        <v>219</v>
      </c>
      <c r="G172" s="220"/>
      <c r="H172" s="64"/>
      <c r="I172" s="51"/>
      <c r="J172" s="51"/>
      <c r="K172" s="51"/>
      <c r="L172" s="51"/>
      <c r="M172" s="51" t="s">
        <v>312</v>
      </c>
      <c r="N172" s="69"/>
      <c r="O172" s="69"/>
      <c r="P172" s="51"/>
      <c r="Q172" s="51"/>
      <c r="R172" s="51"/>
      <c r="S172" s="51"/>
      <c r="T172" s="51"/>
      <c r="U172" s="51"/>
      <c r="V172" s="51"/>
      <c r="W172" s="51"/>
    </row>
    <row r="173" spans="1:23" ht="19.5" customHeight="1">
      <c r="A173" s="60"/>
      <c r="B173" s="60"/>
      <c r="C173" s="15" t="s">
        <v>247</v>
      </c>
      <c r="D173" s="93" t="s">
        <v>2765</v>
      </c>
      <c r="E173" s="93" t="s">
        <v>2662</v>
      </c>
      <c r="F173" s="15" t="s">
        <v>219</v>
      </c>
      <c r="G173" s="220"/>
      <c r="H173" s="64"/>
      <c r="I173" s="51"/>
      <c r="J173" s="51"/>
      <c r="K173" s="51"/>
      <c r="L173" s="51"/>
      <c r="M173" s="51" t="s">
        <v>312</v>
      </c>
      <c r="N173" s="69"/>
      <c r="O173" s="69"/>
      <c r="P173" s="51"/>
      <c r="Q173" s="51"/>
      <c r="R173" s="51"/>
      <c r="S173" s="51"/>
      <c r="T173" s="51"/>
      <c r="U173" s="51"/>
      <c r="V173" s="51"/>
      <c r="W173" s="51"/>
    </row>
    <row r="174" spans="1:23" ht="19.5" customHeight="1">
      <c r="A174" s="60"/>
      <c r="B174" s="60"/>
      <c r="C174" s="230" t="s">
        <v>247</v>
      </c>
      <c r="D174" s="93" t="s">
        <v>2765</v>
      </c>
      <c r="E174" s="238" t="s">
        <v>424</v>
      </c>
      <c r="F174" s="239" t="s">
        <v>219</v>
      </c>
      <c r="G174" s="240" t="s">
        <v>444</v>
      </c>
      <c r="H174" s="241"/>
      <c r="I174" s="242"/>
      <c r="J174" s="242"/>
      <c r="K174" s="242"/>
      <c r="L174" s="242"/>
      <c r="M174" s="242" t="s">
        <v>235</v>
      </c>
      <c r="N174" s="234"/>
      <c r="O174" s="69"/>
      <c r="P174" s="51"/>
      <c r="Q174" s="51"/>
      <c r="R174" s="51"/>
      <c r="S174" s="51"/>
      <c r="T174" s="51"/>
      <c r="U174" s="51"/>
      <c r="V174" s="51"/>
      <c r="W174" s="51"/>
    </row>
    <row r="175" spans="1:23" ht="19.5" customHeight="1">
      <c r="A175" s="60"/>
      <c r="B175" s="60"/>
      <c r="C175" s="230" t="s">
        <v>247</v>
      </c>
      <c r="D175" s="93" t="s">
        <v>2765</v>
      </c>
      <c r="E175" s="238" t="s">
        <v>425</v>
      </c>
      <c r="F175" s="239" t="s">
        <v>219</v>
      </c>
      <c r="G175" s="240" t="s">
        <v>445</v>
      </c>
      <c r="H175" s="241"/>
      <c r="I175" s="239"/>
      <c r="J175" s="239"/>
      <c r="K175" s="239"/>
      <c r="L175" s="239"/>
      <c r="M175" s="242" t="s">
        <v>236</v>
      </c>
      <c r="N175" s="234"/>
      <c r="O175" s="69"/>
      <c r="P175" s="51"/>
      <c r="Q175" s="51"/>
      <c r="R175" s="51"/>
      <c r="S175" s="51"/>
      <c r="T175" s="51"/>
      <c r="U175" s="51"/>
      <c r="V175" s="51"/>
      <c r="W175" s="51"/>
    </row>
    <row r="176" spans="1:23" ht="19.5" customHeight="1">
      <c r="A176" s="60"/>
      <c r="B176" s="60"/>
      <c r="C176" s="230" t="s">
        <v>247</v>
      </c>
      <c r="D176" s="93" t="s">
        <v>2765</v>
      </c>
      <c r="E176" s="243" t="s">
        <v>426</v>
      </c>
      <c r="F176" s="239" t="s">
        <v>219</v>
      </c>
      <c r="G176" s="240" t="s">
        <v>446</v>
      </c>
      <c r="H176" s="241"/>
      <c r="I176" s="242"/>
      <c r="J176" s="242"/>
      <c r="K176" s="242"/>
      <c r="L176" s="242"/>
      <c r="M176" s="242" t="s">
        <v>236</v>
      </c>
      <c r="N176" s="234"/>
      <c r="O176" s="69"/>
      <c r="P176" s="51"/>
      <c r="Q176" s="51"/>
      <c r="R176" s="51"/>
      <c r="S176" s="51"/>
      <c r="T176" s="51"/>
      <c r="U176" s="51"/>
      <c r="V176" s="51"/>
      <c r="W176" s="51"/>
    </row>
    <row r="177" spans="1:23" ht="19.5" customHeight="1">
      <c r="A177" s="60"/>
      <c r="B177" s="60"/>
      <c r="C177" s="230" t="s">
        <v>247</v>
      </c>
      <c r="D177" s="93" t="s">
        <v>2765</v>
      </c>
      <c r="E177" s="244" t="s">
        <v>587</v>
      </c>
      <c r="F177" s="239" t="s">
        <v>219</v>
      </c>
      <c r="G177" s="240" t="s">
        <v>588</v>
      </c>
      <c r="H177" s="241"/>
      <c r="I177" s="242"/>
      <c r="J177" s="242"/>
      <c r="K177" s="242"/>
      <c r="L177" s="242"/>
      <c r="M177" s="242" t="s">
        <v>235</v>
      </c>
      <c r="N177" s="245"/>
      <c r="O177" s="69"/>
      <c r="P177" s="51"/>
      <c r="Q177" s="51"/>
      <c r="R177" s="51"/>
      <c r="S177" s="51"/>
      <c r="T177" s="51"/>
      <c r="U177" s="51"/>
      <c r="V177" s="51"/>
      <c r="W177" s="51"/>
    </row>
    <row r="178" spans="1:23" ht="19.5" customHeight="1">
      <c r="A178" s="60"/>
      <c r="B178" s="60"/>
      <c r="C178" s="60"/>
      <c r="D178" s="93"/>
      <c r="E178" s="60"/>
      <c r="F178" s="60"/>
      <c r="G178" s="220"/>
      <c r="H178" s="64"/>
      <c r="I178" s="51"/>
      <c r="J178" s="51"/>
      <c r="K178" s="51"/>
      <c r="L178" s="51"/>
      <c r="M178" s="51"/>
      <c r="N178" s="69"/>
      <c r="O178" s="69"/>
      <c r="P178" s="51"/>
      <c r="Q178" s="51"/>
      <c r="R178" s="51"/>
      <c r="S178" s="51"/>
      <c r="T178" s="51"/>
      <c r="U178" s="51"/>
      <c r="V178" s="51"/>
      <c r="W178" s="51"/>
    </row>
    <row r="179" spans="1:23" ht="19.5" customHeight="1">
      <c r="A179" s="60"/>
      <c r="B179" s="60"/>
      <c r="C179" s="15" t="s">
        <v>247</v>
      </c>
      <c r="D179" s="93" t="s">
        <v>2771</v>
      </c>
      <c r="E179" s="93" t="s">
        <v>2766</v>
      </c>
      <c r="F179" s="15" t="s">
        <v>219</v>
      </c>
      <c r="G179" s="220"/>
      <c r="H179" s="64"/>
      <c r="I179" s="51"/>
      <c r="J179" s="51"/>
      <c r="K179" s="51"/>
      <c r="L179" s="51"/>
      <c r="M179" s="51" t="s">
        <v>312</v>
      </c>
      <c r="N179" s="69"/>
      <c r="O179" s="69"/>
      <c r="P179" s="51"/>
      <c r="Q179" s="51"/>
      <c r="R179" s="51"/>
      <c r="S179" s="51"/>
      <c r="T179" s="51"/>
      <c r="U179" s="51"/>
      <c r="V179" s="51"/>
      <c r="W179" s="51"/>
    </row>
    <row r="180" spans="1:23" ht="19.5" customHeight="1">
      <c r="A180" s="60"/>
      <c r="B180" s="60"/>
      <c r="C180" s="15" t="s">
        <v>247</v>
      </c>
      <c r="D180" s="93" t="s">
        <v>2771</v>
      </c>
      <c r="E180" s="93" t="s">
        <v>2621</v>
      </c>
      <c r="F180" s="15" t="s">
        <v>219</v>
      </c>
      <c r="G180" s="220"/>
      <c r="H180" s="64"/>
      <c r="I180" s="51"/>
      <c r="J180" s="51"/>
      <c r="K180" s="51"/>
      <c r="L180" s="51"/>
      <c r="M180" s="51" t="s">
        <v>236</v>
      </c>
      <c r="N180" s="69"/>
      <c r="O180" s="69"/>
      <c r="P180" s="51"/>
      <c r="Q180" s="51"/>
      <c r="R180" s="51"/>
      <c r="S180" s="51"/>
      <c r="T180" s="51"/>
      <c r="U180" s="51"/>
      <c r="V180" s="51"/>
      <c r="W180" s="51"/>
    </row>
    <row r="181" spans="1:23" ht="19.5" customHeight="1">
      <c r="A181" s="60"/>
      <c r="B181" s="60"/>
      <c r="C181" s="15" t="s">
        <v>247</v>
      </c>
      <c r="D181" s="93" t="s">
        <v>2771</v>
      </c>
      <c r="E181" s="257" t="s">
        <v>2772</v>
      </c>
      <c r="F181" s="15" t="s">
        <v>219</v>
      </c>
      <c r="G181" s="220"/>
      <c r="H181" s="64"/>
      <c r="I181" s="51"/>
      <c r="J181" s="51"/>
      <c r="K181" s="51"/>
      <c r="L181" s="51"/>
      <c r="M181" s="51" t="s">
        <v>312</v>
      </c>
      <c r="N181" s="69"/>
      <c r="O181" s="69"/>
      <c r="P181" s="51"/>
      <c r="Q181" s="51"/>
      <c r="R181" s="51"/>
      <c r="S181" s="51"/>
      <c r="T181" s="51"/>
      <c r="U181" s="51"/>
      <c r="V181" s="51"/>
      <c r="W181" s="51"/>
    </row>
    <row r="182" spans="1:23" ht="19.5" customHeight="1">
      <c r="A182" s="60"/>
      <c r="B182" s="60"/>
      <c r="C182" s="15" t="s">
        <v>247</v>
      </c>
      <c r="D182" s="93" t="s">
        <v>2771</v>
      </c>
      <c r="E182" s="93" t="s">
        <v>2773</v>
      </c>
      <c r="F182" s="15" t="s">
        <v>219</v>
      </c>
      <c r="G182" s="220"/>
      <c r="H182" s="64"/>
      <c r="I182" s="51"/>
      <c r="J182" s="51"/>
      <c r="K182" s="51"/>
      <c r="L182" s="51"/>
      <c r="M182" s="51" t="s">
        <v>312</v>
      </c>
      <c r="N182" s="69"/>
      <c r="O182" s="69"/>
      <c r="P182" s="51"/>
      <c r="Q182" s="51"/>
      <c r="R182" s="51"/>
      <c r="S182" s="51"/>
      <c r="T182" s="51"/>
      <c r="U182" s="51"/>
      <c r="V182" s="51"/>
      <c r="W182" s="51"/>
    </row>
    <row r="183" spans="1:23" ht="19.5" customHeight="1">
      <c r="A183" s="60"/>
      <c r="B183" s="60"/>
      <c r="C183" s="15" t="s">
        <v>247</v>
      </c>
      <c r="D183" s="93" t="s">
        <v>2771</v>
      </c>
      <c r="E183" s="93" t="s">
        <v>2774</v>
      </c>
      <c r="F183" s="15" t="s">
        <v>220</v>
      </c>
      <c r="G183" s="95" t="s">
        <v>2771</v>
      </c>
      <c r="H183" s="64"/>
      <c r="I183" s="51"/>
      <c r="J183" s="51"/>
      <c r="K183" s="51"/>
      <c r="L183" s="51"/>
      <c r="M183" s="256" t="s">
        <v>237</v>
      </c>
      <c r="N183" s="69"/>
      <c r="O183" s="69"/>
      <c r="P183" s="51"/>
      <c r="Q183" s="51"/>
      <c r="R183" s="51"/>
      <c r="S183" s="51"/>
      <c r="T183" s="51"/>
      <c r="U183" s="51"/>
      <c r="V183" s="51"/>
      <c r="W183" s="51"/>
    </row>
    <row r="184" spans="1:23" ht="19.5" customHeight="1">
      <c r="A184" s="60"/>
      <c r="B184" s="60"/>
      <c r="C184" s="15" t="s">
        <v>247</v>
      </c>
      <c r="D184" s="93" t="s">
        <v>2771</v>
      </c>
      <c r="E184" s="93" t="s">
        <v>2633</v>
      </c>
      <c r="F184" s="15" t="s">
        <v>219</v>
      </c>
      <c r="G184" s="220"/>
      <c r="H184" s="64"/>
      <c r="I184" s="51"/>
      <c r="J184" s="51"/>
      <c r="K184" s="51"/>
      <c r="L184" s="51"/>
      <c r="M184" s="51" t="s">
        <v>312</v>
      </c>
      <c r="N184" s="69"/>
      <c r="O184" s="69"/>
      <c r="P184" s="51"/>
      <c r="Q184" s="51"/>
      <c r="R184" s="51"/>
      <c r="S184" s="51"/>
      <c r="T184" s="51"/>
      <c r="U184" s="51"/>
      <c r="V184" s="51"/>
      <c r="W184" s="51"/>
    </row>
    <row r="185" spans="1:23" ht="19.5" customHeight="1">
      <c r="A185" s="60"/>
      <c r="B185" s="60"/>
      <c r="C185" s="15" t="s">
        <v>247</v>
      </c>
      <c r="D185" s="93" t="s">
        <v>2771</v>
      </c>
      <c r="E185" s="93" t="s">
        <v>2662</v>
      </c>
      <c r="F185" s="15" t="s">
        <v>219</v>
      </c>
      <c r="G185" s="220"/>
      <c r="H185" s="64"/>
      <c r="I185" s="51"/>
      <c r="J185" s="51"/>
      <c r="K185" s="51"/>
      <c r="L185" s="51"/>
      <c r="M185" s="51" t="s">
        <v>312</v>
      </c>
      <c r="N185" s="69"/>
      <c r="O185" s="69"/>
      <c r="P185" s="51"/>
      <c r="Q185" s="51"/>
      <c r="R185" s="51"/>
      <c r="S185" s="51"/>
      <c r="T185" s="51"/>
      <c r="U185" s="51"/>
      <c r="V185" s="51"/>
      <c r="W185" s="51"/>
    </row>
    <row r="186" spans="1:23" ht="19.5" customHeight="1">
      <c r="A186" s="60"/>
      <c r="B186" s="60"/>
      <c r="C186" s="230" t="s">
        <v>247</v>
      </c>
      <c r="D186" s="93" t="s">
        <v>2771</v>
      </c>
      <c r="E186" s="238" t="s">
        <v>424</v>
      </c>
      <c r="F186" s="239" t="s">
        <v>219</v>
      </c>
      <c r="G186" s="240" t="s">
        <v>444</v>
      </c>
      <c r="H186" s="241"/>
      <c r="I186" s="242"/>
      <c r="J186" s="242"/>
      <c r="K186" s="242"/>
      <c r="L186" s="242"/>
      <c r="M186" s="242" t="s">
        <v>235</v>
      </c>
      <c r="N186" s="234"/>
      <c r="O186" s="69"/>
      <c r="P186" s="51"/>
      <c r="Q186" s="51"/>
      <c r="R186" s="51"/>
      <c r="S186" s="51"/>
      <c r="T186" s="51"/>
      <c r="U186" s="51"/>
      <c r="V186" s="51"/>
      <c r="W186" s="51"/>
    </row>
    <row r="187" spans="1:23" ht="19.5" customHeight="1">
      <c r="A187" s="60"/>
      <c r="B187" s="60"/>
      <c r="C187" s="230" t="s">
        <v>247</v>
      </c>
      <c r="D187" s="93" t="s">
        <v>2771</v>
      </c>
      <c r="E187" s="238" t="s">
        <v>425</v>
      </c>
      <c r="F187" s="239" t="s">
        <v>219</v>
      </c>
      <c r="G187" s="240" t="s">
        <v>445</v>
      </c>
      <c r="H187" s="241"/>
      <c r="I187" s="239"/>
      <c r="J187" s="239"/>
      <c r="K187" s="239"/>
      <c r="L187" s="239"/>
      <c r="M187" s="242" t="s">
        <v>236</v>
      </c>
      <c r="N187" s="234"/>
      <c r="O187" s="69"/>
      <c r="P187" s="51"/>
      <c r="Q187" s="51"/>
      <c r="R187" s="51"/>
      <c r="S187" s="51"/>
      <c r="T187" s="51"/>
      <c r="U187" s="51"/>
      <c r="V187" s="51"/>
      <c r="W187" s="51"/>
    </row>
    <row r="188" spans="1:23" ht="19.5" customHeight="1">
      <c r="A188" s="60"/>
      <c r="B188" s="60"/>
      <c r="C188" s="230" t="s">
        <v>247</v>
      </c>
      <c r="D188" s="93" t="s">
        <v>2771</v>
      </c>
      <c r="E188" s="243" t="s">
        <v>426</v>
      </c>
      <c r="F188" s="239" t="s">
        <v>219</v>
      </c>
      <c r="G188" s="240" t="s">
        <v>446</v>
      </c>
      <c r="H188" s="241"/>
      <c r="I188" s="242"/>
      <c r="J188" s="242"/>
      <c r="K188" s="242"/>
      <c r="L188" s="242"/>
      <c r="M188" s="242" t="s">
        <v>236</v>
      </c>
      <c r="N188" s="234"/>
      <c r="O188" s="69"/>
      <c r="P188" s="51"/>
      <c r="Q188" s="51"/>
      <c r="R188" s="51"/>
      <c r="S188" s="51"/>
      <c r="T188" s="51"/>
      <c r="U188" s="51"/>
      <c r="V188" s="51"/>
      <c r="W188" s="51"/>
    </row>
    <row r="189" spans="1:23" ht="19.5" customHeight="1">
      <c r="A189" s="60"/>
      <c r="B189" s="60"/>
      <c r="C189" s="230" t="s">
        <v>247</v>
      </c>
      <c r="D189" s="93" t="s">
        <v>2771</v>
      </c>
      <c r="E189" s="244" t="s">
        <v>587</v>
      </c>
      <c r="F189" s="239" t="s">
        <v>219</v>
      </c>
      <c r="G189" s="240" t="s">
        <v>588</v>
      </c>
      <c r="H189" s="241"/>
      <c r="I189" s="242"/>
      <c r="J189" s="242"/>
      <c r="K189" s="242"/>
      <c r="L189" s="242"/>
      <c r="M189" s="242" t="s">
        <v>235</v>
      </c>
      <c r="N189" s="245"/>
      <c r="O189" s="69"/>
      <c r="P189" s="51"/>
      <c r="Q189" s="51"/>
      <c r="R189" s="51"/>
      <c r="S189" s="51"/>
      <c r="T189" s="51"/>
      <c r="U189" s="51"/>
      <c r="V189" s="51"/>
      <c r="W189" s="51"/>
    </row>
    <row r="190" spans="1:23" ht="19.5" customHeight="1">
      <c r="A190" s="60"/>
      <c r="B190" s="60"/>
      <c r="C190" s="60"/>
      <c r="D190" s="60"/>
      <c r="E190" s="60"/>
      <c r="F190" s="60"/>
      <c r="G190" s="220"/>
      <c r="H190" s="64"/>
      <c r="I190" s="51"/>
      <c r="J190" s="51"/>
      <c r="K190" s="51"/>
      <c r="L190" s="51"/>
      <c r="M190" s="51"/>
      <c r="N190" s="69"/>
      <c r="O190" s="69"/>
      <c r="P190" s="51"/>
      <c r="Q190" s="51"/>
      <c r="R190" s="51"/>
      <c r="S190" s="51"/>
      <c r="T190" s="51"/>
      <c r="U190" s="51"/>
      <c r="V190" s="51"/>
      <c r="W190" s="51"/>
    </row>
    <row r="191" spans="1:23" ht="19.5" customHeight="1">
      <c r="A191" s="60"/>
      <c r="B191" s="60"/>
      <c r="C191" s="15" t="s">
        <v>247</v>
      </c>
      <c r="D191" s="60" t="s">
        <v>2775</v>
      </c>
      <c r="E191" s="93" t="s">
        <v>2776</v>
      </c>
      <c r="F191" s="60"/>
      <c r="G191" s="220"/>
      <c r="H191" s="64"/>
      <c r="I191" s="51"/>
      <c r="J191" s="51"/>
      <c r="K191" s="51"/>
      <c r="L191" s="51"/>
      <c r="M191" s="51" t="s">
        <v>312</v>
      </c>
      <c r="N191" s="69"/>
      <c r="O191" s="69"/>
      <c r="P191" s="51"/>
      <c r="Q191" s="51"/>
      <c r="R191" s="51"/>
      <c r="S191" s="51"/>
      <c r="T191" s="51"/>
      <c r="U191" s="51"/>
      <c r="V191" s="51"/>
      <c r="W191" s="51"/>
    </row>
    <row r="192" spans="1:23" ht="19.5" customHeight="1">
      <c r="A192" s="60"/>
      <c r="B192" s="60"/>
      <c r="C192" s="15" t="s">
        <v>247</v>
      </c>
      <c r="D192" s="60" t="s">
        <v>2775</v>
      </c>
      <c r="E192" s="93" t="s">
        <v>2777</v>
      </c>
      <c r="F192" s="60"/>
      <c r="G192" s="220"/>
      <c r="H192" s="64"/>
      <c r="I192" s="51"/>
      <c r="J192" s="51"/>
      <c r="K192" s="51"/>
      <c r="L192" s="51"/>
      <c r="M192" s="51" t="s">
        <v>312</v>
      </c>
      <c r="N192" s="69"/>
      <c r="O192" s="69"/>
      <c r="P192" s="51"/>
      <c r="Q192" s="51"/>
      <c r="R192" s="51"/>
      <c r="S192" s="51"/>
      <c r="T192" s="51"/>
      <c r="U192" s="51"/>
      <c r="V192" s="51"/>
      <c r="W192" s="51"/>
    </row>
    <row r="193" spans="1:23" ht="19.5" customHeight="1">
      <c r="A193" s="60"/>
      <c r="B193" s="60"/>
      <c r="C193" s="15" t="s">
        <v>247</v>
      </c>
      <c r="D193" s="60" t="s">
        <v>2775</v>
      </c>
      <c r="E193" s="93" t="s">
        <v>2778</v>
      </c>
      <c r="F193" s="60"/>
      <c r="G193" s="222" t="s">
        <v>2779</v>
      </c>
      <c r="H193" s="64"/>
      <c r="I193" s="51"/>
      <c r="J193" s="51"/>
      <c r="K193" s="51"/>
      <c r="L193" s="51"/>
      <c r="M193" s="256" t="s">
        <v>237</v>
      </c>
      <c r="N193" s="69"/>
      <c r="O193" s="69"/>
      <c r="P193" s="51"/>
      <c r="Q193" s="51"/>
      <c r="R193" s="51"/>
      <c r="S193" s="51"/>
      <c r="T193" s="51"/>
      <c r="U193" s="51"/>
      <c r="V193" s="51"/>
      <c r="W193" s="51"/>
    </row>
    <row r="194" spans="1:23" ht="19.5" customHeight="1">
      <c r="A194" s="60"/>
      <c r="B194" s="60"/>
      <c r="C194" s="15" t="s">
        <v>247</v>
      </c>
      <c r="D194" s="60" t="s">
        <v>2775</v>
      </c>
      <c r="E194" s="258" t="s">
        <v>2780</v>
      </c>
      <c r="F194" s="60"/>
      <c r="G194" s="95" t="s">
        <v>2781</v>
      </c>
      <c r="H194" s="64"/>
      <c r="I194" s="51"/>
      <c r="J194" s="51"/>
      <c r="K194" s="51"/>
      <c r="L194" s="51"/>
      <c r="M194" s="51" t="s">
        <v>236</v>
      </c>
      <c r="N194" s="69"/>
      <c r="O194" s="69"/>
      <c r="P194" s="51"/>
      <c r="Q194" s="51"/>
      <c r="R194" s="51"/>
      <c r="S194" s="51"/>
      <c r="T194" s="51"/>
      <c r="U194" s="51"/>
      <c r="V194" s="51"/>
      <c r="W194" s="51"/>
    </row>
    <row r="195" spans="1:23" ht="19.5" customHeight="1">
      <c r="A195" s="60"/>
      <c r="B195" s="60"/>
      <c r="C195" s="15" t="s">
        <v>247</v>
      </c>
      <c r="D195" s="60" t="s">
        <v>2775</v>
      </c>
      <c r="E195" s="258" t="s">
        <v>2782</v>
      </c>
      <c r="F195" s="60"/>
      <c r="G195" s="95" t="s">
        <v>2781</v>
      </c>
      <c r="H195" s="64"/>
      <c r="I195" s="51"/>
      <c r="J195" s="51"/>
      <c r="K195" s="51"/>
      <c r="L195" s="51"/>
      <c r="M195" s="51" t="s">
        <v>236</v>
      </c>
      <c r="N195" s="69"/>
      <c r="O195" s="69"/>
      <c r="P195" s="51"/>
      <c r="Q195" s="51"/>
      <c r="R195" s="51"/>
      <c r="S195" s="51"/>
      <c r="T195" s="51"/>
      <c r="U195" s="51"/>
      <c r="V195" s="51"/>
      <c r="W195" s="51"/>
    </row>
    <row r="196" spans="1:23" ht="19.5" customHeight="1">
      <c r="A196" s="60"/>
      <c r="B196" s="60"/>
      <c r="C196" s="15" t="s">
        <v>247</v>
      </c>
      <c r="D196" s="60" t="s">
        <v>2775</v>
      </c>
      <c r="E196" s="93" t="s">
        <v>2783</v>
      </c>
      <c r="F196" s="60"/>
      <c r="G196" s="220"/>
      <c r="H196" s="64"/>
      <c r="I196" s="51"/>
      <c r="J196" s="51"/>
      <c r="K196" s="51"/>
      <c r="L196" s="51"/>
      <c r="M196" s="51" t="s">
        <v>312</v>
      </c>
      <c r="N196" s="69"/>
      <c r="O196" s="69"/>
      <c r="P196" s="51"/>
      <c r="Q196" s="51"/>
      <c r="R196" s="51"/>
      <c r="S196" s="51"/>
      <c r="T196" s="51"/>
      <c r="U196" s="51"/>
      <c r="V196" s="51"/>
      <c r="W196" s="51"/>
    </row>
    <row r="197" spans="1:23" ht="19.5" customHeight="1">
      <c r="A197" s="60"/>
      <c r="B197" s="60"/>
      <c r="C197" s="15" t="s">
        <v>247</v>
      </c>
      <c r="D197" s="60" t="s">
        <v>2775</v>
      </c>
      <c r="E197" s="93" t="s">
        <v>2784</v>
      </c>
      <c r="F197" s="60"/>
      <c r="G197" s="220"/>
      <c r="H197" s="64"/>
      <c r="I197" s="51"/>
      <c r="J197" s="51"/>
      <c r="K197" s="51"/>
      <c r="L197" s="51"/>
      <c r="M197" s="51" t="s">
        <v>312</v>
      </c>
      <c r="N197" s="69"/>
      <c r="O197" s="69"/>
      <c r="P197" s="51"/>
      <c r="Q197" s="51"/>
      <c r="R197" s="51"/>
      <c r="S197" s="51"/>
      <c r="T197" s="51"/>
      <c r="U197" s="51"/>
      <c r="V197" s="51"/>
      <c r="W197" s="51"/>
    </row>
    <row r="198" spans="1:23" ht="19.5" customHeight="1">
      <c r="A198" s="60"/>
      <c r="B198" s="60"/>
      <c r="C198" s="15" t="s">
        <v>247</v>
      </c>
      <c r="D198" s="60" t="s">
        <v>2775</v>
      </c>
      <c r="E198" s="93" t="s">
        <v>2785</v>
      </c>
      <c r="F198" s="60"/>
      <c r="G198" s="220"/>
      <c r="H198" s="64"/>
      <c r="I198" s="51"/>
      <c r="J198" s="51"/>
      <c r="K198" s="51"/>
      <c r="L198" s="51"/>
      <c r="M198" s="51" t="s">
        <v>236</v>
      </c>
      <c r="N198" s="69"/>
      <c r="O198" s="69"/>
      <c r="P198" s="51"/>
      <c r="Q198" s="51"/>
      <c r="R198" s="51"/>
      <c r="S198" s="51"/>
      <c r="T198" s="51"/>
      <c r="U198" s="51"/>
      <c r="V198" s="51"/>
      <c r="W198" s="51"/>
    </row>
    <row r="199" spans="1:23" ht="19.5" customHeight="1">
      <c r="A199" s="60"/>
      <c r="B199" s="60"/>
      <c r="C199" s="15" t="s">
        <v>247</v>
      </c>
      <c r="D199" s="60" t="s">
        <v>2775</v>
      </c>
      <c r="E199" s="93" t="s">
        <v>2786</v>
      </c>
      <c r="F199" s="60"/>
      <c r="G199" s="220"/>
      <c r="H199" s="64"/>
      <c r="I199" s="51"/>
      <c r="J199" s="51"/>
      <c r="K199" s="51"/>
      <c r="L199" s="51"/>
      <c r="M199" s="51" t="s">
        <v>312</v>
      </c>
      <c r="N199" s="69"/>
      <c r="O199" s="69"/>
      <c r="P199" s="51"/>
      <c r="Q199" s="51"/>
      <c r="R199" s="51"/>
      <c r="S199" s="51"/>
      <c r="T199" s="51"/>
      <c r="U199" s="51"/>
      <c r="V199" s="51"/>
      <c r="W199" s="51"/>
    </row>
    <row r="200" spans="1:23" ht="19.5" customHeight="1">
      <c r="A200" s="60"/>
      <c r="B200" s="60"/>
      <c r="C200" s="15" t="s">
        <v>247</v>
      </c>
      <c r="D200" s="60" t="s">
        <v>2775</v>
      </c>
      <c r="E200" s="93" t="s">
        <v>2787</v>
      </c>
      <c r="F200" s="60"/>
      <c r="G200" s="220"/>
      <c r="H200" s="64"/>
      <c r="I200" s="51"/>
      <c r="J200" s="51"/>
      <c r="K200" s="51"/>
      <c r="L200" s="51"/>
      <c r="M200" s="51" t="s">
        <v>312</v>
      </c>
      <c r="N200" s="69"/>
      <c r="O200" s="69"/>
      <c r="P200" s="51"/>
      <c r="Q200" s="51"/>
      <c r="R200" s="51"/>
      <c r="S200" s="51"/>
      <c r="T200" s="51"/>
      <c r="U200" s="51"/>
      <c r="V200" s="51"/>
      <c r="W200" s="51"/>
    </row>
    <row r="201" spans="1:23" ht="19.5" customHeight="1">
      <c r="A201" s="60"/>
      <c r="B201" s="60"/>
      <c r="C201" s="15" t="s">
        <v>247</v>
      </c>
      <c r="D201" s="60" t="s">
        <v>2775</v>
      </c>
      <c r="E201" s="93" t="s">
        <v>2788</v>
      </c>
      <c r="F201" s="60"/>
      <c r="G201" s="220"/>
      <c r="H201" s="64"/>
      <c r="I201" s="51"/>
      <c r="J201" s="51"/>
      <c r="K201" s="51"/>
      <c r="L201" s="51"/>
      <c r="M201" s="256" t="s">
        <v>237</v>
      </c>
      <c r="N201" s="69"/>
      <c r="O201" s="69"/>
      <c r="P201" s="51"/>
      <c r="Q201" s="51"/>
      <c r="R201" s="51"/>
      <c r="S201" s="51"/>
      <c r="T201" s="51"/>
      <c r="U201" s="51"/>
      <c r="V201" s="51"/>
      <c r="W201" s="51"/>
    </row>
    <row r="202" spans="1:23" ht="19.5" customHeight="1">
      <c r="A202" s="60"/>
      <c r="B202" s="60"/>
      <c r="C202" s="15" t="s">
        <v>247</v>
      </c>
      <c r="D202" s="60" t="s">
        <v>2775</v>
      </c>
      <c r="E202" s="93" t="s">
        <v>2789</v>
      </c>
      <c r="F202" s="60"/>
      <c r="G202" s="259" t="s">
        <v>2790</v>
      </c>
      <c r="H202" s="64"/>
      <c r="I202" s="51"/>
      <c r="J202" s="51"/>
      <c r="K202" s="51"/>
      <c r="L202" s="51"/>
      <c r="M202" s="256" t="s">
        <v>237</v>
      </c>
      <c r="N202" s="69"/>
      <c r="O202" s="69"/>
      <c r="P202" s="51"/>
      <c r="Q202" s="51"/>
      <c r="R202" s="51"/>
      <c r="S202" s="51"/>
      <c r="T202" s="51"/>
      <c r="U202" s="51"/>
      <c r="V202" s="51"/>
      <c r="W202" s="51"/>
    </row>
    <row r="203" spans="1:23" ht="19.5" customHeight="1">
      <c r="A203" s="60"/>
      <c r="B203" s="60"/>
      <c r="C203" s="15" t="s">
        <v>247</v>
      </c>
      <c r="D203" s="60" t="s">
        <v>2775</v>
      </c>
      <c r="E203" s="60" t="s">
        <v>2791</v>
      </c>
      <c r="F203" s="60"/>
      <c r="G203" s="95" t="s">
        <v>2792</v>
      </c>
      <c r="H203" s="64"/>
      <c r="I203" s="51"/>
      <c r="J203" s="51"/>
      <c r="K203" s="51"/>
      <c r="L203" s="51"/>
      <c r="M203" s="256" t="s">
        <v>237</v>
      </c>
      <c r="N203" s="69"/>
      <c r="O203" s="69"/>
      <c r="P203" s="51"/>
      <c r="Q203" s="51"/>
      <c r="R203" s="51"/>
      <c r="S203" s="51"/>
      <c r="T203" s="51"/>
      <c r="U203" s="51"/>
      <c r="V203" s="51"/>
      <c r="W203" s="51"/>
    </row>
    <row r="204" spans="1:23" ht="19.5" customHeight="1">
      <c r="A204" s="60"/>
      <c r="B204" s="60"/>
      <c r="C204" s="15" t="s">
        <v>247</v>
      </c>
      <c r="D204" s="60" t="s">
        <v>2775</v>
      </c>
      <c r="E204" s="93" t="s">
        <v>2793</v>
      </c>
      <c r="F204" s="60"/>
      <c r="G204" s="95" t="s">
        <v>2794</v>
      </c>
      <c r="H204" s="64"/>
      <c r="I204" s="51"/>
      <c r="J204" s="51"/>
      <c r="K204" s="51"/>
      <c r="L204" s="51"/>
      <c r="M204" s="256" t="s">
        <v>237</v>
      </c>
      <c r="N204" s="69"/>
      <c r="O204" s="69"/>
      <c r="P204" s="51"/>
      <c r="Q204" s="51"/>
      <c r="R204" s="51"/>
      <c r="S204" s="51"/>
      <c r="T204" s="51"/>
      <c r="U204" s="51"/>
      <c r="V204" s="51"/>
      <c r="W204" s="51"/>
    </row>
    <row r="205" spans="1:23" ht="19.5" customHeight="1">
      <c r="A205" s="60"/>
      <c r="B205" s="60"/>
      <c r="C205" s="15" t="s">
        <v>247</v>
      </c>
      <c r="D205" s="60" t="s">
        <v>2775</v>
      </c>
      <c r="E205" s="93" t="s">
        <v>2795</v>
      </c>
      <c r="F205" s="60"/>
      <c r="G205" s="95" t="s">
        <v>2796</v>
      </c>
      <c r="H205" s="64"/>
      <c r="I205" s="51"/>
      <c r="J205" s="51"/>
      <c r="K205" s="51"/>
      <c r="L205" s="51"/>
      <c r="M205" s="256" t="s">
        <v>237</v>
      </c>
      <c r="N205" s="69"/>
      <c r="O205" s="69"/>
      <c r="P205" s="51"/>
      <c r="Q205" s="51"/>
      <c r="R205" s="51"/>
      <c r="S205" s="51"/>
      <c r="T205" s="51"/>
      <c r="U205" s="51"/>
      <c r="V205" s="51"/>
      <c r="W205" s="51"/>
    </row>
    <row r="206" spans="1:23" ht="19.5" customHeight="1">
      <c r="A206" s="60"/>
      <c r="B206" s="60"/>
      <c r="C206" s="15" t="s">
        <v>247</v>
      </c>
      <c r="D206" s="60" t="s">
        <v>2775</v>
      </c>
      <c r="E206" s="93" t="s">
        <v>2797</v>
      </c>
      <c r="F206" s="60"/>
      <c r="G206" s="95" t="s">
        <v>2798</v>
      </c>
      <c r="H206" s="64"/>
      <c r="I206" s="51"/>
      <c r="J206" s="51"/>
      <c r="K206" s="51"/>
      <c r="L206" s="51"/>
      <c r="M206" s="256" t="s">
        <v>237</v>
      </c>
      <c r="N206" s="69"/>
      <c r="O206" s="69"/>
      <c r="P206" s="51"/>
      <c r="Q206" s="51"/>
      <c r="R206" s="51"/>
      <c r="S206" s="51"/>
      <c r="T206" s="51"/>
      <c r="U206" s="51"/>
      <c r="V206" s="51"/>
      <c r="W206" s="51"/>
    </row>
    <row r="207" spans="1:23" ht="19.5" customHeight="1">
      <c r="A207" s="60"/>
      <c r="B207" s="60"/>
      <c r="C207" s="15" t="s">
        <v>247</v>
      </c>
      <c r="D207" s="60" t="s">
        <v>2775</v>
      </c>
      <c r="E207" s="260" t="s">
        <v>2799</v>
      </c>
      <c r="F207" s="60"/>
      <c r="G207" s="95" t="s">
        <v>2798</v>
      </c>
      <c r="H207" s="64"/>
      <c r="I207" s="51"/>
      <c r="J207" s="51"/>
      <c r="K207" s="51"/>
      <c r="L207" s="51"/>
      <c r="M207" s="256" t="s">
        <v>237</v>
      </c>
      <c r="N207" s="69"/>
      <c r="O207" s="69"/>
      <c r="P207" s="51"/>
      <c r="Q207" s="51"/>
      <c r="R207" s="51"/>
      <c r="S207" s="51"/>
      <c r="T207" s="51"/>
      <c r="U207" s="51"/>
      <c r="V207" s="51"/>
      <c r="W207" s="51"/>
    </row>
    <row r="208" spans="1:23" ht="19.5" customHeight="1">
      <c r="A208" s="60"/>
      <c r="B208" s="60"/>
      <c r="C208" s="15" t="s">
        <v>247</v>
      </c>
      <c r="D208" s="60" t="s">
        <v>2775</v>
      </c>
      <c r="E208" s="261" t="s">
        <v>2800</v>
      </c>
      <c r="F208" s="60"/>
      <c r="G208" s="95" t="s">
        <v>2798</v>
      </c>
      <c r="H208" s="64"/>
      <c r="I208" s="51"/>
      <c r="J208" s="51"/>
      <c r="K208" s="51"/>
      <c r="L208" s="51"/>
      <c r="M208" s="256" t="s">
        <v>237</v>
      </c>
      <c r="N208" s="69"/>
      <c r="O208" s="69"/>
      <c r="P208" s="51"/>
      <c r="Q208" s="51"/>
      <c r="R208" s="51"/>
      <c r="S208" s="51"/>
      <c r="T208" s="51"/>
      <c r="U208" s="51"/>
      <c r="V208" s="51"/>
      <c r="W208" s="51"/>
    </row>
    <row r="209" spans="1:23" ht="19.5" customHeight="1">
      <c r="A209" s="60"/>
      <c r="B209" s="60"/>
      <c r="C209" s="15" t="s">
        <v>247</v>
      </c>
      <c r="D209" s="60" t="s">
        <v>2775</v>
      </c>
      <c r="E209" s="93" t="s">
        <v>2801</v>
      </c>
      <c r="F209" s="60"/>
      <c r="G209" s="95" t="s">
        <v>2798</v>
      </c>
      <c r="H209" s="64"/>
      <c r="I209" s="51"/>
      <c r="J209" s="51"/>
      <c r="K209" s="51"/>
      <c r="L209" s="51"/>
      <c r="M209" s="256" t="s">
        <v>237</v>
      </c>
      <c r="N209" s="69"/>
      <c r="O209" s="69"/>
      <c r="P209" s="51"/>
      <c r="Q209" s="51"/>
      <c r="R209" s="51"/>
      <c r="S209" s="51"/>
      <c r="T209" s="51"/>
      <c r="U209" s="51"/>
      <c r="V209" s="51"/>
      <c r="W209" s="51"/>
    </row>
    <row r="210" spans="1:23" ht="19.5" customHeight="1">
      <c r="A210" s="60"/>
      <c r="B210" s="60"/>
      <c r="C210" s="15" t="s">
        <v>247</v>
      </c>
      <c r="D210" s="60" t="s">
        <v>2775</v>
      </c>
      <c r="E210" s="93" t="s">
        <v>2802</v>
      </c>
      <c r="F210" s="60"/>
      <c r="G210" s="95" t="s">
        <v>2798</v>
      </c>
      <c r="H210" s="64"/>
      <c r="I210" s="51"/>
      <c r="J210" s="51"/>
      <c r="K210" s="51"/>
      <c r="L210" s="51"/>
      <c r="M210" s="256" t="s">
        <v>237</v>
      </c>
      <c r="N210" s="69"/>
      <c r="O210" s="69"/>
      <c r="P210" s="51"/>
      <c r="Q210" s="51"/>
      <c r="R210" s="51"/>
      <c r="S210" s="51"/>
      <c r="T210" s="51"/>
      <c r="U210" s="51"/>
      <c r="V210" s="51"/>
      <c r="W210" s="51"/>
    </row>
    <row r="211" spans="1:23" ht="19.5" customHeight="1">
      <c r="A211" s="60"/>
      <c r="B211" s="60"/>
      <c r="C211" s="15" t="s">
        <v>247</v>
      </c>
      <c r="D211" s="60" t="s">
        <v>2775</v>
      </c>
      <c r="E211" s="93" t="s">
        <v>2803</v>
      </c>
      <c r="F211" s="60"/>
      <c r="G211" s="220"/>
      <c r="H211" s="64"/>
      <c r="I211" s="51"/>
      <c r="J211" s="51"/>
      <c r="K211" s="51"/>
      <c r="L211" s="51"/>
      <c r="M211" s="51" t="s">
        <v>312</v>
      </c>
      <c r="N211" s="69"/>
      <c r="O211" s="69"/>
      <c r="P211" s="51"/>
      <c r="Q211" s="51"/>
      <c r="R211" s="51"/>
      <c r="S211" s="51"/>
      <c r="T211" s="51"/>
      <c r="U211" s="51"/>
      <c r="V211" s="51"/>
      <c r="W211" s="51"/>
    </row>
    <row r="212" spans="1:23" ht="19.5" customHeight="1">
      <c r="A212" s="60"/>
      <c r="B212" s="60"/>
      <c r="C212" s="15" t="s">
        <v>247</v>
      </c>
      <c r="D212" s="60" t="s">
        <v>2775</v>
      </c>
      <c r="E212" s="93" t="s">
        <v>2804</v>
      </c>
      <c r="F212" s="60"/>
      <c r="G212" s="220"/>
      <c r="H212" s="64"/>
      <c r="I212" s="51"/>
      <c r="J212" s="51"/>
      <c r="K212" s="51"/>
      <c r="L212" s="51"/>
      <c r="M212" s="51" t="s">
        <v>312</v>
      </c>
      <c r="N212" s="69"/>
      <c r="O212" s="69"/>
      <c r="P212" s="51"/>
      <c r="Q212" s="51"/>
      <c r="R212" s="51"/>
      <c r="S212" s="51"/>
      <c r="T212" s="51"/>
      <c r="U212" s="51"/>
      <c r="V212" s="51"/>
      <c r="W212" s="51"/>
    </row>
    <row r="213" spans="1:23" ht="19.5" customHeight="1">
      <c r="A213" s="60"/>
      <c r="B213" s="60"/>
      <c r="C213" s="15" t="s">
        <v>247</v>
      </c>
      <c r="D213" s="60" t="s">
        <v>2775</v>
      </c>
      <c r="E213" s="93" t="s">
        <v>2805</v>
      </c>
      <c r="F213" s="60"/>
      <c r="G213" s="220"/>
      <c r="H213" s="64"/>
      <c r="I213" s="51"/>
      <c r="J213" s="51"/>
      <c r="K213" s="51"/>
      <c r="L213" s="51"/>
      <c r="M213" s="51" t="s">
        <v>236</v>
      </c>
      <c r="N213" s="69"/>
      <c r="O213" s="69"/>
      <c r="P213" s="51"/>
      <c r="Q213" s="51"/>
      <c r="R213" s="51"/>
      <c r="S213" s="51"/>
      <c r="T213" s="51"/>
      <c r="U213" s="51"/>
      <c r="V213" s="51"/>
      <c r="W213" s="51"/>
    </row>
    <row r="214" spans="1:23" ht="19.5" customHeight="1">
      <c r="A214" s="60"/>
      <c r="B214" s="60"/>
      <c r="C214" s="230" t="s">
        <v>247</v>
      </c>
      <c r="D214" s="60" t="s">
        <v>2775</v>
      </c>
      <c r="E214" s="238" t="s">
        <v>424</v>
      </c>
      <c r="F214" s="239" t="s">
        <v>219</v>
      </c>
      <c r="G214" s="240" t="s">
        <v>444</v>
      </c>
      <c r="H214" s="241"/>
      <c r="I214" s="242"/>
      <c r="J214" s="242"/>
      <c r="K214" s="242"/>
      <c r="L214" s="242"/>
      <c r="M214" s="242" t="s">
        <v>235</v>
      </c>
      <c r="N214" s="234"/>
      <c r="O214" s="69"/>
      <c r="P214" s="51"/>
      <c r="Q214" s="51"/>
      <c r="R214" s="51"/>
      <c r="S214" s="51"/>
      <c r="T214" s="51"/>
      <c r="U214" s="51"/>
      <c r="V214" s="51"/>
      <c r="W214" s="51"/>
    </row>
    <row r="215" spans="1:23" ht="19.5" customHeight="1">
      <c r="A215" s="60"/>
      <c r="B215" s="60"/>
      <c r="C215" s="230" t="s">
        <v>247</v>
      </c>
      <c r="D215" s="60" t="s">
        <v>2775</v>
      </c>
      <c r="E215" s="238" t="s">
        <v>425</v>
      </c>
      <c r="F215" s="239" t="s">
        <v>219</v>
      </c>
      <c r="G215" s="240" t="s">
        <v>445</v>
      </c>
      <c r="H215" s="241"/>
      <c r="I215" s="239"/>
      <c r="J215" s="239"/>
      <c r="K215" s="239"/>
      <c r="L215" s="239"/>
      <c r="M215" s="242" t="s">
        <v>236</v>
      </c>
      <c r="N215" s="234"/>
      <c r="O215" s="69"/>
      <c r="P215" s="51"/>
      <c r="Q215" s="51"/>
      <c r="R215" s="51"/>
      <c r="S215" s="51"/>
      <c r="T215" s="51"/>
      <c r="U215" s="51"/>
      <c r="V215" s="51"/>
      <c r="W215" s="51"/>
    </row>
    <row r="216" spans="1:23" ht="19.5" customHeight="1">
      <c r="A216" s="60"/>
      <c r="B216" s="60"/>
      <c r="C216" s="230" t="s">
        <v>247</v>
      </c>
      <c r="D216" s="60" t="s">
        <v>2775</v>
      </c>
      <c r="E216" s="243" t="s">
        <v>426</v>
      </c>
      <c r="F216" s="239" t="s">
        <v>219</v>
      </c>
      <c r="G216" s="240" t="s">
        <v>446</v>
      </c>
      <c r="H216" s="241"/>
      <c r="I216" s="242"/>
      <c r="J216" s="242"/>
      <c r="K216" s="242"/>
      <c r="L216" s="242"/>
      <c r="M216" s="242" t="s">
        <v>236</v>
      </c>
      <c r="N216" s="234"/>
      <c r="O216" s="69"/>
      <c r="P216" s="51"/>
      <c r="Q216" s="51"/>
      <c r="R216" s="51"/>
      <c r="S216" s="51"/>
      <c r="T216" s="51"/>
      <c r="U216" s="51"/>
      <c r="V216" s="51"/>
      <c r="W216" s="51"/>
    </row>
    <row r="217" spans="1:23" ht="19.5" customHeight="1">
      <c r="A217" s="60"/>
      <c r="B217" s="60"/>
      <c r="C217" s="230" t="s">
        <v>247</v>
      </c>
      <c r="D217" s="60" t="s">
        <v>2775</v>
      </c>
      <c r="E217" s="244" t="s">
        <v>587</v>
      </c>
      <c r="F217" s="239" t="s">
        <v>219</v>
      </c>
      <c r="G217" s="240" t="s">
        <v>588</v>
      </c>
      <c r="H217" s="241"/>
      <c r="I217" s="242"/>
      <c r="J217" s="242"/>
      <c r="K217" s="242"/>
      <c r="L217" s="242"/>
      <c r="M217" s="242" t="s">
        <v>235</v>
      </c>
      <c r="N217" s="245"/>
      <c r="O217" s="69"/>
      <c r="P217" s="51"/>
      <c r="Q217" s="51"/>
      <c r="R217" s="51"/>
      <c r="S217" s="51"/>
      <c r="T217" s="51"/>
      <c r="U217" s="51"/>
      <c r="V217" s="51"/>
      <c r="W217" s="51"/>
    </row>
  </sheetData>
  <autoFilter ref="A4:AK32" xr:uid="{F8F65485-44BB-49D2-B785-38F456F01E1C}"/>
  <mergeCells count="7">
    <mergeCell ref="A2:E2"/>
    <mergeCell ref="H2:W2"/>
    <mergeCell ref="X2:AA3"/>
    <mergeCell ref="AB2:AJ2"/>
    <mergeCell ref="H3:L3"/>
    <mergeCell ref="P3:T3"/>
    <mergeCell ref="U3:W3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541DE-BD80-4022-8766-976D55A2645B}">
  <dimension ref="A1"/>
  <sheetViews>
    <sheetView topLeftCell="A2" workbookViewId="0">
      <selection activeCell="N20" sqref="N20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2C8E-AD57-4998-BED4-003FC2CA96F6}">
  <dimension ref="A1"/>
  <sheetViews>
    <sheetView workbookViewId="0">
      <selection activeCell="I22" sqref="I22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9F6D-5022-4BA1-B53A-E3BFCD033E69}">
  <dimension ref="A1"/>
  <sheetViews>
    <sheetView workbookViewId="0">
      <selection activeCell="E20" sqref="E20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6201-593D-405B-87BD-22837ADEB957}">
  <dimension ref="A1"/>
  <sheetViews>
    <sheetView workbookViewId="0">
      <selection activeCell="O22" sqref="O22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0BEC-4DC9-4336-8609-89C97F50CA91}">
  <dimension ref="A1"/>
  <sheetViews>
    <sheetView workbookViewId="0">
      <selection activeCell="P18" sqref="P18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1E0E7-B3A4-47F5-ABC3-CC48559430DC}">
  <dimension ref="A1"/>
  <sheetViews>
    <sheetView workbookViewId="0">
      <selection activeCell="O3" sqref="O3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CFC8-E7DE-4887-975B-2A71A1A5E8CE}">
  <dimension ref="A1"/>
  <sheetViews>
    <sheetView workbookViewId="0">
      <selection activeCell="B3" sqref="B3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E2E4-E57A-47EE-AB0E-E42457403F4C}">
  <dimension ref="B1:M51"/>
  <sheetViews>
    <sheetView zoomScale="85" zoomScaleNormal="85" workbookViewId="0">
      <selection activeCell="D57" sqref="D57"/>
    </sheetView>
  </sheetViews>
  <sheetFormatPr defaultRowHeight="14.4"/>
  <cols>
    <col min="1" max="1" width="4.6640625" customWidth="1"/>
    <col min="3" max="3" width="18" style="98" bestFit="1" customWidth="1"/>
    <col min="4" max="4" width="60.88671875" bestFit="1" customWidth="1"/>
    <col min="5" max="5" width="11.44140625" customWidth="1"/>
    <col min="6" max="6" width="17.21875" customWidth="1"/>
    <col min="7" max="8" width="13" style="103" customWidth="1"/>
    <col min="9" max="9" width="9" style="103"/>
    <col min="10" max="10" width="0" style="103" hidden="1" customWidth="1"/>
  </cols>
  <sheetData>
    <row r="1" spans="2:13" ht="15" thickBot="1"/>
    <row r="2" spans="2:13" s="99" customFormat="1" ht="29.4" thickBot="1">
      <c r="B2" s="216" t="s">
        <v>0</v>
      </c>
      <c r="C2" s="217" t="s">
        <v>1142</v>
      </c>
      <c r="D2" s="217" t="s">
        <v>1133</v>
      </c>
      <c r="E2" s="217" t="s">
        <v>1126</v>
      </c>
      <c r="F2" s="218" t="s">
        <v>2610</v>
      </c>
      <c r="G2" s="218" t="s">
        <v>2602</v>
      </c>
      <c r="H2" s="218" t="s">
        <v>2612</v>
      </c>
      <c r="I2" s="217" t="s">
        <v>1125</v>
      </c>
      <c r="J2" s="219"/>
      <c r="K2" s="99" t="s">
        <v>450</v>
      </c>
      <c r="L2" s="99" t="s">
        <v>451</v>
      </c>
    </row>
    <row r="3" spans="2:13" s="99" customFormat="1">
      <c r="B3" s="136">
        <v>1</v>
      </c>
      <c r="C3" s="136" t="s">
        <v>1143</v>
      </c>
      <c r="D3" s="210" t="s">
        <v>1141</v>
      </c>
      <c r="E3" s="210" t="s">
        <v>1127</v>
      </c>
      <c r="F3" s="136"/>
      <c r="G3" s="136"/>
      <c r="H3" s="136"/>
      <c r="I3" s="136">
        <v>1.5</v>
      </c>
      <c r="K3" s="180">
        <v>45502</v>
      </c>
      <c r="L3" s="180">
        <v>45504</v>
      </c>
      <c r="M3" t="s">
        <v>1136</v>
      </c>
    </row>
    <row r="4" spans="2:13" ht="15" thickBot="1">
      <c r="B4" s="136">
        <v>2</v>
      </c>
      <c r="C4" s="303" t="s">
        <v>1134</v>
      </c>
      <c r="D4" s="179" t="s">
        <v>1131</v>
      </c>
      <c r="E4" s="179" t="s">
        <v>1127</v>
      </c>
      <c r="F4" s="100"/>
      <c r="G4" s="100"/>
      <c r="H4" s="100"/>
      <c r="I4" s="100">
        <v>1.5</v>
      </c>
      <c r="J4" s="99"/>
      <c r="K4" s="180">
        <v>45502</v>
      </c>
      <c r="L4" s="180">
        <v>45504</v>
      </c>
      <c r="M4" t="s">
        <v>1136</v>
      </c>
    </row>
    <row r="5" spans="2:13">
      <c r="B5" s="136">
        <v>3</v>
      </c>
      <c r="C5" s="302"/>
      <c r="D5" s="212" t="s">
        <v>1132</v>
      </c>
      <c r="E5" s="213" t="s">
        <v>1128</v>
      </c>
      <c r="F5" s="211" t="s">
        <v>2607</v>
      </c>
      <c r="G5" s="211" t="s">
        <v>2603</v>
      </c>
      <c r="H5" s="211" t="s">
        <v>2615</v>
      </c>
      <c r="I5" s="211">
        <v>0.5</v>
      </c>
      <c r="J5" s="298">
        <f>SUM(I5:I10)</f>
        <v>3.6</v>
      </c>
      <c r="K5" s="180"/>
      <c r="L5" s="180"/>
    </row>
    <row r="6" spans="2:13">
      <c r="B6" s="136">
        <v>4</v>
      </c>
      <c r="C6" s="303"/>
      <c r="D6" s="207" t="s">
        <v>1129</v>
      </c>
      <c r="E6" s="179" t="s">
        <v>1128</v>
      </c>
      <c r="F6" s="100" t="s">
        <v>2607</v>
      </c>
      <c r="G6" s="100" t="s">
        <v>2604</v>
      </c>
      <c r="H6" s="100"/>
      <c r="I6" s="100">
        <v>1</v>
      </c>
      <c r="J6" s="299"/>
      <c r="K6" s="180"/>
      <c r="L6" s="180"/>
    </row>
    <row r="7" spans="2:13">
      <c r="B7" s="136">
        <v>5</v>
      </c>
      <c r="C7" s="303"/>
      <c r="D7" s="179" t="s">
        <v>2601</v>
      </c>
      <c r="E7" s="179" t="s">
        <v>2605</v>
      </c>
      <c r="F7" s="100" t="s">
        <v>2609</v>
      </c>
      <c r="G7" s="100" t="s">
        <v>2604</v>
      </c>
      <c r="H7" s="100"/>
      <c r="I7" s="100">
        <v>0.5</v>
      </c>
      <c r="J7" s="299"/>
      <c r="K7" s="180">
        <v>45505</v>
      </c>
      <c r="L7" s="180">
        <v>45505</v>
      </c>
    </row>
    <row r="8" spans="2:13">
      <c r="B8" s="136">
        <v>6</v>
      </c>
      <c r="C8" s="303"/>
      <c r="D8" s="179" t="s">
        <v>1130</v>
      </c>
      <c r="E8" s="179" t="s">
        <v>1128</v>
      </c>
      <c r="F8" s="100"/>
      <c r="G8" s="100"/>
      <c r="H8" s="100"/>
      <c r="I8" s="100">
        <v>0.5</v>
      </c>
      <c r="J8" s="299"/>
      <c r="K8" s="180">
        <v>45509</v>
      </c>
      <c r="L8" s="180">
        <v>45509</v>
      </c>
    </row>
    <row r="9" spans="2:13">
      <c r="B9" s="136">
        <v>7</v>
      </c>
      <c r="C9" s="303"/>
      <c r="D9" s="208" t="s">
        <v>2606</v>
      </c>
      <c r="E9" s="208" t="s">
        <v>1128</v>
      </c>
      <c r="F9" s="209" t="s">
        <v>2608</v>
      </c>
      <c r="G9" s="209" t="s">
        <v>2611</v>
      </c>
      <c r="H9" s="209"/>
      <c r="I9" s="209">
        <v>0.1</v>
      </c>
      <c r="J9" s="299"/>
      <c r="K9" s="180">
        <v>45509</v>
      </c>
      <c r="L9" s="180">
        <v>45509</v>
      </c>
    </row>
    <row r="10" spans="2:13" ht="15" thickBot="1">
      <c r="B10" s="136">
        <v>8</v>
      </c>
      <c r="C10" s="304"/>
      <c r="D10" s="215" t="s">
        <v>1135</v>
      </c>
      <c r="E10" s="215" t="s">
        <v>1128</v>
      </c>
      <c r="F10" s="214"/>
      <c r="G10" s="214"/>
      <c r="H10" s="214"/>
      <c r="I10" s="214">
        <v>1</v>
      </c>
      <c r="J10" s="300"/>
      <c r="K10" s="180">
        <v>45510</v>
      </c>
      <c r="L10" s="180">
        <v>45510</v>
      </c>
    </row>
    <row r="11" spans="2:13" ht="15" thickBot="1">
      <c r="B11" s="136">
        <v>9</v>
      </c>
      <c r="C11" s="301" t="s">
        <v>537</v>
      </c>
      <c r="D11" s="210" t="s">
        <v>1131</v>
      </c>
      <c r="E11" s="210" t="s">
        <v>1127</v>
      </c>
      <c r="F11" s="136"/>
      <c r="G11" s="136"/>
      <c r="H11" s="136"/>
      <c r="I11" s="136">
        <v>1</v>
      </c>
      <c r="J11" s="99"/>
      <c r="K11" s="180"/>
      <c r="L11" s="180"/>
    </row>
    <row r="12" spans="2:13">
      <c r="B12" s="136">
        <v>10</v>
      </c>
      <c r="C12" s="302"/>
      <c r="D12" s="212" t="s">
        <v>1132</v>
      </c>
      <c r="E12" s="213" t="s">
        <v>1128</v>
      </c>
      <c r="F12" s="211" t="s">
        <v>2607</v>
      </c>
      <c r="G12" s="211" t="s">
        <v>2603</v>
      </c>
      <c r="H12" s="211"/>
      <c r="I12" s="211">
        <v>0.5</v>
      </c>
      <c r="J12" s="99"/>
      <c r="K12" s="180"/>
      <c r="L12" s="180"/>
    </row>
    <row r="13" spans="2:13">
      <c r="B13" s="136">
        <v>11</v>
      </c>
      <c r="C13" s="303"/>
      <c r="D13" s="207" t="s">
        <v>1129</v>
      </c>
      <c r="E13" s="179" t="s">
        <v>1128</v>
      </c>
      <c r="F13" s="100" t="s">
        <v>2607</v>
      </c>
      <c r="G13" s="100" t="s">
        <v>2604</v>
      </c>
      <c r="H13" s="100"/>
      <c r="I13" s="100">
        <v>1</v>
      </c>
      <c r="J13" s="99"/>
      <c r="K13" s="180"/>
      <c r="L13" s="180"/>
    </row>
    <row r="14" spans="2:13">
      <c r="B14" s="136">
        <v>12</v>
      </c>
      <c r="C14" s="303"/>
      <c r="D14" s="179" t="s">
        <v>2601</v>
      </c>
      <c r="E14" s="179" t="s">
        <v>2605</v>
      </c>
      <c r="F14" s="100" t="s">
        <v>2609</v>
      </c>
      <c r="G14" s="100"/>
      <c r="H14" s="100"/>
      <c r="I14" s="100">
        <v>0.5</v>
      </c>
      <c r="J14" s="99"/>
      <c r="K14" s="180"/>
      <c r="L14" s="180"/>
    </row>
    <row r="15" spans="2:13">
      <c r="B15" s="136">
        <v>13</v>
      </c>
      <c r="C15" s="303"/>
      <c r="D15" s="179" t="s">
        <v>1130</v>
      </c>
      <c r="E15" s="179" t="s">
        <v>1128</v>
      </c>
      <c r="F15" s="100"/>
      <c r="G15" s="100"/>
      <c r="H15" s="100"/>
      <c r="I15" s="100">
        <v>0.5</v>
      </c>
      <c r="J15" s="99"/>
      <c r="K15" s="180"/>
      <c r="L15" s="180"/>
    </row>
    <row r="16" spans="2:13" ht="15" thickBot="1">
      <c r="B16" s="136">
        <v>14</v>
      </c>
      <c r="C16" s="304"/>
      <c r="D16" s="215" t="s">
        <v>1135</v>
      </c>
      <c r="E16" s="215" t="s">
        <v>1128</v>
      </c>
      <c r="F16" s="214"/>
      <c r="G16" s="214"/>
      <c r="H16" s="214"/>
      <c r="I16" s="214">
        <v>1</v>
      </c>
      <c r="J16" s="99"/>
      <c r="K16" s="180"/>
      <c r="L16" s="180"/>
    </row>
    <row r="17" spans="2:12" ht="15" thickBot="1">
      <c r="B17" s="136">
        <v>15</v>
      </c>
      <c r="C17" s="301" t="s">
        <v>1137</v>
      </c>
      <c r="D17" s="210" t="s">
        <v>1131</v>
      </c>
      <c r="E17" s="210" t="s">
        <v>1127</v>
      </c>
      <c r="F17" s="136"/>
      <c r="G17" s="136"/>
      <c r="H17" s="136"/>
      <c r="I17" s="136">
        <v>1</v>
      </c>
      <c r="J17" s="99"/>
      <c r="K17" s="180"/>
      <c r="L17" s="180"/>
    </row>
    <row r="18" spans="2:12">
      <c r="B18" s="136">
        <v>16</v>
      </c>
      <c r="C18" s="302"/>
      <c r="D18" s="212" t="s">
        <v>1132</v>
      </c>
      <c r="E18" s="213" t="s">
        <v>1128</v>
      </c>
      <c r="F18" s="211" t="s">
        <v>2607</v>
      </c>
      <c r="G18" s="211" t="s">
        <v>2603</v>
      </c>
      <c r="H18" s="211"/>
      <c r="I18" s="211">
        <v>0.5</v>
      </c>
      <c r="J18" s="298">
        <f>SUM(I18:I22)</f>
        <v>3.5</v>
      </c>
      <c r="K18" s="180"/>
      <c r="L18" s="180"/>
    </row>
    <row r="19" spans="2:12">
      <c r="B19" s="136">
        <v>17</v>
      </c>
      <c r="C19" s="303"/>
      <c r="D19" s="207" t="s">
        <v>1129</v>
      </c>
      <c r="E19" s="179" t="s">
        <v>1128</v>
      </c>
      <c r="F19" s="100" t="s">
        <v>2607</v>
      </c>
      <c r="G19" s="100" t="s">
        <v>2604</v>
      </c>
      <c r="H19" s="100"/>
      <c r="I19" s="100">
        <v>1</v>
      </c>
      <c r="J19" s="299"/>
      <c r="K19" s="180"/>
      <c r="L19" s="180"/>
    </row>
    <row r="20" spans="2:12">
      <c r="B20" s="136">
        <v>18</v>
      </c>
      <c r="C20" s="303"/>
      <c r="D20" s="179" t="s">
        <v>2601</v>
      </c>
      <c r="E20" s="179" t="s">
        <v>2605</v>
      </c>
      <c r="F20" s="100" t="s">
        <v>2609</v>
      </c>
      <c r="G20" s="100"/>
      <c r="H20" s="100"/>
      <c r="I20" s="100">
        <v>0.5</v>
      </c>
      <c r="J20" s="299"/>
      <c r="K20" s="180"/>
      <c r="L20" s="180"/>
    </row>
    <row r="21" spans="2:12">
      <c r="B21" s="136">
        <v>19</v>
      </c>
      <c r="C21" s="303"/>
      <c r="D21" s="179" t="s">
        <v>1130</v>
      </c>
      <c r="E21" s="179" t="s">
        <v>1128</v>
      </c>
      <c r="F21" s="100"/>
      <c r="G21" s="100"/>
      <c r="H21" s="100"/>
      <c r="I21" s="100">
        <v>0.5</v>
      </c>
      <c r="J21" s="299"/>
      <c r="K21" s="180"/>
      <c r="L21" s="180"/>
    </row>
    <row r="22" spans="2:12" ht="15" thickBot="1">
      <c r="B22" s="136">
        <v>20</v>
      </c>
      <c r="C22" s="304"/>
      <c r="D22" s="215" t="s">
        <v>1135</v>
      </c>
      <c r="E22" s="215" t="s">
        <v>1128</v>
      </c>
      <c r="F22" s="214"/>
      <c r="G22" s="214"/>
      <c r="H22" s="214"/>
      <c r="I22" s="214">
        <v>1</v>
      </c>
      <c r="J22" s="300"/>
      <c r="K22" s="180"/>
      <c r="L22" s="180"/>
    </row>
    <row r="23" spans="2:12" ht="15" thickBot="1">
      <c r="B23" s="136">
        <v>21</v>
      </c>
      <c r="C23" s="305" t="s">
        <v>2617</v>
      </c>
      <c r="D23" s="210" t="s">
        <v>2616</v>
      </c>
      <c r="E23" s="210" t="s">
        <v>1127</v>
      </c>
      <c r="F23" s="136"/>
      <c r="G23" s="136"/>
      <c r="H23" s="136"/>
      <c r="I23" s="136">
        <v>1</v>
      </c>
      <c r="J23" s="99"/>
    </row>
    <row r="24" spans="2:12">
      <c r="B24" s="136">
        <v>22</v>
      </c>
      <c r="C24" s="306"/>
      <c r="D24" s="212" t="s">
        <v>1132</v>
      </c>
      <c r="E24" s="213" t="s">
        <v>1128</v>
      </c>
      <c r="F24" s="211" t="s">
        <v>2607</v>
      </c>
      <c r="G24" s="211" t="s">
        <v>2603</v>
      </c>
      <c r="H24" s="211"/>
      <c r="I24" s="211">
        <v>0.5</v>
      </c>
      <c r="J24" s="298">
        <f>SUM(I24:I28)</f>
        <v>3.5</v>
      </c>
    </row>
    <row r="25" spans="2:12">
      <c r="B25" s="136">
        <v>23</v>
      </c>
      <c r="C25" s="307"/>
      <c r="D25" s="207" t="s">
        <v>1129</v>
      </c>
      <c r="E25" s="179" t="s">
        <v>1128</v>
      </c>
      <c r="F25" s="100" t="s">
        <v>2607</v>
      </c>
      <c r="G25" s="100" t="s">
        <v>2604</v>
      </c>
      <c r="H25" s="100"/>
      <c r="I25" s="100">
        <v>1</v>
      </c>
      <c r="J25" s="299"/>
    </row>
    <row r="26" spans="2:12">
      <c r="B26" s="136">
        <v>24</v>
      </c>
      <c r="C26" s="307"/>
      <c r="D26" s="179" t="s">
        <v>2601</v>
      </c>
      <c r="E26" s="179" t="s">
        <v>2605</v>
      </c>
      <c r="F26" s="100" t="s">
        <v>2609</v>
      </c>
      <c r="G26" s="100"/>
      <c r="H26" s="100"/>
      <c r="I26" s="100">
        <v>0.5</v>
      </c>
      <c r="J26" s="299"/>
    </row>
    <row r="27" spans="2:12">
      <c r="B27" s="136">
        <v>25</v>
      </c>
      <c r="C27" s="307"/>
      <c r="D27" s="179" t="s">
        <v>1130</v>
      </c>
      <c r="E27" s="179" t="s">
        <v>1128</v>
      </c>
      <c r="F27" s="100"/>
      <c r="G27" s="100"/>
      <c r="H27" s="100"/>
      <c r="I27" s="100">
        <v>0.5</v>
      </c>
      <c r="J27" s="299"/>
    </row>
    <row r="28" spans="2:12" ht="15" thickBot="1">
      <c r="B28" s="136">
        <v>26</v>
      </c>
      <c r="C28" s="308"/>
      <c r="D28" s="215" t="s">
        <v>1135</v>
      </c>
      <c r="E28" s="215" t="s">
        <v>1128</v>
      </c>
      <c r="F28" s="214"/>
      <c r="G28" s="214"/>
      <c r="H28" s="214"/>
      <c r="I28" s="214">
        <v>1</v>
      </c>
      <c r="J28" s="300"/>
    </row>
    <row r="29" spans="2:12" ht="15" thickBot="1">
      <c r="B29" s="136">
        <v>27</v>
      </c>
      <c r="C29" s="309" t="s">
        <v>1138</v>
      </c>
      <c r="D29" s="210" t="s">
        <v>1131</v>
      </c>
      <c r="E29" s="210" t="s">
        <v>1127</v>
      </c>
      <c r="F29" s="136"/>
      <c r="G29" s="136"/>
      <c r="H29" s="136"/>
      <c r="I29" s="136">
        <v>1</v>
      </c>
      <c r="J29" s="99"/>
    </row>
    <row r="30" spans="2:12">
      <c r="B30" s="136">
        <v>28</v>
      </c>
      <c r="C30" s="310"/>
      <c r="D30" s="212" t="s">
        <v>1132</v>
      </c>
      <c r="E30" s="213" t="s">
        <v>1128</v>
      </c>
      <c r="F30" s="211" t="s">
        <v>2607</v>
      </c>
      <c r="G30" s="211" t="s">
        <v>2603</v>
      </c>
      <c r="H30" s="211"/>
      <c r="I30" s="211">
        <v>0.5</v>
      </c>
      <c r="J30" s="298">
        <f>SUM(I30:I34)</f>
        <v>3.5</v>
      </c>
    </row>
    <row r="31" spans="2:12">
      <c r="B31" s="136">
        <v>29</v>
      </c>
      <c r="C31" s="311"/>
      <c r="D31" s="207" t="s">
        <v>1129</v>
      </c>
      <c r="E31" s="179" t="s">
        <v>1128</v>
      </c>
      <c r="F31" s="100" t="s">
        <v>2607</v>
      </c>
      <c r="G31" s="100" t="s">
        <v>2604</v>
      </c>
      <c r="H31" s="100"/>
      <c r="I31" s="100">
        <v>1</v>
      </c>
      <c r="J31" s="299"/>
    </row>
    <row r="32" spans="2:12">
      <c r="B32" s="136">
        <v>30</v>
      </c>
      <c r="C32" s="311"/>
      <c r="D32" s="179" t="s">
        <v>2601</v>
      </c>
      <c r="E32" s="179" t="s">
        <v>2605</v>
      </c>
      <c r="F32" s="100" t="s">
        <v>2609</v>
      </c>
      <c r="G32" s="100"/>
      <c r="H32" s="100"/>
      <c r="I32" s="100">
        <v>0.5</v>
      </c>
      <c r="J32" s="299"/>
    </row>
    <row r="33" spans="2:10">
      <c r="B33" s="136">
        <v>31</v>
      </c>
      <c r="C33" s="311"/>
      <c r="D33" s="179" t="s">
        <v>1130</v>
      </c>
      <c r="E33" s="179" t="s">
        <v>1128</v>
      </c>
      <c r="F33" s="100"/>
      <c r="G33" s="100"/>
      <c r="H33" s="100"/>
      <c r="I33" s="100">
        <v>0.5</v>
      </c>
      <c r="J33" s="299"/>
    </row>
    <row r="34" spans="2:10" ht="15" thickBot="1">
      <c r="B34" s="136">
        <v>32</v>
      </c>
      <c r="C34" s="312"/>
      <c r="D34" s="215" t="s">
        <v>1135</v>
      </c>
      <c r="E34" s="215" t="s">
        <v>1128</v>
      </c>
      <c r="F34" s="214"/>
      <c r="G34" s="214"/>
      <c r="H34" s="214"/>
      <c r="I34" s="214">
        <v>1</v>
      </c>
      <c r="J34" s="300"/>
    </row>
    <row r="35" spans="2:10" ht="15" thickBot="1">
      <c r="B35" s="136">
        <v>33</v>
      </c>
      <c r="C35" s="305" t="s">
        <v>1139</v>
      </c>
      <c r="D35" s="210" t="s">
        <v>1131</v>
      </c>
      <c r="E35" s="210" t="s">
        <v>1127</v>
      </c>
      <c r="F35" s="136"/>
      <c r="G35" s="136"/>
      <c r="H35" s="136"/>
      <c r="I35" s="136">
        <v>1</v>
      </c>
      <c r="J35" s="99"/>
    </row>
    <row r="36" spans="2:10">
      <c r="B36" s="136">
        <v>34</v>
      </c>
      <c r="C36" s="306"/>
      <c r="D36" s="212" t="s">
        <v>1132</v>
      </c>
      <c r="E36" s="213" t="s">
        <v>1128</v>
      </c>
      <c r="F36" s="211" t="s">
        <v>2607</v>
      </c>
      <c r="G36" s="211" t="s">
        <v>2603</v>
      </c>
      <c r="H36" s="211"/>
      <c r="I36" s="211">
        <v>0.5</v>
      </c>
      <c r="J36" s="298">
        <f>SUM(I36:I40)</f>
        <v>3.5</v>
      </c>
    </row>
    <row r="37" spans="2:10">
      <c r="B37" s="136">
        <v>35</v>
      </c>
      <c r="C37" s="307"/>
      <c r="D37" s="207" t="s">
        <v>1129</v>
      </c>
      <c r="E37" s="179" t="s">
        <v>1128</v>
      </c>
      <c r="F37" s="100" t="s">
        <v>2607</v>
      </c>
      <c r="G37" s="100" t="s">
        <v>2604</v>
      </c>
      <c r="H37" s="100"/>
      <c r="I37" s="100">
        <v>1</v>
      </c>
      <c r="J37" s="299"/>
    </row>
    <row r="38" spans="2:10">
      <c r="B38" s="136">
        <v>36</v>
      </c>
      <c r="C38" s="307"/>
      <c r="D38" s="179" t="s">
        <v>2601</v>
      </c>
      <c r="E38" s="179" t="s">
        <v>2605</v>
      </c>
      <c r="F38" s="100" t="s">
        <v>2609</v>
      </c>
      <c r="G38" s="100"/>
      <c r="H38" s="100"/>
      <c r="I38" s="100">
        <v>0.5</v>
      </c>
      <c r="J38" s="299"/>
    </row>
    <row r="39" spans="2:10">
      <c r="B39" s="136">
        <v>37</v>
      </c>
      <c r="C39" s="307"/>
      <c r="D39" s="179" t="s">
        <v>1130</v>
      </c>
      <c r="E39" s="179" t="s">
        <v>1128</v>
      </c>
      <c r="F39" s="100"/>
      <c r="G39" s="100"/>
      <c r="H39" s="100"/>
      <c r="I39" s="100">
        <v>0.5</v>
      </c>
      <c r="J39" s="299"/>
    </row>
    <row r="40" spans="2:10" ht="15" thickBot="1">
      <c r="B40" s="136">
        <v>38</v>
      </c>
      <c r="C40" s="308"/>
      <c r="D40" s="215" t="s">
        <v>1135</v>
      </c>
      <c r="E40" s="215" t="s">
        <v>1128</v>
      </c>
      <c r="F40" s="214"/>
      <c r="G40" s="214"/>
      <c r="H40" s="214"/>
      <c r="I40" s="214">
        <v>1</v>
      </c>
      <c r="J40" s="300"/>
    </row>
    <row r="41" spans="2:10" ht="15" thickBot="1">
      <c r="B41" s="136">
        <v>39</v>
      </c>
      <c r="C41" s="305" t="s">
        <v>1140</v>
      </c>
      <c r="D41" s="210" t="s">
        <v>1131</v>
      </c>
      <c r="E41" s="210" t="s">
        <v>1127</v>
      </c>
      <c r="F41" s="136"/>
      <c r="G41" s="136"/>
      <c r="H41" s="136"/>
      <c r="I41" s="136">
        <v>1</v>
      </c>
      <c r="J41" s="99"/>
    </row>
    <row r="42" spans="2:10">
      <c r="B42" s="136">
        <v>40</v>
      </c>
      <c r="C42" s="306"/>
      <c r="D42" s="212" t="s">
        <v>1132</v>
      </c>
      <c r="E42" s="213" t="s">
        <v>1128</v>
      </c>
      <c r="F42" s="211" t="s">
        <v>2607</v>
      </c>
      <c r="G42" s="211" t="s">
        <v>2603</v>
      </c>
      <c r="H42" s="211"/>
      <c r="I42" s="211">
        <v>0.5</v>
      </c>
      <c r="J42" s="298">
        <f>SUM(I42:I46)</f>
        <v>3.5</v>
      </c>
    </row>
    <row r="43" spans="2:10">
      <c r="B43" s="136">
        <v>41</v>
      </c>
      <c r="C43" s="307"/>
      <c r="D43" s="207" t="s">
        <v>1129</v>
      </c>
      <c r="E43" s="179" t="s">
        <v>1128</v>
      </c>
      <c r="F43" s="100" t="s">
        <v>2607</v>
      </c>
      <c r="G43" s="100" t="s">
        <v>2604</v>
      </c>
      <c r="H43" s="100"/>
      <c r="I43" s="100">
        <v>1</v>
      </c>
      <c r="J43" s="299"/>
    </row>
    <row r="44" spans="2:10">
      <c r="B44" s="136">
        <v>42</v>
      </c>
      <c r="C44" s="307"/>
      <c r="D44" s="179" t="s">
        <v>2613</v>
      </c>
      <c r="E44" s="179" t="s">
        <v>2605</v>
      </c>
      <c r="F44" s="100" t="s">
        <v>2609</v>
      </c>
      <c r="G44" s="100"/>
      <c r="H44" s="100"/>
      <c r="I44" s="100">
        <v>0.5</v>
      </c>
      <c r="J44" s="299"/>
    </row>
    <row r="45" spans="2:10">
      <c r="B45" s="136">
        <v>43</v>
      </c>
      <c r="C45" s="307"/>
      <c r="D45" s="179" t="s">
        <v>1130</v>
      </c>
      <c r="E45" s="179" t="s">
        <v>1128</v>
      </c>
      <c r="F45" s="100"/>
      <c r="G45" s="100"/>
      <c r="H45" s="100"/>
      <c r="I45" s="100">
        <v>0.5</v>
      </c>
      <c r="J45" s="299"/>
    </row>
    <row r="46" spans="2:10" ht="15" thickBot="1">
      <c r="B46" s="136">
        <v>44</v>
      </c>
      <c r="C46" s="307"/>
      <c r="D46" s="179" t="s">
        <v>1135</v>
      </c>
      <c r="E46" s="179" t="s">
        <v>1128</v>
      </c>
      <c r="F46" s="100"/>
      <c r="G46" s="100"/>
      <c r="H46" s="100"/>
      <c r="I46" s="100">
        <v>1</v>
      </c>
      <c r="J46" s="300"/>
    </row>
    <row r="47" spans="2:10">
      <c r="B47" s="136">
        <v>45</v>
      </c>
      <c r="C47" s="303" t="s">
        <v>587</v>
      </c>
      <c r="D47" s="179" t="s">
        <v>2614</v>
      </c>
      <c r="E47" s="179" t="s">
        <v>1128</v>
      </c>
      <c r="F47" s="100" t="s">
        <v>2609</v>
      </c>
      <c r="G47" s="100" t="s">
        <v>2604</v>
      </c>
      <c r="H47" s="100"/>
      <c r="I47" s="100">
        <v>0.5</v>
      </c>
      <c r="J47" s="299">
        <f>SUM(I47:I49)</f>
        <v>2</v>
      </c>
    </row>
    <row r="48" spans="2:10">
      <c r="B48" s="136">
        <v>46</v>
      </c>
      <c r="C48" s="303"/>
      <c r="D48" s="179" t="s">
        <v>2613</v>
      </c>
      <c r="E48" s="179" t="s">
        <v>1128</v>
      </c>
      <c r="F48" s="100" t="s">
        <v>2609</v>
      </c>
      <c r="G48" s="100" t="s">
        <v>2604</v>
      </c>
      <c r="H48" s="100"/>
      <c r="I48" s="100">
        <v>0.5</v>
      </c>
      <c r="J48" s="299"/>
    </row>
    <row r="49" spans="2:10" ht="15" thickBot="1">
      <c r="B49" s="136">
        <v>47</v>
      </c>
      <c r="C49" s="304"/>
      <c r="D49" s="215" t="s">
        <v>1135</v>
      </c>
      <c r="E49" s="215" t="s">
        <v>1128</v>
      </c>
      <c r="F49" s="214"/>
      <c r="G49" s="214"/>
      <c r="H49" s="214"/>
      <c r="I49" s="214">
        <v>1</v>
      </c>
      <c r="J49" s="300"/>
    </row>
    <row r="50" spans="2:10">
      <c r="C50" s="98" t="s">
        <v>2618</v>
      </c>
      <c r="I50" s="103">
        <f>SUM(I3:I49)</f>
        <v>35.6</v>
      </c>
    </row>
    <row r="51" spans="2:10">
      <c r="J51" s="103">
        <f>SUM(J5:J49)</f>
        <v>23.1</v>
      </c>
    </row>
  </sheetData>
  <autoFilter ref="B2:I51" xr:uid="{EF60E2E4-E57A-47EE-AB0E-E42457403F4C}"/>
  <mergeCells count="15">
    <mergeCell ref="J42:J46"/>
    <mergeCell ref="J47:J49"/>
    <mergeCell ref="C11:C16"/>
    <mergeCell ref="J5:J10"/>
    <mergeCell ref="J18:J22"/>
    <mergeCell ref="J24:J28"/>
    <mergeCell ref="J30:J34"/>
    <mergeCell ref="J36:J40"/>
    <mergeCell ref="C41:C46"/>
    <mergeCell ref="C47:C49"/>
    <mergeCell ref="C4:C10"/>
    <mergeCell ref="C17:C22"/>
    <mergeCell ref="C23:C28"/>
    <mergeCell ref="C29:C34"/>
    <mergeCell ref="C35:C40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B6BE-8EE7-4073-8E99-16DF1DDD9062}">
  <dimension ref="A1"/>
  <sheetViews>
    <sheetView zoomScale="115" zoomScaleNormal="115" workbookViewId="0">
      <selection activeCell="U53" sqref="U53"/>
    </sheetView>
  </sheetViews>
  <sheetFormatPr defaultRowHeight="14.4"/>
  <sheetData/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3ED0-5FF5-4121-BDA7-9B15363D2B00}">
  <dimension ref="A1:K21"/>
  <sheetViews>
    <sheetView zoomScale="130" zoomScaleNormal="130" workbookViewId="0">
      <selection activeCell="J3" sqref="J3:J6"/>
    </sheetView>
  </sheetViews>
  <sheetFormatPr defaultColWidth="9" defaultRowHeight="14.4"/>
  <cols>
    <col min="1" max="1" width="5.21875" style="99" bestFit="1" customWidth="1"/>
    <col min="2" max="2" width="15.109375" style="99" bestFit="1" customWidth="1"/>
    <col min="3" max="4" width="9" style="99"/>
    <col min="5" max="5" width="9.21875" style="99" bestFit="1" customWidth="1"/>
    <col min="6" max="7" width="9" style="99"/>
    <col min="8" max="8" width="12.33203125" style="99" bestFit="1" customWidth="1"/>
    <col min="9" max="16384" width="9" style="103"/>
  </cols>
  <sheetData>
    <row r="1" spans="1:11" ht="109.5" customHeight="1">
      <c r="A1" s="321" t="s">
        <v>750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</row>
    <row r="2" spans="1:11" ht="15">
      <c r="A2" s="102" t="s">
        <v>449</v>
      </c>
      <c r="B2" s="102" t="s">
        <v>461</v>
      </c>
      <c r="C2" s="102" t="s">
        <v>450</v>
      </c>
      <c r="D2" s="102" t="s">
        <v>451</v>
      </c>
      <c r="E2" s="102" t="s">
        <v>409</v>
      </c>
      <c r="F2" s="102" t="s">
        <v>452</v>
      </c>
      <c r="G2" s="102" t="s">
        <v>453</v>
      </c>
      <c r="H2" s="102" t="s">
        <v>460</v>
      </c>
      <c r="I2" s="133" t="s">
        <v>474</v>
      </c>
      <c r="J2" s="133" t="s">
        <v>475</v>
      </c>
      <c r="K2" s="133" t="s">
        <v>466</v>
      </c>
    </row>
    <row r="3" spans="1:11">
      <c r="A3" s="313">
        <v>1</v>
      </c>
      <c r="B3" s="315" t="s">
        <v>431</v>
      </c>
      <c r="C3" s="318">
        <v>0.25</v>
      </c>
      <c r="D3" s="318">
        <v>0.27777777777777779</v>
      </c>
      <c r="E3" s="108" t="s">
        <v>440</v>
      </c>
      <c r="F3" s="109">
        <v>0.25694444444444442</v>
      </c>
      <c r="G3" s="109">
        <v>0.27777777777777779</v>
      </c>
      <c r="H3" s="130">
        <v>25</v>
      </c>
      <c r="I3" s="110" t="str">
        <f>TEXT(G3-F3,"[m]")</f>
        <v>30</v>
      </c>
      <c r="J3" s="111">
        <f>H3*I3</f>
        <v>750</v>
      </c>
      <c r="K3" s="104" t="s">
        <v>454</v>
      </c>
    </row>
    <row r="4" spans="1:11">
      <c r="A4" s="314"/>
      <c r="B4" s="316"/>
      <c r="C4" s="319"/>
      <c r="D4" s="319"/>
      <c r="E4" s="113" t="s">
        <v>458</v>
      </c>
      <c r="F4" s="114">
        <v>0.25</v>
      </c>
      <c r="G4" s="114">
        <v>0.27083333333333331</v>
      </c>
      <c r="H4" s="131">
        <v>12</v>
      </c>
      <c r="I4" s="115" t="str">
        <f t="shared" ref="I4:I21" si="0">TEXT(G4-F4,"[m]")</f>
        <v>30</v>
      </c>
      <c r="J4" s="116">
        <f t="shared" ref="J4:J21" si="1">H4*I4</f>
        <v>360</v>
      </c>
      <c r="K4" s="104" t="s">
        <v>455</v>
      </c>
    </row>
    <row r="5" spans="1:11">
      <c r="A5" s="314"/>
      <c r="B5" s="316"/>
      <c r="C5" s="319"/>
      <c r="D5" s="319"/>
      <c r="E5" s="112" t="s">
        <v>462</v>
      </c>
      <c r="F5" s="109">
        <v>0.25</v>
      </c>
      <c r="G5" s="109">
        <v>0.27777777777777779</v>
      </c>
      <c r="H5" s="112">
        <v>2</v>
      </c>
      <c r="I5" s="110" t="str">
        <f t="shared" si="0"/>
        <v>40</v>
      </c>
      <c r="J5" s="111">
        <f t="shared" si="1"/>
        <v>80</v>
      </c>
      <c r="K5" s="104" t="s">
        <v>454</v>
      </c>
    </row>
    <row r="6" spans="1:11">
      <c r="A6" s="301"/>
      <c r="B6" s="317"/>
      <c r="C6" s="320"/>
      <c r="D6" s="320"/>
      <c r="E6" s="113" t="s">
        <v>463</v>
      </c>
      <c r="F6" s="114">
        <v>0.25</v>
      </c>
      <c r="G6" s="114">
        <v>0.27777777777777779</v>
      </c>
      <c r="H6" s="113">
        <v>3</v>
      </c>
      <c r="I6" s="115" t="str">
        <f t="shared" si="0"/>
        <v>40</v>
      </c>
      <c r="J6" s="116">
        <f t="shared" si="1"/>
        <v>120</v>
      </c>
      <c r="K6" s="104" t="s">
        <v>455</v>
      </c>
    </row>
    <row r="7" spans="1:11">
      <c r="A7" s="313">
        <v>2</v>
      </c>
      <c r="B7" s="315" t="s">
        <v>433</v>
      </c>
      <c r="C7" s="318">
        <v>0.2638888888888889</v>
      </c>
      <c r="D7" s="318">
        <v>0.29166666666666669</v>
      </c>
      <c r="E7" s="108" t="s">
        <v>440</v>
      </c>
      <c r="F7" s="109">
        <v>0.27083333333333331</v>
      </c>
      <c r="G7" s="109">
        <v>0.29166666666666669</v>
      </c>
      <c r="H7" s="130">
        <v>25</v>
      </c>
      <c r="I7" s="110" t="str">
        <f t="shared" si="0"/>
        <v>30</v>
      </c>
      <c r="J7" s="111">
        <f t="shared" si="1"/>
        <v>750</v>
      </c>
      <c r="K7" s="104" t="s">
        <v>454</v>
      </c>
    </row>
    <row r="8" spans="1:11">
      <c r="A8" s="314"/>
      <c r="B8" s="316"/>
      <c r="C8" s="319"/>
      <c r="D8" s="319"/>
      <c r="E8" s="113" t="s">
        <v>458</v>
      </c>
      <c r="F8" s="114">
        <v>0.2638888888888889</v>
      </c>
      <c r="G8" s="114">
        <v>0.28472222222222221</v>
      </c>
      <c r="H8" s="131">
        <v>12</v>
      </c>
      <c r="I8" s="115" t="str">
        <f t="shared" si="0"/>
        <v>30</v>
      </c>
      <c r="J8" s="116">
        <f t="shared" si="1"/>
        <v>360</v>
      </c>
      <c r="K8" s="104" t="s">
        <v>455</v>
      </c>
    </row>
    <row r="9" spans="1:11">
      <c r="A9" s="314"/>
      <c r="B9" s="316"/>
      <c r="C9" s="319"/>
      <c r="D9" s="319"/>
      <c r="E9" s="112" t="s">
        <v>465</v>
      </c>
      <c r="F9" s="109">
        <v>0.2638888888888889</v>
      </c>
      <c r="G9" s="109">
        <v>0.29166666666666669</v>
      </c>
      <c r="H9" s="112">
        <v>2</v>
      </c>
      <c r="I9" s="110" t="str">
        <f t="shared" si="0"/>
        <v>40</v>
      </c>
      <c r="J9" s="111">
        <f t="shared" si="1"/>
        <v>80</v>
      </c>
      <c r="K9" s="104" t="s">
        <v>454</v>
      </c>
    </row>
    <row r="10" spans="1:11">
      <c r="A10" s="301"/>
      <c r="B10" s="317"/>
      <c r="C10" s="320"/>
      <c r="D10" s="320"/>
      <c r="E10" s="113" t="s">
        <v>463</v>
      </c>
      <c r="F10" s="114">
        <v>0.2638888888888889</v>
      </c>
      <c r="G10" s="114">
        <v>0.29166666666666669</v>
      </c>
      <c r="H10" s="113">
        <v>3</v>
      </c>
      <c r="I10" s="115" t="str">
        <f t="shared" si="0"/>
        <v>40</v>
      </c>
      <c r="J10" s="116">
        <f t="shared" si="1"/>
        <v>120</v>
      </c>
      <c r="K10" s="104" t="s">
        <v>455</v>
      </c>
    </row>
    <row r="11" spans="1:11">
      <c r="A11" s="313">
        <v>3</v>
      </c>
      <c r="B11" s="315" t="s">
        <v>415</v>
      </c>
      <c r="C11" s="318">
        <v>0.29166666666666669</v>
      </c>
      <c r="D11" s="318">
        <v>0.33333333333333331</v>
      </c>
      <c r="E11" s="112" t="s">
        <v>457</v>
      </c>
      <c r="F11" s="109">
        <v>0.29166666666666669</v>
      </c>
      <c r="G11" s="109">
        <v>0.33333333333333331</v>
      </c>
      <c r="H11" s="130">
        <v>25</v>
      </c>
      <c r="I11" s="110" t="str">
        <f t="shared" si="0"/>
        <v>60</v>
      </c>
      <c r="J11" s="111">
        <f t="shared" si="1"/>
        <v>1500</v>
      </c>
      <c r="K11" s="104" t="s">
        <v>454</v>
      </c>
    </row>
    <row r="12" spans="1:11">
      <c r="A12" s="314"/>
      <c r="B12" s="316"/>
      <c r="C12" s="319"/>
      <c r="D12" s="319"/>
      <c r="E12" s="113" t="s">
        <v>458</v>
      </c>
      <c r="F12" s="114">
        <v>0.29166666666666669</v>
      </c>
      <c r="G12" s="114">
        <v>0.3125</v>
      </c>
      <c r="H12" s="131">
        <v>12</v>
      </c>
      <c r="I12" s="115" t="str">
        <f t="shared" si="0"/>
        <v>30</v>
      </c>
      <c r="J12" s="116">
        <f t="shared" si="1"/>
        <v>360</v>
      </c>
      <c r="K12" s="104" t="s">
        <v>455</v>
      </c>
    </row>
    <row r="13" spans="1:11">
      <c r="A13" s="314"/>
      <c r="B13" s="316"/>
      <c r="C13" s="319"/>
      <c r="D13" s="319"/>
      <c r="E13" s="112" t="s">
        <v>462</v>
      </c>
      <c r="F13" s="109">
        <v>0.29166666666666669</v>
      </c>
      <c r="G13" s="109">
        <v>0.33333333333333331</v>
      </c>
      <c r="H13" s="112">
        <v>2</v>
      </c>
      <c r="I13" s="110" t="str">
        <f t="shared" si="0"/>
        <v>60</v>
      </c>
      <c r="J13" s="111">
        <f t="shared" si="1"/>
        <v>120</v>
      </c>
      <c r="K13" s="104" t="s">
        <v>454</v>
      </c>
    </row>
    <row r="14" spans="1:11">
      <c r="A14" s="314"/>
      <c r="B14" s="316"/>
      <c r="C14" s="319"/>
      <c r="D14" s="319"/>
      <c r="E14" s="112" t="s">
        <v>465</v>
      </c>
      <c r="F14" s="109">
        <v>0.29166666666666669</v>
      </c>
      <c r="G14" s="109">
        <v>0.33333333333333331</v>
      </c>
      <c r="H14" s="112">
        <v>2</v>
      </c>
      <c r="I14" s="110" t="str">
        <f t="shared" si="0"/>
        <v>60</v>
      </c>
      <c r="J14" s="111">
        <f t="shared" si="1"/>
        <v>120</v>
      </c>
      <c r="K14" s="104" t="s">
        <v>454</v>
      </c>
    </row>
    <row r="15" spans="1:11">
      <c r="A15" s="301"/>
      <c r="B15" s="317"/>
      <c r="C15" s="320"/>
      <c r="D15" s="320"/>
      <c r="E15" s="113" t="s">
        <v>463</v>
      </c>
      <c r="F15" s="114">
        <v>0.29166666666666669</v>
      </c>
      <c r="G15" s="114">
        <v>0.33333333333333331</v>
      </c>
      <c r="H15" s="113">
        <v>3</v>
      </c>
      <c r="I15" s="115" t="str">
        <f t="shared" si="0"/>
        <v>60</v>
      </c>
      <c r="J15" s="116">
        <f t="shared" si="1"/>
        <v>180</v>
      </c>
      <c r="K15" s="104" t="s">
        <v>455</v>
      </c>
    </row>
    <row r="16" spans="1:11">
      <c r="A16" s="313">
        <v>4</v>
      </c>
      <c r="B16" s="315" t="s">
        <v>438</v>
      </c>
      <c r="C16" s="318">
        <v>0.3125</v>
      </c>
      <c r="D16" s="318">
        <v>0.51388888888888884</v>
      </c>
      <c r="E16" s="112" t="s">
        <v>457</v>
      </c>
      <c r="F16" s="109">
        <v>0.33333333333333331</v>
      </c>
      <c r="G16" s="109">
        <v>0.51388888888888884</v>
      </c>
      <c r="H16" s="130">
        <v>25</v>
      </c>
      <c r="I16" s="110" t="str">
        <f t="shared" si="0"/>
        <v>260</v>
      </c>
      <c r="J16" s="111">
        <f t="shared" si="1"/>
        <v>6500</v>
      </c>
      <c r="K16" s="104" t="s">
        <v>454</v>
      </c>
    </row>
    <row r="17" spans="1:11">
      <c r="A17" s="314"/>
      <c r="B17" s="316"/>
      <c r="C17" s="319"/>
      <c r="D17" s="319"/>
      <c r="E17" s="113" t="s">
        <v>458</v>
      </c>
      <c r="F17" s="114">
        <v>0.3125</v>
      </c>
      <c r="G17" s="114">
        <v>0.5</v>
      </c>
      <c r="H17" s="131">
        <v>12</v>
      </c>
      <c r="I17" s="115" t="str">
        <f t="shared" si="0"/>
        <v>270</v>
      </c>
      <c r="J17" s="116">
        <f t="shared" si="1"/>
        <v>3240</v>
      </c>
      <c r="K17" s="104" t="s">
        <v>455</v>
      </c>
    </row>
    <row r="18" spans="1:11">
      <c r="A18" s="314"/>
      <c r="B18" s="316"/>
      <c r="C18" s="319"/>
      <c r="D18" s="319"/>
      <c r="E18" s="117" t="s">
        <v>459</v>
      </c>
      <c r="F18" s="118">
        <v>0.35416666666666669</v>
      </c>
      <c r="G18" s="118">
        <v>0.51388888888888884</v>
      </c>
      <c r="H18" s="132">
        <v>8</v>
      </c>
      <c r="I18" s="119" t="str">
        <f t="shared" si="0"/>
        <v>230</v>
      </c>
      <c r="J18" s="120">
        <f t="shared" si="1"/>
        <v>1840</v>
      </c>
      <c r="K18" s="104" t="s">
        <v>456</v>
      </c>
    </row>
    <row r="19" spans="1:11">
      <c r="A19" s="314"/>
      <c r="B19" s="316"/>
      <c r="C19" s="319"/>
      <c r="D19" s="319"/>
      <c r="E19" s="112" t="s">
        <v>462</v>
      </c>
      <c r="F19" s="109">
        <v>0.33333333333333331</v>
      </c>
      <c r="G19" s="109">
        <v>0.51388888888888884</v>
      </c>
      <c r="H19" s="112">
        <v>2</v>
      </c>
      <c r="I19" s="110" t="str">
        <f t="shared" si="0"/>
        <v>260</v>
      </c>
      <c r="J19" s="111">
        <f t="shared" si="1"/>
        <v>520</v>
      </c>
      <c r="K19" s="104" t="s">
        <v>454</v>
      </c>
    </row>
    <row r="20" spans="1:11">
      <c r="A20" s="314"/>
      <c r="B20" s="316"/>
      <c r="C20" s="319"/>
      <c r="D20" s="319"/>
      <c r="E20" s="112" t="s">
        <v>465</v>
      </c>
      <c r="F20" s="109">
        <v>0.33333333333333331</v>
      </c>
      <c r="G20" s="109">
        <v>0.51388888888888884</v>
      </c>
      <c r="H20" s="112">
        <v>2</v>
      </c>
      <c r="I20" s="110" t="str">
        <f t="shared" si="0"/>
        <v>260</v>
      </c>
      <c r="J20" s="111">
        <f t="shared" si="1"/>
        <v>520</v>
      </c>
      <c r="K20" s="104" t="s">
        <v>454</v>
      </c>
    </row>
    <row r="21" spans="1:11">
      <c r="A21" s="301"/>
      <c r="B21" s="317"/>
      <c r="C21" s="320"/>
      <c r="D21" s="320"/>
      <c r="E21" s="113" t="s">
        <v>463</v>
      </c>
      <c r="F21" s="114">
        <v>0.33333333333333331</v>
      </c>
      <c r="G21" s="114">
        <v>0.51388888888888884</v>
      </c>
      <c r="H21" s="113">
        <v>3</v>
      </c>
      <c r="I21" s="115" t="str">
        <f t="shared" si="0"/>
        <v>260</v>
      </c>
      <c r="J21" s="116">
        <f t="shared" si="1"/>
        <v>780</v>
      </c>
      <c r="K21" s="104" t="s">
        <v>455</v>
      </c>
    </row>
  </sheetData>
  <mergeCells count="17">
    <mergeCell ref="A1:K1"/>
    <mergeCell ref="B11:B15"/>
    <mergeCell ref="A3:A6"/>
    <mergeCell ref="A7:A10"/>
    <mergeCell ref="A11:A15"/>
    <mergeCell ref="B7:B10"/>
    <mergeCell ref="C11:C15"/>
    <mergeCell ref="D11:D15"/>
    <mergeCell ref="A16:A21"/>
    <mergeCell ref="B16:B21"/>
    <mergeCell ref="B3:B6"/>
    <mergeCell ref="C3:C6"/>
    <mergeCell ref="D3:D6"/>
    <mergeCell ref="C7:C10"/>
    <mergeCell ref="D7:D10"/>
    <mergeCell ref="C16:C21"/>
    <mergeCell ref="D16:D2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97D-17E3-48F8-9C65-0330E25F6E76}">
  <dimension ref="A1:B8"/>
  <sheetViews>
    <sheetView workbookViewId="0">
      <selection sqref="A1:B8"/>
    </sheetView>
  </sheetViews>
  <sheetFormatPr defaultRowHeight="14.4"/>
  <cols>
    <col min="2" max="2" width="11" customWidth="1"/>
  </cols>
  <sheetData>
    <row r="1" spans="1:2" ht="51.75" customHeight="1">
      <c r="A1" s="323" t="s">
        <v>749</v>
      </c>
      <c r="B1" s="323"/>
    </row>
    <row r="2" spans="1:2">
      <c r="A2" s="100" t="s">
        <v>466</v>
      </c>
      <c r="B2" s="100" t="s">
        <v>409</v>
      </c>
    </row>
    <row r="3" spans="1:2">
      <c r="A3" s="100" t="s">
        <v>454</v>
      </c>
      <c r="B3" s="100" t="s">
        <v>457</v>
      </c>
    </row>
    <row r="4" spans="1:2">
      <c r="A4" s="100" t="s">
        <v>454</v>
      </c>
      <c r="B4" s="100" t="s">
        <v>462</v>
      </c>
    </row>
    <row r="5" spans="1:2">
      <c r="A5" s="100" t="s">
        <v>454</v>
      </c>
      <c r="B5" s="100" t="s">
        <v>464</v>
      </c>
    </row>
    <row r="6" spans="1:2">
      <c r="A6" s="100" t="s">
        <v>455</v>
      </c>
      <c r="B6" s="100" t="s">
        <v>463</v>
      </c>
    </row>
    <row r="7" spans="1:2">
      <c r="A7" s="100" t="s">
        <v>455</v>
      </c>
      <c r="B7" s="100" t="s">
        <v>458</v>
      </c>
    </row>
    <row r="8" spans="1:2">
      <c r="A8" s="100" t="s">
        <v>456</v>
      </c>
      <c r="B8" s="100" t="s">
        <v>459</v>
      </c>
    </row>
  </sheetData>
  <mergeCells count="1">
    <mergeCell ref="A1:B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CA4A-A667-4D8E-A38C-E0453BFA6E4D}">
  <dimension ref="A2:G42"/>
  <sheetViews>
    <sheetView workbookViewId="0">
      <selection activeCell="A2" sqref="A2:G2"/>
    </sheetView>
  </sheetViews>
  <sheetFormatPr defaultRowHeight="14.4"/>
  <cols>
    <col min="1" max="7" width="9.88671875" style="103" customWidth="1"/>
  </cols>
  <sheetData>
    <row r="2" spans="1:7" ht="51" customHeight="1">
      <c r="A2" s="321" t="s">
        <v>751</v>
      </c>
      <c r="B2" s="322"/>
      <c r="C2" s="322"/>
      <c r="D2" s="322"/>
      <c r="E2" s="322"/>
      <c r="F2" s="322"/>
      <c r="G2" s="322"/>
    </row>
    <row r="3" spans="1:7">
      <c r="A3" s="104" t="s">
        <v>467</v>
      </c>
      <c r="B3" s="104" t="s">
        <v>466</v>
      </c>
      <c r="C3" s="104" t="s">
        <v>468</v>
      </c>
      <c r="D3" s="104" t="s">
        <v>466</v>
      </c>
      <c r="E3" s="104" t="s">
        <v>468</v>
      </c>
      <c r="F3" s="104" t="s">
        <v>466</v>
      </c>
      <c r="G3" s="104" t="s">
        <v>468</v>
      </c>
    </row>
    <row r="4" spans="1:7">
      <c r="A4" s="105">
        <v>0.25</v>
      </c>
      <c r="B4" s="104" t="s">
        <v>454</v>
      </c>
      <c r="C4" s="104">
        <v>330</v>
      </c>
      <c r="D4" s="104" t="s">
        <v>455</v>
      </c>
      <c r="E4" s="104">
        <v>7230</v>
      </c>
      <c r="F4" s="104" t="s">
        <v>456</v>
      </c>
      <c r="G4" s="106">
        <v>2607.6007806732296</v>
      </c>
    </row>
    <row r="5" spans="1:7">
      <c r="A5" s="105">
        <v>0.25694444444444442</v>
      </c>
      <c r="B5" s="104" t="s">
        <v>454</v>
      </c>
      <c r="C5" s="106">
        <v>346.98447096599813</v>
      </c>
      <c r="D5" s="104" t="s">
        <v>455</v>
      </c>
      <c r="E5" s="106">
        <v>7239.4625640443001</v>
      </c>
      <c r="F5" s="104" t="s">
        <v>456</v>
      </c>
      <c r="G5" s="106">
        <v>2607.6007806732296</v>
      </c>
    </row>
    <row r="6" spans="1:7">
      <c r="A6" s="105">
        <v>0.26388888888888901</v>
      </c>
      <c r="B6" s="104" t="s">
        <v>454</v>
      </c>
      <c r="C6" s="106">
        <v>361.72795698625225</v>
      </c>
      <c r="D6" s="104" t="s">
        <v>455</v>
      </c>
      <c r="E6" s="106">
        <v>7239.5472255028571</v>
      </c>
      <c r="F6" s="104" t="s">
        <v>456</v>
      </c>
      <c r="G6" s="106">
        <v>2607.6007806732296</v>
      </c>
    </row>
    <row r="7" spans="1:7">
      <c r="A7" s="105">
        <v>0.27083333333333298</v>
      </c>
      <c r="B7" s="104" t="s">
        <v>454</v>
      </c>
      <c r="C7" s="106">
        <v>391.36389526404002</v>
      </c>
      <c r="D7" s="104" t="s">
        <v>455</v>
      </c>
      <c r="E7" s="106">
        <v>7253.2847885375104</v>
      </c>
      <c r="F7" s="104" t="s">
        <v>456</v>
      </c>
      <c r="G7" s="106">
        <v>2607.6007806732296</v>
      </c>
    </row>
    <row r="8" spans="1:7">
      <c r="A8" s="105">
        <v>0.27777777777777801</v>
      </c>
      <c r="B8" s="104" t="s">
        <v>454</v>
      </c>
      <c r="C8" s="106">
        <v>414.03655950076006</v>
      </c>
      <c r="D8" s="104" t="s">
        <v>455</v>
      </c>
      <c r="E8" s="106">
        <v>7269.3814984594683</v>
      </c>
      <c r="F8" s="104" t="s">
        <v>456</v>
      </c>
      <c r="G8" s="106">
        <v>2607.6007806732296</v>
      </c>
    </row>
    <row r="9" spans="1:7">
      <c r="A9" s="105">
        <v>0.28472222222222199</v>
      </c>
      <c r="B9" s="104" t="s">
        <v>454</v>
      </c>
      <c r="C9" s="106">
        <v>443.60572472085568</v>
      </c>
      <c r="D9" s="104" t="s">
        <v>455</v>
      </c>
      <c r="E9" s="106">
        <v>7274.0632641154989</v>
      </c>
      <c r="F9" s="104" t="s">
        <v>456</v>
      </c>
      <c r="G9" s="106">
        <v>2607.6007806732296</v>
      </c>
    </row>
    <row r="10" spans="1:7">
      <c r="A10" s="105">
        <v>0.29166666666666702</v>
      </c>
      <c r="B10" s="104" t="s">
        <v>454</v>
      </c>
      <c r="C10" s="106">
        <v>443.96516936478685</v>
      </c>
      <c r="D10" s="104" t="s">
        <v>455</v>
      </c>
      <c r="E10" s="106">
        <v>7288.317767944146</v>
      </c>
      <c r="F10" s="104" t="s">
        <v>456</v>
      </c>
      <c r="G10" s="106">
        <v>2607.6007806732296</v>
      </c>
    </row>
    <row r="11" spans="1:7">
      <c r="A11" s="105">
        <v>0.29861111111111099</v>
      </c>
      <c r="B11" s="104" t="s">
        <v>454</v>
      </c>
      <c r="C11" s="106">
        <v>466.25067595229433</v>
      </c>
      <c r="D11" s="104" t="s">
        <v>455</v>
      </c>
      <c r="E11" s="106">
        <v>7292.7664464482359</v>
      </c>
      <c r="F11" s="104" t="s">
        <v>456</v>
      </c>
      <c r="G11" s="106">
        <v>2607.6007806732296</v>
      </c>
    </row>
    <row r="12" spans="1:7">
      <c r="A12" s="105">
        <v>0.30555555555555503</v>
      </c>
      <c r="B12" s="104" t="s">
        <v>454</v>
      </c>
      <c r="C12" s="106">
        <v>493.03928389121813</v>
      </c>
      <c r="D12" s="104" t="s">
        <v>455</v>
      </c>
      <c r="E12" s="106">
        <v>7308.246207050016</v>
      </c>
      <c r="F12" s="104" t="s">
        <v>456</v>
      </c>
      <c r="G12" s="106">
        <v>2607.6007806732296</v>
      </c>
    </row>
    <row r="13" spans="1:7">
      <c r="A13" s="105">
        <v>0.3125</v>
      </c>
      <c r="B13" s="104" t="s">
        <v>454</v>
      </c>
      <c r="C13" s="106">
        <v>495.6992793953508</v>
      </c>
      <c r="D13" s="104" t="s">
        <v>455</v>
      </c>
      <c r="E13" s="106">
        <v>7313.4641140228323</v>
      </c>
      <c r="F13" s="104" t="s">
        <v>456</v>
      </c>
      <c r="G13" s="106">
        <v>2607.6007806732296</v>
      </c>
    </row>
    <row r="14" spans="1:7">
      <c r="A14" s="105">
        <v>0.31944444444444398</v>
      </c>
      <c r="B14" s="104" t="s">
        <v>454</v>
      </c>
      <c r="C14" s="106">
        <v>505.10713201650577</v>
      </c>
      <c r="D14" s="104" t="s">
        <v>455</v>
      </c>
      <c r="E14" s="106">
        <v>7315.6492060803366</v>
      </c>
      <c r="F14" s="104" t="s">
        <v>456</v>
      </c>
      <c r="G14" s="106">
        <v>2607.6007806732296</v>
      </c>
    </row>
    <row r="15" spans="1:7">
      <c r="A15" s="105">
        <v>0.32638888888888901</v>
      </c>
      <c r="B15" s="104" t="s">
        <v>454</v>
      </c>
      <c r="C15" s="106">
        <v>519.5302851245425</v>
      </c>
      <c r="D15" s="104" t="s">
        <v>455</v>
      </c>
      <c r="E15" s="106">
        <v>7333.838404415942</v>
      </c>
      <c r="F15" s="104" t="s">
        <v>456</v>
      </c>
      <c r="G15" s="106">
        <v>2607.6007806732296</v>
      </c>
    </row>
    <row r="16" spans="1:7">
      <c r="A16" s="105">
        <v>0.33333333333333298</v>
      </c>
      <c r="B16" s="104" t="s">
        <v>454</v>
      </c>
      <c r="C16" s="106">
        <v>520.77421929241132</v>
      </c>
      <c r="D16" s="104" t="s">
        <v>455</v>
      </c>
      <c r="E16" s="106">
        <v>7338.5507272435916</v>
      </c>
      <c r="F16" s="104" t="s">
        <v>456</v>
      </c>
      <c r="G16" s="106">
        <v>2607.6007806732296</v>
      </c>
    </row>
    <row r="17" spans="1:7">
      <c r="A17" s="105">
        <v>0.34027777777777801</v>
      </c>
      <c r="B17" s="104" t="s">
        <v>454</v>
      </c>
      <c r="C17" s="106">
        <v>536.08894934705074</v>
      </c>
      <c r="D17" s="104" t="s">
        <v>455</v>
      </c>
      <c r="E17" s="106">
        <v>7342.565496452713</v>
      </c>
      <c r="F17" s="104" t="s">
        <v>456</v>
      </c>
      <c r="G17" s="106">
        <v>2607.6007806732296</v>
      </c>
    </row>
    <row r="18" spans="1:7">
      <c r="A18" s="105">
        <v>0.34722222222222199</v>
      </c>
      <c r="B18" s="104" t="s">
        <v>454</v>
      </c>
      <c r="C18" s="106">
        <v>539.37903216351435</v>
      </c>
      <c r="D18" s="104" t="s">
        <v>455</v>
      </c>
      <c r="E18" s="106">
        <v>7357.7362250373899</v>
      </c>
      <c r="F18" s="104" t="s">
        <v>456</v>
      </c>
      <c r="G18" s="106">
        <v>2607.6007806732296</v>
      </c>
    </row>
    <row r="19" spans="1:7">
      <c r="A19" s="105">
        <v>0.35416666666666602</v>
      </c>
      <c r="B19" s="104" t="s">
        <v>454</v>
      </c>
      <c r="C19" s="106">
        <v>552.38458929130616</v>
      </c>
      <c r="D19" s="104" t="s">
        <v>455</v>
      </c>
      <c r="E19" s="106">
        <v>7358.4560976485927</v>
      </c>
      <c r="F19" s="104" t="s">
        <v>456</v>
      </c>
      <c r="G19" s="106">
        <v>2607.6007806732296</v>
      </c>
    </row>
    <row r="20" spans="1:7">
      <c r="A20" s="105">
        <v>0.36111111111111099</v>
      </c>
      <c r="B20" s="104" t="s">
        <v>454</v>
      </c>
      <c r="C20" s="106">
        <v>553.50823248363929</v>
      </c>
      <c r="D20" s="104" t="s">
        <v>455</v>
      </c>
      <c r="E20" s="106">
        <v>7363.4743399658219</v>
      </c>
      <c r="F20" s="104" t="s">
        <v>456</v>
      </c>
      <c r="G20" s="106">
        <v>2614.9128804393645</v>
      </c>
    </row>
    <row r="21" spans="1:7">
      <c r="A21" s="105">
        <v>0.36805555555555503</v>
      </c>
      <c r="B21" s="104" t="s">
        <v>454</v>
      </c>
      <c r="C21" s="106">
        <v>563.57633599097971</v>
      </c>
      <c r="D21" s="104" t="s">
        <v>455</v>
      </c>
      <c r="E21" s="106">
        <v>7375.2405099218995</v>
      </c>
      <c r="F21" s="104" t="s">
        <v>456</v>
      </c>
      <c r="G21" s="106">
        <v>2616.1572843605954</v>
      </c>
    </row>
    <row r="22" spans="1:7">
      <c r="A22" s="105">
        <v>0.375</v>
      </c>
      <c r="B22" s="104" t="s">
        <v>454</v>
      </c>
      <c r="C22" s="106">
        <v>585.84806651844906</v>
      </c>
      <c r="D22" s="104" t="s">
        <v>455</v>
      </c>
      <c r="E22" s="106">
        <v>7381.899264632355</v>
      </c>
      <c r="F22" s="104" t="s">
        <v>456</v>
      </c>
      <c r="G22" s="106">
        <v>2624.9978297918624</v>
      </c>
    </row>
    <row r="23" spans="1:7">
      <c r="A23" s="105">
        <v>0.38194444444444398</v>
      </c>
      <c r="B23" s="104" t="s">
        <v>454</v>
      </c>
      <c r="C23" s="106">
        <v>604.8864031010753</v>
      </c>
      <c r="D23" s="104" t="s">
        <v>455</v>
      </c>
      <c r="E23" s="106">
        <v>7396.1622271915985</v>
      </c>
      <c r="F23" s="104" t="s">
        <v>456</v>
      </c>
      <c r="G23" s="106">
        <v>2631.0921033667832</v>
      </c>
    </row>
    <row r="24" spans="1:7">
      <c r="A24" s="105">
        <v>0.38888888888888801</v>
      </c>
      <c r="B24" s="104" t="s">
        <v>454</v>
      </c>
      <c r="C24" s="106">
        <v>633.64783680795836</v>
      </c>
      <c r="D24" s="104" t="s">
        <v>455</v>
      </c>
      <c r="E24" s="106">
        <v>7411.5422654877393</v>
      </c>
      <c r="F24" s="104" t="s">
        <v>456</v>
      </c>
      <c r="G24" s="106">
        <v>2639.5082490491177</v>
      </c>
    </row>
    <row r="25" spans="1:7">
      <c r="A25" s="105">
        <v>0.39583333333333298</v>
      </c>
      <c r="B25" s="104" t="s">
        <v>454</v>
      </c>
      <c r="C25" s="106">
        <v>637.96025595177287</v>
      </c>
      <c r="D25" s="104" t="s">
        <v>455</v>
      </c>
      <c r="E25" s="106">
        <v>7419.642053824582</v>
      </c>
      <c r="F25" s="104" t="s">
        <v>456</v>
      </c>
      <c r="G25" s="106">
        <v>2643.9146023662588</v>
      </c>
    </row>
    <row r="26" spans="1:7">
      <c r="A26" s="105">
        <v>0.40277777777777701</v>
      </c>
      <c r="B26" s="104" t="s">
        <v>454</v>
      </c>
      <c r="C26" s="106">
        <v>663.51463558461546</v>
      </c>
      <c r="D26" s="104" t="s">
        <v>455</v>
      </c>
      <c r="E26" s="106">
        <v>7422.5098549084923</v>
      </c>
      <c r="F26" s="104" t="s">
        <v>456</v>
      </c>
      <c r="G26" s="106">
        <v>2651.3687502326179</v>
      </c>
    </row>
    <row r="27" spans="1:7">
      <c r="A27" s="105">
        <v>0.40972222222222199</v>
      </c>
      <c r="B27" s="104" t="s">
        <v>454</v>
      </c>
      <c r="C27" s="106">
        <v>668.39203414384224</v>
      </c>
      <c r="D27" s="104" t="s">
        <v>455</v>
      </c>
      <c r="E27" s="106">
        <v>7441.054898264475</v>
      </c>
      <c r="F27" s="104" t="s">
        <v>456</v>
      </c>
      <c r="G27" s="106">
        <v>2653.6379091308863</v>
      </c>
    </row>
    <row r="28" spans="1:7">
      <c r="A28" s="105">
        <v>0.41666666666666602</v>
      </c>
      <c r="B28" s="104" t="s">
        <v>454</v>
      </c>
      <c r="C28" s="106">
        <v>683.10789150377366</v>
      </c>
      <c r="D28" s="104" t="s">
        <v>455</v>
      </c>
      <c r="E28" s="106">
        <v>7456.1424695798205</v>
      </c>
      <c r="F28" s="104" t="s">
        <v>456</v>
      </c>
      <c r="G28" s="106">
        <v>2654.2780218128191</v>
      </c>
    </row>
    <row r="29" spans="1:7">
      <c r="A29" s="105">
        <v>0.42361111111110999</v>
      </c>
      <c r="B29" s="104" t="s">
        <v>454</v>
      </c>
      <c r="C29" s="106">
        <v>705.65708565058924</v>
      </c>
      <c r="D29" s="104" t="s">
        <v>455</v>
      </c>
      <c r="E29" s="106">
        <v>7474.3962162111866</v>
      </c>
      <c r="F29" s="104" t="s">
        <v>456</v>
      </c>
      <c r="G29" s="106">
        <v>2655.2526993900897</v>
      </c>
    </row>
    <row r="30" spans="1:7">
      <c r="A30" s="105">
        <v>0.43055555555555503</v>
      </c>
      <c r="B30" s="104" t="s">
        <v>454</v>
      </c>
      <c r="C30" s="106">
        <v>707.39540608893344</v>
      </c>
      <c r="D30" s="104" t="s">
        <v>455</v>
      </c>
      <c r="E30" s="106">
        <v>7488.0725253505625</v>
      </c>
      <c r="F30" s="104" t="s">
        <v>456</v>
      </c>
      <c r="G30" s="106">
        <v>2658.4960348416403</v>
      </c>
    </row>
    <row r="31" spans="1:7">
      <c r="A31" s="105">
        <v>0.437499999999999</v>
      </c>
      <c r="B31" s="104" t="s">
        <v>454</v>
      </c>
      <c r="C31" s="106">
        <v>727.04833917494636</v>
      </c>
      <c r="D31" s="104" t="s">
        <v>455</v>
      </c>
      <c r="E31" s="106">
        <v>7497.743190802873</v>
      </c>
      <c r="F31" s="104" t="s">
        <v>456</v>
      </c>
      <c r="G31" s="106">
        <v>2665.9368641623905</v>
      </c>
    </row>
    <row r="32" spans="1:7">
      <c r="A32" s="105">
        <v>0.44444444444444398</v>
      </c>
      <c r="B32" s="104" t="s">
        <v>454</v>
      </c>
      <c r="C32" s="106">
        <v>748.99680294230211</v>
      </c>
      <c r="D32" s="104" t="s">
        <v>455</v>
      </c>
      <c r="E32" s="106">
        <v>7507.540326135465</v>
      </c>
      <c r="F32" s="104" t="s">
        <v>456</v>
      </c>
      <c r="G32" s="106">
        <v>2666.8410542678812</v>
      </c>
    </row>
    <row r="33" spans="1:7">
      <c r="A33" s="105">
        <v>0.45138888888888801</v>
      </c>
      <c r="B33" s="104" t="s">
        <v>454</v>
      </c>
      <c r="C33" s="106">
        <v>765.73215670427339</v>
      </c>
      <c r="D33" s="104" t="s">
        <v>455</v>
      </c>
      <c r="E33" s="106">
        <v>7512.5419194947317</v>
      </c>
      <c r="F33" s="104" t="s">
        <v>456</v>
      </c>
      <c r="G33" s="106">
        <v>2672.648039451537</v>
      </c>
    </row>
    <row r="34" spans="1:7">
      <c r="A34" s="105">
        <v>0.45833333333333298</v>
      </c>
      <c r="B34" s="104" t="s">
        <v>454</v>
      </c>
      <c r="C34" s="106">
        <v>790.94537752531176</v>
      </c>
      <c r="D34" s="104" t="s">
        <v>455</v>
      </c>
      <c r="E34" s="106">
        <v>7525.0335879585382</v>
      </c>
      <c r="F34" s="104" t="s">
        <v>456</v>
      </c>
      <c r="G34" s="106">
        <v>2675.1531599818018</v>
      </c>
    </row>
    <row r="35" spans="1:7">
      <c r="A35" s="105">
        <v>0.46527777777777701</v>
      </c>
      <c r="B35" s="104" t="s">
        <v>454</v>
      </c>
      <c r="C35" s="106">
        <v>820.00563329533838</v>
      </c>
      <c r="D35" s="104" t="s">
        <v>455</v>
      </c>
      <c r="E35" s="106">
        <v>7544.5970360939073</v>
      </c>
      <c r="F35" s="104" t="s">
        <v>456</v>
      </c>
      <c r="G35" s="106">
        <v>2679.0867342864581</v>
      </c>
    </row>
    <row r="36" spans="1:7">
      <c r="A36" s="105">
        <v>0.47222222222222099</v>
      </c>
      <c r="B36" s="104" t="s">
        <v>454</v>
      </c>
      <c r="C36" s="106">
        <v>821.98973069844658</v>
      </c>
      <c r="D36" s="104" t="s">
        <v>455</v>
      </c>
      <c r="E36" s="106">
        <v>7544.8102588313359</v>
      </c>
      <c r="F36" s="104" t="s">
        <v>456</v>
      </c>
      <c r="G36" s="106">
        <v>2687.5660604956356</v>
      </c>
    </row>
    <row r="37" spans="1:7">
      <c r="A37" s="105">
        <v>0.47916666666666602</v>
      </c>
      <c r="B37" s="104" t="s">
        <v>454</v>
      </c>
      <c r="C37" s="106">
        <v>840.39884114857227</v>
      </c>
      <c r="D37" s="104" t="s">
        <v>455</v>
      </c>
      <c r="E37" s="106">
        <v>7547.1735371818886</v>
      </c>
      <c r="F37" s="104" t="s">
        <v>456</v>
      </c>
      <c r="G37" s="106">
        <v>2697.0691853477665</v>
      </c>
    </row>
    <row r="38" spans="1:7">
      <c r="A38" s="105">
        <v>0.48611111111110999</v>
      </c>
      <c r="B38" s="104" t="s">
        <v>454</v>
      </c>
      <c r="C38" s="106">
        <v>844.81812311572355</v>
      </c>
      <c r="D38" s="104" t="s">
        <v>455</v>
      </c>
      <c r="E38" s="106">
        <v>7563.3654754498057</v>
      </c>
      <c r="F38" s="104" t="s">
        <v>456</v>
      </c>
      <c r="G38" s="106">
        <v>2701.746874347969</v>
      </c>
    </row>
    <row r="39" spans="1:7">
      <c r="A39" s="105">
        <v>0.49305555555555503</v>
      </c>
      <c r="B39" s="104" t="s">
        <v>454</v>
      </c>
      <c r="C39" s="106">
        <v>868.10351770643069</v>
      </c>
      <c r="D39" s="104" t="s">
        <v>455</v>
      </c>
      <c r="E39" s="106">
        <v>7565.6718466420025</v>
      </c>
      <c r="F39" s="104" t="s">
        <v>456</v>
      </c>
      <c r="G39" s="106">
        <v>2704.8627582744757</v>
      </c>
    </row>
    <row r="40" spans="1:7">
      <c r="A40" s="105">
        <v>0.499999999999999</v>
      </c>
      <c r="B40" s="104" t="s">
        <v>454</v>
      </c>
      <c r="C40" s="106">
        <v>881.13286035518092</v>
      </c>
      <c r="D40" s="104" t="s">
        <v>455</v>
      </c>
      <c r="E40" s="106">
        <v>7573.1969463012656</v>
      </c>
      <c r="F40" s="104" t="s">
        <v>456</v>
      </c>
      <c r="G40" s="106">
        <v>2712.3726999895453</v>
      </c>
    </row>
    <row r="41" spans="1:7">
      <c r="A41" s="105">
        <v>0.50694444444444398</v>
      </c>
      <c r="B41" s="104" t="s">
        <v>454</v>
      </c>
      <c r="C41" s="106">
        <v>882.61442437999415</v>
      </c>
      <c r="D41" s="104" t="s">
        <v>455</v>
      </c>
      <c r="E41" s="106">
        <v>7590.8104488694798</v>
      </c>
      <c r="F41" s="104" t="s">
        <v>456</v>
      </c>
      <c r="G41" s="106">
        <v>2716.3320993175989</v>
      </c>
    </row>
    <row r="42" spans="1:7">
      <c r="A42" s="105">
        <v>0.51388888888888795</v>
      </c>
      <c r="B42" s="104" t="s">
        <v>454</v>
      </c>
      <c r="C42" s="106">
        <v>907.45134635023669</v>
      </c>
      <c r="D42" s="104" t="s">
        <v>455</v>
      </c>
      <c r="E42" s="106">
        <v>7595.9967678223256</v>
      </c>
      <c r="F42" s="104" t="s">
        <v>456</v>
      </c>
      <c r="G42" s="106">
        <v>2719.7417697876444</v>
      </c>
    </row>
  </sheetData>
  <mergeCells count="1">
    <mergeCell ref="A2:G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CCEF5-0B41-4786-BBC9-DD6A259A1FB4}">
  <dimension ref="A1:T168"/>
  <sheetViews>
    <sheetView workbookViewId="0">
      <selection activeCell="M164" sqref="M164:M167"/>
    </sheetView>
  </sheetViews>
  <sheetFormatPr defaultColWidth="9" defaultRowHeight="14.4"/>
  <cols>
    <col min="1" max="1" width="11" style="98" bestFit="1" customWidth="1"/>
    <col min="2" max="2" width="13.6640625" style="98" bestFit="1" customWidth="1"/>
    <col min="3" max="4" width="9" style="98"/>
    <col min="5" max="6" width="9.21875" style="98" bestFit="1" customWidth="1"/>
    <col min="7" max="7" width="9" style="98"/>
    <col min="8" max="8" width="12.33203125" style="98" bestFit="1" customWidth="1"/>
    <col min="9" max="9" width="9" style="98" bestFit="1" customWidth="1"/>
    <col min="10" max="10" width="9" style="98"/>
    <col min="11" max="11" width="7.109375" style="98" bestFit="1" customWidth="1"/>
    <col min="12" max="12" width="11.6640625" style="99" customWidth="1"/>
    <col min="13" max="15" width="7" style="98" customWidth="1"/>
    <col min="16" max="16" width="6" style="98" bestFit="1" customWidth="1"/>
    <col min="17" max="17" width="7.33203125" style="98" customWidth="1"/>
    <col min="18" max="18" width="9.109375" style="98" bestFit="1" customWidth="1"/>
    <col min="19" max="19" width="6" style="98" bestFit="1" customWidth="1"/>
    <col min="20" max="20" width="6.33203125" style="98" customWidth="1"/>
    <col min="21" max="16384" width="9" style="98"/>
  </cols>
  <sheetData>
    <row r="1" spans="1:20" s="253" customFormat="1">
      <c r="A1" s="253" t="s">
        <v>472</v>
      </c>
      <c r="B1" s="322" t="s">
        <v>496</v>
      </c>
      <c r="C1" s="322"/>
      <c r="D1" s="322"/>
    </row>
    <row r="2" spans="1:20">
      <c r="A2" s="100" t="s">
        <v>467</v>
      </c>
      <c r="B2" s="100" t="s">
        <v>469</v>
      </c>
      <c r="C2" s="100" t="s">
        <v>470</v>
      </c>
      <c r="D2" s="100" t="s">
        <v>471</v>
      </c>
      <c r="E2" s="99"/>
      <c r="F2" s="99"/>
      <c r="G2" s="99"/>
      <c r="H2" s="99"/>
      <c r="I2" s="99"/>
      <c r="J2" s="99"/>
      <c r="K2" s="99"/>
      <c r="M2" s="99"/>
      <c r="N2" s="99"/>
      <c r="O2" s="99"/>
      <c r="P2" s="99"/>
      <c r="Q2" s="99"/>
      <c r="R2" s="99"/>
      <c r="S2" s="99"/>
      <c r="T2" s="99"/>
    </row>
    <row r="3" spans="1:20">
      <c r="A3" s="101">
        <v>0.25</v>
      </c>
      <c r="B3" s="107">
        <f>VLOOKUP(A3,能耗数据!A:G,3,0)</f>
        <v>330</v>
      </c>
      <c r="C3" s="107">
        <f>VLOOKUP(A3,能耗数据!A:G,5,0)</f>
        <v>7230</v>
      </c>
      <c r="D3" s="107">
        <f>VLOOKUP(A3,能耗数据!A:G,7,0)</f>
        <v>2607.6007806732296</v>
      </c>
      <c r="E3" s="99"/>
      <c r="F3" s="99"/>
      <c r="G3" s="99"/>
      <c r="H3" s="99"/>
      <c r="I3" s="99"/>
      <c r="J3" s="99"/>
      <c r="K3" s="99"/>
      <c r="M3" s="99"/>
      <c r="N3" s="99"/>
      <c r="O3" s="99"/>
      <c r="P3" s="99"/>
      <c r="Q3" s="99"/>
      <c r="R3" s="99"/>
      <c r="S3" s="99"/>
      <c r="T3" s="99"/>
    </row>
    <row r="4" spans="1:20">
      <c r="A4" s="101">
        <v>0.26388888888888901</v>
      </c>
      <c r="B4" s="107">
        <f>VLOOKUP(A4,能耗数据!A:G,3,0)</f>
        <v>361.72795698625225</v>
      </c>
      <c r="C4" s="107">
        <f>VLOOKUP(A4,能耗数据!A:G,5,0)</f>
        <v>7239.5472255028571</v>
      </c>
      <c r="D4" s="107">
        <f>VLOOKUP(A4,能耗数据!A:G,7,0)</f>
        <v>2607.6007806732296</v>
      </c>
      <c r="E4" s="99"/>
      <c r="F4" s="99"/>
      <c r="G4" s="99"/>
      <c r="H4" s="99"/>
      <c r="I4" s="99"/>
      <c r="J4" s="99"/>
      <c r="K4" s="99"/>
      <c r="M4" s="99"/>
      <c r="N4" s="99"/>
      <c r="O4" s="99"/>
      <c r="P4" s="99"/>
      <c r="Q4" s="99"/>
      <c r="R4" s="99"/>
      <c r="S4" s="99"/>
      <c r="T4" s="99"/>
    </row>
    <row r="5" spans="1:20">
      <c r="A5" s="101">
        <v>0.27777777777777801</v>
      </c>
      <c r="B5" s="107">
        <f>VLOOKUP(A5,能耗数据!A:G,3,0)</f>
        <v>414.03655950076006</v>
      </c>
      <c r="C5" s="107">
        <f>VLOOKUP(A5,能耗数据!A:G,5,0)</f>
        <v>7269.3814984594683</v>
      </c>
      <c r="D5" s="107">
        <f>VLOOKUP(A5,能耗数据!A:G,7,0)</f>
        <v>2607.6007806732296</v>
      </c>
      <c r="E5" s="99"/>
      <c r="F5" s="99"/>
      <c r="G5" s="99"/>
      <c r="H5" s="99"/>
      <c r="I5" s="99"/>
      <c r="J5" s="99"/>
      <c r="K5" s="99"/>
      <c r="M5" s="99"/>
      <c r="N5" s="99"/>
      <c r="O5" s="99"/>
      <c r="P5" s="99"/>
      <c r="Q5" s="99"/>
      <c r="R5" s="99"/>
      <c r="S5" s="99"/>
      <c r="T5" s="99"/>
    </row>
    <row r="6" spans="1:20">
      <c r="A6" s="101">
        <v>0.29166666666666702</v>
      </c>
      <c r="B6" s="107">
        <f>VLOOKUP(A6,能耗数据!A:G,3,0)</f>
        <v>443.96516936478685</v>
      </c>
      <c r="C6" s="107">
        <f>VLOOKUP(A6,能耗数据!A:G,5,0)</f>
        <v>7288.317767944146</v>
      </c>
      <c r="D6" s="107">
        <f>VLOOKUP(A6,能耗数据!A:G,7,0)</f>
        <v>2607.6007806732296</v>
      </c>
      <c r="E6" s="99"/>
      <c r="F6" s="99"/>
      <c r="G6" s="99"/>
      <c r="H6" s="99"/>
      <c r="I6" s="99"/>
      <c r="J6" s="99"/>
      <c r="K6" s="99"/>
      <c r="M6" s="99"/>
      <c r="N6" s="99"/>
      <c r="O6" s="99"/>
      <c r="P6" s="99"/>
      <c r="Q6" s="99"/>
      <c r="R6" s="99"/>
      <c r="S6" s="99"/>
      <c r="T6" s="99"/>
    </row>
    <row r="7" spans="1:20">
      <c r="A7" s="101">
        <v>0.3125</v>
      </c>
      <c r="B7" s="107">
        <f>VLOOKUP(A7,能耗数据!A:G,3,0)</f>
        <v>495.6992793953508</v>
      </c>
      <c r="C7" s="107">
        <f>VLOOKUP(A7,能耗数据!A:G,5,0)</f>
        <v>7313.4641140228323</v>
      </c>
      <c r="D7" s="107">
        <f>VLOOKUP(A7,能耗数据!A:G,7,0)</f>
        <v>2607.6007806732296</v>
      </c>
      <c r="E7" s="99"/>
      <c r="F7" s="99"/>
      <c r="G7" s="99"/>
      <c r="H7" s="99"/>
      <c r="I7" s="99"/>
      <c r="J7" s="99"/>
      <c r="K7" s="99"/>
      <c r="M7" s="99"/>
      <c r="N7" s="99"/>
      <c r="O7" s="99"/>
      <c r="P7" s="99"/>
      <c r="Q7" s="99"/>
      <c r="R7" s="99"/>
      <c r="S7" s="99"/>
      <c r="T7" s="99"/>
    </row>
    <row r="8" spans="1:20">
      <c r="A8" s="101">
        <v>0.33333333333333298</v>
      </c>
      <c r="B8" s="107">
        <f>VLOOKUP(A8,能耗数据!A:G,3,0)</f>
        <v>520.77421929241132</v>
      </c>
      <c r="C8" s="107">
        <f>VLOOKUP(A8,能耗数据!A:G,5,0)</f>
        <v>7338.5507272435916</v>
      </c>
      <c r="D8" s="107">
        <f>VLOOKUP(A8,能耗数据!A:G,7,0)</f>
        <v>2607.6007806732296</v>
      </c>
      <c r="E8" s="99"/>
      <c r="F8" s="99"/>
      <c r="G8" s="99"/>
      <c r="H8" s="99"/>
      <c r="I8" s="99"/>
      <c r="J8" s="99"/>
      <c r="K8" s="99"/>
      <c r="M8" s="99"/>
      <c r="N8" s="99"/>
      <c r="O8" s="99"/>
      <c r="P8" s="99"/>
      <c r="Q8" s="99"/>
      <c r="R8" s="99"/>
      <c r="S8" s="99"/>
      <c r="T8" s="99"/>
    </row>
    <row r="9" spans="1:20">
      <c r="A9" s="101">
        <v>0.51388888888888795</v>
      </c>
      <c r="B9" s="107">
        <f>VLOOKUP(A9,能耗数据!A:G,3,0)</f>
        <v>907.45134635023669</v>
      </c>
      <c r="C9" s="107">
        <f>VLOOKUP(A9,能耗数据!A:G,5,0)</f>
        <v>7595.9967678223256</v>
      </c>
      <c r="D9" s="107">
        <f>VLOOKUP(A9,能耗数据!A:G,7,0)</f>
        <v>2719.7417697876444</v>
      </c>
      <c r="E9" s="99"/>
      <c r="F9" s="99"/>
      <c r="G9" s="99"/>
      <c r="H9" s="99"/>
      <c r="I9" s="99"/>
      <c r="J9" s="99"/>
      <c r="K9" s="99"/>
      <c r="M9" s="99"/>
      <c r="N9" s="99"/>
      <c r="O9" s="99"/>
      <c r="P9" s="99"/>
      <c r="Q9" s="99"/>
      <c r="R9" s="99"/>
      <c r="S9" s="99"/>
      <c r="T9" s="99"/>
    </row>
    <row r="10" spans="1:20">
      <c r="A10" s="99"/>
      <c r="B10" s="99"/>
      <c r="C10" s="99"/>
      <c r="D10" s="99"/>
      <c r="E10" s="99"/>
      <c r="F10" s="99"/>
      <c r="G10" s="99"/>
      <c r="H10" s="99"/>
      <c r="I10" s="99"/>
      <c r="J10" s="99"/>
      <c r="K10" s="99"/>
      <c r="M10" s="99"/>
      <c r="N10" s="99"/>
      <c r="O10" s="99"/>
      <c r="P10" s="99"/>
      <c r="Q10" s="99"/>
      <c r="R10" s="99"/>
      <c r="S10" s="99"/>
      <c r="T10" s="99"/>
    </row>
    <row r="11" spans="1:20" s="253" customFormat="1">
      <c r="A11" s="253" t="s">
        <v>473</v>
      </c>
      <c r="B11" s="324" t="s">
        <v>495</v>
      </c>
      <c r="C11" s="324"/>
      <c r="D11" s="324"/>
      <c r="E11" s="324"/>
    </row>
    <row r="12" spans="1:20">
      <c r="A12" s="100" t="s">
        <v>450</v>
      </c>
      <c r="B12" s="100" t="s">
        <v>451</v>
      </c>
      <c r="C12" s="100" t="s">
        <v>469</v>
      </c>
      <c r="D12" s="100" t="s">
        <v>470</v>
      </c>
      <c r="E12" s="100" t="s">
        <v>471</v>
      </c>
      <c r="F12" s="100" t="s">
        <v>2732</v>
      </c>
      <c r="G12" s="99"/>
      <c r="H12" s="99"/>
      <c r="I12" s="99"/>
      <c r="J12" s="99"/>
      <c r="K12" s="99"/>
      <c r="M12" s="99"/>
      <c r="N12" s="99"/>
      <c r="O12" s="99"/>
      <c r="P12" s="99"/>
      <c r="Q12" s="99"/>
      <c r="R12" s="99"/>
      <c r="S12" s="99"/>
      <c r="T12" s="99"/>
    </row>
    <row r="13" spans="1:20">
      <c r="A13" s="101">
        <v>0.25</v>
      </c>
      <c r="B13" s="101">
        <v>0.26388888888888901</v>
      </c>
      <c r="C13" s="107">
        <f t="shared" ref="C13:E18" si="0">B4-B3</f>
        <v>31.727956986252252</v>
      </c>
      <c r="D13" s="107">
        <f t="shared" si="0"/>
        <v>9.5472255028571453</v>
      </c>
      <c r="E13" s="107">
        <f t="shared" si="0"/>
        <v>0</v>
      </c>
      <c r="F13" s="107">
        <f>SUM(C13:E13)</f>
        <v>41.275182489109397</v>
      </c>
      <c r="G13" s="99"/>
      <c r="H13" s="99"/>
      <c r="I13" s="99"/>
      <c r="J13" s="99"/>
      <c r="K13" s="99"/>
      <c r="M13" s="99"/>
      <c r="N13" s="99"/>
      <c r="O13" s="99"/>
      <c r="P13" s="99"/>
      <c r="Q13" s="99"/>
      <c r="R13" s="99"/>
      <c r="S13" s="99"/>
      <c r="T13" s="99"/>
    </row>
    <row r="14" spans="1:20">
      <c r="A14" s="101">
        <v>0.26388888888888901</v>
      </c>
      <c r="B14" s="101">
        <v>0.27777777777777801</v>
      </c>
      <c r="C14" s="107">
        <f t="shared" si="0"/>
        <v>52.308602514507811</v>
      </c>
      <c r="D14" s="107">
        <f t="shared" si="0"/>
        <v>29.83427295661113</v>
      </c>
      <c r="E14" s="107">
        <f t="shared" si="0"/>
        <v>0</v>
      </c>
      <c r="F14" s="107">
        <f t="shared" ref="F14:F19" si="1">SUM(C14:E14)</f>
        <v>82.142875471118941</v>
      </c>
      <c r="G14" s="99"/>
      <c r="H14" s="99"/>
      <c r="I14" s="99"/>
      <c r="J14" s="99"/>
      <c r="K14" s="99"/>
      <c r="M14" s="99"/>
      <c r="N14" s="99"/>
      <c r="O14" s="99"/>
      <c r="P14" s="99"/>
      <c r="Q14" s="99"/>
      <c r="R14" s="99"/>
      <c r="S14" s="99"/>
      <c r="T14" s="99"/>
    </row>
    <row r="15" spans="1:20">
      <c r="A15" s="101">
        <v>0.27777777777777801</v>
      </c>
      <c r="B15" s="101">
        <v>0.29166666666666702</v>
      </c>
      <c r="C15" s="107">
        <f t="shared" si="0"/>
        <v>29.928609864026782</v>
      </c>
      <c r="D15" s="107">
        <f t="shared" si="0"/>
        <v>18.936269484677723</v>
      </c>
      <c r="E15" s="107">
        <f t="shared" si="0"/>
        <v>0</v>
      </c>
      <c r="F15" s="107">
        <f t="shared" si="1"/>
        <v>48.864879348704505</v>
      </c>
      <c r="G15" s="99"/>
      <c r="H15" s="99"/>
      <c r="I15" s="99"/>
      <c r="J15" s="99"/>
      <c r="K15" s="99"/>
      <c r="M15" s="99"/>
      <c r="N15" s="99"/>
      <c r="O15" s="99"/>
      <c r="P15" s="99"/>
      <c r="Q15" s="99"/>
      <c r="R15" s="99"/>
      <c r="S15" s="99"/>
      <c r="T15" s="99"/>
    </row>
    <row r="16" spans="1:20">
      <c r="A16" s="101">
        <v>0.29166666666666702</v>
      </c>
      <c r="B16" s="101">
        <v>0.3125</v>
      </c>
      <c r="C16" s="107">
        <f t="shared" si="0"/>
        <v>51.734110030563954</v>
      </c>
      <c r="D16" s="107">
        <f t="shared" si="0"/>
        <v>25.146346078686292</v>
      </c>
      <c r="E16" s="107">
        <f t="shared" si="0"/>
        <v>0</v>
      </c>
      <c r="F16" s="107">
        <f t="shared" si="1"/>
        <v>76.880456109250247</v>
      </c>
      <c r="G16" s="99"/>
      <c r="H16" s="99"/>
      <c r="I16" s="99"/>
      <c r="J16" s="99"/>
      <c r="K16" s="99"/>
      <c r="M16" s="99"/>
      <c r="N16" s="99"/>
      <c r="O16" s="99"/>
      <c r="P16" s="99"/>
      <c r="Q16" s="99"/>
      <c r="R16" s="99"/>
      <c r="S16" s="99"/>
      <c r="T16" s="99"/>
    </row>
    <row r="17" spans="1:20">
      <c r="A17" s="101">
        <v>0.3125</v>
      </c>
      <c r="B17" s="101">
        <v>0.33333333333333298</v>
      </c>
      <c r="C17" s="107">
        <f t="shared" si="0"/>
        <v>25.074939897060517</v>
      </c>
      <c r="D17" s="107">
        <f t="shared" si="0"/>
        <v>25.086613220759318</v>
      </c>
      <c r="E17" s="107">
        <f t="shared" si="0"/>
        <v>0</v>
      </c>
      <c r="F17" s="107">
        <f t="shared" si="1"/>
        <v>50.161553117819835</v>
      </c>
      <c r="G17" s="99"/>
      <c r="H17" s="99"/>
      <c r="I17" s="99"/>
      <c r="J17" s="99"/>
      <c r="K17" s="99"/>
      <c r="M17" s="99"/>
      <c r="N17" s="99"/>
      <c r="O17" s="99"/>
      <c r="P17" s="99"/>
      <c r="Q17" s="99"/>
      <c r="R17" s="99"/>
      <c r="S17" s="99"/>
      <c r="T17" s="99"/>
    </row>
    <row r="18" spans="1:20">
      <c r="A18" s="101">
        <v>0.33333333333333298</v>
      </c>
      <c r="B18" s="101">
        <v>0.51388888888888795</v>
      </c>
      <c r="C18" s="107">
        <f t="shared" si="0"/>
        <v>386.67712705782537</v>
      </c>
      <c r="D18" s="107">
        <f t="shared" si="0"/>
        <v>257.44604057873403</v>
      </c>
      <c r="E18" s="107">
        <f t="shared" si="0"/>
        <v>112.14098911441488</v>
      </c>
      <c r="F18" s="107">
        <f t="shared" si="1"/>
        <v>756.26415675097428</v>
      </c>
      <c r="G18" s="99"/>
      <c r="H18" s="99"/>
      <c r="I18" s="99"/>
      <c r="J18" s="99"/>
      <c r="K18" s="99"/>
      <c r="M18" s="99"/>
      <c r="N18" s="99"/>
      <c r="O18" s="99"/>
      <c r="P18" s="99"/>
      <c r="Q18" s="99"/>
      <c r="R18" s="99"/>
      <c r="S18" s="99"/>
      <c r="T18" s="99"/>
    </row>
    <row r="19" spans="1:20">
      <c r="A19" s="101" t="s">
        <v>2732</v>
      </c>
      <c r="B19" s="101"/>
      <c r="C19" s="107">
        <f>SUM(C13:C18)</f>
        <v>577.45134635023669</v>
      </c>
      <c r="D19" s="107">
        <f t="shared" ref="D19:E19" si="2">SUM(D13:D18)</f>
        <v>365.99676782232564</v>
      </c>
      <c r="E19" s="107">
        <f t="shared" si="2"/>
        <v>112.14098911441488</v>
      </c>
      <c r="F19" s="107">
        <f t="shared" si="1"/>
        <v>1055.5891032869772</v>
      </c>
      <c r="G19" s="99"/>
      <c r="H19" s="99"/>
      <c r="I19" s="99"/>
      <c r="J19" s="99"/>
      <c r="K19" s="99"/>
      <c r="M19" s="99"/>
      <c r="N19" s="99"/>
      <c r="O19" s="99"/>
      <c r="P19" s="99"/>
      <c r="Q19" s="99"/>
      <c r="R19" s="99"/>
      <c r="S19" s="99"/>
      <c r="T19" s="99"/>
    </row>
    <row r="20" spans="1:20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M20" s="99"/>
      <c r="N20" s="99"/>
      <c r="O20" s="99"/>
      <c r="P20" s="99"/>
      <c r="Q20" s="99"/>
      <c r="R20" s="99"/>
      <c r="S20" s="99"/>
      <c r="T20" s="99"/>
    </row>
    <row r="21" spans="1:20" s="253" customFormat="1">
      <c r="A21" s="253" t="s">
        <v>485</v>
      </c>
      <c r="B21" s="322" t="s">
        <v>498</v>
      </c>
      <c r="C21" s="322"/>
      <c r="D21" s="322"/>
      <c r="E21" s="322"/>
      <c r="F21" s="322"/>
      <c r="G21" s="322"/>
      <c r="H21" s="322"/>
      <c r="I21" s="322"/>
      <c r="J21" s="322"/>
      <c r="K21" s="322"/>
    </row>
    <row r="22" spans="1:20">
      <c r="A22" s="102" t="s">
        <v>449</v>
      </c>
      <c r="B22" s="102" t="s">
        <v>461</v>
      </c>
      <c r="C22" s="102" t="s">
        <v>450</v>
      </c>
      <c r="D22" s="102" t="s">
        <v>451</v>
      </c>
      <c r="E22" s="102" t="s">
        <v>409</v>
      </c>
      <c r="F22" s="102" t="s">
        <v>452</v>
      </c>
      <c r="G22" s="102" t="s">
        <v>453</v>
      </c>
      <c r="H22" s="102" t="s">
        <v>460</v>
      </c>
      <c r="I22" s="100" t="s">
        <v>474</v>
      </c>
      <c r="J22" s="100" t="s">
        <v>475</v>
      </c>
      <c r="K22" s="100" t="s">
        <v>466</v>
      </c>
      <c r="M22" s="99"/>
      <c r="N22" s="99"/>
      <c r="O22" s="99"/>
      <c r="P22" s="99"/>
      <c r="Q22" s="99"/>
      <c r="R22" s="99"/>
      <c r="S22" s="99"/>
      <c r="T22" s="99"/>
    </row>
    <row r="23" spans="1:20">
      <c r="A23" s="313">
        <v>1</v>
      </c>
      <c r="B23" s="325" t="s">
        <v>431</v>
      </c>
      <c r="C23" s="318">
        <v>0.25</v>
      </c>
      <c r="D23" s="318">
        <v>0.2638888888888889</v>
      </c>
      <c r="E23" s="122" t="s">
        <v>440</v>
      </c>
      <c r="F23" s="101">
        <v>0.25694444444444442</v>
      </c>
      <c r="G23" s="101">
        <v>0.2638888888888889</v>
      </c>
      <c r="H23" s="123">
        <v>25</v>
      </c>
      <c r="I23" s="101" t="str">
        <f>TEXT(G23-F23,"[m]")</f>
        <v>10</v>
      </c>
      <c r="J23" s="123">
        <f>H23*I23</f>
        <v>250</v>
      </c>
      <c r="K23" s="100" t="s">
        <v>454</v>
      </c>
      <c r="M23" s="99"/>
      <c r="N23" s="99"/>
      <c r="O23" s="99"/>
      <c r="P23" s="99"/>
      <c r="Q23" s="99"/>
      <c r="R23" s="99"/>
      <c r="S23" s="99"/>
      <c r="T23" s="99"/>
    </row>
    <row r="24" spans="1:20">
      <c r="A24" s="314"/>
      <c r="B24" s="326"/>
      <c r="C24" s="319"/>
      <c r="D24" s="319"/>
      <c r="E24" s="100" t="s">
        <v>458</v>
      </c>
      <c r="F24" s="101">
        <v>0.25</v>
      </c>
      <c r="G24" s="101">
        <v>0.2638888888888889</v>
      </c>
      <c r="H24" s="123">
        <v>12</v>
      </c>
      <c r="I24" s="101" t="str">
        <f t="shared" ref="I24:I54" si="3">TEXT(G24-F24,"[m]")</f>
        <v>20</v>
      </c>
      <c r="J24" s="123">
        <f t="shared" ref="J24:J54" si="4">H24*I24</f>
        <v>240</v>
      </c>
      <c r="K24" s="100" t="s">
        <v>455</v>
      </c>
      <c r="M24" s="99"/>
      <c r="N24" s="99"/>
      <c r="O24" s="99"/>
      <c r="P24" s="99"/>
      <c r="Q24" s="99"/>
      <c r="R24" s="99"/>
      <c r="S24" s="99"/>
      <c r="T24" s="99"/>
    </row>
    <row r="25" spans="1:20">
      <c r="A25" s="314"/>
      <c r="B25" s="326"/>
      <c r="C25" s="319"/>
      <c r="D25" s="319"/>
      <c r="E25" s="100" t="s">
        <v>462</v>
      </c>
      <c r="F25" s="101">
        <v>0.25</v>
      </c>
      <c r="G25" s="101">
        <v>0.26388888888888901</v>
      </c>
      <c r="H25" s="123">
        <v>2</v>
      </c>
      <c r="I25" s="101" t="str">
        <f t="shared" si="3"/>
        <v>20</v>
      </c>
      <c r="J25" s="123">
        <f t="shared" si="4"/>
        <v>40</v>
      </c>
      <c r="K25" s="100" t="s">
        <v>454</v>
      </c>
      <c r="M25" s="99"/>
      <c r="N25" s="99"/>
      <c r="O25" s="99"/>
      <c r="P25" s="99"/>
      <c r="Q25" s="99"/>
      <c r="R25" s="99"/>
      <c r="S25" s="99"/>
      <c r="T25" s="99"/>
    </row>
    <row r="26" spans="1:20">
      <c r="A26" s="301"/>
      <c r="B26" s="327"/>
      <c r="C26" s="320"/>
      <c r="D26" s="320"/>
      <c r="E26" s="100" t="s">
        <v>463</v>
      </c>
      <c r="F26" s="101">
        <v>0.25</v>
      </c>
      <c r="G26" s="101">
        <v>0.26388888888888901</v>
      </c>
      <c r="H26" s="123">
        <v>3</v>
      </c>
      <c r="I26" s="101" t="str">
        <f t="shared" si="3"/>
        <v>20</v>
      </c>
      <c r="J26" s="123">
        <f t="shared" si="4"/>
        <v>60</v>
      </c>
      <c r="K26" s="100" t="s">
        <v>455</v>
      </c>
      <c r="M26" s="99"/>
      <c r="N26" s="99"/>
      <c r="O26" s="99"/>
      <c r="P26" s="99"/>
      <c r="Q26" s="99"/>
      <c r="R26" s="99"/>
      <c r="S26" s="99"/>
      <c r="T26" s="99"/>
    </row>
    <row r="27" spans="1:20">
      <c r="A27" s="313">
        <v>1</v>
      </c>
      <c r="B27" s="325" t="s">
        <v>431</v>
      </c>
      <c r="C27" s="318">
        <v>0.2638888888888889</v>
      </c>
      <c r="D27" s="318">
        <v>0.27777777777777779</v>
      </c>
      <c r="E27" s="122" t="s">
        <v>440</v>
      </c>
      <c r="F27" s="101">
        <v>0.2638888888888889</v>
      </c>
      <c r="G27" s="101">
        <v>0.27777777777777779</v>
      </c>
      <c r="H27" s="123">
        <v>25</v>
      </c>
      <c r="I27" s="101" t="str">
        <f>TEXT(G27-F27,"[m]")</f>
        <v>20</v>
      </c>
      <c r="J27" s="123">
        <f>H27*I27</f>
        <v>500</v>
      </c>
      <c r="K27" s="100" t="s">
        <v>454</v>
      </c>
      <c r="M27" s="99"/>
      <c r="N27" s="99"/>
      <c r="O27" s="99"/>
      <c r="P27" s="99"/>
      <c r="Q27" s="99"/>
      <c r="R27" s="99"/>
      <c r="S27" s="99"/>
      <c r="T27" s="99"/>
    </row>
    <row r="28" spans="1:20">
      <c r="A28" s="314"/>
      <c r="B28" s="326"/>
      <c r="C28" s="319"/>
      <c r="D28" s="319"/>
      <c r="E28" s="100" t="s">
        <v>458</v>
      </c>
      <c r="F28" s="101">
        <v>0.2638888888888889</v>
      </c>
      <c r="G28" s="101">
        <v>0.27083333333333331</v>
      </c>
      <c r="H28" s="123">
        <v>12</v>
      </c>
      <c r="I28" s="101" t="str">
        <f t="shared" ref="I28:I34" si="5">TEXT(G28-F28,"[m]")</f>
        <v>10</v>
      </c>
      <c r="J28" s="123">
        <f t="shared" ref="J28:J34" si="6">H28*I28</f>
        <v>120</v>
      </c>
      <c r="K28" s="100" t="s">
        <v>455</v>
      </c>
      <c r="M28" s="99"/>
      <c r="N28" s="99"/>
      <c r="O28" s="99"/>
      <c r="P28" s="99"/>
      <c r="Q28" s="99"/>
      <c r="R28" s="99"/>
      <c r="S28" s="99"/>
      <c r="T28" s="99"/>
    </row>
    <row r="29" spans="1:20">
      <c r="A29" s="314"/>
      <c r="B29" s="326"/>
      <c r="C29" s="319"/>
      <c r="D29" s="319"/>
      <c r="E29" s="100" t="s">
        <v>462</v>
      </c>
      <c r="F29" s="101">
        <v>0.26388888888888901</v>
      </c>
      <c r="G29" s="101">
        <v>0.27777777777777779</v>
      </c>
      <c r="H29" s="123">
        <v>2</v>
      </c>
      <c r="I29" s="101" t="str">
        <f t="shared" si="5"/>
        <v>20</v>
      </c>
      <c r="J29" s="123">
        <f t="shared" si="6"/>
        <v>40</v>
      </c>
      <c r="K29" s="100" t="s">
        <v>454</v>
      </c>
      <c r="M29" s="99"/>
      <c r="N29" s="99"/>
      <c r="O29" s="99"/>
      <c r="P29" s="99"/>
      <c r="Q29" s="99"/>
      <c r="R29" s="99"/>
      <c r="S29" s="99"/>
      <c r="T29" s="99"/>
    </row>
    <row r="30" spans="1:20">
      <c r="A30" s="301"/>
      <c r="B30" s="327"/>
      <c r="C30" s="320"/>
      <c r="D30" s="320"/>
      <c r="E30" s="100" t="s">
        <v>463</v>
      </c>
      <c r="F30" s="101">
        <v>0.26388888888888901</v>
      </c>
      <c r="G30" s="101">
        <v>0.27777777777777779</v>
      </c>
      <c r="H30" s="123">
        <v>3</v>
      </c>
      <c r="I30" s="101" t="str">
        <f t="shared" si="5"/>
        <v>20</v>
      </c>
      <c r="J30" s="123">
        <f t="shared" si="6"/>
        <v>60</v>
      </c>
      <c r="K30" s="100" t="s">
        <v>455</v>
      </c>
      <c r="M30" s="99"/>
      <c r="N30" s="99"/>
      <c r="O30" s="99"/>
      <c r="P30" s="99"/>
      <c r="Q30" s="99"/>
      <c r="R30" s="99"/>
      <c r="S30" s="99"/>
      <c r="T30" s="99"/>
    </row>
    <row r="31" spans="1:20">
      <c r="A31" s="313">
        <v>2</v>
      </c>
      <c r="B31" s="325" t="s">
        <v>433</v>
      </c>
      <c r="C31" s="318">
        <v>0.2638888888888889</v>
      </c>
      <c r="D31" s="318">
        <v>0.27777777777777779</v>
      </c>
      <c r="E31" s="122" t="s">
        <v>440</v>
      </c>
      <c r="F31" s="101">
        <v>0.27083333333333331</v>
      </c>
      <c r="G31" s="101">
        <v>0.27777777777777779</v>
      </c>
      <c r="H31" s="123">
        <v>25</v>
      </c>
      <c r="I31" s="101" t="str">
        <f t="shared" si="5"/>
        <v>10</v>
      </c>
      <c r="J31" s="123">
        <f t="shared" si="6"/>
        <v>250</v>
      </c>
      <c r="K31" s="100" t="s">
        <v>454</v>
      </c>
      <c r="M31" s="99"/>
      <c r="N31" s="99"/>
      <c r="O31" s="99"/>
      <c r="P31" s="99"/>
      <c r="Q31" s="99"/>
      <c r="R31" s="99"/>
      <c r="S31" s="99"/>
      <c r="T31" s="99"/>
    </row>
    <row r="32" spans="1:20">
      <c r="A32" s="314"/>
      <c r="B32" s="326"/>
      <c r="C32" s="319"/>
      <c r="D32" s="319"/>
      <c r="E32" s="100" t="s">
        <v>458</v>
      </c>
      <c r="F32" s="101">
        <v>0.2638888888888889</v>
      </c>
      <c r="G32" s="101">
        <v>0.27777777777777779</v>
      </c>
      <c r="H32" s="123">
        <v>12</v>
      </c>
      <c r="I32" s="101" t="str">
        <f t="shared" si="5"/>
        <v>20</v>
      </c>
      <c r="J32" s="123">
        <f t="shared" si="6"/>
        <v>240</v>
      </c>
      <c r="K32" s="100" t="s">
        <v>455</v>
      </c>
      <c r="M32" s="99"/>
      <c r="N32" s="99"/>
      <c r="O32" s="99"/>
      <c r="P32" s="99"/>
      <c r="Q32" s="99"/>
      <c r="R32" s="99"/>
      <c r="S32" s="99"/>
      <c r="T32" s="99"/>
    </row>
    <row r="33" spans="1:20">
      <c r="A33" s="314"/>
      <c r="B33" s="326"/>
      <c r="C33" s="319"/>
      <c r="D33" s="319"/>
      <c r="E33" s="100" t="s">
        <v>465</v>
      </c>
      <c r="F33" s="101">
        <v>0.2638888888888889</v>
      </c>
      <c r="G33" s="101">
        <v>0.27777777777777779</v>
      </c>
      <c r="H33" s="123">
        <v>2</v>
      </c>
      <c r="I33" s="101" t="str">
        <f t="shared" si="5"/>
        <v>20</v>
      </c>
      <c r="J33" s="123">
        <f t="shared" si="6"/>
        <v>40</v>
      </c>
      <c r="K33" s="100" t="s">
        <v>454</v>
      </c>
      <c r="M33" s="99"/>
      <c r="N33" s="99"/>
      <c r="O33" s="99"/>
      <c r="P33" s="99"/>
      <c r="Q33" s="99"/>
      <c r="R33" s="99"/>
      <c r="S33" s="99"/>
      <c r="T33" s="99"/>
    </row>
    <row r="34" spans="1:20">
      <c r="A34" s="301"/>
      <c r="B34" s="327"/>
      <c r="C34" s="320"/>
      <c r="D34" s="320"/>
      <c r="E34" s="100" t="s">
        <v>463</v>
      </c>
      <c r="F34" s="101">
        <v>0.2638888888888889</v>
      </c>
      <c r="G34" s="101">
        <v>0.27777777777777779</v>
      </c>
      <c r="H34" s="123">
        <v>3</v>
      </c>
      <c r="I34" s="101" t="str">
        <f t="shared" si="5"/>
        <v>20</v>
      </c>
      <c r="J34" s="123">
        <f t="shared" si="6"/>
        <v>60</v>
      </c>
      <c r="K34" s="100" t="s">
        <v>455</v>
      </c>
      <c r="M34" s="99"/>
      <c r="N34" s="99"/>
      <c r="O34" s="99"/>
      <c r="P34" s="99"/>
      <c r="Q34" s="99"/>
      <c r="R34" s="99"/>
      <c r="S34" s="99"/>
      <c r="T34" s="99"/>
    </row>
    <row r="35" spans="1:20">
      <c r="A35" s="313">
        <v>2</v>
      </c>
      <c r="B35" s="325" t="s">
        <v>433</v>
      </c>
      <c r="C35" s="318">
        <v>0.27777777777777779</v>
      </c>
      <c r="D35" s="318">
        <v>0.29166666666666669</v>
      </c>
      <c r="E35" s="122" t="s">
        <v>440</v>
      </c>
      <c r="F35" s="101">
        <v>0.27777777777777779</v>
      </c>
      <c r="G35" s="101">
        <v>0.29166666666666669</v>
      </c>
      <c r="H35" s="123">
        <v>25</v>
      </c>
      <c r="I35" s="101" t="str">
        <f t="shared" si="3"/>
        <v>20</v>
      </c>
      <c r="J35" s="123">
        <f t="shared" si="4"/>
        <v>500</v>
      </c>
      <c r="K35" s="100" t="s">
        <v>454</v>
      </c>
      <c r="M35" s="99"/>
      <c r="N35" s="99"/>
      <c r="O35" s="99"/>
      <c r="P35" s="99"/>
      <c r="Q35" s="99"/>
      <c r="R35" s="99"/>
      <c r="S35" s="99"/>
      <c r="T35" s="99"/>
    </row>
    <row r="36" spans="1:20">
      <c r="A36" s="314"/>
      <c r="B36" s="326"/>
      <c r="C36" s="319"/>
      <c r="D36" s="319"/>
      <c r="E36" s="100" t="s">
        <v>458</v>
      </c>
      <c r="F36" s="101">
        <v>0.27777777777777779</v>
      </c>
      <c r="G36" s="101">
        <v>0.28472222222222221</v>
      </c>
      <c r="H36" s="123">
        <v>12</v>
      </c>
      <c r="I36" s="101" t="str">
        <f t="shared" si="3"/>
        <v>10</v>
      </c>
      <c r="J36" s="123">
        <f t="shared" si="4"/>
        <v>120</v>
      </c>
      <c r="K36" s="100" t="s">
        <v>455</v>
      </c>
      <c r="M36" s="99"/>
      <c r="N36" s="99"/>
      <c r="O36" s="99"/>
      <c r="P36" s="99"/>
      <c r="Q36" s="99"/>
      <c r="R36" s="99"/>
      <c r="S36" s="99"/>
      <c r="T36" s="99"/>
    </row>
    <row r="37" spans="1:20">
      <c r="A37" s="314"/>
      <c r="B37" s="326"/>
      <c r="C37" s="319"/>
      <c r="D37" s="319"/>
      <c r="E37" s="100" t="s">
        <v>465</v>
      </c>
      <c r="F37" s="101">
        <v>0.27777777777777779</v>
      </c>
      <c r="G37" s="101">
        <v>0.29166666666666669</v>
      </c>
      <c r="H37" s="123">
        <v>2</v>
      </c>
      <c r="I37" s="101" t="str">
        <f t="shared" si="3"/>
        <v>20</v>
      </c>
      <c r="J37" s="123">
        <f t="shared" si="4"/>
        <v>40</v>
      </c>
      <c r="K37" s="100" t="s">
        <v>454</v>
      </c>
      <c r="M37" s="99"/>
      <c r="N37" s="99"/>
      <c r="O37" s="99"/>
      <c r="P37" s="99"/>
      <c r="Q37" s="99"/>
      <c r="R37" s="99"/>
      <c r="S37" s="99"/>
      <c r="T37" s="99"/>
    </row>
    <row r="38" spans="1:20">
      <c r="A38" s="301"/>
      <c r="B38" s="327"/>
      <c r="C38" s="320"/>
      <c r="D38" s="320"/>
      <c r="E38" s="100" t="s">
        <v>463</v>
      </c>
      <c r="F38" s="101">
        <v>0.27777777777777779</v>
      </c>
      <c r="G38" s="101">
        <v>0.29166666666666669</v>
      </c>
      <c r="H38" s="123">
        <v>3</v>
      </c>
      <c r="I38" s="101" t="str">
        <f t="shared" si="3"/>
        <v>20</v>
      </c>
      <c r="J38" s="123">
        <f t="shared" si="4"/>
        <v>60</v>
      </c>
      <c r="K38" s="100" t="s">
        <v>455</v>
      </c>
      <c r="M38" s="99"/>
      <c r="N38" s="99"/>
      <c r="O38" s="99"/>
      <c r="P38" s="99"/>
      <c r="Q38" s="99"/>
      <c r="R38" s="99"/>
      <c r="S38" s="99"/>
      <c r="T38" s="99"/>
    </row>
    <row r="39" spans="1:20">
      <c r="A39" s="313">
        <v>3</v>
      </c>
      <c r="B39" s="325" t="s">
        <v>415</v>
      </c>
      <c r="C39" s="318">
        <v>0.29166666666666669</v>
      </c>
      <c r="D39" s="318">
        <v>0.3125</v>
      </c>
      <c r="E39" s="100" t="s">
        <v>457</v>
      </c>
      <c r="F39" s="101">
        <v>0.29166666666666669</v>
      </c>
      <c r="G39" s="101">
        <v>0.3125</v>
      </c>
      <c r="H39" s="123">
        <v>25</v>
      </c>
      <c r="I39" s="101" t="str">
        <f t="shared" si="3"/>
        <v>30</v>
      </c>
      <c r="J39" s="123">
        <f t="shared" si="4"/>
        <v>750</v>
      </c>
      <c r="K39" s="100" t="s">
        <v>454</v>
      </c>
      <c r="M39" s="99"/>
      <c r="N39" s="99"/>
      <c r="O39" s="99"/>
      <c r="P39" s="99"/>
      <c r="Q39" s="99"/>
      <c r="R39" s="99"/>
      <c r="S39" s="99"/>
      <c r="T39" s="99"/>
    </row>
    <row r="40" spans="1:20">
      <c r="A40" s="314"/>
      <c r="B40" s="326"/>
      <c r="C40" s="319"/>
      <c r="D40" s="319"/>
      <c r="E40" s="100" t="s">
        <v>458</v>
      </c>
      <c r="F40" s="101">
        <v>0.29166666666666669</v>
      </c>
      <c r="G40" s="101">
        <v>0.3125</v>
      </c>
      <c r="H40" s="123">
        <v>12</v>
      </c>
      <c r="I40" s="101" t="str">
        <f t="shared" si="3"/>
        <v>30</v>
      </c>
      <c r="J40" s="123">
        <f t="shared" si="4"/>
        <v>360</v>
      </c>
      <c r="K40" s="100" t="s">
        <v>455</v>
      </c>
      <c r="M40" s="99"/>
      <c r="N40" s="99"/>
      <c r="O40" s="99"/>
      <c r="P40" s="99"/>
      <c r="Q40" s="99"/>
      <c r="R40" s="99"/>
      <c r="S40" s="99"/>
      <c r="T40" s="99"/>
    </row>
    <row r="41" spans="1:20">
      <c r="A41" s="314"/>
      <c r="B41" s="326"/>
      <c r="C41" s="319"/>
      <c r="D41" s="319"/>
      <c r="E41" s="100" t="s">
        <v>462</v>
      </c>
      <c r="F41" s="101">
        <v>0.29166666666666669</v>
      </c>
      <c r="G41" s="101">
        <v>0.3125</v>
      </c>
      <c r="H41" s="123">
        <v>2</v>
      </c>
      <c r="I41" s="101" t="str">
        <f t="shared" si="3"/>
        <v>30</v>
      </c>
      <c r="J41" s="123">
        <f t="shared" si="4"/>
        <v>60</v>
      </c>
      <c r="K41" s="100" t="s">
        <v>454</v>
      </c>
      <c r="M41" s="99"/>
      <c r="N41" s="99"/>
      <c r="O41" s="99"/>
      <c r="P41" s="99"/>
      <c r="Q41" s="99"/>
      <c r="R41" s="99"/>
      <c r="S41" s="99"/>
      <c r="T41" s="99"/>
    </row>
    <row r="42" spans="1:20">
      <c r="A42" s="314"/>
      <c r="B42" s="326"/>
      <c r="C42" s="319"/>
      <c r="D42" s="319"/>
      <c r="E42" s="100" t="s">
        <v>465</v>
      </c>
      <c r="F42" s="101">
        <v>0.29166666666666669</v>
      </c>
      <c r="G42" s="101">
        <v>0.3125</v>
      </c>
      <c r="H42" s="123">
        <v>2</v>
      </c>
      <c r="I42" s="101" t="str">
        <f t="shared" si="3"/>
        <v>30</v>
      </c>
      <c r="J42" s="123">
        <f t="shared" si="4"/>
        <v>60</v>
      </c>
      <c r="K42" s="100" t="s">
        <v>454</v>
      </c>
      <c r="M42" s="99"/>
      <c r="N42" s="99"/>
      <c r="O42" s="99"/>
      <c r="P42" s="99"/>
      <c r="Q42" s="99"/>
      <c r="R42" s="99"/>
      <c r="S42" s="99"/>
      <c r="T42" s="99"/>
    </row>
    <row r="43" spans="1:20">
      <c r="A43" s="301"/>
      <c r="B43" s="327"/>
      <c r="C43" s="320"/>
      <c r="D43" s="320"/>
      <c r="E43" s="100" t="s">
        <v>463</v>
      </c>
      <c r="F43" s="101">
        <v>0.29166666666666669</v>
      </c>
      <c r="G43" s="101">
        <v>0.3125</v>
      </c>
      <c r="H43" s="123">
        <v>3</v>
      </c>
      <c r="I43" s="101" t="str">
        <f t="shared" si="3"/>
        <v>30</v>
      </c>
      <c r="J43" s="123">
        <f t="shared" si="4"/>
        <v>90</v>
      </c>
      <c r="K43" s="100" t="s">
        <v>455</v>
      </c>
      <c r="M43" s="99"/>
      <c r="N43" s="99"/>
      <c r="O43" s="99"/>
      <c r="P43" s="99"/>
      <c r="Q43" s="99"/>
      <c r="R43" s="99"/>
      <c r="S43" s="99"/>
      <c r="T43" s="99"/>
    </row>
    <row r="44" spans="1:20">
      <c r="A44" s="313">
        <v>3</v>
      </c>
      <c r="B44" s="325" t="s">
        <v>415</v>
      </c>
      <c r="C44" s="318">
        <v>0.3125</v>
      </c>
      <c r="D44" s="318">
        <v>0.33333333333333331</v>
      </c>
      <c r="E44" s="100" t="s">
        <v>457</v>
      </c>
      <c r="F44" s="101">
        <v>0.3125</v>
      </c>
      <c r="G44" s="101">
        <v>0.33333333333333331</v>
      </c>
      <c r="H44" s="123">
        <v>25</v>
      </c>
      <c r="I44" s="101" t="str">
        <f t="shared" ref="I44:I48" si="7">TEXT(G44-F44,"[m]")</f>
        <v>30</v>
      </c>
      <c r="J44" s="123">
        <f t="shared" ref="J44:J48" si="8">H44*I44</f>
        <v>750</v>
      </c>
      <c r="K44" s="100" t="s">
        <v>454</v>
      </c>
      <c r="M44" s="99"/>
      <c r="N44" s="99"/>
      <c r="O44" s="99"/>
      <c r="P44" s="99"/>
      <c r="Q44" s="99"/>
      <c r="R44" s="99"/>
      <c r="S44" s="99"/>
      <c r="T44" s="99"/>
    </row>
    <row r="45" spans="1:20">
      <c r="A45" s="314"/>
      <c r="B45" s="326"/>
      <c r="C45" s="319"/>
      <c r="D45" s="319"/>
      <c r="E45" s="100" t="s">
        <v>458</v>
      </c>
      <c r="F45" s="101">
        <v>0.3125</v>
      </c>
      <c r="G45" s="101">
        <v>0.3125</v>
      </c>
      <c r="H45" s="123">
        <v>12</v>
      </c>
      <c r="I45" s="101" t="str">
        <f t="shared" si="7"/>
        <v>0</v>
      </c>
      <c r="J45" s="123">
        <f t="shared" si="8"/>
        <v>0</v>
      </c>
      <c r="K45" s="100" t="s">
        <v>455</v>
      </c>
      <c r="M45" s="99"/>
      <c r="N45" s="99"/>
      <c r="O45" s="99"/>
      <c r="P45" s="99"/>
      <c r="Q45" s="99"/>
      <c r="R45" s="99"/>
      <c r="S45" s="99"/>
      <c r="T45" s="99"/>
    </row>
    <row r="46" spans="1:20">
      <c r="A46" s="314"/>
      <c r="B46" s="326"/>
      <c r="C46" s="319"/>
      <c r="D46" s="319"/>
      <c r="E46" s="100" t="s">
        <v>462</v>
      </c>
      <c r="F46" s="101">
        <v>0.3125</v>
      </c>
      <c r="G46" s="101">
        <v>0.33333333333333331</v>
      </c>
      <c r="H46" s="123">
        <v>2</v>
      </c>
      <c r="I46" s="101" t="str">
        <f t="shared" si="7"/>
        <v>30</v>
      </c>
      <c r="J46" s="123">
        <f t="shared" si="8"/>
        <v>60</v>
      </c>
      <c r="K46" s="100" t="s">
        <v>454</v>
      </c>
      <c r="M46" s="99"/>
      <c r="N46" s="99"/>
      <c r="O46" s="99"/>
      <c r="P46" s="99"/>
      <c r="Q46" s="99"/>
      <c r="R46" s="99"/>
      <c r="S46" s="99"/>
      <c r="T46" s="99"/>
    </row>
    <row r="47" spans="1:20">
      <c r="A47" s="314"/>
      <c r="B47" s="326"/>
      <c r="C47" s="319"/>
      <c r="D47" s="319"/>
      <c r="E47" s="100" t="s">
        <v>465</v>
      </c>
      <c r="F47" s="101">
        <v>0.3125</v>
      </c>
      <c r="G47" s="101">
        <v>0.33333333333333331</v>
      </c>
      <c r="H47" s="123">
        <v>2</v>
      </c>
      <c r="I47" s="101" t="str">
        <f t="shared" si="7"/>
        <v>30</v>
      </c>
      <c r="J47" s="123">
        <f t="shared" si="8"/>
        <v>60</v>
      </c>
      <c r="K47" s="100" t="s">
        <v>454</v>
      </c>
      <c r="M47" s="99"/>
      <c r="N47" s="99"/>
      <c r="O47" s="99"/>
      <c r="P47" s="99"/>
      <c r="Q47" s="99"/>
      <c r="R47" s="99"/>
      <c r="S47" s="99"/>
      <c r="T47" s="99"/>
    </row>
    <row r="48" spans="1:20">
      <c r="A48" s="301"/>
      <c r="B48" s="327"/>
      <c r="C48" s="320"/>
      <c r="D48" s="320"/>
      <c r="E48" s="100" t="s">
        <v>463</v>
      </c>
      <c r="F48" s="101">
        <v>0.3125</v>
      </c>
      <c r="G48" s="101">
        <v>0.33333333333333331</v>
      </c>
      <c r="H48" s="123">
        <v>3</v>
      </c>
      <c r="I48" s="101" t="str">
        <f t="shared" si="7"/>
        <v>30</v>
      </c>
      <c r="J48" s="123">
        <f t="shared" si="8"/>
        <v>90</v>
      </c>
      <c r="K48" s="100" t="s">
        <v>455</v>
      </c>
      <c r="M48" s="99"/>
      <c r="N48" s="99"/>
      <c r="O48" s="99"/>
      <c r="P48" s="99"/>
      <c r="Q48" s="99"/>
      <c r="R48" s="99"/>
      <c r="S48" s="99"/>
      <c r="T48" s="99"/>
    </row>
    <row r="49" spans="1:20">
      <c r="A49" s="313">
        <v>4</v>
      </c>
      <c r="B49" s="325" t="s">
        <v>438</v>
      </c>
      <c r="C49" s="318">
        <v>0.3125</v>
      </c>
      <c r="D49" s="318">
        <v>0.33333333333333331</v>
      </c>
      <c r="E49" s="100" t="s">
        <v>457</v>
      </c>
      <c r="F49" s="101">
        <v>0.33333333333333331</v>
      </c>
      <c r="G49" s="101">
        <v>0.33333333333333331</v>
      </c>
      <c r="H49" s="123">
        <v>25</v>
      </c>
      <c r="I49" s="101" t="str">
        <f t="shared" si="3"/>
        <v>0</v>
      </c>
      <c r="J49" s="123">
        <f t="shared" si="4"/>
        <v>0</v>
      </c>
      <c r="K49" s="100" t="s">
        <v>454</v>
      </c>
      <c r="M49" s="99"/>
      <c r="N49" s="99"/>
      <c r="O49" s="99"/>
      <c r="P49" s="99"/>
      <c r="Q49" s="99"/>
      <c r="R49" s="99"/>
      <c r="S49" s="99"/>
      <c r="T49" s="99"/>
    </row>
    <row r="50" spans="1:20">
      <c r="A50" s="314"/>
      <c r="B50" s="326"/>
      <c r="C50" s="319"/>
      <c r="D50" s="319"/>
      <c r="E50" s="100" t="s">
        <v>458</v>
      </c>
      <c r="F50" s="101">
        <v>0.3125</v>
      </c>
      <c r="G50" s="101">
        <v>0.33333333333333331</v>
      </c>
      <c r="H50" s="123">
        <v>12</v>
      </c>
      <c r="I50" s="101" t="str">
        <f t="shared" si="3"/>
        <v>30</v>
      </c>
      <c r="J50" s="123">
        <f t="shared" si="4"/>
        <v>360</v>
      </c>
      <c r="K50" s="100" t="s">
        <v>455</v>
      </c>
      <c r="M50" s="99"/>
      <c r="N50" s="99"/>
      <c r="O50" s="99"/>
      <c r="P50" s="99"/>
      <c r="Q50" s="99"/>
      <c r="R50" s="99"/>
      <c r="S50" s="99"/>
      <c r="T50" s="99"/>
    </row>
    <row r="51" spans="1:20">
      <c r="A51" s="314"/>
      <c r="B51" s="326"/>
      <c r="C51" s="319"/>
      <c r="D51" s="319"/>
      <c r="E51" s="100" t="s">
        <v>459</v>
      </c>
      <c r="F51" s="101">
        <v>0.35416666666666669</v>
      </c>
      <c r="G51" s="101">
        <v>0.35416666666666669</v>
      </c>
      <c r="H51" s="123">
        <v>8</v>
      </c>
      <c r="I51" s="101" t="str">
        <f t="shared" si="3"/>
        <v>0</v>
      </c>
      <c r="J51" s="123">
        <f t="shared" si="4"/>
        <v>0</v>
      </c>
      <c r="K51" s="100" t="s">
        <v>456</v>
      </c>
      <c r="M51" s="99"/>
      <c r="N51" s="99"/>
      <c r="O51" s="99"/>
      <c r="P51" s="99"/>
      <c r="Q51" s="99"/>
      <c r="R51" s="99"/>
      <c r="S51" s="99"/>
      <c r="T51" s="99"/>
    </row>
    <row r="52" spans="1:20">
      <c r="A52" s="314"/>
      <c r="B52" s="326"/>
      <c r="C52" s="319"/>
      <c r="D52" s="319"/>
      <c r="E52" s="100" t="s">
        <v>462</v>
      </c>
      <c r="F52" s="101">
        <v>0.33333333333333331</v>
      </c>
      <c r="G52" s="101">
        <v>0.33333333333333331</v>
      </c>
      <c r="H52" s="123">
        <v>2</v>
      </c>
      <c r="I52" s="101" t="str">
        <f t="shared" si="3"/>
        <v>0</v>
      </c>
      <c r="J52" s="123">
        <f t="shared" si="4"/>
        <v>0</v>
      </c>
      <c r="K52" s="100" t="s">
        <v>454</v>
      </c>
      <c r="M52" s="99"/>
      <c r="N52" s="99"/>
      <c r="O52" s="99"/>
      <c r="P52" s="99"/>
      <c r="Q52" s="99"/>
      <c r="R52" s="99"/>
      <c r="S52" s="99"/>
      <c r="T52" s="99"/>
    </row>
    <row r="53" spans="1:20">
      <c r="A53" s="314"/>
      <c r="B53" s="326"/>
      <c r="C53" s="319"/>
      <c r="D53" s="319"/>
      <c r="E53" s="100" t="s">
        <v>465</v>
      </c>
      <c r="F53" s="101">
        <v>0.33333333333333331</v>
      </c>
      <c r="G53" s="101">
        <v>0.33333333333333331</v>
      </c>
      <c r="H53" s="123">
        <v>2</v>
      </c>
      <c r="I53" s="101" t="str">
        <f t="shared" si="3"/>
        <v>0</v>
      </c>
      <c r="J53" s="123">
        <f t="shared" si="4"/>
        <v>0</v>
      </c>
      <c r="K53" s="100" t="s">
        <v>454</v>
      </c>
      <c r="M53" s="99"/>
      <c r="N53" s="99"/>
      <c r="O53" s="99"/>
      <c r="P53" s="99"/>
      <c r="Q53" s="99"/>
      <c r="R53" s="99"/>
      <c r="S53" s="99"/>
      <c r="T53" s="99"/>
    </row>
    <row r="54" spans="1:20">
      <c r="A54" s="301"/>
      <c r="B54" s="327"/>
      <c r="C54" s="320"/>
      <c r="D54" s="320"/>
      <c r="E54" s="100" t="s">
        <v>463</v>
      </c>
      <c r="F54" s="101">
        <v>0.33333333333333331</v>
      </c>
      <c r="G54" s="101">
        <v>0.33333333333333331</v>
      </c>
      <c r="H54" s="123">
        <v>3</v>
      </c>
      <c r="I54" s="101" t="str">
        <f t="shared" si="3"/>
        <v>0</v>
      </c>
      <c r="J54" s="123">
        <f t="shared" si="4"/>
        <v>0</v>
      </c>
      <c r="K54" s="100" t="s">
        <v>455</v>
      </c>
      <c r="M54" s="99"/>
      <c r="N54" s="99"/>
      <c r="O54" s="99"/>
      <c r="P54" s="99"/>
      <c r="Q54" s="99"/>
      <c r="R54" s="99"/>
      <c r="S54" s="99"/>
      <c r="T54" s="99"/>
    </row>
    <row r="55" spans="1:20">
      <c r="A55" s="313">
        <v>4</v>
      </c>
      <c r="B55" s="325" t="s">
        <v>438</v>
      </c>
      <c r="C55" s="318">
        <v>0.33333333333333331</v>
      </c>
      <c r="D55" s="318">
        <v>0.51388888888888884</v>
      </c>
      <c r="E55" s="100" t="s">
        <v>457</v>
      </c>
      <c r="F55" s="101">
        <v>0.33333333333333331</v>
      </c>
      <c r="G55" s="101">
        <v>0.51388888888888884</v>
      </c>
      <c r="H55" s="123">
        <v>25</v>
      </c>
      <c r="I55" s="101" t="str">
        <f t="shared" ref="I55:I60" si="9">TEXT(G55-F55,"[m]")</f>
        <v>260</v>
      </c>
      <c r="J55" s="123">
        <f t="shared" ref="J55:J60" si="10">H55*I55</f>
        <v>6500</v>
      </c>
      <c r="K55" s="100" t="s">
        <v>454</v>
      </c>
      <c r="M55" s="99"/>
      <c r="N55" s="99"/>
      <c r="O55" s="99"/>
      <c r="P55" s="99"/>
      <c r="Q55" s="99"/>
      <c r="R55" s="99"/>
      <c r="S55" s="99"/>
      <c r="T55" s="99"/>
    </row>
    <row r="56" spans="1:20">
      <c r="A56" s="314"/>
      <c r="B56" s="326"/>
      <c r="C56" s="319"/>
      <c r="D56" s="319"/>
      <c r="E56" s="100" t="s">
        <v>458</v>
      </c>
      <c r="F56" s="101">
        <v>0.33333333333333331</v>
      </c>
      <c r="G56" s="101">
        <v>0.5</v>
      </c>
      <c r="H56" s="123">
        <v>12</v>
      </c>
      <c r="I56" s="101" t="str">
        <f t="shared" si="9"/>
        <v>240</v>
      </c>
      <c r="J56" s="123">
        <f t="shared" si="10"/>
        <v>2880</v>
      </c>
      <c r="K56" s="100" t="s">
        <v>455</v>
      </c>
      <c r="M56" s="99"/>
      <c r="N56" s="99"/>
      <c r="O56" s="99"/>
      <c r="P56" s="99"/>
      <c r="Q56" s="99"/>
      <c r="R56" s="99"/>
      <c r="S56" s="99"/>
      <c r="T56" s="99"/>
    </row>
    <row r="57" spans="1:20">
      <c r="A57" s="314"/>
      <c r="B57" s="326"/>
      <c r="C57" s="319"/>
      <c r="D57" s="319"/>
      <c r="E57" s="100" t="s">
        <v>459</v>
      </c>
      <c r="F57" s="101">
        <v>0.35416666666666669</v>
      </c>
      <c r="G57" s="101">
        <v>0.51388888888888884</v>
      </c>
      <c r="H57" s="123">
        <v>8</v>
      </c>
      <c r="I57" s="101" t="str">
        <f t="shared" si="9"/>
        <v>230</v>
      </c>
      <c r="J57" s="123">
        <f t="shared" si="10"/>
        <v>1840</v>
      </c>
      <c r="K57" s="100" t="s">
        <v>456</v>
      </c>
      <c r="M57" s="99"/>
      <c r="N57" s="99"/>
      <c r="O57" s="99"/>
      <c r="P57" s="99"/>
      <c r="Q57" s="99"/>
      <c r="R57" s="99"/>
      <c r="S57" s="99"/>
      <c r="T57" s="99"/>
    </row>
    <row r="58" spans="1:20">
      <c r="A58" s="314"/>
      <c r="B58" s="326"/>
      <c r="C58" s="319"/>
      <c r="D58" s="319"/>
      <c r="E58" s="100" t="s">
        <v>462</v>
      </c>
      <c r="F58" s="101">
        <v>0.33333333333333331</v>
      </c>
      <c r="G58" s="101">
        <v>0.51388888888888884</v>
      </c>
      <c r="H58" s="123">
        <v>2</v>
      </c>
      <c r="I58" s="101" t="str">
        <f t="shared" si="9"/>
        <v>260</v>
      </c>
      <c r="J58" s="123">
        <f t="shared" si="10"/>
        <v>520</v>
      </c>
      <c r="K58" s="100" t="s">
        <v>454</v>
      </c>
      <c r="M58" s="99"/>
      <c r="N58" s="99"/>
      <c r="O58" s="99"/>
      <c r="P58" s="99"/>
      <c r="Q58" s="99"/>
      <c r="R58" s="99"/>
      <c r="S58" s="99"/>
      <c r="T58" s="99"/>
    </row>
    <row r="59" spans="1:20">
      <c r="A59" s="314"/>
      <c r="B59" s="326"/>
      <c r="C59" s="319"/>
      <c r="D59" s="319"/>
      <c r="E59" s="100" t="s">
        <v>465</v>
      </c>
      <c r="F59" s="101">
        <v>0.33333333333333331</v>
      </c>
      <c r="G59" s="101">
        <v>0.51388888888888884</v>
      </c>
      <c r="H59" s="123">
        <v>2</v>
      </c>
      <c r="I59" s="101" t="str">
        <f t="shared" si="9"/>
        <v>260</v>
      </c>
      <c r="J59" s="123">
        <f t="shared" si="10"/>
        <v>520</v>
      </c>
      <c r="K59" s="100" t="s">
        <v>454</v>
      </c>
      <c r="M59" s="99"/>
      <c r="N59" s="99"/>
      <c r="O59" s="99"/>
      <c r="P59" s="99"/>
      <c r="Q59" s="99"/>
      <c r="R59" s="99"/>
      <c r="S59" s="99"/>
      <c r="T59" s="99"/>
    </row>
    <row r="60" spans="1:20">
      <c r="A60" s="301"/>
      <c r="B60" s="327"/>
      <c r="C60" s="320"/>
      <c r="D60" s="320"/>
      <c r="E60" s="100" t="s">
        <v>463</v>
      </c>
      <c r="F60" s="101">
        <v>0.33333333333333331</v>
      </c>
      <c r="G60" s="101">
        <v>0.51388888888888884</v>
      </c>
      <c r="H60" s="123">
        <v>3</v>
      </c>
      <c r="I60" s="101" t="str">
        <f t="shared" si="9"/>
        <v>260</v>
      </c>
      <c r="J60" s="123">
        <f t="shared" si="10"/>
        <v>780</v>
      </c>
      <c r="K60" s="100" t="s">
        <v>455</v>
      </c>
      <c r="M60" s="99"/>
      <c r="N60" s="99"/>
      <c r="O60" s="99"/>
      <c r="P60" s="99"/>
      <c r="Q60" s="99"/>
      <c r="R60" s="99"/>
      <c r="S60" s="99"/>
      <c r="T60" s="99"/>
    </row>
    <row r="61" spans="1:20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M61" s="99"/>
      <c r="N61" s="99"/>
      <c r="O61" s="99"/>
      <c r="P61" s="99"/>
      <c r="Q61" s="99"/>
      <c r="R61" s="99"/>
      <c r="S61" s="99"/>
      <c r="T61" s="99"/>
    </row>
    <row r="62" spans="1:20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M62" s="99"/>
      <c r="N62" s="99"/>
      <c r="O62" s="99"/>
      <c r="P62" s="99"/>
      <c r="Q62" s="99"/>
      <c r="R62" s="99"/>
      <c r="S62" s="99"/>
      <c r="T62" s="99"/>
    </row>
    <row r="63" spans="1:20" s="253" customFormat="1">
      <c r="A63" s="253" t="s">
        <v>480</v>
      </c>
      <c r="B63" s="322" t="s">
        <v>497</v>
      </c>
      <c r="C63" s="322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</row>
    <row r="64" spans="1:20" s="127" customFormat="1" ht="31.5" customHeight="1">
      <c r="A64" s="124" t="s">
        <v>449</v>
      </c>
      <c r="B64" s="124" t="s">
        <v>461</v>
      </c>
      <c r="C64" s="124" t="s">
        <v>450</v>
      </c>
      <c r="D64" s="124" t="s">
        <v>451</v>
      </c>
      <c r="E64" s="124" t="s">
        <v>409</v>
      </c>
      <c r="F64" s="124" t="s">
        <v>452</v>
      </c>
      <c r="G64" s="124" t="s">
        <v>453</v>
      </c>
      <c r="H64" s="124" t="s">
        <v>460</v>
      </c>
      <c r="I64" s="125" t="s">
        <v>474</v>
      </c>
      <c r="J64" s="125" t="s">
        <v>475</v>
      </c>
      <c r="K64" s="125" t="s">
        <v>466</v>
      </c>
      <c r="L64" s="125" t="s">
        <v>477</v>
      </c>
      <c r="M64" s="126" t="s">
        <v>487</v>
      </c>
      <c r="N64" s="125" t="s">
        <v>488</v>
      </c>
      <c r="O64" s="125" t="s">
        <v>489</v>
      </c>
      <c r="P64" s="125" t="s">
        <v>478</v>
      </c>
      <c r="Q64" s="125" t="s">
        <v>490</v>
      </c>
      <c r="R64" s="125" t="s">
        <v>491</v>
      </c>
      <c r="S64" s="125" t="s">
        <v>479</v>
      </c>
      <c r="T64" s="125" t="s">
        <v>492</v>
      </c>
    </row>
    <row r="65" spans="1:20">
      <c r="A65" s="313">
        <v>1</v>
      </c>
      <c r="B65" s="325" t="s">
        <v>431</v>
      </c>
      <c r="C65" s="318">
        <v>0.25</v>
      </c>
      <c r="D65" s="318">
        <v>0.2638888888888889</v>
      </c>
      <c r="E65" s="122" t="s">
        <v>440</v>
      </c>
      <c r="F65" s="101">
        <v>0.25694444444444442</v>
      </c>
      <c r="G65" s="101">
        <v>0.2638888888888889</v>
      </c>
      <c r="H65" s="123">
        <v>25</v>
      </c>
      <c r="I65" s="101" t="str">
        <f>TEXT(G65-F65,"[m]")</f>
        <v>10</v>
      </c>
      <c r="J65" s="123">
        <f>H65*I65</f>
        <v>250</v>
      </c>
      <c r="K65" s="100" t="s">
        <v>454</v>
      </c>
      <c r="L65" s="335">
        <f>J65+J67</f>
        <v>290</v>
      </c>
      <c r="M65" s="331">
        <f>J65/L65</f>
        <v>0.86206896551724133</v>
      </c>
      <c r="N65" s="331">
        <f>J67/L65</f>
        <v>0.13793103448275862</v>
      </c>
      <c r="O65" s="331">
        <v>0</v>
      </c>
      <c r="P65" s="336">
        <f>J66+J68</f>
        <v>300</v>
      </c>
      <c r="Q65" s="331">
        <f>J66/P65</f>
        <v>0.8</v>
      </c>
      <c r="R65" s="331">
        <f>J68/P65</f>
        <v>0.2</v>
      </c>
      <c r="S65" s="336">
        <v>0</v>
      </c>
      <c r="T65" s="331">
        <v>0</v>
      </c>
    </row>
    <row r="66" spans="1:20">
      <c r="A66" s="314"/>
      <c r="B66" s="326"/>
      <c r="C66" s="319"/>
      <c r="D66" s="319"/>
      <c r="E66" s="100" t="s">
        <v>458</v>
      </c>
      <c r="F66" s="101">
        <v>0.25</v>
      </c>
      <c r="G66" s="101">
        <v>0.2638888888888889</v>
      </c>
      <c r="H66" s="123">
        <v>12</v>
      </c>
      <c r="I66" s="101" t="str">
        <f t="shared" ref="I66:I68" si="11">TEXT(G66-F66,"[m]")</f>
        <v>20</v>
      </c>
      <c r="J66" s="123">
        <f t="shared" ref="J66:J68" si="12">H66*I66</f>
        <v>240</v>
      </c>
      <c r="K66" s="100" t="s">
        <v>455</v>
      </c>
      <c r="L66" s="335"/>
      <c r="M66" s="329"/>
      <c r="N66" s="329"/>
      <c r="O66" s="329"/>
      <c r="P66" s="336"/>
      <c r="Q66" s="329"/>
      <c r="R66" s="329"/>
      <c r="S66" s="336"/>
      <c r="T66" s="329"/>
    </row>
    <row r="67" spans="1:20">
      <c r="A67" s="314"/>
      <c r="B67" s="326"/>
      <c r="C67" s="319"/>
      <c r="D67" s="319"/>
      <c r="E67" s="100" t="s">
        <v>462</v>
      </c>
      <c r="F67" s="101">
        <v>0.25</v>
      </c>
      <c r="G67" s="101">
        <v>0.26388888888888901</v>
      </c>
      <c r="H67" s="123">
        <v>2</v>
      </c>
      <c r="I67" s="101" t="str">
        <f t="shared" si="11"/>
        <v>20</v>
      </c>
      <c r="J67" s="123">
        <f t="shared" si="12"/>
        <v>40</v>
      </c>
      <c r="K67" s="100" t="s">
        <v>454</v>
      </c>
      <c r="L67" s="335"/>
      <c r="M67" s="329"/>
      <c r="N67" s="329"/>
      <c r="O67" s="329"/>
      <c r="P67" s="336"/>
      <c r="Q67" s="329"/>
      <c r="R67" s="329"/>
      <c r="S67" s="336"/>
      <c r="T67" s="329"/>
    </row>
    <row r="68" spans="1:20">
      <c r="A68" s="301"/>
      <c r="B68" s="327"/>
      <c r="C68" s="320"/>
      <c r="D68" s="320"/>
      <c r="E68" s="100" t="s">
        <v>463</v>
      </c>
      <c r="F68" s="101">
        <v>0.25</v>
      </c>
      <c r="G68" s="101">
        <v>0.26388888888888901</v>
      </c>
      <c r="H68" s="123">
        <v>3</v>
      </c>
      <c r="I68" s="101" t="str">
        <f t="shared" si="11"/>
        <v>20</v>
      </c>
      <c r="J68" s="123">
        <f t="shared" si="12"/>
        <v>60</v>
      </c>
      <c r="K68" s="100" t="s">
        <v>455</v>
      </c>
      <c r="L68" s="335"/>
      <c r="M68" s="330"/>
      <c r="N68" s="330"/>
      <c r="O68" s="330"/>
      <c r="P68" s="336"/>
      <c r="Q68" s="330"/>
      <c r="R68" s="330"/>
      <c r="S68" s="336"/>
      <c r="T68" s="330"/>
    </row>
    <row r="69" spans="1:20">
      <c r="A69" s="340" t="s">
        <v>482</v>
      </c>
      <c r="B69" s="325" t="s">
        <v>481</v>
      </c>
      <c r="C69" s="318">
        <v>0.2638888888888889</v>
      </c>
      <c r="D69" s="318">
        <v>0.27777777777777779</v>
      </c>
      <c r="E69" s="122" t="s">
        <v>440</v>
      </c>
      <c r="F69" s="101">
        <v>0.2638888888888889</v>
      </c>
      <c r="G69" s="101">
        <v>0.27777777777777779</v>
      </c>
      <c r="H69" s="123">
        <v>25</v>
      </c>
      <c r="I69" s="101" t="str">
        <f>TEXT(G69-F69,"[m]")</f>
        <v>20</v>
      </c>
      <c r="J69" s="123">
        <f>H69*I69</f>
        <v>500</v>
      </c>
      <c r="K69" s="100" t="s">
        <v>454</v>
      </c>
      <c r="L69" s="333">
        <f>J69+J71+J72</f>
        <v>580</v>
      </c>
      <c r="M69" s="328">
        <f>J69/L69</f>
        <v>0.86206896551724133</v>
      </c>
      <c r="N69" s="328">
        <f>J71/L69</f>
        <v>6.8965517241379309E-2</v>
      </c>
      <c r="O69" s="328">
        <f>J72/L69</f>
        <v>6.8965517241379309E-2</v>
      </c>
      <c r="P69" s="334">
        <f>J70+J73</f>
        <v>300</v>
      </c>
      <c r="Q69" s="328">
        <f>J70/P69</f>
        <v>0.8</v>
      </c>
      <c r="R69" s="328">
        <f>J73/P69</f>
        <v>0.2</v>
      </c>
      <c r="S69" s="334">
        <v>0</v>
      </c>
      <c r="T69" s="328">
        <v>0</v>
      </c>
    </row>
    <row r="70" spans="1:20">
      <c r="A70" s="314"/>
      <c r="B70" s="326"/>
      <c r="C70" s="319"/>
      <c r="D70" s="319"/>
      <c r="E70" s="100" t="s">
        <v>458</v>
      </c>
      <c r="F70" s="101">
        <v>0.2638888888888889</v>
      </c>
      <c r="G70" s="101">
        <v>0.27777777777777779</v>
      </c>
      <c r="H70" s="123">
        <v>12</v>
      </c>
      <c r="I70" s="101" t="str">
        <f t="shared" ref="I70" si="13">TEXT(G70-F70,"[m]")</f>
        <v>20</v>
      </c>
      <c r="J70" s="123">
        <f t="shared" ref="J70" si="14">H70*I70</f>
        <v>240</v>
      </c>
      <c r="K70" s="100" t="s">
        <v>455</v>
      </c>
      <c r="L70" s="303"/>
      <c r="M70" s="329"/>
      <c r="N70" s="329"/>
      <c r="O70" s="329"/>
      <c r="P70" s="332"/>
      <c r="Q70" s="329"/>
      <c r="R70" s="329"/>
      <c r="S70" s="332"/>
      <c r="T70" s="329"/>
    </row>
    <row r="71" spans="1:20">
      <c r="A71" s="314"/>
      <c r="B71" s="326"/>
      <c r="C71" s="319"/>
      <c r="D71" s="319"/>
      <c r="E71" s="100" t="s">
        <v>462</v>
      </c>
      <c r="F71" s="101">
        <v>0.26388888888888901</v>
      </c>
      <c r="G71" s="101">
        <v>0.27777777777777779</v>
      </c>
      <c r="H71" s="123">
        <v>2</v>
      </c>
      <c r="I71" s="101" t="str">
        <f t="shared" ref="I71:I93" si="15">TEXT(G71-F71,"[m]")</f>
        <v>20</v>
      </c>
      <c r="J71" s="123">
        <f t="shared" ref="J71:J93" si="16">H71*I71</f>
        <v>40</v>
      </c>
      <c r="K71" s="100" t="s">
        <v>454</v>
      </c>
      <c r="L71" s="303"/>
      <c r="M71" s="329"/>
      <c r="N71" s="329"/>
      <c r="O71" s="329"/>
      <c r="P71" s="332"/>
      <c r="Q71" s="329"/>
      <c r="R71" s="329"/>
      <c r="S71" s="332"/>
      <c r="T71" s="329"/>
    </row>
    <row r="72" spans="1:20">
      <c r="A72" s="314"/>
      <c r="B72" s="326"/>
      <c r="C72" s="319"/>
      <c r="D72" s="319"/>
      <c r="E72" s="100" t="s">
        <v>465</v>
      </c>
      <c r="F72" s="101">
        <v>0.2638888888888889</v>
      </c>
      <c r="G72" s="101">
        <v>0.27777777777777779</v>
      </c>
      <c r="H72" s="123">
        <v>2</v>
      </c>
      <c r="I72" s="101" t="str">
        <f t="shared" ref="I72" si="17">TEXT(G72-F72,"[m]")</f>
        <v>20</v>
      </c>
      <c r="J72" s="123">
        <f t="shared" ref="J72" si="18">H72*I72</f>
        <v>40</v>
      </c>
      <c r="K72" s="100" t="s">
        <v>454</v>
      </c>
      <c r="L72" s="303"/>
      <c r="M72" s="329"/>
      <c r="N72" s="329"/>
      <c r="O72" s="329"/>
      <c r="P72" s="332"/>
      <c r="Q72" s="329"/>
      <c r="R72" s="329"/>
      <c r="S72" s="332"/>
      <c r="T72" s="329"/>
    </row>
    <row r="73" spans="1:20">
      <c r="A73" s="301"/>
      <c r="B73" s="327"/>
      <c r="C73" s="320"/>
      <c r="D73" s="320"/>
      <c r="E73" s="100" t="s">
        <v>463</v>
      </c>
      <c r="F73" s="101">
        <v>0.26388888888888901</v>
      </c>
      <c r="G73" s="101">
        <v>0.27777777777777779</v>
      </c>
      <c r="H73" s="123">
        <v>3</v>
      </c>
      <c r="I73" s="101" t="str">
        <f t="shared" si="15"/>
        <v>20</v>
      </c>
      <c r="J73" s="123">
        <f t="shared" si="16"/>
        <v>60</v>
      </c>
      <c r="K73" s="100" t="s">
        <v>455</v>
      </c>
      <c r="L73" s="303"/>
      <c r="M73" s="330"/>
      <c r="N73" s="330"/>
      <c r="O73" s="330"/>
      <c r="P73" s="332"/>
      <c r="Q73" s="330"/>
      <c r="R73" s="330"/>
      <c r="S73" s="332"/>
      <c r="T73" s="330"/>
    </row>
    <row r="74" spans="1:20">
      <c r="A74" s="313">
        <v>2</v>
      </c>
      <c r="B74" s="325" t="s">
        <v>433</v>
      </c>
      <c r="C74" s="318">
        <v>0.27777777777777779</v>
      </c>
      <c r="D74" s="318">
        <v>0.29166666666666669</v>
      </c>
      <c r="E74" s="122" t="s">
        <v>440</v>
      </c>
      <c r="F74" s="101">
        <v>0.27777777777777779</v>
      </c>
      <c r="G74" s="101">
        <v>0.29166666666666669</v>
      </c>
      <c r="H74" s="123">
        <v>25</v>
      </c>
      <c r="I74" s="101" t="str">
        <f t="shared" si="15"/>
        <v>20</v>
      </c>
      <c r="J74" s="123">
        <f t="shared" si="16"/>
        <v>500</v>
      </c>
      <c r="K74" s="100" t="s">
        <v>454</v>
      </c>
      <c r="L74" s="335">
        <f>J74+J76</f>
        <v>540</v>
      </c>
      <c r="M74" s="331">
        <f>J74/L74</f>
        <v>0.92592592592592593</v>
      </c>
      <c r="N74" s="337">
        <v>0</v>
      </c>
      <c r="O74" s="331">
        <f>J76/L74</f>
        <v>7.407407407407407E-2</v>
      </c>
      <c r="P74" s="332">
        <f>J75+J77</f>
        <v>180</v>
      </c>
      <c r="Q74" s="331">
        <f>J75/P74</f>
        <v>0.66666666666666663</v>
      </c>
      <c r="R74" s="331">
        <f>J77/P74</f>
        <v>0.33333333333333331</v>
      </c>
      <c r="S74" s="332">
        <v>0</v>
      </c>
      <c r="T74" s="331">
        <v>0</v>
      </c>
    </row>
    <row r="75" spans="1:20">
      <c r="A75" s="314"/>
      <c r="B75" s="326"/>
      <c r="C75" s="319"/>
      <c r="D75" s="319"/>
      <c r="E75" s="100" t="s">
        <v>458</v>
      </c>
      <c r="F75" s="101">
        <v>0.27777777777777779</v>
      </c>
      <c r="G75" s="101">
        <v>0.28472222222222221</v>
      </c>
      <c r="H75" s="123">
        <v>12</v>
      </c>
      <c r="I75" s="101" t="str">
        <f t="shared" si="15"/>
        <v>10</v>
      </c>
      <c r="J75" s="123">
        <f t="shared" si="16"/>
        <v>120</v>
      </c>
      <c r="K75" s="100" t="s">
        <v>455</v>
      </c>
      <c r="L75" s="303"/>
      <c r="M75" s="329"/>
      <c r="N75" s="338"/>
      <c r="O75" s="329"/>
      <c r="P75" s="332"/>
      <c r="Q75" s="329"/>
      <c r="R75" s="329"/>
      <c r="S75" s="332"/>
      <c r="T75" s="329"/>
    </row>
    <row r="76" spans="1:20">
      <c r="A76" s="314"/>
      <c r="B76" s="326"/>
      <c r="C76" s="319"/>
      <c r="D76" s="319"/>
      <c r="E76" s="100" t="s">
        <v>465</v>
      </c>
      <c r="F76" s="101">
        <v>0.27777777777777779</v>
      </c>
      <c r="G76" s="101">
        <v>0.29166666666666669</v>
      </c>
      <c r="H76" s="123">
        <v>2</v>
      </c>
      <c r="I76" s="101" t="str">
        <f t="shared" si="15"/>
        <v>20</v>
      </c>
      <c r="J76" s="123">
        <f t="shared" si="16"/>
        <v>40</v>
      </c>
      <c r="K76" s="100" t="s">
        <v>454</v>
      </c>
      <c r="L76" s="303"/>
      <c r="M76" s="329"/>
      <c r="N76" s="338"/>
      <c r="O76" s="329"/>
      <c r="P76" s="332"/>
      <c r="Q76" s="329"/>
      <c r="R76" s="329"/>
      <c r="S76" s="332"/>
      <c r="T76" s="329"/>
    </row>
    <row r="77" spans="1:20">
      <c r="A77" s="301"/>
      <c r="B77" s="327"/>
      <c r="C77" s="320"/>
      <c r="D77" s="320"/>
      <c r="E77" s="100" t="s">
        <v>463</v>
      </c>
      <c r="F77" s="101">
        <v>0.27777777777777779</v>
      </c>
      <c r="G77" s="101">
        <v>0.29166666666666669</v>
      </c>
      <c r="H77" s="123">
        <v>3</v>
      </c>
      <c r="I77" s="101" t="str">
        <f t="shared" si="15"/>
        <v>20</v>
      </c>
      <c r="J77" s="123">
        <f t="shared" si="16"/>
        <v>60</v>
      </c>
      <c r="K77" s="100" t="s">
        <v>455</v>
      </c>
      <c r="L77" s="303"/>
      <c r="M77" s="330"/>
      <c r="N77" s="339"/>
      <c r="O77" s="330"/>
      <c r="P77" s="332"/>
      <c r="Q77" s="330"/>
      <c r="R77" s="330"/>
      <c r="S77" s="332"/>
      <c r="T77" s="330"/>
    </row>
    <row r="78" spans="1:20">
      <c r="A78" s="313">
        <v>3</v>
      </c>
      <c r="B78" s="325" t="s">
        <v>415</v>
      </c>
      <c r="C78" s="318">
        <v>0.29166666666666669</v>
      </c>
      <c r="D78" s="318">
        <v>0.3125</v>
      </c>
      <c r="E78" s="100" t="s">
        <v>457</v>
      </c>
      <c r="F78" s="101">
        <v>0.29166666666666669</v>
      </c>
      <c r="G78" s="101">
        <v>0.3125</v>
      </c>
      <c r="H78" s="123">
        <v>25</v>
      </c>
      <c r="I78" s="101" t="str">
        <f t="shared" si="15"/>
        <v>30</v>
      </c>
      <c r="J78" s="123">
        <f t="shared" si="16"/>
        <v>750</v>
      </c>
      <c r="K78" s="100" t="s">
        <v>454</v>
      </c>
      <c r="L78" s="335">
        <f>J78+J80+J81</f>
        <v>870</v>
      </c>
      <c r="M78" s="331">
        <f>J78/L78</f>
        <v>0.86206896551724133</v>
      </c>
      <c r="N78" s="331">
        <f>J80/L78</f>
        <v>6.8965517241379309E-2</v>
      </c>
      <c r="O78" s="331">
        <f>J81/L78</f>
        <v>6.8965517241379309E-2</v>
      </c>
      <c r="P78" s="332">
        <f>J79+J82</f>
        <v>450</v>
      </c>
      <c r="Q78" s="331">
        <f>J79/P78</f>
        <v>0.8</v>
      </c>
      <c r="R78" s="331">
        <f>J82/P78</f>
        <v>0.2</v>
      </c>
      <c r="S78" s="332">
        <v>0</v>
      </c>
      <c r="T78" s="331">
        <v>0</v>
      </c>
    </row>
    <row r="79" spans="1:20">
      <c r="A79" s="314"/>
      <c r="B79" s="326"/>
      <c r="C79" s="319"/>
      <c r="D79" s="319"/>
      <c r="E79" s="100" t="s">
        <v>458</v>
      </c>
      <c r="F79" s="101">
        <v>0.29166666666666669</v>
      </c>
      <c r="G79" s="101">
        <v>0.3125</v>
      </c>
      <c r="H79" s="123">
        <v>12</v>
      </c>
      <c r="I79" s="101" t="str">
        <f t="shared" si="15"/>
        <v>30</v>
      </c>
      <c r="J79" s="123">
        <f t="shared" si="16"/>
        <v>360</v>
      </c>
      <c r="K79" s="100" t="s">
        <v>455</v>
      </c>
      <c r="L79" s="303"/>
      <c r="M79" s="329"/>
      <c r="N79" s="329"/>
      <c r="O79" s="329"/>
      <c r="P79" s="332"/>
      <c r="Q79" s="329"/>
      <c r="R79" s="329"/>
      <c r="S79" s="332"/>
      <c r="T79" s="329"/>
    </row>
    <row r="80" spans="1:20">
      <c r="A80" s="314"/>
      <c r="B80" s="326"/>
      <c r="C80" s="319"/>
      <c r="D80" s="319"/>
      <c r="E80" s="100" t="s">
        <v>462</v>
      </c>
      <c r="F80" s="101">
        <v>0.29166666666666669</v>
      </c>
      <c r="G80" s="101">
        <v>0.3125</v>
      </c>
      <c r="H80" s="123">
        <v>2</v>
      </c>
      <c r="I80" s="101" t="str">
        <f t="shared" si="15"/>
        <v>30</v>
      </c>
      <c r="J80" s="123">
        <f t="shared" si="16"/>
        <v>60</v>
      </c>
      <c r="K80" s="100" t="s">
        <v>454</v>
      </c>
      <c r="L80" s="303"/>
      <c r="M80" s="329"/>
      <c r="N80" s="329"/>
      <c r="O80" s="329"/>
      <c r="P80" s="332"/>
      <c r="Q80" s="329"/>
      <c r="R80" s="329"/>
      <c r="S80" s="332"/>
      <c r="T80" s="329"/>
    </row>
    <row r="81" spans="1:20">
      <c r="A81" s="314"/>
      <c r="B81" s="326"/>
      <c r="C81" s="319"/>
      <c r="D81" s="319"/>
      <c r="E81" s="100" t="s">
        <v>465</v>
      </c>
      <c r="F81" s="101">
        <v>0.29166666666666669</v>
      </c>
      <c r="G81" s="101">
        <v>0.3125</v>
      </c>
      <c r="H81" s="123">
        <v>2</v>
      </c>
      <c r="I81" s="101" t="str">
        <f t="shared" si="15"/>
        <v>30</v>
      </c>
      <c r="J81" s="123">
        <f t="shared" si="16"/>
        <v>60</v>
      </c>
      <c r="K81" s="100" t="s">
        <v>454</v>
      </c>
      <c r="L81" s="303"/>
      <c r="M81" s="329"/>
      <c r="N81" s="329"/>
      <c r="O81" s="329"/>
      <c r="P81" s="332"/>
      <c r="Q81" s="329"/>
      <c r="R81" s="329"/>
      <c r="S81" s="332"/>
      <c r="T81" s="329"/>
    </row>
    <row r="82" spans="1:20">
      <c r="A82" s="301"/>
      <c r="B82" s="327"/>
      <c r="C82" s="320"/>
      <c r="D82" s="320"/>
      <c r="E82" s="100" t="s">
        <v>463</v>
      </c>
      <c r="F82" s="101">
        <v>0.29166666666666669</v>
      </c>
      <c r="G82" s="101">
        <v>0.3125</v>
      </c>
      <c r="H82" s="123">
        <v>3</v>
      </c>
      <c r="I82" s="101" t="str">
        <f t="shared" si="15"/>
        <v>30</v>
      </c>
      <c r="J82" s="123">
        <f t="shared" si="16"/>
        <v>90</v>
      </c>
      <c r="K82" s="100" t="s">
        <v>455</v>
      </c>
      <c r="L82" s="303"/>
      <c r="M82" s="330"/>
      <c r="N82" s="330"/>
      <c r="O82" s="330"/>
      <c r="P82" s="332"/>
      <c r="Q82" s="330"/>
      <c r="R82" s="330"/>
      <c r="S82" s="332"/>
      <c r="T82" s="330"/>
    </row>
    <row r="83" spans="1:20">
      <c r="A83" s="340" t="s">
        <v>484</v>
      </c>
      <c r="B83" s="325" t="s">
        <v>483</v>
      </c>
      <c r="C83" s="318">
        <v>0.3125</v>
      </c>
      <c r="D83" s="318">
        <v>0.33333333333333331</v>
      </c>
      <c r="E83" s="100" t="s">
        <v>457</v>
      </c>
      <c r="F83" s="101">
        <v>0.3125</v>
      </c>
      <c r="G83" s="101">
        <v>0.33333333333333331</v>
      </c>
      <c r="H83" s="123">
        <v>25</v>
      </c>
      <c r="I83" s="101" t="str">
        <f t="shared" si="15"/>
        <v>30</v>
      </c>
      <c r="J83" s="123">
        <f t="shared" si="16"/>
        <v>750</v>
      </c>
      <c r="K83" s="100" t="s">
        <v>454</v>
      </c>
      <c r="L83" s="333">
        <f>J83+J85+J86</f>
        <v>870</v>
      </c>
      <c r="M83" s="328">
        <f>J83/L83</f>
        <v>0.86206896551724133</v>
      </c>
      <c r="N83" s="328">
        <f>J85/L83</f>
        <v>6.8965517241379309E-2</v>
      </c>
      <c r="O83" s="328">
        <f>J86/L83</f>
        <v>6.8965517241379309E-2</v>
      </c>
      <c r="P83" s="334">
        <f>J84+J87</f>
        <v>90</v>
      </c>
      <c r="Q83" s="328">
        <v>0</v>
      </c>
      <c r="R83" s="328">
        <f>J87/P83</f>
        <v>1</v>
      </c>
      <c r="S83" s="334">
        <v>0</v>
      </c>
      <c r="T83" s="328">
        <v>0</v>
      </c>
    </row>
    <row r="84" spans="1:20">
      <c r="A84" s="314"/>
      <c r="B84" s="326"/>
      <c r="C84" s="319"/>
      <c r="D84" s="319"/>
      <c r="E84" s="100" t="s">
        <v>458</v>
      </c>
      <c r="F84" s="101">
        <v>0.3125</v>
      </c>
      <c r="G84" s="101">
        <v>0.3125</v>
      </c>
      <c r="H84" s="123">
        <v>12</v>
      </c>
      <c r="I84" s="101" t="str">
        <f t="shared" si="15"/>
        <v>0</v>
      </c>
      <c r="J84" s="123">
        <f t="shared" si="16"/>
        <v>0</v>
      </c>
      <c r="K84" s="100" t="s">
        <v>455</v>
      </c>
      <c r="L84" s="303"/>
      <c r="M84" s="329"/>
      <c r="N84" s="329"/>
      <c r="O84" s="329"/>
      <c r="P84" s="332"/>
      <c r="Q84" s="329"/>
      <c r="R84" s="329"/>
      <c r="S84" s="332"/>
      <c r="T84" s="329"/>
    </row>
    <row r="85" spans="1:20">
      <c r="A85" s="314"/>
      <c r="B85" s="326"/>
      <c r="C85" s="319"/>
      <c r="D85" s="319"/>
      <c r="E85" s="100" t="s">
        <v>462</v>
      </c>
      <c r="F85" s="101">
        <v>0.3125</v>
      </c>
      <c r="G85" s="101">
        <v>0.33333333333333331</v>
      </c>
      <c r="H85" s="123">
        <v>2</v>
      </c>
      <c r="I85" s="101" t="str">
        <f t="shared" si="15"/>
        <v>30</v>
      </c>
      <c r="J85" s="123">
        <f t="shared" si="16"/>
        <v>60</v>
      </c>
      <c r="K85" s="100" t="s">
        <v>454</v>
      </c>
      <c r="L85" s="303"/>
      <c r="M85" s="329"/>
      <c r="N85" s="329"/>
      <c r="O85" s="329"/>
      <c r="P85" s="332"/>
      <c r="Q85" s="329"/>
      <c r="R85" s="329"/>
      <c r="S85" s="332"/>
      <c r="T85" s="329"/>
    </row>
    <row r="86" spans="1:20">
      <c r="A86" s="314"/>
      <c r="B86" s="326"/>
      <c r="C86" s="319"/>
      <c r="D86" s="319"/>
      <c r="E86" s="100" t="s">
        <v>465</v>
      </c>
      <c r="F86" s="101">
        <v>0.3125</v>
      </c>
      <c r="G86" s="101">
        <v>0.33333333333333331</v>
      </c>
      <c r="H86" s="123">
        <v>2</v>
      </c>
      <c r="I86" s="101" t="str">
        <f t="shared" si="15"/>
        <v>30</v>
      </c>
      <c r="J86" s="123">
        <f t="shared" si="16"/>
        <v>60</v>
      </c>
      <c r="K86" s="100" t="s">
        <v>454</v>
      </c>
      <c r="L86" s="303"/>
      <c r="M86" s="329"/>
      <c r="N86" s="329"/>
      <c r="O86" s="329"/>
      <c r="P86" s="332"/>
      <c r="Q86" s="329"/>
      <c r="R86" s="329"/>
      <c r="S86" s="332"/>
      <c r="T86" s="329"/>
    </row>
    <row r="87" spans="1:20">
      <c r="A87" s="301"/>
      <c r="B87" s="327"/>
      <c r="C87" s="320"/>
      <c r="D87" s="320"/>
      <c r="E87" s="100" t="s">
        <v>463</v>
      </c>
      <c r="F87" s="101">
        <v>0.3125</v>
      </c>
      <c r="G87" s="101">
        <v>0.33333333333333331</v>
      </c>
      <c r="H87" s="123">
        <v>3</v>
      </c>
      <c r="I87" s="101" t="str">
        <f t="shared" si="15"/>
        <v>30</v>
      </c>
      <c r="J87" s="123">
        <f t="shared" si="16"/>
        <v>90</v>
      </c>
      <c r="K87" s="100" t="s">
        <v>455</v>
      </c>
      <c r="L87" s="303"/>
      <c r="M87" s="330"/>
      <c r="N87" s="330"/>
      <c r="O87" s="330"/>
      <c r="P87" s="332"/>
      <c r="Q87" s="330"/>
      <c r="R87" s="330"/>
      <c r="S87" s="332"/>
      <c r="T87" s="330"/>
    </row>
    <row r="88" spans="1:20">
      <c r="A88" s="313">
        <v>4</v>
      </c>
      <c r="B88" s="325" t="s">
        <v>438</v>
      </c>
      <c r="C88" s="318">
        <v>0.33333333333333331</v>
      </c>
      <c r="D88" s="318">
        <v>0.51388888888888884</v>
      </c>
      <c r="E88" s="100" t="s">
        <v>457</v>
      </c>
      <c r="F88" s="101">
        <v>0.33333333333333331</v>
      </c>
      <c r="G88" s="101">
        <v>0.51388888888888884</v>
      </c>
      <c r="H88" s="123">
        <v>25</v>
      </c>
      <c r="I88" s="101" t="str">
        <f t="shared" si="15"/>
        <v>260</v>
      </c>
      <c r="J88" s="123">
        <f t="shared" si="16"/>
        <v>6500</v>
      </c>
      <c r="K88" s="100" t="s">
        <v>454</v>
      </c>
      <c r="L88" s="335">
        <f>J88+J91+J92</f>
        <v>7540</v>
      </c>
      <c r="M88" s="331">
        <f>J88/L88</f>
        <v>0.86206896551724133</v>
      </c>
      <c r="N88" s="331">
        <f>J91/L88</f>
        <v>6.8965517241379309E-2</v>
      </c>
      <c r="O88" s="331">
        <f>J92/L88</f>
        <v>6.8965517241379309E-2</v>
      </c>
      <c r="P88" s="332">
        <f>J89+J93</f>
        <v>3660</v>
      </c>
      <c r="Q88" s="331">
        <f>J89/P88</f>
        <v>0.78688524590163933</v>
      </c>
      <c r="R88" s="331">
        <f>J93/P88</f>
        <v>0.21311475409836064</v>
      </c>
      <c r="S88" s="332">
        <f>J90</f>
        <v>1840</v>
      </c>
      <c r="T88" s="331">
        <f>J90/S88</f>
        <v>1</v>
      </c>
    </row>
    <row r="89" spans="1:20">
      <c r="A89" s="314"/>
      <c r="B89" s="326"/>
      <c r="C89" s="319"/>
      <c r="D89" s="319"/>
      <c r="E89" s="100" t="s">
        <v>458</v>
      </c>
      <c r="F89" s="101">
        <v>0.33333333333333331</v>
      </c>
      <c r="G89" s="101">
        <v>0.5</v>
      </c>
      <c r="H89" s="123">
        <v>12</v>
      </c>
      <c r="I89" s="101" t="str">
        <f t="shared" si="15"/>
        <v>240</v>
      </c>
      <c r="J89" s="123">
        <f t="shared" si="16"/>
        <v>2880</v>
      </c>
      <c r="K89" s="100" t="s">
        <v>455</v>
      </c>
      <c r="L89" s="303"/>
      <c r="M89" s="329"/>
      <c r="N89" s="329"/>
      <c r="O89" s="329"/>
      <c r="P89" s="332"/>
      <c r="Q89" s="329"/>
      <c r="R89" s="329"/>
      <c r="S89" s="332"/>
      <c r="T89" s="329"/>
    </row>
    <row r="90" spans="1:20">
      <c r="A90" s="314"/>
      <c r="B90" s="326"/>
      <c r="C90" s="319"/>
      <c r="D90" s="319"/>
      <c r="E90" s="100" t="s">
        <v>459</v>
      </c>
      <c r="F90" s="101">
        <v>0.35416666666666669</v>
      </c>
      <c r="G90" s="101">
        <v>0.51388888888888884</v>
      </c>
      <c r="H90" s="123">
        <v>8</v>
      </c>
      <c r="I90" s="101" t="str">
        <f t="shared" si="15"/>
        <v>230</v>
      </c>
      <c r="J90" s="123">
        <f t="shared" si="16"/>
        <v>1840</v>
      </c>
      <c r="K90" s="100" t="s">
        <v>456</v>
      </c>
      <c r="L90" s="303"/>
      <c r="M90" s="329"/>
      <c r="N90" s="329"/>
      <c r="O90" s="329"/>
      <c r="P90" s="332"/>
      <c r="Q90" s="329"/>
      <c r="R90" s="329"/>
      <c r="S90" s="332"/>
      <c r="T90" s="329"/>
    </row>
    <row r="91" spans="1:20">
      <c r="A91" s="314"/>
      <c r="B91" s="326"/>
      <c r="C91" s="319"/>
      <c r="D91" s="319"/>
      <c r="E91" s="100" t="s">
        <v>462</v>
      </c>
      <c r="F91" s="101">
        <v>0.33333333333333331</v>
      </c>
      <c r="G91" s="101">
        <v>0.51388888888888884</v>
      </c>
      <c r="H91" s="123">
        <v>2</v>
      </c>
      <c r="I91" s="101" t="str">
        <f t="shared" si="15"/>
        <v>260</v>
      </c>
      <c r="J91" s="123">
        <f t="shared" si="16"/>
        <v>520</v>
      </c>
      <c r="K91" s="100" t="s">
        <v>454</v>
      </c>
      <c r="L91" s="303"/>
      <c r="M91" s="329"/>
      <c r="N91" s="329"/>
      <c r="O91" s="329"/>
      <c r="P91" s="332"/>
      <c r="Q91" s="329"/>
      <c r="R91" s="329"/>
      <c r="S91" s="332"/>
      <c r="T91" s="329"/>
    </row>
    <row r="92" spans="1:20">
      <c r="A92" s="314"/>
      <c r="B92" s="326"/>
      <c r="C92" s="319"/>
      <c r="D92" s="319"/>
      <c r="E92" s="100" t="s">
        <v>465</v>
      </c>
      <c r="F92" s="101">
        <v>0.33333333333333331</v>
      </c>
      <c r="G92" s="101">
        <v>0.51388888888888884</v>
      </c>
      <c r="H92" s="123">
        <v>2</v>
      </c>
      <c r="I92" s="101" t="str">
        <f t="shared" si="15"/>
        <v>260</v>
      </c>
      <c r="J92" s="123">
        <f t="shared" si="16"/>
        <v>520</v>
      </c>
      <c r="K92" s="100" t="s">
        <v>454</v>
      </c>
      <c r="L92" s="303"/>
      <c r="M92" s="329"/>
      <c r="N92" s="329"/>
      <c r="O92" s="329"/>
      <c r="P92" s="332"/>
      <c r="Q92" s="329"/>
      <c r="R92" s="329"/>
      <c r="S92" s="332"/>
      <c r="T92" s="329"/>
    </row>
    <row r="93" spans="1:20">
      <c r="A93" s="301"/>
      <c r="B93" s="327"/>
      <c r="C93" s="320"/>
      <c r="D93" s="320"/>
      <c r="E93" s="100" t="s">
        <v>463</v>
      </c>
      <c r="F93" s="101">
        <v>0.33333333333333331</v>
      </c>
      <c r="G93" s="101">
        <v>0.51388888888888884</v>
      </c>
      <c r="H93" s="123">
        <v>3</v>
      </c>
      <c r="I93" s="101" t="str">
        <f t="shared" si="15"/>
        <v>260</v>
      </c>
      <c r="J93" s="123">
        <f t="shared" si="16"/>
        <v>780</v>
      </c>
      <c r="K93" s="100" t="s">
        <v>455</v>
      </c>
      <c r="L93" s="303"/>
      <c r="M93" s="330"/>
      <c r="N93" s="330"/>
      <c r="O93" s="330"/>
      <c r="P93" s="332"/>
      <c r="Q93" s="330"/>
      <c r="R93" s="330"/>
      <c r="S93" s="332"/>
      <c r="T93" s="330"/>
    </row>
    <row r="94" spans="1:20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M94" s="99"/>
      <c r="N94" s="99"/>
      <c r="O94" s="99"/>
      <c r="P94" s="99"/>
      <c r="Q94" s="99"/>
      <c r="R94" s="99"/>
      <c r="S94" s="99"/>
      <c r="T94" s="99"/>
    </row>
    <row r="95" spans="1:20" s="253" customFormat="1">
      <c r="A95" s="253" t="s">
        <v>486</v>
      </c>
      <c r="B95" s="324" t="s">
        <v>499</v>
      </c>
      <c r="C95" s="324"/>
      <c r="D95" s="324"/>
      <c r="E95" s="324"/>
      <c r="F95" s="324"/>
      <c r="G95" s="322"/>
      <c r="H95" s="322"/>
      <c r="I95" s="322"/>
      <c r="J95" s="322"/>
      <c r="K95" s="322"/>
      <c r="L95" s="322"/>
    </row>
    <row r="96" spans="1:20">
      <c r="A96" s="100"/>
      <c r="B96" s="100"/>
      <c r="C96" s="303" t="s">
        <v>469</v>
      </c>
      <c r="D96" s="303"/>
      <c r="E96" s="303"/>
      <c r="F96" s="303"/>
      <c r="G96" s="303" t="s">
        <v>470</v>
      </c>
      <c r="H96" s="303"/>
      <c r="I96" s="303"/>
      <c r="J96" s="303" t="s">
        <v>471</v>
      </c>
      <c r="K96" s="303"/>
      <c r="L96" s="100" t="s">
        <v>493</v>
      </c>
      <c r="M96" s="99"/>
      <c r="N96" s="99"/>
      <c r="O96" s="99"/>
      <c r="P96" s="99"/>
      <c r="Q96" s="99"/>
      <c r="R96" s="99"/>
      <c r="S96" s="99"/>
      <c r="T96" s="99"/>
    </row>
    <row r="97" spans="1:20">
      <c r="A97" s="100" t="s">
        <v>450</v>
      </c>
      <c r="B97" s="100" t="s">
        <v>451</v>
      </c>
      <c r="C97" s="100" t="s">
        <v>476</v>
      </c>
      <c r="D97" s="100" t="s">
        <v>457</v>
      </c>
      <c r="E97" s="100" t="s">
        <v>462</v>
      </c>
      <c r="F97" s="100" t="s">
        <v>464</v>
      </c>
      <c r="G97" s="100" t="s">
        <v>476</v>
      </c>
      <c r="H97" s="100" t="s">
        <v>463</v>
      </c>
      <c r="I97" s="100" t="s">
        <v>458</v>
      </c>
      <c r="J97" s="100" t="s">
        <v>476</v>
      </c>
      <c r="K97" s="100" t="s">
        <v>459</v>
      </c>
      <c r="L97" s="100"/>
      <c r="M97" s="99"/>
      <c r="N97" s="99"/>
      <c r="O97" s="99"/>
      <c r="P97" s="99"/>
      <c r="Q97" s="99"/>
      <c r="R97" s="99"/>
      <c r="S97" s="99"/>
      <c r="T97" s="99"/>
    </row>
    <row r="98" spans="1:20">
      <c r="A98" s="121">
        <v>0.25</v>
      </c>
      <c r="B98" s="101">
        <v>0.26388888888888901</v>
      </c>
      <c r="C98" s="128">
        <v>31.727956986252252</v>
      </c>
      <c r="D98" s="128">
        <f>$C$98*M65</f>
        <v>27.35168705711401</v>
      </c>
      <c r="E98" s="128">
        <f t="shared" ref="E98:F98" si="19">$C$98*N65</f>
        <v>4.3762699291382416</v>
      </c>
      <c r="F98" s="128">
        <f t="shared" si="19"/>
        <v>0</v>
      </c>
      <c r="G98" s="128">
        <v>9.5472255028571453</v>
      </c>
      <c r="H98" s="128">
        <f>$G$98*Q65</f>
        <v>7.637780402285717</v>
      </c>
      <c r="I98" s="128">
        <f>$G$98*R65</f>
        <v>1.9094451005714292</v>
      </c>
      <c r="J98" s="107">
        <v>0</v>
      </c>
      <c r="K98" s="100">
        <v>0</v>
      </c>
      <c r="L98" s="129">
        <f>C98+G98+J98</f>
        <v>41.275182489109397</v>
      </c>
      <c r="M98" s="99"/>
      <c r="N98" s="99"/>
      <c r="O98" s="99"/>
      <c r="P98" s="99"/>
      <c r="Q98" s="99"/>
      <c r="R98" s="99"/>
      <c r="S98" s="99"/>
      <c r="T98" s="99"/>
    </row>
    <row r="99" spans="1:20">
      <c r="A99" s="121">
        <v>0.26388888888888901</v>
      </c>
      <c r="B99" s="101">
        <v>0.27777777777777801</v>
      </c>
      <c r="C99" s="128">
        <v>52.308602514507811</v>
      </c>
      <c r="D99" s="128">
        <f>$C$99*M69</f>
        <v>45.093622857334317</v>
      </c>
      <c r="E99" s="128">
        <f t="shared" ref="E99:F99" si="20">$C$99*N69</f>
        <v>3.6074898285867456</v>
      </c>
      <c r="F99" s="128">
        <f t="shared" si="20"/>
        <v>3.6074898285867456</v>
      </c>
      <c r="G99" s="128">
        <v>29.83427295661113</v>
      </c>
      <c r="H99" s="128">
        <f>$G$99*Q69</f>
        <v>23.867418365288906</v>
      </c>
      <c r="I99" s="128">
        <f>$G$99*R69</f>
        <v>5.9668545913222264</v>
      </c>
      <c r="J99" s="107">
        <v>0</v>
      </c>
      <c r="K99" s="100">
        <v>0</v>
      </c>
      <c r="L99" s="129">
        <f t="shared" ref="L99:L103" si="21">C99+G99+J99</f>
        <v>82.142875471118941</v>
      </c>
      <c r="M99" s="99"/>
      <c r="N99" s="99"/>
      <c r="O99" s="99"/>
      <c r="P99" s="99"/>
      <c r="Q99" s="99"/>
      <c r="R99" s="99"/>
      <c r="S99" s="99"/>
      <c r="T99" s="99"/>
    </row>
    <row r="100" spans="1:20">
      <c r="A100" s="121">
        <v>0.27777777777777801</v>
      </c>
      <c r="B100" s="101">
        <v>0.29166666666666702</v>
      </c>
      <c r="C100" s="128">
        <v>29.928609864026782</v>
      </c>
      <c r="D100" s="128">
        <f>$C$100*M74</f>
        <v>27.7116758000248</v>
      </c>
      <c r="E100" s="128">
        <f t="shared" ref="E100:F100" si="22">$C$100*N74</f>
        <v>0</v>
      </c>
      <c r="F100" s="128">
        <f t="shared" si="22"/>
        <v>2.2169340640019839</v>
      </c>
      <c r="G100" s="128">
        <v>18.936269484677723</v>
      </c>
      <c r="H100" s="128">
        <f>$G$100*Q74</f>
        <v>12.624179656451815</v>
      </c>
      <c r="I100" s="128">
        <f>$G$100*R74</f>
        <v>6.3120898282259077</v>
      </c>
      <c r="J100" s="107">
        <v>0</v>
      </c>
      <c r="K100" s="100">
        <v>0</v>
      </c>
      <c r="L100" s="129">
        <f t="shared" si="21"/>
        <v>48.864879348704505</v>
      </c>
      <c r="M100" s="99"/>
      <c r="N100" s="99"/>
      <c r="O100" s="99"/>
      <c r="P100" s="99"/>
      <c r="Q100" s="99"/>
      <c r="R100" s="99"/>
      <c r="S100" s="99"/>
      <c r="T100" s="99"/>
    </row>
    <row r="101" spans="1:20">
      <c r="A101" s="121">
        <v>0.29166666666666702</v>
      </c>
      <c r="B101" s="101">
        <v>0.3125</v>
      </c>
      <c r="C101" s="128">
        <v>51.734110030563954</v>
      </c>
      <c r="D101" s="128">
        <f>$C$101*M78</f>
        <v>44.598370716003409</v>
      </c>
      <c r="E101" s="128">
        <f t="shared" ref="E101:F101" si="23">$C$101*N78</f>
        <v>3.5678696572802728</v>
      </c>
      <c r="F101" s="128">
        <f t="shared" si="23"/>
        <v>3.5678696572802728</v>
      </c>
      <c r="G101" s="128">
        <v>25.146346078686292</v>
      </c>
      <c r="H101" s="128">
        <f>$G$101*Q78</f>
        <v>20.117076862949034</v>
      </c>
      <c r="I101" s="128">
        <f>$G$101*R78</f>
        <v>5.0292692157372585</v>
      </c>
      <c r="J101" s="107">
        <v>0</v>
      </c>
      <c r="K101" s="100">
        <v>0</v>
      </c>
      <c r="L101" s="129">
        <f t="shared" si="21"/>
        <v>76.880456109250247</v>
      </c>
      <c r="M101" s="99"/>
      <c r="N101" s="99"/>
      <c r="O101" s="99"/>
      <c r="P101" s="99"/>
      <c r="Q101" s="99"/>
      <c r="R101" s="99"/>
      <c r="S101" s="99"/>
      <c r="T101" s="99"/>
    </row>
    <row r="102" spans="1:20">
      <c r="A102" s="121">
        <v>0.3125</v>
      </c>
      <c r="B102" s="101">
        <v>0.33333333333333298</v>
      </c>
      <c r="C102" s="128">
        <v>25.074939897060517</v>
      </c>
      <c r="D102" s="128">
        <f>$C$102*M83</f>
        <v>21.61632749746596</v>
      </c>
      <c r="E102" s="128">
        <f t="shared" ref="E102:F102" si="24">$C$102*N83</f>
        <v>1.729306199797277</v>
      </c>
      <c r="F102" s="128">
        <f t="shared" si="24"/>
        <v>1.729306199797277</v>
      </c>
      <c r="G102" s="128">
        <v>25.086613220759318</v>
      </c>
      <c r="H102" s="128">
        <f>$G$102*Q83</f>
        <v>0</v>
      </c>
      <c r="I102" s="128">
        <f>$G$102*R83</f>
        <v>25.086613220759318</v>
      </c>
      <c r="J102" s="107">
        <v>0</v>
      </c>
      <c r="K102" s="100">
        <v>0</v>
      </c>
      <c r="L102" s="129">
        <f t="shared" si="21"/>
        <v>50.161553117819835</v>
      </c>
      <c r="M102" s="99"/>
      <c r="N102" s="99"/>
      <c r="O102" s="99"/>
      <c r="P102" s="99"/>
      <c r="Q102" s="99"/>
      <c r="R102" s="99"/>
      <c r="S102" s="99"/>
      <c r="T102" s="99"/>
    </row>
    <row r="103" spans="1:20">
      <c r="A103" s="121">
        <v>0.33333333333333298</v>
      </c>
      <c r="B103" s="101">
        <v>0.51388888888888795</v>
      </c>
      <c r="C103" s="128">
        <v>386.67712705782537</v>
      </c>
      <c r="D103" s="128">
        <f>$C$103*M88</f>
        <v>333.3423509119184</v>
      </c>
      <c r="E103" s="128">
        <f t="shared" ref="E103:F103" si="25">$C$103*N88</f>
        <v>26.667388072953475</v>
      </c>
      <c r="F103" s="128">
        <f t="shared" si="25"/>
        <v>26.667388072953475</v>
      </c>
      <c r="G103" s="128">
        <v>257.44604057873403</v>
      </c>
      <c r="H103" s="128">
        <f>$G$103*Q88</f>
        <v>202.58049094720053</v>
      </c>
      <c r="I103" s="128">
        <f>$G$103*R88</f>
        <v>54.865549631533476</v>
      </c>
      <c r="J103" s="107">
        <v>112</v>
      </c>
      <c r="K103" s="100">
        <v>112</v>
      </c>
      <c r="L103" s="129">
        <f t="shared" si="21"/>
        <v>756.1231676365594</v>
      </c>
      <c r="M103" s="99"/>
      <c r="N103" s="99"/>
      <c r="O103" s="99"/>
      <c r="P103" s="99"/>
      <c r="Q103" s="99"/>
      <c r="R103" s="99"/>
      <c r="S103" s="99"/>
      <c r="T103" s="99"/>
    </row>
    <row r="104" spans="1:20">
      <c r="A104" s="100" t="s">
        <v>2732</v>
      </c>
      <c r="B104" s="100"/>
      <c r="C104" s="128">
        <f>SUM(C98:C103)</f>
        <v>577.45134635023669</v>
      </c>
      <c r="D104" s="128">
        <f t="shared" ref="D104:L104" si="26">SUM(D98:D103)</f>
        <v>499.71403483986091</v>
      </c>
      <c r="E104" s="128">
        <f t="shared" si="26"/>
        <v>39.948323687756016</v>
      </c>
      <c r="F104" s="128">
        <f t="shared" si="26"/>
        <v>37.788987822619752</v>
      </c>
      <c r="G104" s="128">
        <f t="shared" si="26"/>
        <v>365.99676782232564</v>
      </c>
      <c r="H104" s="128">
        <f t="shared" si="26"/>
        <v>266.82694623417603</v>
      </c>
      <c r="I104" s="128">
        <f t="shared" si="26"/>
        <v>99.169821588149617</v>
      </c>
      <c r="J104" s="128">
        <f t="shared" si="26"/>
        <v>112</v>
      </c>
      <c r="K104" s="128">
        <f t="shared" si="26"/>
        <v>112</v>
      </c>
      <c r="L104" s="128">
        <f t="shared" si="26"/>
        <v>1055.4481141725623</v>
      </c>
      <c r="M104" s="99"/>
      <c r="N104" s="99"/>
      <c r="O104" s="99"/>
      <c r="P104" s="99"/>
      <c r="Q104" s="99"/>
      <c r="R104" s="99"/>
      <c r="S104" s="99"/>
      <c r="T104" s="99"/>
    </row>
    <row r="105" spans="1:20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M105" s="99"/>
      <c r="N105" s="99"/>
      <c r="O105" s="99"/>
      <c r="P105" s="99"/>
      <c r="Q105" s="99"/>
      <c r="R105" s="99"/>
      <c r="S105" s="99"/>
      <c r="T105" s="99"/>
    </row>
    <row r="106" spans="1:20" s="253" customFormat="1">
      <c r="A106" s="253" t="s">
        <v>494</v>
      </c>
      <c r="B106" s="322" t="s">
        <v>500</v>
      </c>
      <c r="C106" s="322"/>
      <c r="D106" s="322"/>
      <c r="E106" s="322"/>
      <c r="F106" s="322"/>
      <c r="G106" s="322"/>
      <c r="H106" s="322"/>
      <c r="I106" s="322"/>
      <c r="J106" s="322"/>
      <c r="K106" s="322"/>
    </row>
    <row r="107" spans="1:20">
      <c r="A107" s="102" t="s">
        <v>449</v>
      </c>
      <c r="B107" s="102" t="s">
        <v>461</v>
      </c>
      <c r="C107" s="102" t="s">
        <v>450</v>
      </c>
      <c r="D107" s="102" t="s">
        <v>451</v>
      </c>
      <c r="E107" s="102" t="s">
        <v>409</v>
      </c>
      <c r="F107" s="102" t="s">
        <v>452</v>
      </c>
      <c r="G107" s="102" t="s">
        <v>453</v>
      </c>
      <c r="H107" s="102" t="s">
        <v>460</v>
      </c>
      <c r="I107" s="100" t="s">
        <v>474</v>
      </c>
      <c r="J107" s="100" t="s">
        <v>475</v>
      </c>
      <c r="K107" s="100" t="s">
        <v>466</v>
      </c>
      <c r="L107" s="100" t="s">
        <v>2728</v>
      </c>
      <c r="M107" s="99"/>
      <c r="N107" s="99"/>
      <c r="O107" s="99"/>
      <c r="P107" s="99"/>
      <c r="Q107" s="99"/>
      <c r="R107" s="99"/>
      <c r="S107" s="99"/>
      <c r="T107" s="99"/>
    </row>
    <row r="108" spans="1:20">
      <c r="A108" s="313">
        <v>1</v>
      </c>
      <c r="B108" s="325" t="s">
        <v>431</v>
      </c>
      <c r="C108" s="318">
        <v>0.25</v>
      </c>
      <c r="D108" s="318">
        <v>0.2638888888888889</v>
      </c>
      <c r="E108" s="122" t="s">
        <v>440</v>
      </c>
      <c r="F108" s="101">
        <v>0.25694444444444442</v>
      </c>
      <c r="G108" s="101">
        <v>0.2638888888888889</v>
      </c>
      <c r="H108" s="123">
        <v>25</v>
      </c>
      <c r="I108" s="101" t="str">
        <f>TEXT(G108-F108,"[m]")</f>
        <v>10</v>
      </c>
      <c r="J108" s="123">
        <f>H108*I108</f>
        <v>250</v>
      </c>
      <c r="K108" s="100" t="s">
        <v>454</v>
      </c>
      <c r="L108" s="254">
        <v>1</v>
      </c>
      <c r="M108" s="99"/>
      <c r="N108" s="99"/>
      <c r="O108" s="99"/>
      <c r="P108" s="99"/>
      <c r="Q108" s="99"/>
      <c r="R108" s="99"/>
      <c r="S108" s="99"/>
      <c r="T108" s="99"/>
    </row>
    <row r="109" spans="1:20">
      <c r="A109" s="314"/>
      <c r="B109" s="326"/>
      <c r="C109" s="319"/>
      <c r="D109" s="319"/>
      <c r="E109" s="100" t="s">
        <v>439</v>
      </c>
      <c r="F109" s="101">
        <v>0.25</v>
      </c>
      <c r="G109" s="101">
        <v>0.2638888888888889</v>
      </c>
      <c r="H109" s="123">
        <v>12</v>
      </c>
      <c r="I109" s="101" t="str">
        <f t="shared" ref="I109:I111" si="27">TEXT(G109-F109,"[m]")</f>
        <v>20</v>
      </c>
      <c r="J109" s="123">
        <f t="shared" ref="J109:J111" si="28">H109*I109</f>
        <v>240</v>
      </c>
      <c r="K109" s="100" t="s">
        <v>455</v>
      </c>
      <c r="L109" s="254">
        <v>1</v>
      </c>
      <c r="M109" s="99"/>
      <c r="N109" s="99"/>
      <c r="O109" s="99"/>
      <c r="P109" s="99"/>
      <c r="Q109" s="99"/>
      <c r="R109" s="99"/>
      <c r="S109" s="99"/>
      <c r="T109" s="99"/>
    </row>
    <row r="110" spans="1:20">
      <c r="A110" s="314"/>
      <c r="B110" s="326"/>
      <c r="C110" s="319"/>
      <c r="D110" s="319"/>
      <c r="E110" s="100" t="s">
        <v>462</v>
      </c>
      <c r="F110" s="101">
        <v>0.25</v>
      </c>
      <c r="G110" s="101">
        <v>0.26388888888888901</v>
      </c>
      <c r="H110" s="123">
        <v>2</v>
      </c>
      <c r="I110" s="101" t="str">
        <f t="shared" si="27"/>
        <v>20</v>
      </c>
      <c r="J110" s="123">
        <f t="shared" si="28"/>
        <v>40</v>
      </c>
      <c r="K110" s="100" t="s">
        <v>454</v>
      </c>
      <c r="L110" s="254">
        <v>1</v>
      </c>
      <c r="M110" s="99"/>
      <c r="N110" s="99"/>
      <c r="O110" s="99"/>
      <c r="P110" s="99"/>
      <c r="Q110" s="99"/>
      <c r="R110" s="99"/>
      <c r="S110" s="99"/>
      <c r="T110" s="99"/>
    </row>
    <row r="111" spans="1:20">
      <c r="A111" s="301"/>
      <c r="B111" s="327"/>
      <c r="C111" s="320"/>
      <c r="D111" s="320"/>
      <c r="E111" s="100" t="s">
        <v>463</v>
      </c>
      <c r="F111" s="101">
        <v>0.25</v>
      </c>
      <c r="G111" s="101">
        <v>0.26388888888888901</v>
      </c>
      <c r="H111" s="123">
        <v>3</v>
      </c>
      <c r="I111" s="101" t="str">
        <f t="shared" si="27"/>
        <v>20</v>
      </c>
      <c r="J111" s="123">
        <f t="shared" si="28"/>
        <v>60</v>
      </c>
      <c r="K111" s="100" t="s">
        <v>455</v>
      </c>
      <c r="L111" s="254">
        <v>1</v>
      </c>
      <c r="M111" s="99"/>
      <c r="N111" s="99"/>
      <c r="O111" s="99"/>
      <c r="P111" s="99"/>
      <c r="Q111" s="99"/>
      <c r="R111" s="99"/>
      <c r="S111" s="99"/>
      <c r="T111" s="99"/>
    </row>
    <row r="112" spans="1:20">
      <c r="A112" s="313">
        <v>1</v>
      </c>
      <c r="B112" s="325" t="s">
        <v>431</v>
      </c>
      <c r="C112" s="318">
        <v>0.2638888888888889</v>
      </c>
      <c r="D112" s="318">
        <v>0.27777777777777779</v>
      </c>
      <c r="E112" s="122" t="s">
        <v>440</v>
      </c>
      <c r="F112" s="101">
        <v>0.2638888888888889</v>
      </c>
      <c r="G112" s="101">
        <v>0.27777777777777779</v>
      </c>
      <c r="H112" s="123">
        <v>25</v>
      </c>
      <c r="I112" s="101" t="str">
        <f>TEXT(G112-F112,"[m]")</f>
        <v>20</v>
      </c>
      <c r="J112" s="123">
        <f>H112*I112</f>
        <v>500</v>
      </c>
      <c r="K112" s="100" t="s">
        <v>454</v>
      </c>
      <c r="L112" s="254">
        <f>J112/(J112+J116)</f>
        <v>0.66666666666666663</v>
      </c>
      <c r="M112" s="99"/>
      <c r="N112" s="99"/>
      <c r="O112" s="99"/>
      <c r="P112" s="99"/>
      <c r="Q112" s="99"/>
      <c r="R112" s="99"/>
      <c r="S112" s="99"/>
      <c r="T112" s="99"/>
    </row>
    <row r="113" spans="1:20">
      <c r="A113" s="314"/>
      <c r="B113" s="326"/>
      <c r="C113" s="319"/>
      <c r="D113" s="319"/>
      <c r="E113" s="100" t="s">
        <v>439</v>
      </c>
      <c r="F113" s="101">
        <v>0.2638888888888889</v>
      </c>
      <c r="G113" s="101">
        <v>0.27083333333333331</v>
      </c>
      <c r="H113" s="123">
        <v>12</v>
      </c>
      <c r="I113" s="101" t="str">
        <f t="shared" ref="I113:I145" si="29">TEXT(G113-F113,"[m]")</f>
        <v>10</v>
      </c>
      <c r="J113" s="123">
        <f t="shared" ref="J113:J145" si="30">H113*I113</f>
        <v>120</v>
      </c>
      <c r="K113" s="100" t="s">
        <v>455</v>
      </c>
      <c r="L113" s="254">
        <f t="shared" ref="L113:L115" si="31">J113/(J113+J117)</f>
        <v>0.33333333333333331</v>
      </c>
      <c r="M113" s="99"/>
      <c r="N113" s="99"/>
      <c r="O113" s="99"/>
      <c r="P113" s="99"/>
      <c r="Q113" s="99"/>
      <c r="R113" s="99"/>
      <c r="S113" s="99"/>
      <c r="T113" s="99"/>
    </row>
    <row r="114" spans="1:20">
      <c r="A114" s="314"/>
      <c r="B114" s="326"/>
      <c r="C114" s="319"/>
      <c r="D114" s="319"/>
      <c r="E114" s="100" t="s">
        <v>462</v>
      </c>
      <c r="F114" s="101">
        <v>0.26388888888888901</v>
      </c>
      <c r="G114" s="101">
        <v>0.27777777777777779</v>
      </c>
      <c r="H114" s="123">
        <v>2</v>
      </c>
      <c r="I114" s="101" t="str">
        <f t="shared" si="29"/>
        <v>20</v>
      </c>
      <c r="J114" s="123">
        <f t="shared" si="30"/>
        <v>40</v>
      </c>
      <c r="K114" s="100" t="s">
        <v>454</v>
      </c>
      <c r="L114" s="254">
        <v>1</v>
      </c>
      <c r="M114" s="99"/>
      <c r="N114" s="99"/>
      <c r="O114" s="99"/>
      <c r="P114" s="99"/>
      <c r="Q114" s="99"/>
      <c r="R114" s="99"/>
      <c r="S114" s="99"/>
      <c r="T114" s="99"/>
    </row>
    <row r="115" spans="1:20">
      <c r="A115" s="301"/>
      <c r="B115" s="327"/>
      <c r="C115" s="320"/>
      <c r="D115" s="320"/>
      <c r="E115" s="100" t="s">
        <v>463</v>
      </c>
      <c r="F115" s="101">
        <v>0.26388888888888901</v>
      </c>
      <c r="G115" s="101">
        <v>0.27777777777777779</v>
      </c>
      <c r="H115" s="123">
        <v>3</v>
      </c>
      <c r="I115" s="101" t="str">
        <f t="shared" si="29"/>
        <v>20</v>
      </c>
      <c r="J115" s="123">
        <f t="shared" si="30"/>
        <v>60</v>
      </c>
      <c r="K115" s="100" t="s">
        <v>455</v>
      </c>
      <c r="L115" s="254">
        <f t="shared" si="31"/>
        <v>0.5</v>
      </c>
      <c r="M115" s="99"/>
      <c r="N115" s="99"/>
      <c r="O115" s="99"/>
      <c r="P115" s="99"/>
      <c r="Q115" s="99"/>
      <c r="R115" s="99"/>
      <c r="S115" s="99"/>
      <c r="T115" s="99"/>
    </row>
    <row r="116" spans="1:20">
      <c r="A116" s="313">
        <v>2</v>
      </c>
      <c r="B116" s="325" t="s">
        <v>433</v>
      </c>
      <c r="C116" s="318">
        <v>0.2638888888888889</v>
      </c>
      <c r="D116" s="318">
        <v>0.27777777777777779</v>
      </c>
      <c r="E116" s="122" t="s">
        <v>440</v>
      </c>
      <c r="F116" s="101">
        <v>0.27083333333333331</v>
      </c>
      <c r="G116" s="101">
        <v>0.27777777777777779</v>
      </c>
      <c r="H116" s="123">
        <v>25</v>
      </c>
      <c r="I116" s="101" t="str">
        <f t="shared" si="29"/>
        <v>10</v>
      </c>
      <c r="J116" s="123">
        <f t="shared" si="30"/>
        <v>250</v>
      </c>
      <c r="K116" s="100" t="s">
        <v>454</v>
      </c>
      <c r="L116" s="254">
        <f>J116/(J112+J116)</f>
        <v>0.33333333333333331</v>
      </c>
      <c r="M116" s="99"/>
      <c r="N116" s="99"/>
      <c r="O116" s="99"/>
      <c r="P116" s="99"/>
      <c r="Q116" s="99"/>
      <c r="R116" s="99"/>
      <c r="S116" s="99"/>
      <c r="T116" s="99"/>
    </row>
    <row r="117" spans="1:20">
      <c r="A117" s="314"/>
      <c r="B117" s="326"/>
      <c r="C117" s="319"/>
      <c r="D117" s="319"/>
      <c r="E117" s="100" t="s">
        <v>439</v>
      </c>
      <c r="F117" s="101">
        <v>0.2638888888888889</v>
      </c>
      <c r="G117" s="101">
        <v>0.27777777777777779</v>
      </c>
      <c r="H117" s="123">
        <v>12</v>
      </c>
      <c r="I117" s="101" t="str">
        <f t="shared" si="29"/>
        <v>20</v>
      </c>
      <c r="J117" s="123">
        <f t="shared" si="30"/>
        <v>240</v>
      </c>
      <c r="K117" s="100" t="s">
        <v>455</v>
      </c>
      <c r="L117" s="254">
        <f t="shared" ref="L117:L119" si="32">J117/(J113+J117)</f>
        <v>0.66666666666666663</v>
      </c>
      <c r="M117" s="99"/>
      <c r="N117" s="99"/>
      <c r="O117" s="99"/>
      <c r="P117" s="99"/>
      <c r="Q117" s="99"/>
      <c r="R117" s="99"/>
      <c r="S117" s="99"/>
      <c r="T117" s="99"/>
    </row>
    <row r="118" spans="1:20">
      <c r="A118" s="314"/>
      <c r="B118" s="326"/>
      <c r="C118" s="319"/>
      <c r="D118" s="319"/>
      <c r="E118" s="100" t="s">
        <v>465</v>
      </c>
      <c r="F118" s="101">
        <v>0.2638888888888889</v>
      </c>
      <c r="G118" s="101">
        <v>0.27777777777777779</v>
      </c>
      <c r="H118" s="123">
        <v>2</v>
      </c>
      <c r="I118" s="101" t="str">
        <f t="shared" si="29"/>
        <v>20</v>
      </c>
      <c r="J118" s="123">
        <f t="shared" si="30"/>
        <v>40</v>
      </c>
      <c r="K118" s="100" t="s">
        <v>454</v>
      </c>
      <c r="L118" s="254">
        <v>1</v>
      </c>
      <c r="M118" s="99"/>
      <c r="N118" s="99"/>
      <c r="O118" s="99"/>
      <c r="P118" s="99"/>
      <c r="Q118" s="99"/>
      <c r="R118" s="99"/>
      <c r="S118" s="99"/>
      <c r="T118" s="99"/>
    </row>
    <row r="119" spans="1:20">
      <c r="A119" s="301"/>
      <c r="B119" s="327"/>
      <c r="C119" s="320"/>
      <c r="D119" s="320"/>
      <c r="E119" s="100" t="s">
        <v>463</v>
      </c>
      <c r="F119" s="101">
        <v>0.2638888888888889</v>
      </c>
      <c r="G119" s="101">
        <v>0.27777777777777779</v>
      </c>
      <c r="H119" s="123">
        <v>3</v>
      </c>
      <c r="I119" s="101" t="str">
        <f t="shared" si="29"/>
        <v>20</v>
      </c>
      <c r="J119" s="123">
        <f t="shared" si="30"/>
        <v>60</v>
      </c>
      <c r="K119" s="100" t="s">
        <v>455</v>
      </c>
      <c r="L119" s="254">
        <f t="shared" si="32"/>
        <v>0.5</v>
      </c>
      <c r="M119" s="99"/>
      <c r="N119" s="99"/>
      <c r="O119" s="99"/>
      <c r="P119" s="99"/>
      <c r="Q119" s="99"/>
      <c r="R119" s="99"/>
      <c r="S119" s="99"/>
      <c r="T119" s="99"/>
    </row>
    <row r="120" spans="1:20">
      <c r="A120" s="313">
        <v>2</v>
      </c>
      <c r="B120" s="325" t="s">
        <v>433</v>
      </c>
      <c r="C120" s="318">
        <v>0.27777777777777779</v>
      </c>
      <c r="D120" s="318">
        <v>0.29166666666666669</v>
      </c>
      <c r="E120" s="122" t="s">
        <v>440</v>
      </c>
      <c r="F120" s="101">
        <v>0.27777777777777779</v>
      </c>
      <c r="G120" s="101">
        <v>0.29166666666666669</v>
      </c>
      <c r="H120" s="123">
        <v>25</v>
      </c>
      <c r="I120" s="101" t="str">
        <f t="shared" si="29"/>
        <v>20</v>
      </c>
      <c r="J120" s="123">
        <f t="shared" si="30"/>
        <v>500</v>
      </c>
      <c r="K120" s="100" t="s">
        <v>454</v>
      </c>
      <c r="L120" s="254">
        <v>1</v>
      </c>
      <c r="M120" s="99"/>
      <c r="N120" s="99"/>
      <c r="O120" s="99"/>
      <c r="P120" s="99"/>
      <c r="Q120" s="99"/>
      <c r="R120" s="99"/>
      <c r="S120" s="99"/>
      <c r="T120" s="99"/>
    </row>
    <row r="121" spans="1:20">
      <c r="A121" s="314"/>
      <c r="B121" s="326"/>
      <c r="C121" s="319"/>
      <c r="D121" s="319"/>
      <c r="E121" s="100" t="s">
        <v>439</v>
      </c>
      <c r="F121" s="101">
        <v>0.27777777777777779</v>
      </c>
      <c r="G121" s="101">
        <v>0.28472222222222221</v>
      </c>
      <c r="H121" s="123">
        <v>12</v>
      </c>
      <c r="I121" s="101" t="str">
        <f t="shared" si="29"/>
        <v>10</v>
      </c>
      <c r="J121" s="123">
        <f t="shared" si="30"/>
        <v>120</v>
      </c>
      <c r="K121" s="100" t="s">
        <v>455</v>
      </c>
      <c r="L121" s="254">
        <v>1</v>
      </c>
      <c r="M121" s="99"/>
      <c r="N121" s="99"/>
      <c r="O121" s="99"/>
      <c r="P121" s="99"/>
      <c r="Q121" s="99"/>
      <c r="R121" s="99"/>
      <c r="S121" s="99"/>
      <c r="T121" s="99"/>
    </row>
    <row r="122" spans="1:20">
      <c r="A122" s="314"/>
      <c r="B122" s="326"/>
      <c r="C122" s="319"/>
      <c r="D122" s="319"/>
      <c r="E122" s="100" t="s">
        <v>465</v>
      </c>
      <c r="F122" s="101">
        <v>0.27777777777777779</v>
      </c>
      <c r="G122" s="101">
        <v>0.29166666666666669</v>
      </c>
      <c r="H122" s="123">
        <v>2</v>
      </c>
      <c r="I122" s="101" t="str">
        <f t="shared" si="29"/>
        <v>20</v>
      </c>
      <c r="J122" s="123">
        <f t="shared" si="30"/>
        <v>40</v>
      </c>
      <c r="K122" s="100" t="s">
        <v>454</v>
      </c>
      <c r="L122" s="254">
        <v>1</v>
      </c>
      <c r="M122" s="99"/>
      <c r="N122" s="99"/>
      <c r="O122" s="99"/>
      <c r="P122" s="99"/>
      <c r="Q122" s="99"/>
      <c r="R122" s="99"/>
      <c r="S122" s="99"/>
      <c r="T122" s="99"/>
    </row>
    <row r="123" spans="1:20">
      <c r="A123" s="301"/>
      <c r="B123" s="327"/>
      <c r="C123" s="320"/>
      <c r="D123" s="320"/>
      <c r="E123" s="100" t="s">
        <v>463</v>
      </c>
      <c r="F123" s="101">
        <v>0.27777777777777779</v>
      </c>
      <c r="G123" s="101">
        <v>0.29166666666666669</v>
      </c>
      <c r="H123" s="123">
        <v>3</v>
      </c>
      <c r="I123" s="101" t="str">
        <f t="shared" si="29"/>
        <v>20</v>
      </c>
      <c r="J123" s="123">
        <f t="shared" si="30"/>
        <v>60</v>
      </c>
      <c r="K123" s="100" t="s">
        <v>455</v>
      </c>
      <c r="L123" s="254">
        <v>1</v>
      </c>
      <c r="M123" s="99"/>
      <c r="N123" s="99"/>
      <c r="O123" s="99"/>
      <c r="P123" s="99"/>
      <c r="Q123" s="99"/>
      <c r="R123" s="99"/>
      <c r="S123" s="99"/>
      <c r="T123" s="99"/>
    </row>
    <row r="124" spans="1:20">
      <c r="A124" s="313">
        <v>3</v>
      </c>
      <c r="B124" s="325" t="s">
        <v>415</v>
      </c>
      <c r="C124" s="318">
        <v>0.29166666666666669</v>
      </c>
      <c r="D124" s="318">
        <v>0.3125</v>
      </c>
      <c r="E124" s="100" t="s">
        <v>440</v>
      </c>
      <c r="F124" s="101">
        <v>0.29166666666666669</v>
      </c>
      <c r="G124" s="101">
        <v>0.3125</v>
      </c>
      <c r="H124" s="123">
        <v>25</v>
      </c>
      <c r="I124" s="101" t="str">
        <f t="shared" si="29"/>
        <v>30</v>
      </c>
      <c r="J124" s="123">
        <f t="shared" si="30"/>
        <v>750</v>
      </c>
      <c r="K124" s="100" t="s">
        <v>454</v>
      </c>
      <c r="L124" s="254">
        <v>1</v>
      </c>
      <c r="M124" s="99"/>
      <c r="N124" s="99"/>
      <c r="O124" s="99"/>
      <c r="P124" s="99"/>
      <c r="Q124" s="99"/>
      <c r="R124" s="99"/>
      <c r="S124" s="99"/>
      <c r="T124" s="99"/>
    </row>
    <row r="125" spans="1:20">
      <c r="A125" s="314"/>
      <c r="B125" s="326"/>
      <c r="C125" s="319"/>
      <c r="D125" s="319"/>
      <c r="E125" s="100" t="s">
        <v>439</v>
      </c>
      <c r="F125" s="101">
        <v>0.29166666666666669</v>
      </c>
      <c r="G125" s="101">
        <v>0.3125</v>
      </c>
      <c r="H125" s="123">
        <v>12</v>
      </c>
      <c r="I125" s="101" t="str">
        <f t="shared" si="29"/>
        <v>30</v>
      </c>
      <c r="J125" s="123">
        <f t="shared" si="30"/>
        <v>360</v>
      </c>
      <c r="K125" s="100" t="s">
        <v>455</v>
      </c>
      <c r="L125" s="254">
        <v>1</v>
      </c>
      <c r="M125" s="99"/>
      <c r="N125" s="99"/>
      <c r="O125" s="99"/>
      <c r="P125" s="99"/>
      <c r="Q125" s="99"/>
      <c r="R125" s="99"/>
      <c r="S125" s="99"/>
      <c r="T125" s="99"/>
    </row>
    <row r="126" spans="1:20">
      <c r="A126" s="314"/>
      <c r="B126" s="326"/>
      <c r="C126" s="319"/>
      <c r="D126" s="319"/>
      <c r="E126" s="100" t="s">
        <v>462</v>
      </c>
      <c r="F126" s="101">
        <v>0.29166666666666669</v>
      </c>
      <c r="G126" s="101">
        <v>0.3125</v>
      </c>
      <c r="H126" s="123">
        <v>2</v>
      </c>
      <c r="I126" s="101" t="str">
        <f t="shared" si="29"/>
        <v>30</v>
      </c>
      <c r="J126" s="123">
        <f t="shared" si="30"/>
        <v>60</v>
      </c>
      <c r="K126" s="100" t="s">
        <v>454</v>
      </c>
      <c r="L126" s="254">
        <v>1</v>
      </c>
      <c r="M126" s="99"/>
      <c r="N126" s="99"/>
      <c r="O126" s="99"/>
      <c r="P126" s="99"/>
      <c r="Q126" s="99"/>
      <c r="R126" s="99"/>
      <c r="S126" s="99"/>
      <c r="T126" s="99"/>
    </row>
    <row r="127" spans="1:20">
      <c r="A127" s="314"/>
      <c r="B127" s="326"/>
      <c r="C127" s="319"/>
      <c r="D127" s="319"/>
      <c r="E127" s="100" t="s">
        <v>465</v>
      </c>
      <c r="F127" s="101">
        <v>0.29166666666666669</v>
      </c>
      <c r="G127" s="101">
        <v>0.3125</v>
      </c>
      <c r="H127" s="123">
        <v>2</v>
      </c>
      <c r="I127" s="101" t="str">
        <f t="shared" si="29"/>
        <v>30</v>
      </c>
      <c r="J127" s="123">
        <f t="shared" si="30"/>
        <v>60</v>
      </c>
      <c r="K127" s="100" t="s">
        <v>454</v>
      </c>
      <c r="L127" s="254">
        <v>1</v>
      </c>
      <c r="M127" s="99"/>
      <c r="N127" s="99"/>
      <c r="O127" s="99"/>
      <c r="P127" s="99"/>
      <c r="Q127" s="99"/>
      <c r="R127" s="99"/>
      <c r="S127" s="99"/>
      <c r="T127" s="99"/>
    </row>
    <row r="128" spans="1:20">
      <c r="A128" s="301"/>
      <c r="B128" s="327"/>
      <c r="C128" s="320"/>
      <c r="D128" s="320"/>
      <c r="E128" s="100" t="s">
        <v>463</v>
      </c>
      <c r="F128" s="101">
        <v>0.29166666666666669</v>
      </c>
      <c r="G128" s="101">
        <v>0.3125</v>
      </c>
      <c r="H128" s="123">
        <v>3</v>
      </c>
      <c r="I128" s="101" t="str">
        <f t="shared" si="29"/>
        <v>30</v>
      </c>
      <c r="J128" s="123">
        <f t="shared" si="30"/>
        <v>90</v>
      </c>
      <c r="K128" s="100" t="s">
        <v>455</v>
      </c>
      <c r="L128" s="254">
        <v>1</v>
      </c>
      <c r="M128" s="99"/>
      <c r="N128" s="99"/>
      <c r="O128" s="99"/>
      <c r="P128" s="99"/>
      <c r="Q128" s="99"/>
      <c r="R128" s="99"/>
      <c r="S128" s="99"/>
      <c r="T128" s="99"/>
    </row>
    <row r="129" spans="1:20">
      <c r="A129" s="313">
        <v>3</v>
      </c>
      <c r="B129" s="325" t="s">
        <v>415</v>
      </c>
      <c r="C129" s="318">
        <v>0.3125</v>
      </c>
      <c r="D129" s="318">
        <v>0.33333333333333331</v>
      </c>
      <c r="E129" s="100" t="s">
        <v>440</v>
      </c>
      <c r="F129" s="101">
        <v>0.3125</v>
      </c>
      <c r="G129" s="101">
        <v>0.33333333333333331</v>
      </c>
      <c r="H129" s="123">
        <v>25</v>
      </c>
      <c r="I129" s="101" t="str">
        <f t="shared" si="29"/>
        <v>30</v>
      </c>
      <c r="J129" s="123">
        <f t="shared" si="30"/>
        <v>750</v>
      </c>
      <c r="K129" s="100" t="s">
        <v>454</v>
      </c>
      <c r="L129" s="254">
        <f>J129/(J129+J134)</f>
        <v>1</v>
      </c>
      <c r="M129" s="99"/>
      <c r="N129" s="99"/>
      <c r="O129" s="99"/>
      <c r="P129" s="99"/>
      <c r="Q129" s="99"/>
      <c r="R129" s="99"/>
      <c r="S129" s="99"/>
      <c r="T129" s="99"/>
    </row>
    <row r="130" spans="1:20">
      <c r="A130" s="314"/>
      <c r="B130" s="326"/>
      <c r="C130" s="319"/>
      <c r="D130" s="319"/>
      <c r="E130" s="100" t="s">
        <v>439</v>
      </c>
      <c r="F130" s="101">
        <v>0.3125</v>
      </c>
      <c r="G130" s="101">
        <v>0.3125</v>
      </c>
      <c r="H130" s="123">
        <v>12</v>
      </c>
      <c r="I130" s="101" t="str">
        <f t="shared" si="29"/>
        <v>0</v>
      </c>
      <c r="J130" s="123">
        <f t="shared" si="30"/>
        <v>0</v>
      </c>
      <c r="K130" s="100" t="s">
        <v>455</v>
      </c>
      <c r="L130" s="254">
        <f t="shared" ref="L130" si="33">J130/(J130+J135)</f>
        <v>0</v>
      </c>
      <c r="M130" s="99"/>
      <c r="N130" s="99"/>
      <c r="O130" s="99"/>
      <c r="P130" s="99"/>
      <c r="Q130" s="99"/>
      <c r="R130" s="99"/>
      <c r="S130" s="99"/>
      <c r="T130" s="99"/>
    </row>
    <row r="131" spans="1:20">
      <c r="A131" s="314"/>
      <c r="B131" s="326"/>
      <c r="C131" s="319"/>
      <c r="D131" s="319"/>
      <c r="E131" s="100" t="s">
        <v>462</v>
      </c>
      <c r="F131" s="101">
        <v>0.3125</v>
      </c>
      <c r="G131" s="101">
        <v>0.33333333333333331</v>
      </c>
      <c r="H131" s="123">
        <v>2</v>
      </c>
      <c r="I131" s="101" t="str">
        <f t="shared" si="29"/>
        <v>30</v>
      </c>
      <c r="J131" s="123">
        <f t="shared" si="30"/>
        <v>60</v>
      </c>
      <c r="K131" s="100" t="s">
        <v>454</v>
      </c>
      <c r="L131" s="254">
        <f>J131/(J131+J137)</f>
        <v>1</v>
      </c>
      <c r="M131" s="99"/>
      <c r="N131" s="99"/>
      <c r="O131" s="99"/>
      <c r="P131" s="99"/>
      <c r="Q131" s="99"/>
      <c r="R131" s="99"/>
      <c r="S131" s="99"/>
      <c r="T131" s="99"/>
    </row>
    <row r="132" spans="1:20">
      <c r="A132" s="314"/>
      <c r="B132" s="326"/>
      <c r="C132" s="319"/>
      <c r="D132" s="319"/>
      <c r="E132" s="100" t="s">
        <v>465</v>
      </c>
      <c r="F132" s="101">
        <v>0.3125</v>
      </c>
      <c r="G132" s="101">
        <v>0.33333333333333331</v>
      </c>
      <c r="H132" s="123">
        <v>2</v>
      </c>
      <c r="I132" s="101" t="str">
        <f t="shared" si="29"/>
        <v>30</v>
      </c>
      <c r="J132" s="123">
        <f t="shared" si="30"/>
        <v>60</v>
      </c>
      <c r="K132" s="100" t="s">
        <v>454</v>
      </c>
      <c r="L132" s="254">
        <f>J132/(J132+J138)</f>
        <v>1</v>
      </c>
      <c r="M132" s="99"/>
      <c r="N132" s="99"/>
      <c r="O132" s="99"/>
      <c r="P132" s="99"/>
      <c r="Q132" s="99"/>
      <c r="R132" s="99"/>
      <c r="S132" s="99"/>
      <c r="T132" s="99"/>
    </row>
    <row r="133" spans="1:20">
      <c r="A133" s="301"/>
      <c r="B133" s="327"/>
      <c r="C133" s="320"/>
      <c r="D133" s="320"/>
      <c r="E133" s="100" t="s">
        <v>463</v>
      </c>
      <c r="F133" s="101">
        <v>0.3125</v>
      </c>
      <c r="G133" s="101">
        <v>0.33333333333333331</v>
      </c>
      <c r="H133" s="123">
        <v>3</v>
      </c>
      <c r="I133" s="101" t="str">
        <f t="shared" si="29"/>
        <v>30</v>
      </c>
      <c r="J133" s="123">
        <f t="shared" si="30"/>
        <v>90</v>
      </c>
      <c r="K133" s="100" t="s">
        <v>455</v>
      </c>
      <c r="L133" s="254">
        <f>J133/(J133+J139)</f>
        <v>1</v>
      </c>
      <c r="M133" s="99"/>
      <c r="N133" s="99"/>
      <c r="O133" s="99"/>
      <c r="P133" s="99"/>
      <c r="Q133" s="99"/>
      <c r="R133" s="99"/>
      <c r="S133" s="99"/>
      <c r="T133" s="99"/>
    </row>
    <row r="134" spans="1:20">
      <c r="A134" s="313">
        <v>4</v>
      </c>
      <c r="B134" s="325" t="s">
        <v>438</v>
      </c>
      <c r="C134" s="318">
        <v>0.3125</v>
      </c>
      <c r="D134" s="318">
        <v>0.33333333333333331</v>
      </c>
      <c r="E134" s="100" t="s">
        <v>440</v>
      </c>
      <c r="F134" s="101">
        <v>0.33333333333333331</v>
      </c>
      <c r="G134" s="101">
        <v>0.33333333333333331</v>
      </c>
      <c r="H134" s="123">
        <v>25</v>
      </c>
      <c r="I134" s="101" t="str">
        <f t="shared" si="29"/>
        <v>0</v>
      </c>
      <c r="J134" s="123">
        <f t="shared" si="30"/>
        <v>0</v>
      </c>
      <c r="K134" s="100" t="s">
        <v>454</v>
      </c>
      <c r="L134" s="254">
        <f>J134/(J134+J129)</f>
        <v>0</v>
      </c>
      <c r="M134" s="99"/>
      <c r="N134" s="99"/>
      <c r="O134" s="99"/>
      <c r="P134" s="99"/>
      <c r="Q134" s="99"/>
      <c r="R134" s="99"/>
      <c r="S134" s="99"/>
      <c r="T134" s="99"/>
    </row>
    <row r="135" spans="1:20">
      <c r="A135" s="314"/>
      <c r="B135" s="326"/>
      <c r="C135" s="319"/>
      <c r="D135" s="319"/>
      <c r="E135" s="100" t="s">
        <v>439</v>
      </c>
      <c r="F135" s="101">
        <v>0.3125</v>
      </c>
      <c r="G135" s="101">
        <v>0.33333333333333331</v>
      </c>
      <c r="H135" s="123">
        <v>12</v>
      </c>
      <c r="I135" s="101" t="str">
        <f t="shared" si="29"/>
        <v>30</v>
      </c>
      <c r="J135" s="123">
        <f t="shared" si="30"/>
        <v>360</v>
      </c>
      <c r="K135" s="100" t="s">
        <v>455</v>
      </c>
      <c r="L135" s="254">
        <f t="shared" ref="L135" si="34">J135/(J135+J130)</f>
        <v>1</v>
      </c>
      <c r="M135" s="99"/>
      <c r="N135" s="99"/>
      <c r="O135" s="99"/>
      <c r="P135" s="99"/>
      <c r="Q135" s="99"/>
      <c r="R135" s="99"/>
      <c r="S135" s="99"/>
      <c r="T135" s="99"/>
    </row>
    <row r="136" spans="1:20">
      <c r="A136" s="314"/>
      <c r="B136" s="326"/>
      <c r="C136" s="319"/>
      <c r="D136" s="319"/>
      <c r="E136" s="100" t="s">
        <v>429</v>
      </c>
      <c r="F136" s="101">
        <v>0.35416666666666669</v>
      </c>
      <c r="G136" s="101">
        <v>0.35416666666666669</v>
      </c>
      <c r="H136" s="123">
        <v>8</v>
      </c>
      <c r="I136" s="101" t="str">
        <f t="shared" si="29"/>
        <v>0</v>
      </c>
      <c r="J136" s="123">
        <f t="shared" si="30"/>
        <v>0</v>
      </c>
      <c r="K136" s="100" t="s">
        <v>456</v>
      </c>
      <c r="L136" s="254">
        <v>1</v>
      </c>
      <c r="M136" s="99"/>
      <c r="N136" s="99"/>
      <c r="O136" s="99"/>
      <c r="P136" s="99"/>
      <c r="Q136" s="99"/>
      <c r="R136" s="99"/>
      <c r="S136" s="99"/>
      <c r="T136" s="99"/>
    </row>
    <row r="137" spans="1:20">
      <c r="A137" s="314"/>
      <c r="B137" s="326"/>
      <c r="C137" s="319"/>
      <c r="D137" s="319"/>
      <c r="E137" s="100" t="s">
        <v>462</v>
      </c>
      <c r="F137" s="101">
        <v>0.33333333333333331</v>
      </c>
      <c r="G137" s="101">
        <v>0.33333333333333331</v>
      </c>
      <c r="H137" s="123">
        <v>2</v>
      </c>
      <c r="I137" s="101" t="str">
        <f t="shared" si="29"/>
        <v>0</v>
      </c>
      <c r="J137" s="123">
        <f t="shared" si="30"/>
        <v>0</v>
      </c>
      <c r="K137" s="100" t="s">
        <v>454</v>
      </c>
      <c r="L137" s="254">
        <f>J137/(J137+J131)</f>
        <v>0</v>
      </c>
      <c r="M137" s="99"/>
      <c r="N137" s="99"/>
      <c r="O137" s="99"/>
      <c r="P137" s="99"/>
      <c r="Q137" s="99"/>
      <c r="R137" s="99"/>
      <c r="S137" s="99"/>
      <c r="T137" s="99"/>
    </row>
    <row r="138" spans="1:20">
      <c r="A138" s="314"/>
      <c r="B138" s="326"/>
      <c r="C138" s="319"/>
      <c r="D138" s="319"/>
      <c r="E138" s="100" t="s">
        <v>465</v>
      </c>
      <c r="F138" s="101">
        <v>0.33333333333333331</v>
      </c>
      <c r="G138" s="101">
        <v>0.33333333333333331</v>
      </c>
      <c r="H138" s="123">
        <v>2</v>
      </c>
      <c r="I138" s="101" t="str">
        <f t="shared" si="29"/>
        <v>0</v>
      </c>
      <c r="J138" s="123">
        <f t="shared" si="30"/>
        <v>0</v>
      </c>
      <c r="K138" s="100" t="s">
        <v>454</v>
      </c>
      <c r="L138" s="254">
        <f t="shared" ref="L138:L139" si="35">J138/(J138+J132)</f>
        <v>0</v>
      </c>
      <c r="M138" s="99"/>
      <c r="N138" s="99"/>
      <c r="O138" s="99"/>
      <c r="P138" s="99"/>
      <c r="Q138" s="99"/>
      <c r="R138" s="99"/>
      <c r="S138" s="99"/>
      <c r="T138" s="99"/>
    </row>
    <row r="139" spans="1:20">
      <c r="A139" s="301"/>
      <c r="B139" s="327"/>
      <c r="C139" s="320"/>
      <c r="D139" s="320"/>
      <c r="E139" s="100" t="s">
        <v>463</v>
      </c>
      <c r="F139" s="101">
        <v>0.33333333333333331</v>
      </c>
      <c r="G139" s="101">
        <v>0.33333333333333331</v>
      </c>
      <c r="H139" s="123">
        <v>3</v>
      </c>
      <c r="I139" s="101" t="str">
        <f t="shared" si="29"/>
        <v>0</v>
      </c>
      <c r="J139" s="123">
        <f t="shared" si="30"/>
        <v>0</v>
      </c>
      <c r="K139" s="100" t="s">
        <v>455</v>
      </c>
      <c r="L139" s="254">
        <f t="shared" si="35"/>
        <v>0</v>
      </c>
      <c r="M139" s="99"/>
      <c r="N139" s="99"/>
      <c r="O139" s="99"/>
      <c r="P139" s="99"/>
      <c r="Q139" s="99"/>
      <c r="R139" s="99"/>
      <c r="S139" s="99"/>
      <c r="T139" s="99"/>
    </row>
    <row r="140" spans="1:20">
      <c r="A140" s="313">
        <v>4</v>
      </c>
      <c r="B140" s="325" t="s">
        <v>438</v>
      </c>
      <c r="C140" s="318">
        <v>0.33333333333333331</v>
      </c>
      <c r="D140" s="318">
        <v>0.51388888888888884</v>
      </c>
      <c r="E140" s="100" t="s">
        <v>440</v>
      </c>
      <c r="F140" s="101">
        <v>0.33333333333333331</v>
      </c>
      <c r="G140" s="101">
        <v>0.51388888888888884</v>
      </c>
      <c r="H140" s="123">
        <v>25</v>
      </c>
      <c r="I140" s="101" t="str">
        <f t="shared" si="29"/>
        <v>260</v>
      </c>
      <c r="J140" s="123">
        <f t="shared" si="30"/>
        <v>6500</v>
      </c>
      <c r="K140" s="100" t="s">
        <v>454</v>
      </c>
      <c r="L140" s="254">
        <v>1</v>
      </c>
      <c r="M140" s="99"/>
      <c r="N140" s="99"/>
      <c r="O140" s="99"/>
      <c r="P140" s="99"/>
      <c r="Q140" s="99"/>
      <c r="R140" s="99"/>
      <c r="S140" s="99"/>
      <c r="T140" s="99"/>
    </row>
    <row r="141" spans="1:20">
      <c r="A141" s="314"/>
      <c r="B141" s="326"/>
      <c r="C141" s="319"/>
      <c r="D141" s="319"/>
      <c r="E141" s="100" t="s">
        <v>439</v>
      </c>
      <c r="F141" s="101">
        <v>0.33333333333333331</v>
      </c>
      <c r="G141" s="101">
        <v>0.5</v>
      </c>
      <c r="H141" s="123">
        <v>12</v>
      </c>
      <c r="I141" s="101" t="str">
        <f t="shared" si="29"/>
        <v>240</v>
      </c>
      <c r="J141" s="123">
        <f t="shared" si="30"/>
        <v>2880</v>
      </c>
      <c r="K141" s="100" t="s">
        <v>455</v>
      </c>
      <c r="L141" s="254">
        <v>1</v>
      </c>
      <c r="M141" s="99"/>
      <c r="N141" s="99"/>
      <c r="O141" s="99"/>
      <c r="P141" s="99"/>
      <c r="Q141" s="99"/>
      <c r="R141" s="99"/>
      <c r="S141" s="99"/>
      <c r="T141" s="99"/>
    </row>
    <row r="142" spans="1:20">
      <c r="A142" s="314"/>
      <c r="B142" s="326"/>
      <c r="C142" s="319"/>
      <c r="D142" s="319"/>
      <c r="E142" s="100" t="s">
        <v>429</v>
      </c>
      <c r="F142" s="101">
        <v>0.35416666666666669</v>
      </c>
      <c r="G142" s="101">
        <v>0.51388888888888884</v>
      </c>
      <c r="H142" s="123">
        <v>8</v>
      </c>
      <c r="I142" s="101" t="str">
        <f t="shared" si="29"/>
        <v>230</v>
      </c>
      <c r="J142" s="123">
        <f t="shared" si="30"/>
        <v>1840</v>
      </c>
      <c r="K142" s="100" t="s">
        <v>456</v>
      </c>
      <c r="L142" s="254">
        <v>1</v>
      </c>
      <c r="M142" s="99"/>
      <c r="N142" s="99"/>
      <c r="O142" s="99"/>
      <c r="P142" s="99"/>
      <c r="Q142" s="99"/>
      <c r="R142" s="99"/>
      <c r="S142" s="99"/>
      <c r="T142" s="99"/>
    </row>
    <row r="143" spans="1:20">
      <c r="A143" s="314"/>
      <c r="B143" s="326"/>
      <c r="C143" s="319"/>
      <c r="D143" s="319"/>
      <c r="E143" s="100" t="s">
        <v>462</v>
      </c>
      <c r="F143" s="101">
        <v>0.33333333333333331</v>
      </c>
      <c r="G143" s="101">
        <v>0.51388888888888884</v>
      </c>
      <c r="H143" s="123">
        <v>2</v>
      </c>
      <c r="I143" s="101" t="str">
        <f t="shared" si="29"/>
        <v>260</v>
      </c>
      <c r="J143" s="123">
        <f t="shared" si="30"/>
        <v>520</v>
      </c>
      <c r="K143" s="100" t="s">
        <v>454</v>
      </c>
      <c r="L143" s="254">
        <v>1</v>
      </c>
      <c r="M143" s="99"/>
      <c r="N143" s="99"/>
      <c r="O143" s="99"/>
      <c r="P143" s="99"/>
      <c r="Q143" s="99"/>
      <c r="R143" s="99"/>
      <c r="S143" s="99"/>
      <c r="T143" s="99"/>
    </row>
    <row r="144" spans="1:20">
      <c r="A144" s="314"/>
      <c r="B144" s="326"/>
      <c r="C144" s="319"/>
      <c r="D144" s="319"/>
      <c r="E144" s="100" t="s">
        <v>465</v>
      </c>
      <c r="F144" s="101">
        <v>0.33333333333333331</v>
      </c>
      <c r="G144" s="101">
        <v>0.51388888888888884</v>
      </c>
      <c r="H144" s="123">
        <v>2</v>
      </c>
      <c r="I144" s="101" t="str">
        <f t="shared" si="29"/>
        <v>260</v>
      </c>
      <c r="J144" s="123">
        <f t="shared" si="30"/>
        <v>520</v>
      </c>
      <c r="K144" s="100" t="s">
        <v>454</v>
      </c>
      <c r="L144" s="254">
        <v>1</v>
      </c>
      <c r="M144" s="99"/>
      <c r="N144" s="99"/>
      <c r="O144" s="99"/>
      <c r="P144" s="99"/>
      <c r="Q144" s="99"/>
      <c r="R144" s="99"/>
      <c r="S144" s="99"/>
      <c r="T144" s="99"/>
    </row>
    <row r="145" spans="1:20">
      <c r="A145" s="301"/>
      <c r="B145" s="327"/>
      <c r="C145" s="320"/>
      <c r="D145" s="320"/>
      <c r="E145" s="100" t="s">
        <v>463</v>
      </c>
      <c r="F145" s="101">
        <v>0.33333333333333331</v>
      </c>
      <c r="G145" s="101">
        <v>0.51388888888888884</v>
      </c>
      <c r="H145" s="123">
        <v>3</v>
      </c>
      <c r="I145" s="101" t="str">
        <f t="shared" si="29"/>
        <v>260</v>
      </c>
      <c r="J145" s="123">
        <f t="shared" si="30"/>
        <v>780</v>
      </c>
      <c r="K145" s="100" t="s">
        <v>455</v>
      </c>
      <c r="L145" s="254">
        <v>1</v>
      </c>
      <c r="M145" s="99"/>
      <c r="N145" s="99"/>
      <c r="O145" s="99"/>
      <c r="P145" s="99"/>
      <c r="Q145" s="99"/>
      <c r="R145" s="99"/>
      <c r="S145" s="99"/>
      <c r="T145" s="99"/>
    </row>
    <row r="146" spans="1:20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M146" s="99"/>
      <c r="N146" s="99"/>
      <c r="O146" s="99"/>
      <c r="P146" s="99"/>
      <c r="Q146" s="99"/>
      <c r="R146" s="99"/>
      <c r="S146" s="99"/>
      <c r="T146" s="99"/>
    </row>
    <row r="147" spans="1:20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M147" s="99"/>
      <c r="N147" s="99"/>
      <c r="O147" s="99"/>
      <c r="P147" s="99"/>
      <c r="Q147" s="99"/>
      <c r="R147" s="99"/>
      <c r="S147" s="99"/>
      <c r="T147" s="99"/>
    </row>
    <row r="148" spans="1:20" s="253" customFormat="1">
      <c r="A148" s="253" t="s">
        <v>501</v>
      </c>
      <c r="B148" s="322" t="s">
        <v>2730</v>
      </c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</row>
    <row r="149" spans="1:20">
      <c r="A149" s="100" t="s">
        <v>2729</v>
      </c>
      <c r="B149" s="99"/>
      <c r="C149" s="99"/>
      <c r="D149" s="303" t="s">
        <v>469</v>
      </c>
      <c r="E149" s="303"/>
      <c r="F149" s="303"/>
      <c r="G149" s="303"/>
      <c r="H149" s="303" t="s">
        <v>470</v>
      </c>
      <c r="I149" s="303"/>
      <c r="J149" s="303"/>
      <c r="K149" s="303" t="s">
        <v>471</v>
      </c>
      <c r="L149" s="303"/>
      <c r="M149" s="100" t="s">
        <v>493</v>
      </c>
      <c r="N149" s="99"/>
      <c r="O149" s="99"/>
      <c r="P149" s="99"/>
      <c r="Q149" s="99"/>
      <c r="R149" s="99"/>
      <c r="S149" s="99"/>
      <c r="T149" s="99"/>
    </row>
    <row r="150" spans="1:20">
      <c r="A150" s="100"/>
      <c r="B150" s="250" t="s">
        <v>450</v>
      </c>
      <c r="C150" s="100" t="s">
        <v>451</v>
      </c>
      <c r="D150" s="100" t="s">
        <v>476</v>
      </c>
      <c r="E150" s="100" t="s">
        <v>440</v>
      </c>
      <c r="F150" s="100" t="s">
        <v>462</v>
      </c>
      <c r="G150" s="100" t="s">
        <v>464</v>
      </c>
      <c r="H150" s="100" t="s">
        <v>476</v>
      </c>
      <c r="I150" s="100" t="s">
        <v>463</v>
      </c>
      <c r="J150" s="100" t="s">
        <v>439</v>
      </c>
      <c r="K150" s="100" t="s">
        <v>476</v>
      </c>
      <c r="L150" s="100" t="s">
        <v>429</v>
      </c>
      <c r="M150" s="100"/>
      <c r="N150" s="99"/>
      <c r="O150" s="99"/>
      <c r="P150" s="99"/>
      <c r="Q150" s="99"/>
      <c r="R150" s="99"/>
      <c r="S150" s="99"/>
      <c r="T150" s="99"/>
    </row>
    <row r="151" spans="1:20">
      <c r="A151" s="100">
        <v>1</v>
      </c>
      <c r="B151" s="251">
        <v>0.25</v>
      </c>
      <c r="C151" s="101">
        <v>0.26388888888888901</v>
      </c>
      <c r="D151" s="128">
        <f>SUM(E151:G151)</f>
        <v>31.727956986252252</v>
      </c>
      <c r="E151" s="128">
        <f>D98</f>
        <v>27.35168705711401</v>
      </c>
      <c r="F151" s="128">
        <f>E98</f>
        <v>4.3762699291382416</v>
      </c>
      <c r="G151" s="128">
        <f>F98</f>
        <v>0</v>
      </c>
      <c r="H151" s="128">
        <f>SUM(I151:J151)</f>
        <v>9.5472255028571453</v>
      </c>
      <c r="I151" s="128">
        <f>H98</f>
        <v>7.637780402285717</v>
      </c>
      <c r="J151" s="128">
        <f>I98</f>
        <v>1.9094451005714292</v>
      </c>
      <c r="K151" s="107">
        <f>L151</f>
        <v>0</v>
      </c>
      <c r="L151" s="128">
        <f>K98</f>
        <v>0</v>
      </c>
      <c r="M151" s="129">
        <f>D151+H151+K151</f>
        <v>41.275182489109397</v>
      </c>
      <c r="N151" s="99"/>
      <c r="O151" s="99"/>
      <c r="P151" s="99"/>
      <c r="Q151" s="99"/>
      <c r="R151" s="99"/>
      <c r="S151" s="99"/>
      <c r="T151" s="99"/>
    </row>
    <row r="152" spans="1:20">
      <c r="A152" s="248">
        <v>1</v>
      </c>
      <c r="B152" s="252">
        <v>0.26388888888888901</v>
      </c>
      <c r="C152" s="246">
        <v>0.27777777777777801</v>
      </c>
      <c r="D152" s="128">
        <f t="shared" ref="D152:D158" si="36">SUM(E152:G152)</f>
        <v>33.669905066809619</v>
      </c>
      <c r="E152" s="247">
        <f>D99*L112</f>
        <v>30.062415238222876</v>
      </c>
      <c r="F152" s="247">
        <f>E99*L114</f>
        <v>3.6074898285867456</v>
      </c>
      <c r="G152" s="247">
        <v>0</v>
      </c>
      <c r="H152" s="128">
        <f t="shared" ref="H152:H158" si="37">SUM(I152:J152)</f>
        <v>13.922660713085195</v>
      </c>
      <c r="I152" s="247">
        <f>H99*L115</f>
        <v>11.933709182644453</v>
      </c>
      <c r="J152" s="247">
        <f>I99*L113</f>
        <v>1.9889515304407421</v>
      </c>
      <c r="K152" s="107">
        <f t="shared" ref="K152:K157" si="38">L152</f>
        <v>0</v>
      </c>
      <c r="L152" s="248">
        <v>0</v>
      </c>
      <c r="M152" s="249">
        <f t="shared" ref="M152:M158" si="39">D152+H152+K152</f>
        <v>47.592565779894812</v>
      </c>
      <c r="N152" s="99"/>
      <c r="O152" s="99"/>
      <c r="P152" s="99"/>
      <c r="Q152" s="99"/>
      <c r="R152" s="99"/>
      <c r="S152" s="99"/>
      <c r="T152" s="99"/>
    </row>
    <row r="153" spans="1:20">
      <c r="A153" s="248">
        <v>2</v>
      </c>
      <c r="B153" s="252">
        <v>0.26388888888888901</v>
      </c>
      <c r="C153" s="246">
        <v>0.27777777777777801</v>
      </c>
      <c r="D153" s="128">
        <f t="shared" si="36"/>
        <v>18.638697447698185</v>
      </c>
      <c r="E153" s="247">
        <f>D99*L116</f>
        <v>15.031207619111438</v>
      </c>
      <c r="F153" s="247">
        <f>0</f>
        <v>0</v>
      </c>
      <c r="G153" s="247">
        <f>F99*L118</f>
        <v>3.6074898285867456</v>
      </c>
      <c r="H153" s="128">
        <f t="shared" si="37"/>
        <v>15.911612243525937</v>
      </c>
      <c r="I153" s="247">
        <f>H99*L119</f>
        <v>11.933709182644453</v>
      </c>
      <c r="J153" s="247">
        <f>I99*L117</f>
        <v>3.9779030608814843</v>
      </c>
      <c r="K153" s="107">
        <f t="shared" si="38"/>
        <v>0</v>
      </c>
      <c r="L153" s="248">
        <v>0</v>
      </c>
      <c r="M153" s="249">
        <f t="shared" ref="M153" si="40">D153+H153+K153</f>
        <v>34.550309691224122</v>
      </c>
      <c r="N153" s="99"/>
      <c r="O153" s="99"/>
      <c r="P153" s="99"/>
      <c r="Q153" s="99"/>
      <c r="R153" s="99"/>
      <c r="S153" s="99"/>
      <c r="T153" s="99"/>
    </row>
    <row r="154" spans="1:20">
      <c r="A154" s="100">
        <v>2</v>
      </c>
      <c r="B154" s="251">
        <v>0.27777777777777801</v>
      </c>
      <c r="C154" s="101">
        <v>0.29166666666666702</v>
      </c>
      <c r="D154" s="128">
        <f t="shared" si="36"/>
        <v>29.928609864026782</v>
      </c>
      <c r="E154" s="128">
        <f>D100</f>
        <v>27.7116758000248</v>
      </c>
      <c r="F154" s="128">
        <f t="shared" ref="F154:J154" si="41">E100</f>
        <v>0</v>
      </c>
      <c r="G154" s="128">
        <f t="shared" si="41"/>
        <v>2.2169340640019839</v>
      </c>
      <c r="H154" s="128">
        <f t="shared" si="37"/>
        <v>18.936269484677723</v>
      </c>
      <c r="I154" s="128">
        <f t="shared" si="41"/>
        <v>12.624179656451815</v>
      </c>
      <c r="J154" s="128">
        <f t="shared" si="41"/>
        <v>6.3120898282259077</v>
      </c>
      <c r="K154" s="107">
        <f t="shared" si="38"/>
        <v>0</v>
      </c>
      <c r="L154" s="100">
        <v>0</v>
      </c>
      <c r="M154" s="129">
        <f t="shared" si="39"/>
        <v>48.864879348704505</v>
      </c>
      <c r="N154" s="99"/>
      <c r="O154" s="99"/>
      <c r="P154" s="99"/>
      <c r="Q154" s="99"/>
      <c r="R154" s="99"/>
      <c r="S154" s="99"/>
      <c r="T154" s="99"/>
    </row>
    <row r="155" spans="1:20">
      <c r="A155" s="100">
        <v>3</v>
      </c>
      <c r="B155" s="251">
        <v>0.29166666666666702</v>
      </c>
      <c r="C155" s="101">
        <v>0.3125</v>
      </c>
      <c r="D155" s="128">
        <f t="shared" si="36"/>
        <v>51.734110030563954</v>
      </c>
      <c r="E155" s="128">
        <f>D101</f>
        <v>44.598370716003409</v>
      </c>
      <c r="F155" s="128">
        <f t="shared" ref="F155:J155" si="42">E101</f>
        <v>3.5678696572802728</v>
      </c>
      <c r="G155" s="128">
        <f t="shared" si="42"/>
        <v>3.5678696572802728</v>
      </c>
      <c r="H155" s="128">
        <f t="shared" si="37"/>
        <v>25.146346078686292</v>
      </c>
      <c r="I155" s="128">
        <f t="shared" si="42"/>
        <v>20.117076862949034</v>
      </c>
      <c r="J155" s="128">
        <f t="shared" si="42"/>
        <v>5.0292692157372585</v>
      </c>
      <c r="K155" s="107">
        <f t="shared" si="38"/>
        <v>0</v>
      </c>
      <c r="L155" s="100">
        <v>0</v>
      </c>
      <c r="M155" s="129">
        <f t="shared" si="39"/>
        <v>76.880456109250247</v>
      </c>
      <c r="N155" s="99"/>
      <c r="O155" s="99"/>
      <c r="P155" s="99"/>
      <c r="Q155" s="99"/>
      <c r="R155" s="99"/>
      <c r="S155" s="99"/>
      <c r="T155" s="99"/>
    </row>
    <row r="156" spans="1:20">
      <c r="A156" s="248">
        <v>3</v>
      </c>
      <c r="B156" s="252">
        <v>0.3125</v>
      </c>
      <c r="C156" s="246">
        <v>0.33333333333333298</v>
      </c>
      <c r="D156" s="128">
        <f t="shared" si="36"/>
        <v>25.074939897060517</v>
      </c>
      <c r="E156" s="247">
        <f>D102*L129</f>
        <v>21.61632749746596</v>
      </c>
      <c r="F156" s="247">
        <f>E102*L131</f>
        <v>1.729306199797277</v>
      </c>
      <c r="G156" s="247">
        <f>F102*L127</f>
        <v>1.729306199797277</v>
      </c>
      <c r="H156" s="128">
        <f t="shared" si="37"/>
        <v>0</v>
      </c>
      <c r="I156" s="247">
        <f>$G$102*Q136</f>
        <v>0</v>
      </c>
      <c r="J156" s="247">
        <f>$G$102*R136</f>
        <v>0</v>
      </c>
      <c r="K156" s="107">
        <f t="shared" si="38"/>
        <v>0</v>
      </c>
      <c r="L156" s="248">
        <v>0</v>
      </c>
      <c r="M156" s="249">
        <f t="shared" si="39"/>
        <v>25.074939897060517</v>
      </c>
      <c r="N156" s="99"/>
      <c r="O156" s="99"/>
      <c r="P156" s="99"/>
      <c r="Q156" s="99"/>
      <c r="R156" s="99"/>
      <c r="S156" s="99"/>
      <c r="T156" s="99"/>
    </row>
    <row r="157" spans="1:20">
      <c r="A157" s="248">
        <v>4</v>
      </c>
      <c r="B157" s="252">
        <v>0.3125</v>
      </c>
      <c r="C157" s="246">
        <v>0.33333333333333298</v>
      </c>
      <c r="D157" s="128">
        <f t="shared" si="36"/>
        <v>0</v>
      </c>
      <c r="E157" s="247">
        <f>D102*L134</f>
        <v>0</v>
      </c>
      <c r="F157" s="247">
        <f>$C$102*N137</f>
        <v>0</v>
      </c>
      <c r="G157" s="247">
        <f>$C$102*O137</f>
        <v>0</v>
      </c>
      <c r="H157" s="128">
        <f t="shared" si="37"/>
        <v>25.086613220759318</v>
      </c>
      <c r="I157" s="247">
        <f>$G$102*Q137</f>
        <v>0</v>
      </c>
      <c r="J157" s="247">
        <f>I102</f>
        <v>25.086613220759318</v>
      </c>
      <c r="K157" s="107">
        <f t="shared" si="38"/>
        <v>0</v>
      </c>
      <c r="L157" s="248">
        <v>0</v>
      </c>
      <c r="M157" s="249">
        <f t="shared" ref="M157" si="43">D157+H157+K157</f>
        <v>25.086613220759318</v>
      </c>
      <c r="N157" s="99"/>
      <c r="O157" s="99"/>
      <c r="P157" s="99"/>
      <c r="Q157" s="99"/>
      <c r="R157" s="99"/>
      <c r="S157" s="99"/>
      <c r="T157" s="99"/>
    </row>
    <row r="158" spans="1:20">
      <c r="A158" s="100">
        <v>4</v>
      </c>
      <c r="B158" s="251">
        <v>0.33333333333333298</v>
      </c>
      <c r="C158" s="101">
        <v>0.51388888888888795</v>
      </c>
      <c r="D158" s="128">
        <f t="shared" si="36"/>
        <v>386.67712705782537</v>
      </c>
      <c r="E158" s="128">
        <f>D103</f>
        <v>333.3423509119184</v>
      </c>
      <c r="F158" s="128">
        <f t="shared" ref="F158:L158" si="44">E103</f>
        <v>26.667388072953475</v>
      </c>
      <c r="G158" s="128">
        <f t="shared" si="44"/>
        <v>26.667388072953475</v>
      </c>
      <c r="H158" s="128">
        <f t="shared" si="37"/>
        <v>257.44604057873403</v>
      </c>
      <c r="I158" s="128">
        <f t="shared" si="44"/>
        <v>202.58049094720053</v>
      </c>
      <c r="J158" s="128">
        <f t="shared" si="44"/>
        <v>54.865549631533476</v>
      </c>
      <c r="K158" s="107">
        <v>112</v>
      </c>
      <c r="L158" s="128">
        <f t="shared" si="44"/>
        <v>112</v>
      </c>
      <c r="M158" s="129">
        <f t="shared" si="39"/>
        <v>756.1231676365594</v>
      </c>
      <c r="N158" s="99"/>
      <c r="O158" s="99"/>
      <c r="P158" s="99"/>
      <c r="Q158" s="99"/>
      <c r="R158" s="99"/>
      <c r="S158" s="99"/>
      <c r="T158" s="99"/>
    </row>
    <row r="159" spans="1:20">
      <c r="A159" s="100" t="s">
        <v>2732</v>
      </c>
      <c r="B159" s="100"/>
      <c r="C159" s="100"/>
      <c r="D159" s="128">
        <f>SUM(D151:D158)</f>
        <v>577.45134635023669</v>
      </c>
      <c r="E159" s="128">
        <f t="shared" ref="E159:M159" si="45">SUM(E151:E158)</f>
        <v>499.71403483986091</v>
      </c>
      <c r="F159" s="128">
        <f t="shared" si="45"/>
        <v>39.948323687756016</v>
      </c>
      <c r="G159" s="128">
        <f t="shared" si="45"/>
        <v>37.788987822619752</v>
      </c>
      <c r="H159" s="128">
        <f t="shared" si="45"/>
        <v>365.99676782232564</v>
      </c>
      <c r="I159" s="128">
        <f t="shared" si="45"/>
        <v>266.82694623417603</v>
      </c>
      <c r="J159" s="128">
        <f t="shared" si="45"/>
        <v>99.169821588149617</v>
      </c>
      <c r="K159" s="128">
        <f t="shared" si="45"/>
        <v>112</v>
      </c>
      <c r="L159" s="128">
        <f t="shared" si="45"/>
        <v>112</v>
      </c>
      <c r="M159" s="128">
        <f t="shared" si="45"/>
        <v>1055.4481141725623</v>
      </c>
      <c r="N159" s="99"/>
      <c r="O159" s="99"/>
      <c r="P159" s="99"/>
      <c r="Q159" s="99"/>
      <c r="R159" s="99"/>
      <c r="S159" s="99"/>
      <c r="T159" s="99"/>
    </row>
    <row r="160" spans="1:20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M160" s="99"/>
      <c r="N160" s="99"/>
      <c r="O160" s="99"/>
      <c r="P160" s="99"/>
      <c r="Q160" s="99"/>
      <c r="R160" s="99"/>
      <c r="S160" s="99"/>
      <c r="T160" s="99"/>
    </row>
    <row r="161" spans="1:20" s="253" customFormat="1">
      <c r="A161" s="253" t="s">
        <v>2731</v>
      </c>
      <c r="B161" s="324" t="s">
        <v>502</v>
      </c>
      <c r="C161" s="324"/>
      <c r="D161" s="324"/>
      <c r="E161" s="324"/>
      <c r="F161" s="324"/>
      <c r="G161" s="324"/>
      <c r="H161" s="324"/>
      <c r="I161" s="324"/>
      <c r="J161" s="324"/>
      <c r="K161" s="324"/>
    </row>
    <row r="162" spans="1:20">
      <c r="A162" s="100" t="s">
        <v>2729</v>
      </c>
      <c r="B162" s="100"/>
      <c r="C162" s="100"/>
      <c r="D162" s="303" t="s">
        <v>469</v>
      </c>
      <c r="E162" s="303"/>
      <c r="F162" s="303"/>
      <c r="G162" s="303"/>
      <c r="H162" s="303" t="s">
        <v>470</v>
      </c>
      <c r="I162" s="303"/>
      <c r="J162" s="303"/>
      <c r="K162" s="303" t="s">
        <v>471</v>
      </c>
      <c r="L162" s="303"/>
      <c r="M162" s="100" t="s">
        <v>493</v>
      </c>
      <c r="N162" s="99"/>
      <c r="O162" s="99"/>
      <c r="P162" s="99"/>
      <c r="Q162" s="99"/>
      <c r="R162" s="99"/>
      <c r="S162" s="99"/>
      <c r="T162" s="99"/>
    </row>
    <row r="163" spans="1:20">
      <c r="A163" s="100"/>
      <c r="B163" s="100" t="s">
        <v>450</v>
      </c>
      <c r="C163" s="100" t="s">
        <v>451</v>
      </c>
      <c r="D163" s="100" t="s">
        <v>476</v>
      </c>
      <c r="E163" s="100" t="s">
        <v>440</v>
      </c>
      <c r="F163" s="100" t="s">
        <v>462</v>
      </c>
      <c r="G163" s="100" t="s">
        <v>464</v>
      </c>
      <c r="H163" s="100" t="s">
        <v>476</v>
      </c>
      <c r="I163" s="100" t="s">
        <v>463</v>
      </c>
      <c r="J163" s="100" t="s">
        <v>439</v>
      </c>
      <c r="K163" s="100" t="s">
        <v>476</v>
      </c>
      <c r="L163" s="100" t="s">
        <v>429</v>
      </c>
      <c r="M163" s="100"/>
      <c r="N163" s="99"/>
      <c r="O163" s="99"/>
      <c r="P163" s="99"/>
      <c r="Q163" s="99"/>
      <c r="R163" s="99"/>
      <c r="S163" s="99"/>
      <c r="T163" s="99"/>
    </row>
    <row r="164" spans="1:20">
      <c r="A164" s="100">
        <v>1</v>
      </c>
      <c r="B164" s="101">
        <v>0.25</v>
      </c>
      <c r="C164" s="246">
        <v>0.27777777777777801</v>
      </c>
      <c r="D164" s="128">
        <f>SUM(E164:G164)</f>
        <v>65.397862053061871</v>
      </c>
      <c r="E164" s="128">
        <f>E151+E152</f>
        <v>57.414102295336889</v>
      </c>
      <c r="F164" s="128">
        <f>F151+F152</f>
        <v>7.9837597577249877</v>
      </c>
      <c r="G164" s="128">
        <f>G151+G152</f>
        <v>0</v>
      </c>
      <c r="H164" s="128">
        <f>SUM(I164:J164)</f>
        <v>23.469886215942342</v>
      </c>
      <c r="I164" s="128">
        <f>I151+I152</f>
        <v>19.57148958493017</v>
      </c>
      <c r="J164" s="128">
        <f>J151+J152</f>
        <v>3.8983966310121714</v>
      </c>
      <c r="K164" s="107">
        <f>L164</f>
        <v>0</v>
      </c>
      <c r="L164" s="128">
        <f>L151+L152</f>
        <v>0</v>
      </c>
      <c r="M164" s="249">
        <f>D164+H164+K164</f>
        <v>88.86774826900421</v>
      </c>
      <c r="N164" s="99"/>
      <c r="O164" s="99"/>
      <c r="P164" s="99"/>
      <c r="Q164" s="99"/>
      <c r="R164" s="99"/>
      <c r="S164" s="99"/>
      <c r="T164" s="99"/>
    </row>
    <row r="165" spans="1:20">
      <c r="A165" s="100">
        <v>2</v>
      </c>
      <c r="B165" s="101">
        <v>0.27777777777777801</v>
      </c>
      <c r="C165" s="101">
        <v>0.29166666666666702</v>
      </c>
      <c r="D165" s="128">
        <f t="shared" ref="D165:D167" si="46">SUM(E165:G165)</f>
        <v>48.56730731172496</v>
      </c>
      <c r="E165" s="128">
        <f>E153+E154</f>
        <v>42.742883419136234</v>
      </c>
      <c r="F165" s="128">
        <f>F153+F154</f>
        <v>0</v>
      </c>
      <c r="G165" s="128">
        <f>G153+G154</f>
        <v>5.8244238925887295</v>
      </c>
      <c r="H165" s="128">
        <f t="shared" ref="H165:H167" si="47">SUM(I165:J165)</f>
        <v>34.84788172820366</v>
      </c>
      <c r="I165" s="128">
        <f>I153+I154</f>
        <v>24.557888839096268</v>
      </c>
      <c r="J165" s="128">
        <f>J153+J154</f>
        <v>10.289992889107392</v>
      </c>
      <c r="K165" s="107">
        <f t="shared" ref="K165:K166" si="48">L165</f>
        <v>0</v>
      </c>
      <c r="L165" s="128">
        <f>L153+L154</f>
        <v>0</v>
      </c>
      <c r="M165" s="249">
        <f t="shared" ref="M165:M167" si="49">D165+H165+K165</f>
        <v>83.41518903992862</v>
      </c>
      <c r="N165" s="99"/>
      <c r="O165" s="99"/>
      <c r="P165" s="99"/>
      <c r="Q165" s="99"/>
      <c r="R165" s="99"/>
      <c r="S165" s="99"/>
      <c r="T165" s="99"/>
    </row>
    <row r="166" spans="1:20">
      <c r="A166" s="100">
        <v>3</v>
      </c>
      <c r="B166" s="101">
        <v>0.29166666666666702</v>
      </c>
      <c r="C166" s="101">
        <v>0.3125</v>
      </c>
      <c r="D166" s="128">
        <f t="shared" si="46"/>
        <v>76.809049927624471</v>
      </c>
      <c r="E166" s="128">
        <f>E155+E156</f>
        <v>66.214698213469376</v>
      </c>
      <c r="F166" s="128">
        <f>F155+F156</f>
        <v>5.2971758570775496</v>
      </c>
      <c r="G166" s="128">
        <f>G155+G156</f>
        <v>5.2971758570775496</v>
      </c>
      <c r="H166" s="128">
        <f t="shared" si="47"/>
        <v>25.146346078686292</v>
      </c>
      <c r="I166" s="128">
        <f>I155+I156</f>
        <v>20.117076862949034</v>
      </c>
      <c r="J166" s="128">
        <f>J155+J156</f>
        <v>5.0292692157372585</v>
      </c>
      <c r="K166" s="107">
        <f t="shared" si="48"/>
        <v>0</v>
      </c>
      <c r="L166" s="128">
        <f>L155+L156</f>
        <v>0</v>
      </c>
      <c r="M166" s="249">
        <f t="shared" si="49"/>
        <v>101.95539600631076</v>
      </c>
      <c r="N166" s="99"/>
      <c r="O166" s="99"/>
      <c r="P166" s="99"/>
      <c r="Q166" s="99"/>
      <c r="R166" s="99"/>
      <c r="S166" s="99"/>
      <c r="T166" s="99"/>
    </row>
    <row r="167" spans="1:20">
      <c r="A167" s="100">
        <v>4</v>
      </c>
      <c r="B167" s="101">
        <v>0.33333333333333298</v>
      </c>
      <c r="C167" s="101">
        <v>0.51388888888888795</v>
      </c>
      <c r="D167" s="128">
        <f t="shared" si="46"/>
        <v>386.67712705782537</v>
      </c>
      <c r="E167" s="128">
        <f>E158+E157</f>
        <v>333.3423509119184</v>
      </c>
      <c r="F167" s="128">
        <f>F158+F157</f>
        <v>26.667388072953475</v>
      </c>
      <c r="G167" s="128">
        <f>G158+G157</f>
        <v>26.667388072953475</v>
      </c>
      <c r="H167" s="128">
        <f t="shared" si="47"/>
        <v>282.53265379949335</v>
      </c>
      <c r="I167" s="128">
        <f>I158+I157</f>
        <v>202.58049094720053</v>
      </c>
      <c r="J167" s="128">
        <f>J158+J157</f>
        <v>79.952162852292787</v>
      </c>
      <c r="K167" s="107">
        <f>L167</f>
        <v>112</v>
      </c>
      <c r="L167" s="128">
        <f>L158+L157</f>
        <v>112</v>
      </c>
      <c r="M167" s="249">
        <f t="shared" si="49"/>
        <v>781.20978085731872</v>
      </c>
      <c r="N167" s="99"/>
      <c r="O167" s="99"/>
      <c r="P167" s="99"/>
      <c r="Q167" s="99"/>
      <c r="R167" s="99"/>
      <c r="S167" s="99"/>
      <c r="T167" s="99"/>
    </row>
    <row r="168" spans="1:20">
      <c r="A168" s="100" t="s">
        <v>2732</v>
      </c>
      <c r="B168" s="100"/>
      <c r="C168" s="100"/>
      <c r="D168" s="128">
        <f>SUM(D164:D167)</f>
        <v>577.45134635023669</v>
      </c>
      <c r="E168" s="128">
        <f t="shared" ref="E168:M168" si="50">SUM(E164:E167)</f>
        <v>499.71403483986091</v>
      </c>
      <c r="F168" s="128">
        <f t="shared" si="50"/>
        <v>39.948323687756016</v>
      </c>
      <c r="G168" s="128">
        <f t="shared" si="50"/>
        <v>37.788987822619752</v>
      </c>
      <c r="H168" s="128">
        <f t="shared" si="50"/>
        <v>365.99676782232564</v>
      </c>
      <c r="I168" s="128">
        <f t="shared" si="50"/>
        <v>266.82694623417603</v>
      </c>
      <c r="J168" s="128">
        <f t="shared" si="50"/>
        <v>99.169821588149603</v>
      </c>
      <c r="K168" s="128">
        <f t="shared" si="50"/>
        <v>112</v>
      </c>
      <c r="L168" s="128">
        <f t="shared" si="50"/>
        <v>112</v>
      </c>
      <c r="M168" s="247">
        <f t="shared" si="50"/>
        <v>1055.4481141725623</v>
      </c>
      <c r="N168" s="99"/>
      <c r="O168" s="99"/>
      <c r="P168" s="99"/>
      <c r="Q168" s="99"/>
      <c r="R168" s="99"/>
      <c r="S168" s="99"/>
      <c r="T168" s="99"/>
    </row>
  </sheetData>
  <mergeCells count="159">
    <mergeCell ref="A23:A26"/>
    <mergeCell ref="B23:B26"/>
    <mergeCell ref="C23:C26"/>
    <mergeCell ref="D23:D26"/>
    <mergeCell ref="A27:A30"/>
    <mergeCell ref="B27:B30"/>
    <mergeCell ref="C27:C30"/>
    <mergeCell ref="D27:D30"/>
    <mergeCell ref="A31:A34"/>
    <mergeCell ref="B31:B34"/>
    <mergeCell ref="A35:A38"/>
    <mergeCell ref="B35:B38"/>
    <mergeCell ref="C35:C38"/>
    <mergeCell ref="D35:D38"/>
    <mergeCell ref="C31:C34"/>
    <mergeCell ref="D31:D34"/>
    <mergeCell ref="A44:A48"/>
    <mergeCell ref="B44:B48"/>
    <mergeCell ref="C44:C48"/>
    <mergeCell ref="D44:D48"/>
    <mergeCell ref="A49:A54"/>
    <mergeCell ref="B49:B54"/>
    <mergeCell ref="C49:C54"/>
    <mergeCell ref="D49:D54"/>
    <mergeCell ref="A39:A43"/>
    <mergeCell ref="B39:B43"/>
    <mergeCell ref="C39:C43"/>
    <mergeCell ref="D39:D43"/>
    <mergeCell ref="A69:A73"/>
    <mergeCell ref="B69:B73"/>
    <mergeCell ref="C69:C73"/>
    <mergeCell ref="D69:D73"/>
    <mergeCell ref="A55:A60"/>
    <mergeCell ref="B55:B60"/>
    <mergeCell ref="C55:C60"/>
    <mergeCell ref="D55:D60"/>
    <mergeCell ref="A65:A68"/>
    <mergeCell ref="B65:B68"/>
    <mergeCell ref="C65:C68"/>
    <mergeCell ref="D65:D68"/>
    <mergeCell ref="A88:A93"/>
    <mergeCell ref="B88:B93"/>
    <mergeCell ref="C88:C93"/>
    <mergeCell ref="D88:D93"/>
    <mergeCell ref="L65:L68"/>
    <mergeCell ref="P65:P68"/>
    <mergeCell ref="L78:L82"/>
    <mergeCell ref="P78:P82"/>
    <mergeCell ref="O69:O73"/>
    <mergeCell ref="O74:O77"/>
    <mergeCell ref="A83:A87"/>
    <mergeCell ref="B83:B87"/>
    <mergeCell ref="C83:C87"/>
    <mergeCell ref="D83:D87"/>
    <mergeCell ref="A74:A77"/>
    <mergeCell ref="B74:B77"/>
    <mergeCell ref="C74:C77"/>
    <mergeCell ref="D74:D77"/>
    <mergeCell ref="A78:A82"/>
    <mergeCell ref="B78:B82"/>
    <mergeCell ref="C78:C82"/>
    <mergeCell ref="D78:D82"/>
    <mergeCell ref="S65:S68"/>
    <mergeCell ref="L69:L73"/>
    <mergeCell ref="P69:P73"/>
    <mergeCell ref="S69:S73"/>
    <mergeCell ref="L74:L77"/>
    <mergeCell ref="P74:P77"/>
    <mergeCell ref="S74:S77"/>
    <mergeCell ref="N65:N68"/>
    <mergeCell ref="O65:O68"/>
    <mergeCell ref="N69:N73"/>
    <mergeCell ref="N74:N77"/>
    <mergeCell ref="S78:S82"/>
    <mergeCell ref="L83:L87"/>
    <mergeCell ref="P83:P87"/>
    <mergeCell ref="S83:S87"/>
    <mergeCell ref="L88:L93"/>
    <mergeCell ref="P88:P93"/>
    <mergeCell ref="S88:S93"/>
    <mergeCell ref="Q78:Q82"/>
    <mergeCell ref="R78:R82"/>
    <mergeCell ref="Q83:Q87"/>
    <mergeCell ref="N88:N93"/>
    <mergeCell ref="O88:O93"/>
    <mergeCell ref="C96:F96"/>
    <mergeCell ref="G96:I96"/>
    <mergeCell ref="J96:K96"/>
    <mergeCell ref="M65:M68"/>
    <mergeCell ref="M69:M73"/>
    <mergeCell ref="M74:M77"/>
    <mergeCell ref="M78:M82"/>
    <mergeCell ref="M83:M87"/>
    <mergeCell ref="M88:M93"/>
    <mergeCell ref="B1:D1"/>
    <mergeCell ref="B11:E11"/>
    <mergeCell ref="B21:K21"/>
    <mergeCell ref="B63:T63"/>
    <mergeCell ref="B95:L95"/>
    <mergeCell ref="R83:R87"/>
    <mergeCell ref="Q88:Q93"/>
    <mergeCell ref="R88:R93"/>
    <mergeCell ref="T65:T68"/>
    <mergeCell ref="T69:T73"/>
    <mergeCell ref="T74:T77"/>
    <mergeCell ref="T78:T82"/>
    <mergeCell ref="T83:T87"/>
    <mergeCell ref="T88:T93"/>
    <mergeCell ref="Q65:Q68"/>
    <mergeCell ref="R65:R68"/>
    <mergeCell ref="Q69:Q73"/>
    <mergeCell ref="R69:R73"/>
    <mergeCell ref="Q74:Q77"/>
    <mergeCell ref="R74:R77"/>
    <mergeCell ref="N78:N82"/>
    <mergeCell ref="O78:O82"/>
    <mergeCell ref="N83:N87"/>
    <mergeCell ref="O83:O87"/>
    <mergeCell ref="B106:K106"/>
    <mergeCell ref="A108:A111"/>
    <mergeCell ref="B108:B111"/>
    <mergeCell ref="C108:C111"/>
    <mergeCell ref="D108:D111"/>
    <mergeCell ref="A112:A115"/>
    <mergeCell ref="B112:B115"/>
    <mergeCell ref="C112:C115"/>
    <mergeCell ref="D112:D115"/>
    <mergeCell ref="A116:A119"/>
    <mergeCell ref="B116:B119"/>
    <mergeCell ref="C116:C119"/>
    <mergeCell ref="D116:D119"/>
    <mergeCell ref="A120:A123"/>
    <mergeCell ref="B120:B123"/>
    <mergeCell ref="C120:C123"/>
    <mergeCell ref="D120:D123"/>
    <mergeCell ref="A124:A128"/>
    <mergeCell ref="B124:B128"/>
    <mergeCell ref="C124:C128"/>
    <mergeCell ref="D124:D128"/>
    <mergeCell ref="B148:L148"/>
    <mergeCell ref="D149:G149"/>
    <mergeCell ref="H149:J149"/>
    <mergeCell ref="K149:L149"/>
    <mergeCell ref="B161:K161"/>
    <mergeCell ref="D162:G162"/>
    <mergeCell ref="H162:J162"/>
    <mergeCell ref="K162:L162"/>
    <mergeCell ref="A129:A133"/>
    <mergeCell ref="B129:B133"/>
    <mergeCell ref="C129:C133"/>
    <mergeCell ref="D129:D133"/>
    <mergeCell ref="A134:A139"/>
    <mergeCell ref="B134:B139"/>
    <mergeCell ref="C134:C139"/>
    <mergeCell ref="D134:D139"/>
    <mergeCell ref="A140:A145"/>
    <mergeCell ref="B140:B145"/>
    <mergeCell ref="C140:C145"/>
    <mergeCell ref="D140:D145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1966B-4A2D-4122-BAB0-B49B83323ECD}">
  <dimension ref="A1:Q116"/>
  <sheetViews>
    <sheetView topLeftCell="A50" zoomScale="90" zoomScaleNormal="90" workbookViewId="0">
      <selection activeCell="D69" sqref="D69"/>
    </sheetView>
  </sheetViews>
  <sheetFormatPr defaultColWidth="8.77734375" defaultRowHeight="14.4"/>
  <cols>
    <col min="1" max="1" width="13.77734375" style="99" bestFit="1" customWidth="1"/>
    <col min="2" max="2" width="13" style="99" bestFit="1" customWidth="1"/>
    <col min="3" max="3" width="5.21875" style="99" bestFit="1" customWidth="1"/>
    <col min="4" max="4" width="29.6640625" style="99" bestFit="1" customWidth="1"/>
    <col min="5" max="5" width="7.109375" style="99" bestFit="1" customWidth="1"/>
    <col min="6" max="6" width="9.77734375" style="99" customWidth="1"/>
    <col min="7" max="7" width="9.88671875" style="99" customWidth="1"/>
    <col min="8" max="8" width="15.33203125" style="99" bestFit="1" customWidth="1"/>
    <col min="9" max="9" width="7.109375" style="99" bestFit="1" customWidth="1"/>
    <col min="10" max="10" width="8.33203125" style="99" bestFit="1" customWidth="1"/>
    <col min="11" max="11" width="7.109375" style="99" bestFit="1" customWidth="1"/>
    <col min="12" max="12" width="96.109375" style="99" bestFit="1" customWidth="1"/>
    <col min="13" max="13" width="89.6640625" style="99" customWidth="1"/>
    <col min="14" max="14" width="7.109375" style="99" bestFit="1" customWidth="1"/>
    <col min="15" max="15" width="9" style="99" bestFit="1" customWidth="1"/>
    <col min="16" max="16" width="11.6640625" style="99" customWidth="1"/>
    <col min="17" max="17" width="9" style="99" bestFit="1" customWidth="1"/>
    <col min="18" max="16384" width="8.77734375" style="99"/>
  </cols>
  <sheetData>
    <row r="1" spans="1:17" ht="57.6">
      <c r="A1" s="137" t="s">
        <v>752</v>
      </c>
      <c r="B1" s="137" t="s">
        <v>753</v>
      </c>
      <c r="C1" s="137" t="s">
        <v>503</v>
      </c>
      <c r="D1" s="137" t="s">
        <v>505</v>
      </c>
      <c r="E1" s="137" t="s">
        <v>506</v>
      </c>
      <c r="F1" s="137" t="s">
        <v>507</v>
      </c>
      <c r="G1" s="137" t="s">
        <v>508</v>
      </c>
      <c r="H1" s="137" t="s">
        <v>509</v>
      </c>
      <c r="I1" s="137" t="s">
        <v>510</v>
      </c>
      <c r="J1" s="138" t="s">
        <v>511</v>
      </c>
      <c r="K1" s="137" t="s">
        <v>512</v>
      </c>
      <c r="L1" s="137" t="s">
        <v>513</v>
      </c>
      <c r="M1" s="137" t="s">
        <v>514</v>
      </c>
      <c r="N1" s="137" t="s">
        <v>754</v>
      </c>
      <c r="O1" s="137" t="s">
        <v>755</v>
      </c>
      <c r="P1" s="137" t="s">
        <v>516</v>
      </c>
      <c r="Q1" s="137" t="s">
        <v>517</v>
      </c>
    </row>
    <row r="2" spans="1:17" s="155" customFormat="1">
      <c r="A2" s="345" t="s">
        <v>519</v>
      </c>
      <c r="B2" s="307" t="s">
        <v>527</v>
      </c>
      <c r="C2" s="139">
        <v>1</v>
      </c>
      <c r="D2" s="140" t="s">
        <v>528</v>
      </c>
      <c r="E2" s="139"/>
      <c r="F2" s="140" t="s">
        <v>520</v>
      </c>
      <c r="G2" s="140" t="s">
        <v>520</v>
      </c>
      <c r="H2" s="141" t="s">
        <v>529</v>
      </c>
      <c r="I2" s="141" t="s">
        <v>524</v>
      </c>
      <c r="J2" s="142" t="s">
        <v>530</v>
      </c>
      <c r="K2" s="141">
        <v>5</v>
      </c>
      <c r="L2" s="143" t="s">
        <v>756</v>
      </c>
      <c r="M2" s="144" t="s">
        <v>757</v>
      </c>
      <c r="N2" s="140" t="s">
        <v>531</v>
      </c>
      <c r="O2" s="139" t="s">
        <v>522</v>
      </c>
      <c r="P2" s="140" t="s">
        <v>525</v>
      </c>
      <c r="Q2" s="140" t="s">
        <v>525</v>
      </c>
    </row>
    <row r="3" spans="1:17" s="155" customFormat="1">
      <c r="A3" s="345"/>
      <c r="B3" s="307"/>
      <c r="C3" s="345">
        <v>2</v>
      </c>
      <c r="D3" s="307" t="s">
        <v>532</v>
      </c>
      <c r="E3" s="139"/>
      <c r="F3" s="307" t="s">
        <v>520</v>
      </c>
      <c r="G3" s="307" t="s">
        <v>520</v>
      </c>
      <c r="H3" s="141" t="s">
        <v>758</v>
      </c>
      <c r="I3" s="141" t="s">
        <v>524</v>
      </c>
      <c r="J3" s="142">
        <v>-22</v>
      </c>
      <c r="K3" s="141">
        <v>-22</v>
      </c>
      <c r="L3" s="143" t="s">
        <v>759</v>
      </c>
      <c r="M3" s="346" t="s">
        <v>757</v>
      </c>
      <c r="N3" s="307" t="s">
        <v>531</v>
      </c>
      <c r="O3" s="307" t="s">
        <v>522</v>
      </c>
      <c r="P3" s="307" t="s">
        <v>525</v>
      </c>
      <c r="Q3" s="307" t="s">
        <v>525</v>
      </c>
    </row>
    <row r="4" spans="1:17">
      <c r="A4" s="345"/>
      <c r="B4" s="307"/>
      <c r="C4" s="345"/>
      <c r="D4" s="307"/>
      <c r="E4" s="139"/>
      <c r="F4" s="307"/>
      <c r="G4" s="307" t="s">
        <v>520</v>
      </c>
      <c r="H4" s="141" t="s">
        <v>533</v>
      </c>
      <c r="I4" s="141" t="s">
        <v>524</v>
      </c>
      <c r="J4" s="142">
        <v>15</v>
      </c>
      <c r="K4" s="141">
        <v>15.9</v>
      </c>
      <c r="L4" s="143" t="s">
        <v>760</v>
      </c>
      <c r="M4" s="346"/>
      <c r="N4" s="307" t="s">
        <v>531</v>
      </c>
      <c r="O4" s="307"/>
      <c r="P4" s="307" t="s">
        <v>525</v>
      </c>
      <c r="Q4" s="307" t="s">
        <v>525</v>
      </c>
    </row>
    <row r="5" spans="1:17" ht="28.8">
      <c r="A5" s="345"/>
      <c r="B5" s="307"/>
      <c r="C5" s="140">
        <v>3</v>
      </c>
      <c r="D5" s="140" t="s">
        <v>761</v>
      </c>
      <c r="E5" s="139"/>
      <c r="F5" s="139" t="s">
        <v>520</v>
      </c>
      <c r="G5" s="139" t="s">
        <v>525</v>
      </c>
      <c r="H5" s="145"/>
      <c r="I5" s="145"/>
      <c r="J5" s="146"/>
      <c r="K5" s="145"/>
      <c r="L5" s="144"/>
      <c r="M5" s="147" t="s">
        <v>762</v>
      </c>
      <c r="N5" s="140" t="s">
        <v>522</v>
      </c>
      <c r="O5" s="140" t="s">
        <v>763</v>
      </c>
      <c r="P5" s="140" t="s">
        <v>520</v>
      </c>
      <c r="Q5" s="140" t="s">
        <v>525</v>
      </c>
    </row>
    <row r="6" spans="1:17" ht="28.8">
      <c r="A6" s="345"/>
      <c r="B6" s="307"/>
      <c r="C6" s="140">
        <v>4</v>
      </c>
      <c r="D6" s="140" t="s">
        <v>764</v>
      </c>
      <c r="E6" s="139"/>
      <c r="F6" s="139" t="s">
        <v>520</v>
      </c>
      <c r="G6" s="139" t="s">
        <v>525</v>
      </c>
      <c r="H6" s="145"/>
      <c r="I6" s="145"/>
      <c r="J6" s="146"/>
      <c r="K6" s="145"/>
      <c r="L6" s="144"/>
      <c r="M6" s="147" t="s">
        <v>762</v>
      </c>
      <c r="N6" s="140" t="s">
        <v>522</v>
      </c>
      <c r="O6" s="140" t="s">
        <v>763</v>
      </c>
      <c r="P6" s="140" t="s">
        <v>520</v>
      </c>
      <c r="Q6" s="140" t="s">
        <v>525</v>
      </c>
    </row>
    <row r="7" spans="1:17" ht="28.8">
      <c r="A7" s="345"/>
      <c r="B7" s="307"/>
      <c r="C7" s="140">
        <v>5</v>
      </c>
      <c r="D7" s="140" t="s">
        <v>534</v>
      </c>
      <c r="E7" s="139"/>
      <c r="F7" s="139" t="s">
        <v>520</v>
      </c>
      <c r="G7" s="139" t="s">
        <v>525</v>
      </c>
      <c r="H7" s="145"/>
      <c r="I7" s="145"/>
      <c r="J7" s="146"/>
      <c r="K7" s="145"/>
      <c r="L7" s="144"/>
      <c r="M7" s="147" t="s">
        <v>765</v>
      </c>
      <c r="N7" s="140" t="s">
        <v>522</v>
      </c>
      <c r="O7" s="140" t="s">
        <v>763</v>
      </c>
      <c r="P7" s="140" t="s">
        <v>520</v>
      </c>
      <c r="Q7" s="140" t="s">
        <v>525</v>
      </c>
    </row>
    <row r="8" spans="1:17" ht="28.8">
      <c r="A8" s="345"/>
      <c r="B8" s="307"/>
      <c r="C8" s="140">
        <v>6</v>
      </c>
      <c r="D8" s="140" t="s">
        <v>766</v>
      </c>
      <c r="E8" s="139"/>
      <c r="F8" s="139" t="s">
        <v>520</v>
      </c>
      <c r="G8" s="139" t="s">
        <v>525</v>
      </c>
      <c r="H8" s="145"/>
      <c r="I8" s="145"/>
      <c r="J8" s="146"/>
      <c r="K8" s="145"/>
      <c r="L8" s="144"/>
      <c r="M8" s="147" t="s">
        <v>765</v>
      </c>
      <c r="N8" s="140" t="s">
        <v>522</v>
      </c>
      <c r="O8" s="140" t="s">
        <v>763</v>
      </c>
      <c r="P8" s="140" t="s">
        <v>520</v>
      </c>
      <c r="Q8" s="140" t="s">
        <v>525</v>
      </c>
    </row>
    <row r="9" spans="1:17" ht="28.8">
      <c r="A9" s="345"/>
      <c r="B9" s="140" t="s">
        <v>535</v>
      </c>
      <c r="C9" s="140">
        <v>7</v>
      </c>
      <c r="D9" s="140" t="s">
        <v>536</v>
      </c>
      <c r="E9" s="139"/>
      <c r="F9" s="139" t="s">
        <v>520</v>
      </c>
      <c r="G9" s="139" t="s">
        <v>525</v>
      </c>
      <c r="H9" s="145"/>
      <c r="I9" s="145"/>
      <c r="J9" s="146"/>
      <c r="K9" s="145"/>
      <c r="L9" s="144"/>
      <c r="M9" s="147" t="s">
        <v>765</v>
      </c>
      <c r="N9" s="140" t="s">
        <v>522</v>
      </c>
      <c r="O9" s="140" t="s">
        <v>763</v>
      </c>
      <c r="P9" s="140" t="s">
        <v>520</v>
      </c>
      <c r="Q9" s="140" t="s">
        <v>525</v>
      </c>
    </row>
    <row r="10" spans="1:17" ht="28.8">
      <c r="A10" s="345"/>
      <c r="B10" s="307" t="s">
        <v>537</v>
      </c>
      <c r="C10" s="140">
        <v>8</v>
      </c>
      <c r="D10" s="140" t="s">
        <v>538</v>
      </c>
      <c r="E10" s="139"/>
      <c r="F10" s="139" t="s">
        <v>520</v>
      </c>
      <c r="G10" s="139" t="s">
        <v>525</v>
      </c>
      <c r="H10" s="145"/>
      <c r="I10" s="145"/>
      <c r="J10" s="146"/>
      <c r="K10" s="145"/>
      <c r="L10" s="144"/>
      <c r="M10" s="147" t="s">
        <v>767</v>
      </c>
      <c r="N10" s="140" t="s">
        <v>522</v>
      </c>
      <c r="O10" s="140" t="s">
        <v>763</v>
      </c>
      <c r="P10" s="140" t="s">
        <v>520</v>
      </c>
      <c r="Q10" s="140" t="s">
        <v>525</v>
      </c>
    </row>
    <row r="11" spans="1:17">
      <c r="A11" s="345"/>
      <c r="B11" s="307"/>
      <c r="C11" s="140">
        <v>9</v>
      </c>
      <c r="D11" s="140" t="s">
        <v>768</v>
      </c>
      <c r="E11" s="139"/>
      <c r="F11" s="139" t="s">
        <v>520</v>
      </c>
      <c r="G11" s="139" t="s">
        <v>525</v>
      </c>
      <c r="H11" s="145"/>
      <c r="I11" s="145"/>
      <c r="J11" s="146"/>
      <c r="K11" s="146"/>
      <c r="L11" s="144"/>
      <c r="M11" s="147" t="s">
        <v>769</v>
      </c>
      <c r="N11" s="140" t="s">
        <v>522</v>
      </c>
      <c r="O11" s="140" t="s">
        <v>763</v>
      </c>
      <c r="P11" s="140" t="s">
        <v>520</v>
      </c>
      <c r="Q11" s="140" t="s">
        <v>525</v>
      </c>
    </row>
    <row r="12" spans="1:17">
      <c r="A12" s="345"/>
      <c r="B12" s="307"/>
      <c r="C12" s="140">
        <v>10</v>
      </c>
      <c r="D12" s="140" t="s">
        <v>539</v>
      </c>
      <c r="E12" s="139"/>
      <c r="F12" s="139" t="s">
        <v>520</v>
      </c>
      <c r="G12" s="139" t="s">
        <v>525</v>
      </c>
      <c r="H12" s="145"/>
      <c r="I12" s="145"/>
      <c r="J12" s="146"/>
      <c r="K12" s="145"/>
      <c r="L12" s="144"/>
      <c r="M12" s="148" t="s">
        <v>770</v>
      </c>
      <c r="N12" s="140" t="s">
        <v>522</v>
      </c>
      <c r="O12" s="140" t="s">
        <v>763</v>
      </c>
      <c r="P12" s="140" t="s">
        <v>520</v>
      </c>
      <c r="Q12" s="140" t="s">
        <v>525</v>
      </c>
    </row>
    <row r="13" spans="1:17">
      <c r="A13" s="345"/>
      <c r="B13" s="307"/>
      <c r="C13" s="140">
        <v>11</v>
      </c>
      <c r="D13" s="140" t="s">
        <v>771</v>
      </c>
      <c r="E13" s="139"/>
      <c r="F13" s="139" t="s">
        <v>520</v>
      </c>
      <c r="G13" s="139" t="s">
        <v>525</v>
      </c>
      <c r="H13" s="145"/>
      <c r="I13" s="145"/>
      <c r="J13" s="146"/>
      <c r="K13" s="146"/>
      <c r="L13" s="144"/>
      <c r="M13" s="148" t="s">
        <v>772</v>
      </c>
      <c r="N13" s="140" t="s">
        <v>522</v>
      </c>
      <c r="O13" s="140" t="s">
        <v>763</v>
      </c>
      <c r="P13" s="140" t="s">
        <v>520</v>
      </c>
      <c r="Q13" s="140" t="s">
        <v>525</v>
      </c>
    </row>
    <row r="14" spans="1:17" ht="28.8">
      <c r="A14" s="345"/>
      <c r="B14" s="307"/>
      <c r="C14" s="140">
        <v>12</v>
      </c>
      <c r="D14" s="140" t="s">
        <v>540</v>
      </c>
      <c r="E14" s="139"/>
      <c r="F14" s="139" t="s">
        <v>520</v>
      </c>
      <c r="G14" s="139" t="s">
        <v>525</v>
      </c>
      <c r="H14" s="145"/>
      <c r="I14" s="145"/>
      <c r="J14" s="146"/>
      <c r="K14" s="145"/>
      <c r="L14" s="144"/>
      <c r="M14" s="147" t="s">
        <v>773</v>
      </c>
      <c r="N14" s="140" t="s">
        <v>522</v>
      </c>
      <c r="O14" s="140" t="s">
        <v>763</v>
      </c>
      <c r="P14" s="140" t="s">
        <v>520</v>
      </c>
      <c r="Q14" s="140" t="s">
        <v>525</v>
      </c>
    </row>
    <row r="15" spans="1:17">
      <c r="A15" s="345"/>
      <c r="B15" s="307"/>
      <c r="C15" s="140">
        <v>13</v>
      </c>
      <c r="D15" s="140" t="s">
        <v>774</v>
      </c>
      <c r="E15" s="139"/>
      <c r="F15" s="139" t="s">
        <v>520</v>
      </c>
      <c r="G15" s="139" t="s">
        <v>525</v>
      </c>
      <c r="H15" s="145"/>
      <c r="I15" s="145"/>
      <c r="J15" s="149"/>
      <c r="K15" s="150"/>
      <c r="L15" s="144"/>
      <c r="M15" s="148" t="s">
        <v>775</v>
      </c>
      <c r="N15" s="140" t="s">
        <v>522</v>
      </c>
      <c r="O15" s="140" t="s">
        <v>763</v>
      </c>
      <c r="P15" s="140" t="s">
        <v>520</v>
      </c>
      <c r="Q15" s="140" t="s">
        <v>525</v>
      </c>
    </row>
    <row r="16" spans="1:17" ht="28.8">
      <c r="A16" s="345"/>
      <c r="B16" s="311" t="s">
        <v>541</v>
      </c>
      <c r="C16" s="140">
        <v>14</v>
      </c>
      <c r="D16" s="140" t="s">
        <v>542</v>
      </c>
      <c r="E16" s="139"/>
      <c r="F16" s="139" t="s">
        <v>520</v>
      </c>
      <c r="G16" s="139" t="s">
        <v>525</v>
      </c>
      <c r="H16" s="145"/>
      <c r="I16" s="145"/>
      <c r="J16" s="146"/>
      <c r="K16" s="145"/>
      <c r="L16" s="144"/>
      <c r="M16" s="147" t="s">
        <v>776</v>
      </c>
      <c r="N16" s="140" t="s">
        <v>522</v>
      </c>
      <c r="O16" s="140" t="s">
        <v>763</v>
      </c>
      <c r="P16" s="140" t="s">
        <v>520</v>
      </c>
      <c r="Q16" s="140" t="s">
        <v>525</v>
      </c>
    </row>
    <row r="17" spans="1:17" ht="28.8">
      <c r="A17" s="345"/>
      <c r="B17" s="311"/>
      <c r="C17" s="140">
        <v>15</v>
      </c>
      <c r="D17" s="140" t="s">
        <v>543</v>
      </c>
      <c r="E17" s="139"/>
      <c r="F17" s="139" t="s">
        <v>520</v>
      </c>
      <c r="G17" s="139" t="s">
        <v>525</v>
      </c>
      <c r="H17" s="150"/>
      <c r="I17" s="150"/>
      <c r="J17" s="149"/>
      <c r="K17" s="150"/>
      <c r="L17" s="144"/>
      <c r="M17" s="147" t="s">
        <v>777</v>
      </c>
      <c r="N17" s="140" t="s">
        <v>522</v>
      </c>
      <c r="O17" s="140" t="s">
        <v>763</v>
      </c>
      <c r="P17" s="140" t="s">
        <v>520</v>
      </c>
      <c r="Q17" s="140" t="s">
        <v>525</v>
      </c>
    </row>
    <row r="18" spans="1:17" ht="28.8">
      <c r="A18" s="345"/>
      <c r="B18" s="311"/>
      <c r="C18" s="140">
        <v>16</v>
      </c>
      <c r="D18" s="140" t="s">
        <v>778</v>
      </c>
      <c r="E18" s="139"/>
      <c r="F18" s="139" t="s">
        <v>520</v>
      </c>
      <c r="G18" s="139" t="s">
        <v>525</v>
      </c>
      <c r="H18" s="145"/>
      <c r="I18" s="145"/>
      <c r="J18" s="146"/>
      <c r="K18" s="145"/>
      <c r="L18" s="144"/>
      <c r="M18" s="147" t="s">
        <v>779</v>
      </c>
      <c r="N18" s="140" t="s">
        <v>522</v>
      </c>
      <c r="O18" s="140" t="s">
        <v>763</v>
      </c>
      <c r="P18" s="140" t="s">
        <v>520</v>
      </c>
      <c r="Q18" s="140" t="s">
        <v>525</v>
      </c>
    </row>
    <row r="19" spans="1:17" ht="28.8">
      <c r="A19" s="345"/>
      <c r="B19" s="311"/>
      <c r="C19" s="140">
        <v>17</v>
      </c>
      <c r="D19" s="140" t="s">
        <v>544</v>
      </c>
      <c r="E19" s="139"/>
      <c r="F19" s="139" t="s">
        <v>520</v>
      </c>
      <c r="G19" s="139" t="s">
        <v>525</v>
      </c>
      <c r="H19" s="145"/>
      <c r="I19" s="145"/>
      <c r="J19" s="146"/>
      <c r="K19" s="145"/>
      <c r="L19" s="144"/>
      <c r="M19" s="147" t="s">
        <v>780</v>
      </c>
      <c r="N19" s="140" t="s">
        <v>522</v>
      </c>
      <c r="O19" s="140" t="s">
        <v>763</v>
      </c>
      <c r="P19" s="140" t="s">
        <v>520</v>
      </c>
      <c r="Q19" s="140" t="s">
        <v>525</v>
      </c>
    </row>
    <row r="20" spans="1:17" ht="28.8">
      <c r="A20" s="345"/>
      <c r="B20" s="311"/>
      <c r="C20" s="140">
        <v>18</v>
      </c>
      <c r="D20" s="140" t="s">
        <v>781</v>
      </c>
      <c r="E20" s="139"/>
      <c r="F20" s="139" t="s">
        <v>520</v>
      </c>
      <c r="G20" s="139" t="s">
        <v>525</v>
      </c>
      <c r="H20" s="145"/>
      <c r="I20" s="145"/>
      <c r="J20" s="146"/>
      <c r="K20" s="145"/>
      <c r="L20" s="144"/>
      <c r="M20" s="147" t="s">
        <v>782</v>
      </c>
      <c r="N20" s="140" t="s">
        <v>522</v>
      </c>
      <c r="O20" s="140" t="s">
        <v>763</v>
      </c>
      <c r="P20" s="140" t="s">
        <v>520</v>
      </c>
      <c r="Q20" s="140" t="s">
        <v>525</v>
      </c>
    </row>
    <row r="21" spans="1:17" ht="28.8">
      <c r="A21" s="345"/>
      <c r="B21" s="311"/>
      <c r="C21" s="140">
        <v>19</v>
      </c>
      <c r="D21" s="140" t="s">
        <v>783</v>
      </c>
      <c r="E21" s="139"/>
      <c r="F21" s="139" t="s">
        <v>520</v>
      </c>
      <c r="G21" s="139" t="s">
        <v>525</v>
      </c>
      <c r="H21" s="145"/>
      <c r="I21" s="145"/>
      <c r="J21" s="146"/>
      <c r="K21" s="145"/>
      <c r="L21" s="144"/>
      <c r="M21" s="147" t="s">
        <v>784</v>
      </c>
      <c r="N21" s="140" t="s">
        <v>522</v>
      </c>
      <c r="O21" s="140" t="s">
        <v>763</v>
      </c>
      <c r="P21" s="140" t="s">
        <v>520</v>
      </c>
      <c r="Q21" s="140" t="s">
        <v>525</v>
      </c>
    </row>
    <row r="22" spans="1:17" ht="28.8">
      <c r="A22" s="345"/>
      <c r="B22" s="311"/>
      <c r="C22" s="140">
        <v>20</v>
      </c>
      <c r="D22" s="140" t="s">
        <v>785</v>
      </c>
      <c r="E22" s="139"/>
      <c r="F22" s="139" t="s">
        <v>520</v>
      </c>
      <c r="G22" s="139" t="s">
        <v>525</v>
      </c>
      <c r="H22" s="145"/>
      <c r="I22" s="145"/>
      <c r="J22" s="146"/>
      <c r="K22" s="145"/>
      <c r="L22" s="144"/>
      <c r="M22" s="147" t="s">
        <v>786</v>
      </c>
      <c r="N22" s="140" t="s">
        <v>522</v>
      </c>
      <c r="O22" s="140" t="s">
        <v>763</v>
      </c>
      <c r="P22" s="140" t="s">
        <v>520</v>
      </c>
      <c r="Q22" s="140" t="s">
        <v>525</v>
      </c>
    </row>
    <row r="23" spans="1:17" ht="28.8">
      <c r="A23" s="345"/>
      <c r="B23" s="311"/>
      <c r="C23" s="140">
        <v>21</v>
      </c>
      <c r="D23" s="140" t="s">
        <v>787</v>
      </c>
      <c r="E23" s="139"/>
      <c r="F23" s="139" t="s">
        <v>520</v>
      </c>
      <c r="G23" s="139" t="s">
        <v>525</v>
      </c>
      <c r="H23" s="145"/>
      <c r="I23" s="145"/>
      <c r="J23" s="146"/>
      <c r="K23" s="145"/>
      <c r="L23" s="144"/>
      <c r="M23" s="147" t="s">
        <v>788</v>
      </c>
      <c r="N23" s="140" t="s">
        <v>522</v>
      </c>
      <c r="O23" s="140" t="s">
        <v>763</v>
      </c>
      <c r="P23" s="140" t="s">
        <v>520</v>
      </c>
      <c r="Q23" s="140" t="s">
        <v>525</v>
      </c>
    </row>
    <row r="24" spans="1:17" ht="28.8">
      <c r="A24" s="345"/>
      <c r="B24" s="311" t="s">
        <v>545</v>
      </c>
      <c r="C24" s="140">
        <v>22</v>
      </c>
      <c r="D24" s="140" t="s">
        <v>546</v>
      </c>
      <c r="E24" s="139"/>
      <c r="F24" s="139" t="s">
        <v>520</v>
      </c>
      <c r="G24" s="139" t="s">
        <v>525</v>
      </c>
      <c r="H24" s="145"/>
      <c r="I24" s="145"/>
      <c r="J24" s="146"/>
      <c r="K24" s="145"/>
      <c r="L24" s="144"/>
      <c r="M24" s="147" t="s">
        <v>789</v>
      </c>
      <c r="N24" s="140" t="s">
        <v>522</v>
      </c>
      <c r="O24" s="140" t="s">
        <v>763</v>
      </c>
      <c r="P24" s="140" t="s">
        <v>520</v>
      </c>
      <c r="Q24" s="140" t="s">
        <v>525</v>
      </c>
    </row>
    <row r="25" spans="1:17" ht="28.8">
      <c r="A25" s="345"/>
      <c r="B25" s="311"/>
      <c r="C25" s="140">
        <v>23</v>
      </c>
      <c r="D25" s="140" t="s">
        <v>790</v>
      </c>
      <c r="E25" s="139"/>
      <c r="F25" s="139" t="s">
        <v>520</v>
      </c>
      <c r="G25" s="139" t="s">
        <v>525</v>
      </c>
      <c r="H25" s="145"/>
      <c r="I25" s="145"/>
      <c r="J25" s="146"/>
      <c r="K25" s="145"/>
      <c r="L25" s="144"/>
      <c r="M25" s="147" t="s">
        <v>791</v>
      </c>
      <c r="N25" s="140" t="s">
        <v>522</v>
      </c>
      <c r="O25" s="140" t="s">
        <v>763</v>
      </c>
      <c r="P25" s="140" t="s">
        <v>520</v>
      </c>
      <c r="Q25" s="140" t="s">
        <v>525</v>
      </c>
    </row>
    <row r="26" spans="1:17" ht="28.8">
      <c r="A26" s="345"/>
      <c r="B26" s="311"/>
      <c r="C26" s="140">
        <v>24</v>
      </c>
      <c r="D26" s="140" t="s">
        <v>547</v>
      </c>
      <c r="E26" s="139"/>
      <c r="F26" s="139" t="s">
        <v>520</v>
      </c>
      <c r="G26" s="139" t="s">
        <v>525</v>
      </c>
      <c r="H26" s="145"/>
      <c r="I26" s="145"/>
      <c r="J26" s="146"/>
      <c r="K26" s="145"/>
      <c r="L26" s="144"/>
      <c r="M26" s="147" t="s">
        <v>792</v>
      </c>
      <c r="N26" s="140" t="s">
        <v>522</v>
      </c>
      <c r="O26" s="140" t="s">
        <v>763</v>
      </c>
      <c r="P26" s="140" t="s">
        <v>520</v>
      </c>
      <c r="Q26" s="140" t="s">
        <v>525</v>
      </c>
    </row>
    <row r="27" spans="1:17" ht="28.8">
      <c r="A27" s="345"/>
      <c r="B27" s="311"/>
      <c r="C27" s="140">
        <v>25</v>
      </c>
      <c r="D27" s="140" t="s">
        <v>793</v>
      </c>
      <c r="E27" s="139"/>
      <c r="F27" s="139" t="s">
        <v>520</v>
      </c>
      <c r="G27" s="139" t="s">
        <v>525</v>
      </c>
      <c r="H27" s="145"/>
      <c r="I27" s="145"/>
      <c r="J27" s="146"/>
      <c r="K27" s="145"/>
      <c r="L27" s="144"/>
      <c r="M27" s="147" t="s">
        <v>794</v>
      </c>
      <c r="N27" s="140" t="s">
        <v>522</v>
      </c>
      <c r="O27" s="140" t="s">
        <v>763</v>
      </c>
      <c r="P27" s="140" t="s">
        <v>520</v>
      </c>
      <c r="Q27" s="140" t="s">
        <v>525</v>
      </c>
    </row>
    <row r="28" spans="1:17" ht="28.8">
      <c r="A28" s="345"/>
      <c r="B28" s="311"/>
      <c r="C28" s="140">
        <v>26</v>
      </c>
      <c r="D28" s="140" t="s">
        <v>795</v>
      </c>
      <c r="E28" s="139"/>
      <c r="F28" s="139" t="s">
        <v>520</v>
      </c>
      <c r="G28" s="139" t="s">
        <v>525</v>
      </c>
      <c r="H28" s="145"/>
      <c r="I28" s="145"/>
      <c r="J28" s="146"/>
      <c r="K28" s="145"/>
      <c r="L28" s="144"/>
      <c r="M28" s="147" t="s">
        <v>796</v>
      </c>
      <c r="N28" s="140" t="s">
        <v>522</v>
      </c>
      <c r="O28" s="140" t="s">
        <v>763</v>
      </c>
      <c r="P28" s="140" t="s">
        <v>520</v>
      </c>
      <c r="Q28" s="140" t="s">
        <v>525</v>
      </c>
    </row>
    <row r="29" spans="1:17" ht="28.8">
      <c r="A29" s="345"/>
      <c r="B29" s="311"/>
      <c r="C29" s="140">
        <v>27</v>
      </c>
      <c r="D29" s="140" t="s">
        <v>797</v>
      </c>
      <c r="E29" s="139"/>
      <c r="F29" s="139" t="s">
        <v>520</v>
      </c>
      <c r="G29" s="139" t="s">
        <v>525</v>
      </c>
      <c r="H29" s="145"/>
      <c r="I29" s="145"/>
      <c r="J29" s="146"/>
      <c r="K29" s="145"/>
      <c r="L29" s="144"/>
      <c r="M29" s="147" t="s">
        <v>798</v>
      </c>
      <c r="N29" s="140" t="s">
        <v>522</v>
      </c>
      <c r="O29" s="140" t="s">
        <v>763</v>
      </c>
      <c r="P29" s="140" t="s">
        <v>520</v>
      </c>
      <c r="Q29" s="140" t="s">
        <v>525</v>
      </c>
    </row>
    <row r="30" spans="1:17" ht="28.8">
      <c r="A30" s="345"/>
      <c r="B30" s="311"/>
      <c r="C30" s="140">
        <v>28</v>
      </c>
      <c r="D30" s="140" t="s">
        <v>799</v>
      </c>
      <c r="E30" s="139"/>
      <c r="F30" s="139" t="s">
        <v>520</v>
      </c>
      <c r="G30" s="139" t="s">
        <v>525</v>
      </c>
      <c r="H30" s="145"/>
      <c r="I30" s="145"/>
      <c r="J30" s="146"/>
      <c r="K30" s="145"/>
      <c r="L30" s="144"/>
      <c r="M30" s="147" t="s">
        <v>800</v>
      </c>
      <c r="N30" s="140" t="s">
        <v>522</v>
      </c>
      <c r="O30" s="140" t="s">
        <v>763</v>
      </c>
      <c r="P30" s="140" t="s">
        <v>520</v>
      </c>
      <c r="Q30" s="140" t="s">
        <v>525</v>
      </c>
    </row>
    <row r="31" spans="1:17" ht="28.8">
      <c r="A31" s="345"/>
      <c r="B31" s="311" t="s">
        <v>548</v>
      </c>
      <c r="C31" s="140">
        <v>29</v>
      </c>
      <c r="D31" s="140" t="s">
        <v>549</v>
      </c>
      <c r="E31" s="139"/>
      <c r="F31" s="139" t="s">
        <v>520</v>
      </c>
      <c r="G31" s="139" t="s">
        <v>525</v>
      </c>
      <c r="H31" s="145"/>
      <c r="I31" s="145"/>
      <c r="J31" s="146"/>
      <c r="K31" s="145"/>
      <c r="L31" s="144"/>
      <c r="M31" s="147" t="s">
        <v>801</v>
      </c>
      <c r="N31" s="140" t="s">
        <v>522</v>
      </c>
      <c r="O31" s="140" t="s">
        <v>763</v>
      </c>
      <c r="P31" s="140" t="s">
        <v>520</v>
      </c>
      <c r="Q31" s="140" t="s">
        <v>525</v>
      </c>
    </row>
    <row r="32" spans="1:17" ht="57.6">
      <c r="A32" s="345"/>
      <c r="B32" s="311"/>
      <c r="C32" s="140">
        <v>30</v>
      </c>
      <c r="D32" s="140" t="s">
        <v>550</v>
      </c>
      <c r="E32" s="139"/>
      <c r="F32" s="139" t="s">
        <v>520</v>
      </c>
      <c r="G32" s="139" t="s">
        <v>525</v>
      </c>
      <c r="H32" s="145"/>
      <c r="I32" s="145"/>
      <c r="J32" s="146"/>
      <c r="K32" s="145"/>
      <c r="L32" s="144"/>
      <c r="M32" s="147" t="s">
        <v>802</v>
      </c>
      <c r="N32" s="140" t="s">
        <v>522</v>
      </c>
      <c r="O32" s="140" t="s">
        <v>763</v>
      </c>
      <c r="P32" s="140" t="s">
        <v>520</v>
      </c>
      <c r="Q32" s="140" t="s">
        <v>525</v>
      </c>
    </row>
    <row r="33" spans="1:17" ht="28.8">
      <c r="A33" s="345"/>
      <c r="B33" s="311"/>
      <c r="C33" s="140">
        <v>31</v>
      </c>
      <c r="D33" s="140" t="s">
        <v>551</v>
      </c>
      <c r="E33" s="139"/>
      <c r="F33" s="139" t="s">
        <v>520</v>
      </c>
      <c r="G33" s="139" t="s">
        <v>525</v>
      </c>
      <c r="H33" s="145"/>
      <c r="I33" s="145"/>
      <c r="J33" s="146"/>
      <c r="K33" s="145"/>
      <c r="L33" s="144"/>
      <c r="M33" s="147" t="s">
        <v>803</v>
      </c>
      <c r="N33" s="140" t="s">
        <v>522</v>
      </c>
      <c r="O33" s="140" t="s">
        <v>763</v>
      </c>
      <c r="P33" s="140" t="s">
        <v>520</v>
      </c>
      <c r="Q33" s="140" t="s">
        <v>525</v>
      </c>
    </row>
    <row r="34" spans="1:17" ht="28.8">
      <c r="A34" s="345"/>
      <c r="B34" s="311"/>
      <c r="C34" s="140">
        <v>32</v>
      </c>
      <c r="D34" s="140" t="s">
        <v>804</v>
      </c>
      <c r="E34" s="139"/>
      <c r="F34" s="139" t="s">
        <v>520</v>
      </c>
      <c r="G34" s="139" t="s">
        <v>525</v>
      </c>
      <c r="H34" s="145"/>
      <c r="I34" s="145"/>
      <c r="J34" s="146"/>
      <c r="K34" s="145"/>
      <c r="L34" s="144"/>
      <c r="M34" s="147" t="s">
        <v>805</v>
      </c>
      <c r="N34" s="140" t="s">
        <v>522</v>
      </c>
      <c r="O34" s="140" t="s">
        <v>763</v>
      </c>
      <c r="P34" s="140" t="s">
        <v>520</v>
      </c>
      <c r="Q34" s="140" t="s">
        <v>525</v>
      </c>
    </row>
    <row r="35" spans="1:17" ht="28.8">
      <c r="A35" s="345"/>
      <c r="B35" s="311"/>
      <c r="C35" s="140">
        <v>33</v>
      </c>
      <c r="D35" s="140" t="s">
        <v>806</v>
      </c>
      <c r="E35" s="139"/>
      <c r="F35" s="139" t="s">
        <v>520</v>
      </c>
      <c r="G35" s="139" t="s">
        <v>525</v>
      </c>
      <c r="H35" s="145"/>
      <c r="I35" s="144"/>
      <c r="J35" s="146"/>
      <c r="K35" s="145"/>
      <c r="L35" s="144"/>
      <c r="M35" s="147" t="s">
        <v>807</v>
      </c>
      <c r="N35" s="140" t="s">
        <v>522</v>
      </c>
      <c r="O35" s="140" t="s">
        <v>763</v>
      </c>
      <c r="P35" s="140" t="s">
        <v>520</v>
      </c>
      <c r="Q35" s="140" t="s">
        <v>525</v>
      </c>
    </row>
    <row r="36" spans="1:17" ht="28.8">
      <c r="A36" s="345"/>
      <c r="B36" s="311"/>
      <c r="C36" s="140">
        <v>34</v>
      </c>
      <c r="D36" s="140" t="s">
        <v>808</v>
      </c>
      <c r="E36" s="139"/>
      <c r="F36" s="139" t="s">
        <v>520</v>
      </c>
      <c r="G36" s="139" t="s">
        <v>525</v>
      </c>
      <c r="H36" s="145"/>
      <c r="I36" s="144"/>
      <c r="J36" s="146"/>
      <c r="K36" s="145"/>
      <c r="L36" s="144"/>
      <c r="M36" s="147" t="s">
        <v>809</v>
      </c>
      <c r="N36" s="140" t="s">
        <v>522</v>
      </c>
      <c r="O36" s="140" t="s">
        <v>763</v>
      </c>
      <c r="P36" s="140" t="s">
        <v>520</v>
      </c>
      <c r="Q36" s="140" t="s">
        <v>525</v>
      </c>
    </row>
    <row r="37" spans="1:17" ht="28.8">
      <c r="A37" s="345"/>
      <c r="B37" s="311"/>
      <c r="C37" s="140">
        <v>35</v>
      </c>
      <c r="D37" s="140" t="s">
        <v>810</v>
      </c>
      <c r="E37" s="139"/>
      <c r="F37" s="139" t="s">
        <v>520</v>
      </c>
      <c r="G37" s="139" t="s">
        <v>525</v>
      </c>
      <c r="H37" s="145"/>
      <c r="I37" s="144"/>
      <c r="J37" s="146"/>
      <c r="K37" s="145"/>
      <c r="L37" s="144"/>
      <c r="M37" s="147" t="s">
        <v>811</v>
      </c>
      <c r="N37" s="140" t="s">
        <v>522</v>
      </c>
      <c r="O37" s="140" t="s">
        <v>763</v>
      </c>
      <c r="P37" s="140" t="s">
        <v>520</v>
      </c>
      <c r="Q37" s="140" t="s">
        <v>525</v>
      </c>
    </row>
    <row r="38" spans="1:17" ht="28.8">
      <c r="A38" s="345"/>
      <c r="B38" s="311"/>
      <c r="C38" s="140">
        <v>36</v>
      </c>
      <c r="D38" s="140" t="s">
        <v>812</v>
      </c>
      <c r="E38" s="139"/>
      <c r="F38" s="139" t="s">
        <v>520</v>
      </c>
      <c r="G38" s="139" t="s">
        <v>525</v>
      </c>
      <c r="H38" s="145"/>
      <c r="I38" s="144"/>
      <c r="J38" s="146"/>
      <c r="K38" s="145"/>
      <c r="L38" s="144"/>
      <c r="M38" s="147" t="s">
        <v>813</v>
      </c>
      <c r="N38" s="140" t="s">
        <v>522</v>
      </c>
      <c r="O38" s="140" t="s">
        <v>763</v>
      </c>
      <c r="P38" s="140" t="s">
        <v>520</v>
      </c>
      <c r="Q38" s="140" t="s">
        <v>525</v>
      </c>
    </row>
    <row r="39" spans="1:17" ht="28.8">
      <c r="A39" s="345"/>
      <c r="B39" s="311"/>
      <c r="C39" s="140">
        <v>37</v>
      </c>
      <c r="D39" s="140" t="s">
        <v>814</v>
      </c>
      <c r="E39" s="139"/>
      <c r="F39" s="139" t="s">
        <v>520</v>
      </c>
      <c r="G39" s="139" t="s">
        <v>525</v>
      </c>
      <c r="H39" s="145"/>
      <c r="I39" s="144"/>
      <c r="J39" s="146"/>
      <c r="K39" s="145"/>
      <c r="L39" s="144"/>
      <c r="M39" s="147" t="s">
        <v>815</v>
      </c>
      <c r="N39" s="140" t="s">
        <v>522</v>
      </c>
      <c r="O39" s="140" t="s">
        <v>763</v>
      </c>
      <c r="P39" s="140" t="s">
        <v>520</v>
      </c>
      <c r="Q39" s="140" t="s">
        <v>525</v>
      </c>
    </row>
    <row r="40" spans="1:17" ht="28.8">
      <c r="A40" s="345"/>
      <c r="B40" s="311"/>
      <c r="C40" s="140">
        <v>38</v>
      </c>
      <c r="D40" s="140" t="s">
        <v>816</v>
      </c>
      <c r="E40" s="139"/>
      <c r="F40" s="139" t="s">
        <v>520</v>
      </c>
      <c r="G40" s="139" t="s">
        <v>525</v>
      </c>
      <c r="H40" s="145"/>
      <c r="I40" s="144"/>
      <c r="J40" s="146"/>
      <c r="K40" s="145"/>
      <c r="L40" s="144"/>
      <c r="M40" s="147" t="s">
        <v>817</v>
      </c>
      <c r="N40" s="140" t="s">
        <v>522</v>
      </c>
      <c r="O40" s="140" t="s">
        <v>763</v>
      </c>
      <c r="P40" s="140" t="s">
        <v>520</v>
      </c>
      <c r="Q40" s="140" t="s">
        <v>525</v>
      </c>
    </row>
    <row r="41" spans="1:17" ht="28.8">
      <c r="A41" s="345"/>
      <c r="B41" s="311"/>
      <c r="C41" s="140">
        <v>39</v>
      </c>
      <c r="D41" s="140" t="s">
        <v>818</v>
      </c>
      <c r="E41" s="139"/>
      <c r="F41" s="139" t="s">
        <v>520</v>
      </c>
      <c r="G41" s="139" t="s">
        <v>525</v>
      </c>
      <c r="H41" s="145"/>
      <c r="I41" s="144"/>
      <c r="J41" s="146"/>
      <c r="K41" s="145"/>
      <c r="L41" s="144"/>
      <c r="M41" s="147" t="s">
        <v>819</v>
      </c>
      <c r="N41" s="140" t="s">
        <v>522</v>
      </c>
      <c r="O41" s="140" t="s">
        <v>763</v>
      </c>
      <c r="P41" s="140" t="s">
        <v>520</v>
      </c>
      <c r="Q41" s="140" t="s">
        <v>525</v>
      </c>
    </row>
    <row r="42" spans="1:17" ht="28.8">
      <c r="A42" s="345"/>
      <c r="B42" s="341" t="s">
        <v>820</v>
      </c>
      <c r="C42" s="140">
        <v>40</v>
      </c>
      <c r="D42" s="140" t="s">
        <v>821</v>
      </c>
      <c r="E42" s="139"/>
      <c r="F42" s="139" t="s">
        <v>520</v>
      </c>
      <c r="G42" s="139"/>
      <c r="H42" s="141" t="s">
        <v>822</v>
      </c>
      <c r="I42" s="141" t="s">
        <v>521</v>
      </c>
      <c r="J42" s="142" t="s">
        <v>823</v>
      </c>
      <c r="K42" s="141">
        <v>89</v>
      </c>
      <c r="L42" s="143" t="s">
        <v>824</v>
      </c>
      <c r="M42" s="147" t="s">
        <v>825</v>
      </c>
      <c r="N42" s="140" t="s">
        <v>522</v>
      </c>
      <c r="O42" s="140" t="s">
        <v>522</v>
      </c>
      <c r="P42" s="140" t="s">
        <v>525</v>
      </c>
      <c r="Q42" s="140" t="s">
        <v>520</v>
      </c>
    </row>
    <row r="43" spans="1:17">
      <c r="A43" s="345"/>
      <c r="B43" s="341"/>
      <c r="C43" s="140"/>
      <c r="D43" s="140" t="s">
        <v>2808</v>
      </c>
      <c r="E43" s="139" t="s">
        <v>2809</v>
      </c>
      <c r="F43" s="139"/>
      <c r="G43" s="139"/>
      <c r="H43" s="141"/>
      <c r="I43" s="141"/>
      <c r="J43" s="142"/>
      <c r="K43" s="141"/>
      <c r="L43" s="143"/>
      <c r="M43" s="147"/>
      <c r="N43" s="140"/>
      <c r="O43" s="140"/>
      <c r="P43" s="140"/>
      <c r="Q43" s="140"/>
    </row>
    <row r="44" spans="1:17">
      <c r="A44" s="345"/>
      <c r="B44" s="341"/>
      <c r="C44" s="140"/>
      <c r="D44" s="140" t="s">
        <v>2816</v>
      </c>
      <c r="E44" s="139" t="s">
        <v>2817</v>
      </c>
      <c r="F44" s="139"/>
      <c r="G44" s="139"/>
      <c r="H44" s="141"/>
      <c r="I44" s="141"/>
      <c r="J44" s="142"/>
      <c r="K44" s="141"/>
      <c r="L44" s="143"/>
      <c r="M44" s="147"/>
      <c r="N44" s="140"/>
      <c r="O44" s="140"/>
      <c r="P44" s="140"/>
      <c r="Q44" s="140"/>
    </row>
    <row r="45" spans="1:17" ht="28.8">
      <c r="A45" s="345"/>
      <c r="B45" s="341"/>
      <c r="C45" s="140">
        <v>41</v>
      </c>
      <c r="D45" s="140" t="s">
        <v>552</v>
      </c>
      <c r="E45" s="139"/>
      <c r="F45" s="139" t="s">
        <v>520</v>
      </c>
      <c r="G45" s="139" t="s">
        <v>525</v>
      </c>
      <c r="H45" s="141" t="s">
        <v>553</v>
      </c>
      <c r="I45" s="141" t="s">
        <v>521</v>
      </c>
      <c r="J45" s="142" t="s">
        <v>826</v>
      </c>
      <c r="K45" s="141">
        <v>58</v>
      </c>
      <c r="L45" s="143" t="s">
        <v>827</v>
      </c>
      <c r="M45" s="147" t="s">
        <v>828</v>
      </c>
      <c r="N45" s="139" t="s">
        <v>522</v>
      </c>
      <c r="O45" s="140" t="s">
        <v>522</v>
      </c>
      <c r="P45" s="140" t="s">
        <v>525</v>
      </c>
      <c r="Q45" s="140" t="s">
        <v>520</v>
      </c>
    </row>
    <row r="46" spans="1:17">
      <c r="A46" s="345"/>
      <c r="B46" s="341"/>
      <c r="C46" s="307">
        <v>42</v>
      </c>
      <c r="D46" s="307" t="s">
        <v>829</v>
      </c>
      <c r="E46" s="139"/>
      <c r="F46" s="307" t="s">
        <v>520</v>
      </c>
      <c r="G46" s="139"/>
      <c r="H46" s="141" t="s">
        <v>830</v>
      </c>
      <c r="I46" s="141" t="s">
        <v>521</v>
      </c>
      <c r="J46" s="139" t="s">
        <v>831</v>
      </c>
      <c r="K46" s="141">
        <v>86</v>
      </c>
      <c r="L46" s="143" t="s">
        <v>832</v>
      </c>
      <c r="M46" s="343" t="s">
        <v>833</v>
      </c>
      <c r="N46" s="307" t="s">
        <v>522</v>
      </c>
      <c r="O46" s="307" t="s">
        <v>522</v>
      </c>
      <c r="P46" s="307" t="s">
        <v>525</v>
      </c>
      <c r="Q46" s="307" t="s">
        <v>520</v>
      </c>
    </row>
    <row r="47" spans="1:17" ht="28.8">
      <c r="A47" s="345"/>
      <c r="B47" s="341"/>
      <c r="C47" s="307"/>
      <c r="D47" s="307"/>
      <c r="E47" s="139"/>
      <c r="F47" s="307"/>
      <c r="G47" s="139"/>
      <c r="H47" s="141" t="s">
        <v>834</v>
      </c>
      <c r="I47" s="141" t="s">
        <v>521</v>
      </c>
      <c r="J47" s="142" t="s">
        <v>835</v>
      </c>
      <c r="K47" s="141">
        <v>88</v>
      </c>
      <c r="L47" s="143" t="s">
        <v>836</v>
      </c>
      <c r="M47" s="344"/>
      <c r="N47" s="307" t="s">
        <v>522</v>
      </c>
      <c r="O47" s="307"/>
      <c r="P47" s="307" t="s">
        <v>520</v>
      </c>
      <c r="Q47" s="307" t="s">
        <v>525</v>
      </c>
    </row>
    <row r="48" spans="1:17">
      <c r="A48" s="345"/>
      <c r="B48" s="341"/>
      <c r="C48" s="307">
        <v>43</v>
      </c>
      <c r="D48" s="307" t="s">
        <v>837</v>
      </c>
      <c r="E48" s="139"/>
      <c r="F48" s="307" t="s">
        <v>520</v>
      </c>
      <c r="G48" s="139"/>
      <c r="H48" s="141" t="s">
        <v>830</v>
      </c>
      <c r="I48" s="141" t="s">
        <v>521</v>
      </c>
      <c r="J48" s="139" t="s">
        <v>831</v>
      </c>
      <c r="K48" s="141">
        <v>86</v>
      </c>
      <c r="L48" s="143" t="s">
        <v>838</v>
      </c>
      <c r="M48" s="343" t="s">
        <v>839</v>
      </c>
      <c r="N48" s="307" t="s">
        <v>522</v>
      </c>
      <c r="O48" s="307" t="s">
        <v>522</v>
      </c>
      <c r="P48" s="307" t="s">
        <v>525</v>
      </c>
      <c r="Q48" s="307" t="s">
        <v>520</v>
      </c>
    </row>
    <row r="49" spans="1:17" ht="28.8">
      <c r="A49" s="345"/>
      <c r="B49" s="341"/>
      <c r="C49" s="307"/>
      <c r="D49" s="307"/>
      <c r="E49" s="139"/>
      <c r="F49" s="307"/>
      <c r="G49" s="139"/>
      <c r="H49" s="141" t="s">
        <v>834</v>
      </c>
      <c r="I49" s="141" t="s">
        <v>521</v>
      </c>
      <c r="J49" s="142" t="s">
        <v>835</v>
      </c>
      <c r="K49" s="141">
        <v>88</v>
      </c>
      <c r="L49" s="143" t="s">
        <v>840</v>
      </c>
      <c r="M49" s="344"/>
      <c r="N49" s="307" t="s">
        <v>522</v>
      </c>
      <c r="O49" s="307"/>
      <c r="P49" s="307" t="s">
        <v>520</v>
      </c>
      <c r="Q49" s="307" t="s">
        <v>525</v>
      </c>
    </row>
    <row r="50" spans="1:17" ht="28.8">
      <c r="A50" s="345"/>
      <c r="B50" s="341"/>
      <c r="C50" s="140">
        <v>44</v>
      </c>
      <c r="D50" s="140" t="s">
        <v>523</v>
      </c>
      <c r="E50" s="139"/>
      <c r="F50" s="139" t="s">
        <v>520</v>
      </c>
      <c r="G50" s="139" t="s">
        <v>525</v>
      </c>
      <c r="H50" s="141" t="s">
        <v>841</v>
      </c>
      <c r="I50" s="141" t="s">
        <v>524</v>
      </c>
      <c r="J50" s="151" t="s">
        <v>842</v>
      </c>
      <c r="K50" s="141">
        <v>85</v>
      </c>
      <c r="L50" s="143" t="s">
        <v>843</v>
      </c>
      <c r="M50" s="147" t="s">
        <v>844</v>
      </c>
      <c r="N50" s="140" t="s">
        <v>522</v>
      </c>
      <c r="O50" s="140" t="s">
        <v>763</v>
      </c>
      <c r="P50" s="140" t="s">
        <v>525</v>
      </c>
      <c r="Q50" s="140" t="s">
        <v>520</v>
      </c>
    </row>
    <row r="51" spans="1:17" ht="28.8">
      <c r="A51" s="345"/>
      <c r="B51" s="341"/>
      <c r="C51" s="140">
        <v>45</v>
      </c>
      <c r="D51" s="140" t="s">
        <v>554</v>
      </c>
      <c r="E51" s="139"/>
      <c r="F51" s="139" t="s">
        <v>520</v>
      </c>
      <c r="G51" s="139" t="s">
        <v>525</v>
      </c>
      <c r="H51" s="145"/>
      <c r="I51" s="145"/>
      <c r="J51" s="144"/>
      <c r="K51" s="145"/>
      <c r="L51" s="137"/>
      <c r="M51" s="147" t="s">
        <v>845</v>
      </c>
      <c r="N51" s="140" t="s">
        <v>522</v>
      </c>
      <c r="O51" s="140" t="s">
        <v>763</v>
      </c>
      <c r="P51" s="140" t="s">
        <v>520</v>
      </c>
      <c r="Q51" s="140" t="s">
        <v>525</v>
      </c>
    </row>
    <row r="52" spans="1:17" ht="28.8">
      <c r="A52" s="345"/>
      <c r="B52" s="341"/>
      <c r="C52" s="140">
        <v>46</v>
      </c>
      <c r="D52" s="140" t="s">
        <v>846</v>
      </c>
      <c r="E52" s="139" t="s">
        <v>2813</v>
      </c>
      <c r="F52" s="139" t="s">
        <v>520</v>
      </c>
      <c r="G52" s="139" t="s">
        <v>525</v>
      </c>
      <c r="H52" s="141" t="s">
        <v>847</v>
      </c>
      <c r="I52" s="141" t="s">
        <v>524</v>
      </c>
      <c r="J52" s="141" t="s">
        <v>848</v>
      </c>
      <c r="K52" s="141">
        <v>50</v>
      </c>
      <c r="L52" s="143" t="s">
        <v>2812</v>
      </c>
      <c r="M52" s="143" t="s">
        <v>849</v>
      </c>
      <c r="N52" s="139" t="s">
        <v>522</v>
      </c>
      <c r="O52" s="140" t="s">
        <v>522</v>
      </c>
      <c r="P52" s="140" t="s">
        <v>525</v>
      </c>
      <c r="Q52" s="139" t="s">
        <v>520</v>
      </c>
    </row>
    <row r="53" spans="1:17" ht="43.2">
      <c r="A53" s="345"/>
      <c r="B53" s="341"/>
      <c r="C53" s="140">
        <v>47</v>
      </c>
      <c r="D53" s="140" t="s">
        <v>850</v>
      </c>
      <c r="E53" s="139"/>
      <c r="F53" s="139" t="s">
        <v>520</v>
      </c>
      <c r="G53" s="139" t="s">
        <v>525</v>
      </c>
      <c r="H53" s="145"/>
      <c r="I53" s="145"/>
      <c r="J53" s="146"/>
      <c r="K53" s="145"/>
      <c r="L53" s="137"/>
      <c r="M53" s="143" t="s">
        <v>851</v>
      </c>
      <c r="N53" s="139" t="s">
        <v>522</v>
      </c>
      <c r="O53" s="140" t="s">
        <v>763</v>
      </c>
      <c r="P53" s="140" t="s">
        <v>520</v>
      </c>
      <c r="Q53" s="140" t="s">
        <v>525</v>
      </c>
    </row>
    <row r="54" spans="1:17" ht="43.2">
      <c r="A54" s="345"/>
      <c r="B54" s="341"/>
      <c r="C54" s="140">
        <v>48</v>
      </c>
      <c r="D54" s="140" t="s">
        <v>852</v>
      </c>
      <c r="E54" s="139"/>
      <c r="F54" s="139" t="s">
        <v>520</v>
      </c>
      <c r="G54" s="139" t="s">
        <v>525</v>
      </c>
      <c r="H54" s="145"/>
      <c r="I54" s="145"/>
      <c r="J54" s="146"/>
      <c r="K54" s="145"/>
      <c r="L54" s="144"/>
      <c r="M54" s="143" t="s">
        <v>853</v>
      </c>
      <c r="N54" s="139" t="s">
        <v>522</v>
      </c>
      <c r="O54" s="140" t="s">
        <v>763</v>
      </c>
      <c r="P54" s="140" t="s">
        <v>520</v>
      </c>
      <c r="Q54" s="140" t="s">
        <v>525</v>
      </c>
    </row>
    <row r="55" spans="1:17" ht="43.2">
      <c r="A55" s="345"/>
      <c r="B55" s="341"/>
      <c r="C55" s="140">
        <v>49</v>
      </c>
      <c r="D55" s="140" t="s">
        <v>854</v>
      </c>
      <c r="E55" s="139"/>
      <c r="F55" s="139" t="s">
        <v>520</v>
      </c>
      <c r="G55" s="139" t="s">
        <v>525</v>
      </c>
      <c r="H55" s="145"/>
      <c r="I55" s="145"/>
      <c r="J55" s="146"/>
      <c r="K55" s="145"/>
      <c r="L55" s="144"/>
      <c r="M55" s="143" t="s">
        <v>855</v>
      </c>
      <c r="N55" s="139" t="s">
        <v>522</v>
      </c>
      <c r="O55" s="140" t="s">
        <v>763</v>
      </c>
      <c r="P55" s="140" t="s">
        <v>520</v>
      </c>
      <c r="Q55" s="140" t="s">
        <v>525</v>
      </c>
    </row>
    <row r="56" spans="1:17" ht="43.2">
      <c r="A56" s="345"/>
      <c r="B56" s="341"/>
      <c r="C56" s="140">
        <v>50</v>
      </c>
      <c r="D56" s="140" t="s">
        <v>856</v>
      </c>
      <c r="E56" s="139"/>
      <c r="F56" s="139" t="s">
        <v>520</v>
      </c>
      <c r="G56" s="139" t="s">
        <v>525</v>
      </c>
      <c r="H56" s="145"/>
      <c r="I56" s="145"/>
      <c r="J56" s="146"/>
      <c r="K56" s="145"/>
      <c r="L56" s="144"/>
      <c r="M56" s="143" t="s">
        <v>857</v>
      </c>
      <c r="N56" s="139" t="s">
        <v>522</v>
      </c>
      <c r="O56" s="140" t="s">
        <v>763</v>
      </c>
      <c r="P56" s="140" t="s">
        <v>520</v>
      </c>
      <c r="Q56" s="140" t="s">
        <v>525</v>
      </c>
    </row>
    <row r="57" spans="1:17" ht="43.2">
      <c r="A57" s="345"/>
      <c r="B57" s="341"/>
      <c r="C57" s="140">
        <v>51</v>
      </c>
      <c r="D57" s="140" t="s">
        <v>858</v>
      </c>
      <c r="E57" s="139"/>
      <c r="F57" s="139" t="s">
        <v>520</v>
      </c>
      <c r="G57" s="139" t="s">
        <v>525</v>
      </c>
      <c r="H57" s="145"/>
      <c r="I57" s="145"/>
      <c r="J57" s="146"/>
      <c r="K57" s="145"/>
      <c r="L57" s="144"/>
      <c r="M57" s="143" t="s">
        <v>859</v>
      </c>
      <c r="N57" s="139" t="s">
        <v>522</v>
      </c>
      <c r="O57" s="140" t="s">
        <v>763</v>
      </c>
      <c r="P57" s="140" t="s">
        <v>520</v>
      </c>
      <c r="Q57" s="140" t="s">
        <v>525</v>
      </c>
    </row>
    <row r="58" spans="1:17" ht="28.8">
      <c r="A58" s="345"/>
      <c r="B58" s="341"/>
      <c r="C58" s="140">
        <v>52</v>
      </c>
      <c r="D58" s="140" t="s">
        <v>555</v>
      </c>
      <c r="E58" s="139"/>
      <c r="F58" s="139" t="s">
        <v>520</v>
      </c>
      <c r="G58" s="139" t="s">
        <v>525</v>
      </c>
      <c r="H58" s="145"/>
      <c r="I58" s="145"/>
      <c r="J58" s="146"/>
      <c r="K58" s="145"/>
      <c r="L58" s="144"/>
      <c r="M58" s="147" t="s">
        <v>860</v>
      </c>
      <c r="N58" s="139" t="s">
        <v>522</v>
      </c>
      <c r="O58" s="140" t="s">
        <v>763</v>
      </c>
      <c r="P58" s="140" t="s">
        <v>520</v>
      </c>
      <c r="Q58" s="140" t="s">
        <v>525</v>
      </c>
    </row>
    <row r="59" spans="1:17" ht="28.8">
      <c r="A59" s="345"/>
      <c r="B59" s="341"/>
      <c r="C59" s="140">
        <v>53</v>
      </c>
      <c r="D59" s="140" t="s">
        <v>861</v>
      </c>
      <c r="E59" s="139"/>
      <c r="F59" s="139" t="s">
        <v>520</v>
      </c>
      <c r="G59" s="139" t="s">
        <v>525</v>
      </c>
      <c r="H59" s="141" t="s">
        <v>847</v>
      </c>
      <c r="I59" s="141" t="s">
        <v>524</v>
      </c>
      <c r="J59" s="142" t="s">
        <v>862</v>
      </c>
      <c r="K59" s="141" t="s">
        <v>862</v>
      </c>
      <c r="L59" s="143" t="s">
        <v>863</v>
      </c>
      <c r="M59" s="147" t="s">
        <v>864</v>
      </c>
      <c r="N59" s="140" t="s">
        <v>531</v>
      </c>
      <c r="O59" s="140" t="s">
        <v>763</v>
      </c>
      <c r="P59" s="140" t="s">
        <v>525</v>
      </c>
      <c r="Q59" s="140" t="s">
        <v>525</v>
      </c>
    </row>
    <row r="60" spans="1:17" ht="28.8">
      <c r="A60" s="345"/>
      <c r="B60" s="341"/>
      <c r="C60" s="140">
        <v>54</v>
      </c>
      <c r="D60" s="140" t="s">
        <v>865</v>
      </c>
      <c r="E60" s="139"/>
      <c r="F60" s="139" t="s">
        <v>520</v>
      </c>
      <c r="G60" s="139" t="s">
        <v>525</v>
      </c>
      <c r="H60" s="141" t="s">
        <v>847</v>
      </c>
      <c r="I60" s="141" t="s">
        <v>524</v>
      </c>
      <c r="J60" s="142" t="s">
        <v>862</v>
      </c>
      <c r="K60" s="141" t="s">
        <v>862</v>
      </c>
      <c r="L60" s="143" t="s">
        <v>866</v>
      </c>
      <c r="M60" s="147" t="s">
        <v>867</v>
      </c>
      <c r="N60" s="140" t="s">
        <v>531</v>
      </c>
      <c r="O60" s="140" t="s">
        <v>763</v>
      </c>
      <c r="P60" s="140" t="s">
        <v>525</v>
      </c>
      <c r="Q60" s="140" t="s">
        <v>525</v>
      </c>
    </row>
    <row r="61" spans="1:17" ht="28.8">
      <c r="A61" s="345"/>
      <c r="B61" s="341"/>
      <c r="C61" s="140">
        <v>55</v>
      </c>
      <c r="D61" s="140" t="s">
        <v>868</v>
      </c>
      <c r="E61" s="139"/>
      <c r="F61" s="139" t="s">
        <v>520</v>
      </c>
      <c r="G61" s="139" t="s">
        <v>525</v>
      </c>
      <c r="H61" s="141" t="s">
        <v>847</v>
      </c>
      <c r="I61" s="141" t="s">
        <v>524</v>
      </c>
      <c r="J61" s="142" t="s">
        <v>862</v>
      </c>
      <c r="K61" s="141" t="s">
        <v>862</v>
      </c>
      <c r="L61" s="143" t="s">
        <v>869</v>
      </c>
      <c r="M61" s="147" t="s">
        <v>870</v>
      </c>
      <c r="N61" s="140" t="s">
        <v>531</v>
      </c>
      <c r="O61" s="140" t="s">
        <v>763</v>
      </c>
      <c r="P61" s="140" t="s">
        <v>525</v>
      </c>
      <c r="Q61" s="140" t="s">
        <v>525</v>
      </c>
    </row>
    <row r="62" spans="1:17" ht="28.8">
      <c r="A62" s="345"/>
      <c r="B62" s="341"/>
      <c r="C62" s="140">
        <v>56</v>
      </c>
      <c r="D62" s="140" t="s">
        <v>871</v>
      </c>
      <c r="E62" s="139"/>
      <c r="F62" s="139" t="s">
        <v>520</v>
      </c>
      <c r="G62" s="139" t="s">
        <v>525</v>
      </c>
      <c r="H62" s="141" t="s">
        <v>847</v>
      </c>
      <c r="I62" s="141" t="s">
        <v>524</v>
      </c>
      <c r="J62" s="142" t="s">
        <v>862</v>
      </c>
      <c r="K62" s="141" t="s">
        <v>862</v>
      </c>
      <c r="L62" s="143" t="s">
        <v>872</v>
      </c>
      <c r="M62" s="147" t="s">
        <v>873</v>
      </c>
      <c r="N62" s="140" t="s">
        <v>531</v>
      </c>
      <c r="O62" s="140" t="s">
        <v>763</v>
      </c>
      <c r="P62" s="140" t="s">
        <v>525</v>
      </c>
      <c r="Q62" s="140" t="s">
        <v>525</v>
      </c>
    </row>
    <row r="63" spans="1:17">
      <c r="A63" s="345"/>
      <c r="B63" s="341" t="s">
        <v>556</v>
      </c>
      <c r="C63" s="140">
        <v>57</v>
      </c>
      <c r="D63" s="140" t="s">
        <v>557</v>
      </c>
      <c r="E63" s="139"/>
      <c r="F63" s="139" t="s">
        <v>520</v>
      </c>
      <c r="G63" s="139" t="s">
        <v>525</v>
      </c>
      <c r="H63" s="150"/>
      <c r="I63" s="150"/>
      <c r="J63" s="149"/>
      <c r="K63" s="152"/>
      <c r="L63" s="144"/>
      <c r="M63" s="343" t="s">
        <v>874</v>
      </c>
      <c r="N63" s="140" t="s">
        <v>522</v>
      </c>
      <c r="O63" s="140" t="s">
        <v>763</v>
      </c>
      <c r="P63" s="140" t="s">
        <v>520</v>
      </c>
      <c r="Q63" s="140" t="s">
        <v>525</v>
      </c>
    </row>
    <row r="64" spans="1:17">
      <c r="A64" s="345"/>
      <c r="B64" s="342"/>
      <c r="C64" s="140">
        <v>58</v>
      </c>
      <c r="D64" s="140" t="s">
        <v>558</v>
      </c>
      <c r="E64" s="139"/>
      <c r="F64" s="139" t="s">
        <v>520</v>
      </c>
      <c r="G64" s="139" t="s">
        <v>525</v>
      </c>
      <c r="H64" s="144"/>
      <c r="I64" s="150"/>
      <c r="J64" s="149"/>
      <c r="K64" s="150"/>
      <c r="L64" s="144"/>
      <c r="M64" s="343"/>
      <c r="N64" s="140" t="s">
        <v>522</v>
      </c>
      <c r="O64" s="140" t="s">
        <v>763</v>
      </c>
      <c r="P64" s="140" t="s">
        <v>520</v>
      </c>
      <c r="Q64" s="140" t="s">
        <v>525</v>
      </c>
    </row>
    <row r="65" spans="1:17" ht="57.6">
      <c r="A65" s="345"/>
      <c r="B65" s="342"/>
      <c r="C65" s="307">
        <v>59</v>
      </c>
      <c r="D65" s="307" t="s">
        <v>559</v>
      </c>
      <c r="E65" s="139"/>
      <c r="F65" s="139" t="s">
        <v>520</v>
      </c>
      <c r="G65" s="139"/>
      <c r="H65" s="139" t="s">
        <v>875</v>
      </c>
      <c r="I65" s="153" t="s">
        <v>524</v>
      </c>
      <c r="J65" s="154" t="s">
        <v>876</v>
      </c>
      <c r="K65" s="153" t="s">
        <v>877</v>
      </c>
      <c r="L65" s="143" t="s">
        <v>878</v>
      </c>
      <c r="M65" s="343"/>
      <c r="N65" s="307" t="s">
        <v>531</v>
      </c>
      <c r="O65" s="307" t="s">
        <v>763</v>
      </c>
      <c r="P65" s="307" t="s">
        <v>525</v>
      </c>
      <c r="Q65" s="307" t="s">
        <v>525</v>
      </c>
    </row>
    <row r="66" spans="1:17" ht="57.6">
      <c r="A66" s="345"/>
      <c r="B66" s="342"/>
      <c r="C66" s="307"/>
      <c r="D66" s="307"/>
      <c r="E66" s="139"/>
      <c r="F66" s="139" t="s">
        <v>520</v>
      </c>
      <c r="G66" s="139" t="s">
        <v>525</v>
      </c>
      <c r="H66" s="139" t="s">
        <v>879</v>
      </c>
      <c r="I66" s="153" t="s">
        <v>521</v>
      </c>
      <c r="J66" s="154" t="s">
        <v>876</v>
      </c>
      <c r="K66" s="153" t="s">
        <v>877</v>
      </c>
      <c r="L66" s="143" t="s">
        <v>880</v>
      </c>
      <c r="M66" s="343"/>
      <c r="N66" s="307" t="s">
        <v>531</v>
      </c>
      <c r="O66" s="307"/>
      <c r="P66" s="307" t="s">
        <v>525</v>
      </c>
      <c r="Q66" s="307" t="s">
        <v>525</v>
      </c>
    </row>
    <row r="67" spans="1:17">
      <c r="A67" s="345"/>
      <c r="B67" s="342"/>
      <c r="C67" s="139">
        <v>60</v>
      </c>
      <c r="D67" s="140" t="s">
        <v>560</v>
      </c>
      <c r="E67" s="139"/>
      <c r="F67" s="139" t="s">
        <v>520</v>
      </c>
      <c r="G67" s="139" t="s">
        <v>525</v>
      </c>
      <c r="H67" s="150"/>
      <c r="I67" s="150"/>
      <c r="J67" s="149"/>
      <c r="K67" s="150"/>
      <c r="L67" s="144"/>
      <c r="M67" s="343"/>
      <c r="N67" s="140" t="s">
        <v>522</v>
      </c>
      <c r="O67" s="140" t="s">
        <v>763</v>
      </c>
      <c r="P67" s="140" t="s">
        <v>520</v>
      </c>
      <c r="Q67" s="140" t="s">
        <v>525</v>
      </c>
    </row>
    <row r="68" spans="1:17">
      <c r="A68" s="345"/>
      <c r="B68" s="342"/>
      <c r="C68" s="139">
        <v>61</v>
      </c>
      <c r="D68" s="140" t="s">
        <v>561</v>
      </c>
      <c r="E68" s="139"/>
      <c r="F68" s="139" t="s">
        <v>520</v>
      </c>
      <c r="G68" s="139" t="s">
        <v>525</v>
      </c>
      <c r="H68" s="150"/>
      <c r="I68" s="150"/>
      <c r="J68" s="149"/>
      <c r="K68" s="150"/>
      <c r="L68" s="144"/>
      <c r="M68" s="343"/>
      <c r="N68" s="140" t="s">
        <v>522</v>
      </c>
      <c r="O68" s="140" t="s">
        <v>522</v>
      </c>
      <c r="P68" s="140" t="s">
        <v>525</v>
      </c>
      <c r="Q68" s="140" t="s">
        <v>520</v>
      </c>
    </row>
    <row r="69" spans="1:17">
      <c r="A69" s="345"/>
      <c r="B69" s="341" t="s">
        <v>562</v>
      </c>
      <c r="C69" s="139">
        <v>62</v>
      </c>
      <c r="D69" s="140" t="s">
        <v>881</v>
      </c>
      <c r="E69" s="139"/>
      <c r="F69" s="139" t="s">
        <v>520</v>
      </c>
      <c r="G69" s="139" t="s">
        <v>525</v>
      </c>
      <c r="H69" s="150"/>
      <c r="I69" s="150"/>
      <c r="J69" s="149"/>
      <c r="K69" s="150"/>
      <c r="L69" s="144"/>
      <c r="M69" s="343" t="s">
        <v>874</v>
      </c>
      <c r="N69" s="139" t="s">
        <v>522</v>
      </c>
      <c r="O69" s="140" t="s">
        <v>763</v>
      </c>
      <c r="P69" s="140" t="s">
        <v>520</v>
      </c>
      <c r="Q69" s="140" t="s">
        <v>525</v>
      </c>
    </row>
    <row r="70" spans="1:17">
      <c r="A70" s="345"/>
      <c r="B70" s="341"/>
      <c r="C70" s="139">
        <v>63</v>
      </c>
      <c r="D70" s="140" t="s">
        <v>882</v>
      </c>
      <c r="E70" s="139"/>
      <c r="F70" s="139" t="s">
        <v>520</v>
      </c>
      <c r="G70" s="139" t="s">
        <v>525</v>
      </c>
      <c r="H70" s="150"/>
      <c r="I70" s="150"/>
      <c r="J70" s="149"/>
      <c r="K70" s="150"/>
      <c r="L70" s="144"/>
      <c r="M70" s="344"/>
      <c r="N70" s="139" t="s">
        <v>522</v>
      </c>
      <c r="O70" s="140" t="s">
        <v>763</v>
      </c>
      <c r="P70" s="139" t="s">
        <v>520</v>
      </c>
      <c r="Q70" s="139" t="s">
        <v>525</v>
      </c>
    </row>
    <row r="71" spans="1:17">
      <c r="A71" s="345"/>
      <c r="B71" s="341"/>
      <c r="C71" s="139">
        <v>64</v>
      </c>
      <c r="D71" s="140" t="s">
        <v>883</v>
      </c>
      <c r="E71" s="139"/>
      <c r="F71" s="139" t="s">
        <v>520</v>
      </c>
      <c r="G71" s="139" t="s">
        <v>525</v>
      </c>
      <c r="H71" s="145"/>
      <c r="I71" s="150"/>
      <c r="J71" s="149"/>
      <c r="K71" s="150"/>
      <c r="L71" s="144"/>
      <c r="M71" s="344"/>
      <c r="N71" s="139" t="s">
        <v>522</v>
      </c>
      <c r="O71" s="140" t="s">
        <v>763</v>
      </c>
      <c r="P71" s="139" t="s">
        <v>520</v>
      </c>
      <c r="Q71" s="139" t="s">
        <v>525</v>
      </c>
    </row>
    <row r="72" spans="1:17">
      <c r="A72" s="345"/>
      <c r="B72" s="342"/>
      <c r="C72" s="139">
        <v>65</v>
      </c>
      <c r="D72" s="140" t="s">
        <v>884</v>
      </c>
      <c r="E72" s="139"/>
      <c r="F72" s="139" t="s">
        <v>520</v>
      </c>
      <c r="G72" s="139" t="s">
        <v>525</v>
      </c>
      <c r="H72" s="144"/>
      <c r="I72" s="145"/>
      <c r="J72" s="146"/>
      <c r="K72" s="145"/>
      <c r="L72" s="144"/>
      <c r="M72" s="344"/>
      <c r="N72" s="139" t="s">
        <v>522</v>
      </c>
      <c r="O72" s="140" t="s">
        <v>763</v>
      </c>
      <c r="P72" s="139" t="s">
        <v>520</v>
      </c>
      <c r="Q72" s="139" t="s">
        <v>525</v>
      </c>
    </row>
    <row r="73" spans="1:17">
      <c r="A73" s="345" t="s">
        <v>885</v>
      </c>
      <c r="B73" s="341" t="s">
        <v>563</v>
      </c>
      <c r="C73" s="139">
        <v>66</v>
      </c>
      <c r="D73" s="140" t="s">
        <v>886</v>
      </c>
      <c r="E73" s="139"/>
      <c r="F73" s="139" t="s">
        <v>525</v>
      </c>
      <c r="G73" s="139" t="s">
        <v>525</v>
      </c>
      <c r="H73" s="153" t="s">
        <v>887</v>
      </c>
      <c r="I73" s="153" t="s">
        <v>521</v>
      </c>
      <c r="J73" s="154" t="s">
        <v>888</v>
      </c>
      <c r="K73" s="153"/>
      <c r="L73" s="144"/>
      <c r="M73" s="144"/>
      <c r="N73" s="140" t="s">
        <v>889</v>
      </c>
      <c r="O73" s="140" t="s">
        <v>763</v>
      </c>
      <c r="P73" s="140" t="s">
        <v>520</v>
      </c>
      <c r="Q73" s="140" t="s">
        <v>525</v>
      </c>
    </row>
    <row r="74" spans="1:17">
      <c r="A74" s="345"/>
      <c r="B74" s="341"/>
      <c r="C74" s="139">
        <v>67</v>
      </c>
      <c r="D74" s="140" t="s">
        <v>890</v>
      </c>
      <c r="E74" s="139"/>
      <c r="F74" s="139" t="s">
        <v>525</v>
      </c>
      <c r="G74" s="139" t="s">
        <v>525</v>
      </c>
      <c r="H74" s="153" t="s">
        <v>887</v>
      </c>
      <c r="I74" s="153" t="s">
        <v>521</v>
      </c>
      <c r="J74" s="154" t="s">
        <v>888</v>
      </c>
      <c r="K74" s="153"/>
      <c r="L74" s="144"/>
      <c r="M74" s="144"/>
      <c r="N74" s="140" t="s">
        <v>889</v>
      </c>
      <c r="O74" s="140" t="s">
        <v>763</v>
      </c>
      <c r="P74" s="140" t="s">
        <v>520</v>
      </c>
      <c r="Q74" s="140" t="s">
        <v>525</v>
      </c>
    </row>
    <row r="75" spans="1:17">
      <c r="A75" s="345"/>
      <c r="B75" s="341"/>
      <c r="C75" s="139">
        <v>68</v>
      </c>
      <c r="D75" s="140" t="s">
        <v>891</v>
      </c>
      <c r="E75" s="139"/>
      <c r="F75" s="139" t="s">
        <v>525</v>
      </c>
      <c r="G75" s="139" t="s">
        <v>525</v>
      </c>
      <c r="H75" s="153" t="s">
        <v>887</v>
      </c>
      <c r="I75" s="153" t="s">
        <v>521</v>
      </c>
      <c r="J75" s="154" t="s">
        <v>888</v>
      </c>
      <c r="K75" s="153"/>
      <c r="L75" s="144"/>
      <c r="M75" s="144"/>
      <c r="N75" s="140" t="s">
        <v>889</v>
      </c>
      <c r="O75" s="140" t="s">
        <v>763</v>
      </c>
      <c r="P75" s="140" t="s">
        <v>520</v>
      </c>
      <c r="Q75" s="140" t="s">
        <v>525</v>
      </c>
    </row>
    <row r="76" spans="1:17" ht="15.75" customHeight="1">
      <c r="A76" s="345"/>
      <c r="B76" s="341"/>
      <c r="C76" s="139">
        <v>69</v>
      </c>
      <c r="D76" s="140" t="s">
        <v>892</v>
      </c>
      <c r="E76" s="139"/>
      <c r="F76" s="139" t="s">
        <v>525</v>
      </c>
      <c r="G76" s="139" t="s">
        <v>525</v>
      </c>
      <c r="H76" s="153" t="s">
        <v>887</v>
      </c>
      <c r="I76" s="153" t="s">
        <v>521</v>
      </c>
      <c r="J76" s="154" t="s">
        <v>888</v>
      </c>
      <c r="K76" s="153"/>
      <c r="L76" s="144"/>
      <c r="M76" s="144"/>
      <c r="N76" s="140" t="s">
        <v>889</v>
      </c>
      <c r="O76" s="140" t="s">
        <v>763</v>
      </c>
      <c r="P76" s="140" t="s">
        <v>520</v>
      </c>
      <c r="Q76" s="140" t="s">
        <v>525</v>
      </c>
    </row>
    <row r="77" spans="1:17">
      <c r="A77" s="345"/>
      <c r="B77" s="341"/>
      <c r="C77" s="139">
        <v>70</v>
      </c>
      <c r="D77" s="140" t="s">
        <v>893</v>
      </c>
      <c r="E77" s="139"/>
      <c r="F77" s="139" t="s">
        <v>525</v>
      </c>
      <c r="G77" s="139" t="s">
        <v>525</v>
      </c>
      <c r="H77" s="153" t="s">
        <v>887</v>
      </c>
      <c r="I77" s="153" t="s">
        <v>521</v>
      </c>
      <c r="J77" s="154" t="s">
        <v>888</v>
      </c>
      <c r="K77" s="153"/>
      <c r="L77" s="144"/>
      <c r="M77" s="144"/>
      <c r="N77" s="140" t="s">
        <v>889</v>
      </c>
      <c r="O77" s="140" t="s">
        <v>763</v>
      </c>
      <c r="P77" s="140" t="s">
        <v>520</v>
      </c>
      <c r="Q77" s="140" t="s">
        <v>525</v>
      </c>
    </row>
    <row r="78" spans="1:17">
      <c r="A78" s="345"/>
      <c r="B78" s="341"/>
      <c r="C78" s="139">
        <v>71</v>
      </c>
      <c r="D78" s="140" t="s">
        <v>894</v>
      </c>
      <c r="E78" s="139"/>
      <c r="F78" s="139" t="s">
        <v>525</v>
      </c>
      <c r="G78" s="139" t="s">
        <v>525</v>
      </c>
      <c r="H78" s="153" t="s">
        <v>887</v>
      </c>
      <c r="I78" s="153" t="s">
        <v>521</v>
      </c>
      <c r="J78" s="154" t="s">
        <v>888</v>
      </c>
      <c r="K78" s="153"/>
      <c r="L78" s="144"/>
      <c r="M78" s="144"/>
      <c r="N78" s="140" t="s">
        <v>889</v>
      </c>
      <c r="O78" s="140" t="s">
        <v>763</v>
      </c>
      <c r="P78" s="140" t="s">
        <v>520</v>
      </c>
      <c r="Q78" s="140" t="s">
        <v>525</v>
      </c>
    </row>
    <row r="79" spans="1:17">
      <c r="A79" s="345"/>
      <c r="B79" s="341"/>
      <c r="C79" s="139">
        <v>72</v>
      </c>
      <c r="D79" s="140" t="s">
        <v>895</v>
      </c>
      <c r="E79" s="139"/>
      <c r="F79" s="139" t="s">
        <v>525</v>
      </c>
      <c r="G79" s="139" t="s">
        <v>525</v>
      </c>
      <c r="H79" s="153" t="s">
        <v>887</v>
      </c>
      <c r="I79" s="153" t="s">
        <v>521</v>
      </c>
      <c r="J79" s="154" t="s">
        <v>888</v>
      </c>
      <c r="K79" s="153"/>
      <c r="L79" s="144"/>
      <c r="M79" s="144"/>
      <c r="N79" s="140" t="s">
        <v>889</v>
      </c>
      <c r="O79" s="140" t="s">
        <v>763</v>
      </c>
      <c r="P79" s="140" t="s">
        <v>520</v>
      </c>
      <c r="Q79" s="140" t="s">
        <v>525</v>
      </c>
    </row>
    <row r="80" spans="1:17">
      <c r="A80" s="345"/>
      <c r="B80" s="341"/>
      <c r="C80" s="139">
        <v>73</v>
      </c>
      <c r="D80" s="140" t="s">
        <v>896</v>
      </c>
      <c r="E80" s="139"/>
      <c r="F80" s="139" t="s">
        <v>525</v>
      </c>
      <c r="G80" s="139" t="s">
        <v>525</v>
      </c>
      <c r="H80" s="153" t="s">
        <v>887</v>
      </c>
      <c r="I80" s="153" t="s">
        <v>521</v>
      </c>
      <c r="J80" s="154" t="s">
        <v>888</v>
      </c>
      <c r="K80" s="153"/>
      <c r="L80" s="144"/>
      <c r="M80" s="144"/>
      <c r="N80" s="140" t="s">
        <v>889</v>
      </c>
      <c r="O80" s="140" t="s">
        <v>763</v>
      </c>
      <c r="P80" s="140" t="s">
        <v>520</v>
      </c>
      <c r="Q80" s="140" t="s">
        <v>525</v>
      </c>
    </row>
    <row r="81" spans="1:17">
      <c r="A81" s="345"/>
      <c r="B81" s="341"/>
      <c r="C81" s="139">
        <v>74</v>
      </c>
      <c r="D81" s="140" t="s">
        <v>897</v>
      </c>
      <c r="E81" s="139"/>
      <c r="F81" s="139" t="s">
        <v>525</v>
      </c>
      <c r="G81" s="139" t="s">
        <v>525</v>
      </c>
      <c r="H81" s="153" t="s">
        <v>887</v>
      </c>
      <c r="I81" s="153" t="s">
        <v>521</v>
      </c>
      <c r="J81" s="154" t="s">
        <v>888</v>
      </c>
      <c r="K81" s="153"/>
      <c r="L81" s="144"/>
      <c r="M81" s="144"/>
      <c r="N81" s="140" t="s">
        <v>889</v>
      </c>
      <c r="O81" s="140" t="s">
        <v>763</v>
      </c>
      <c r="P81" s="140" t="s">
        <v>520</v>
      </c>
      <c r="Q81" s="140" t="s">
        <v>525</v>
      </c>
    </row>
    <row r="82" spans="1:17">
      <c r="A82" s="345"/>
      <c r="B82" s="341"/>
      <c r="C82" s="139">
        <v>75</v>
      </c>
      <c r="D82" s="140" t="s">
        <v>898</v>
      </c>
      <c r="E82" s="139"/>
      <c r="F82" s="139" t="s">
        <v>525</v>
      </c>
      <c r="G82" s="139" t="s">
        <v>525</v>
      </c>
      <c r="H82" s="153" t="s">
        <v>887</v>
      </c>
      <c r="I82" s="153" t="s">
        <v>521</v>
      </c>
      <c r="J82" s="154" t="s">
        <v>888</v>
      </c>
      <c r="K82" s="153"/>
      <c r="L82" s="144"/>
      <c r="M82" s="144"/>
      <c r="N82" s="140" t="s">
        <v>889</v>
      </c>
      <c r="O82" s="140" t="s">
        <v>763</v>
      </c>
      <c r="P82" s="140" t="s">
        <v>520</v>
      </c>
      <c r="Q82" s="140" t="s">
        <v>525</v>
      </c>
    </row>
    <row r="83" spans="1:17">
      <c r="A83" s="345"/>
      <c r="B83" s="341"/>
      <c r="C83" s="139">
        <v>76</v>
      </c>
      <c r="D83" s="140" t="s">
        <v>899</v>
      </c>
      <c r="E83" s="139"/>
      <c r="F83" s="139" t="s">
        <v>525</v>
      </c>
      <c r="G83" s="139" t="s">
        <v>525</v>
      </c>
      <c r="H83" s="153" t="s">
        <v>887</v>
      </c>
      <c r="I83" s="153" t="s">
        <v>521</v>
      </c>
      <c r="J83" s="154" t="s">
        <v>888</v>
      </c>
      <c r="K83" s="153"/>
      <c r="L83" s="144"/>
      <c r="M83" s="144"/>
      <c r="N83" s="140" t="s">
        <v>889</v>
      </c>
      <c r="O83" s="140" t="s">
        <v>763</v>
      </c>
      <c r="P83" s="140" t="s">
        <v>520</v>
      </c>
      <c r="Q83" s="140" t="s">
        <v>525</v>
      </c>
    </row>
    <row r="84" spans="1:17">
      <c r="A84" s="345"/>
      <c r="B84" s="341"/>
      <c r="C84" s="139">
        <v>77</v>
      </c>
      <c r="D84" s="140" t="s">
        <v>900</v>
      </c>
      <c r="E84" s="139"/>
      <c r="F84" s="139" t="s">
        <v>525</v>
      </c>
      <c r="G84" s="139" t="s">
        <v>525</v>
      </c>
      <c r="H84" s="153" t="s">
        <v>887</v>
      </c>
      <c r="I84" s="153" t="s">
        <v>521</v>
      </c>
      <c r="J84" s="154" t="s">
        <v>888</v>
      </c>
      <c r="K84" s="153"/>
      <c r="L84" s="144"/>
      <c r="M84" s="144"/>
      <c r="N84" s="140" t="s">
        <v>889</v>
      </c>
      <c r="O84" s="140" t="s">
        <v>763</v>
      </c>
      <c r="P84" s="140" t="s">
        <v>520</v>
      </c>
      <c r="Q84" s="140" t="s">
        <v>525</v>
      </c>
    </row>
    <row r="85" spans="1:17">
      <c r="A85" s="345"/>
      <c r="B85" s="341"/>
      <c r="C85" s="139">
        <v>78</v>
      </c>
      <c r="D85" s="140" t="s">
        <v>901</v>
      </c>
      <c r="E85" s="139"/>
      <c r="F85" s="139" t="s">
        <v>525</v>
      </c>
      <c r="G85" s="139" t="s">
        <v>525</v>
      </c>
      <c r="H85" s="153" t="s">
        <v>902</v>
      </c>
      <c r="I85" s="153" t="s">
        <v>521</v>
      </c>
      <c r="J85" s="154" t="s">
        <v>903</v>
      </c>
      <c r="K85" s="153"/>
      <c r="L85" s="144"/>
      <c r="M85" s="144"/>
      <c r="N85" s="140" t="s">
        <v>904</v>
      </c>
      <c r="O85" s="140" t="s">
        <v>763</v>
      </c>
      <c r="P85" s="140" t="s">
        <v>520</v>
      </c>
      <c r="Q85" s="140" t="s">
        <v>525</v>
      </c>
    </row>
    <row r="86" spans="1:17">
      <c r="A86" s="345"/>
      <c r="B86" s="341"/>
      <c r="C86" s="139">
        <v>79</v>
      </c>
      <c r="D86" s="140" t="s">
        <v>905</v>
      </c>
      <c r="E86" s="139"/>
      <c r="F86" s="139" t="s">
        <v>525</v>
      </c>
      <c r="G86" s="139" t="s">
        <v>525</v>
      </c>
      <c r="H86" s="153" t="s">
        <v>902</v>
      </c>
      <c r="I86" s="153" t="s">
        <v>521</v>
      </c>
      <c r="J86" s="154" t="s">
        <v>903</v>
      </c>
      <c r="K86" s="153"/>
      <c r="L86" s="144"/>
      <c r="M86" s="144"/>
      <c r="N86" s="140" t="s">
        <v>904</v>
      </c>
      <c r="O86" s="140" t="s">
        <v>763</v>
      </c>
      <c r="P86" s="140" t="s">
        <v>520</v>
      </c>
      <c r="Q86" s="140" t="s">
        <v>525</v>
      </c>
    </row>
    <row r="87" spans="1:17">
      <c r="A87" s="345"/>
      <c r="B87" s="341"/>
      <c r="C87" s="139">
        <v>80</v>
      </c>
      <c r="D87" s="140" t="s">
        <v>906</v>
      </c>
      <c r="E87" s="139"/>
      <c r="F87" s="139" t="s">
        <v>525</v>
      </c>
      <c r="G87" s="139" t="s">
        <v>525</v>
      </c>
      <c r="H87" s="153" t="s">
        <v>902</v>
      </c>
      <c r="I87" s="153" t="s">
        <v>521</v>
      </c>
      <c r="J87" s="154" t="s">
        <v>903</v>
      </c>
      <c r="K87" s="153"/>
      <c r="L87" s="144"/>
      <c r="M87" s="144"/>
      <c r="N87" s="140" t="s">
        <v>904</v>
      </c>
      <c r="O87" s="140" t="s">
        <v>763</v>
      </c>
      <c r="P87" s="140" t="s">
        <v>520</v>
      </c>
      <c r="Q87" s="140" t="s">
        <v>525</v>
      </c>
    </row>
    <row r="88" spans="1:17">
      <c r="A88" s="345"/>
      <c r="B88" s="341"/>
      <c r="C88" s="139">
        <v>81</v>
      </c>
      <c r="D88" s="140" t="s">
        <v>907</v>
      </c>
      <c r="E88" s="139"/>
      <c r="F88" s="139" t="s">
        <v>525</v>
      </c>
      <c r="G88" s="139" t="s">
        <v>525</v>
      </c>
      <c r="H88" s="153" t="s">
        <v>902</v>
      </c>
      <c r="I88" s="153" t="s">
        <v>521</v>
      </c>
      <c r="J88" s="154" t="s">
        <v>903</v>
      </c>
      <c r="K88" s="153"/>
      <c r="L88" s="144"/>
      <c r="M88" s="144"/>
      <c r="N88" s="140" t="s">
        <v>904</v>
      </c>
      <c r="O88" s="140" t="s">
        <v>763</v>
      </c>
      <c r="P88" s="140" t="s">
        <v>520</v>
      </c>
      <c r="Q88" s="140" t="s">
        <v>525</v>
      </c>
    </row>
    <row r="89" spans="1:17">
      <c r="A89" s="345"/>
      <c r="B89" s="341"/>
      <c r="C89" s="139">
        <v>82</v>
      </c>
      <c r="D89" s="140" t="s">
        <v>908</v>
      </c>
      <c r="E89" s="139"/>
      <c r="F89" s="139" t="s">
        <v>525</v>
      </c>
      <c r="G89" s="139" t="s">
        <v>525</v>
      </c>
      <c r="H89" s="153" t="s">
        <v>902</v>
      </c>
      <c r="I89" s="153" t="s">
        <v>521</v>
      </c>
      <c r="J89" s="154" t="s">
        <v>903</v>
      </c>
      <c r="K89" s="153"/>
      <c r="L89" s="144"/>
      <c r="M89" s="144"/>
      <c r="N89" s="140" t="s">
        <v>904</v>
      </c>
      <c r="O89" s="140" t="s">
        <v>763</v>
      </c>
      <c r="P89" s="140" t="s">
        <v>520</v>
      </c>
      <c r="Q89" s="140" t="s">
        <v>525</v>
      </c>
    </row>
    <row r="90" spans="1:17">
      <c r="A90" s="345"/>
      <c r="B90" s="341"/>
      <c r="C90" s="139">
        <v>83</v>
      </c>
      <c r="D90" s="140" t="s">
        <v>909</v>
      </c>
      <c r="E90" s="139"/>
      <c r="F90" s="139" t="s">
        <v>525</v>
      </c>
      <c r="G90" s="139" t="s">
        <v>525</v>
      </c>
      <c r="H90" s="153" t="s">
        <v>902</v>
      </c>
      <c r="I90" s="153" t="s">
        <v>521</v>
      </c>
      <c r="J90" s="154" t="s">
        <v>903</v>
      </c>
      <c r="K90" s="153"/>
      <c r="L90" s="144"/>
      <c r="M90" s="144"/>
      <c r="N90" s="140" t="s">
        <v>904</v>
      </c>
      <c r="O90" s="140" t="s">
        <v>763</v>
      </c>
      <c r="P90" s="140" t="s">
        <v>520</v>
      </c>
      <c r="Q90" s="140" t="s">
        <v>525</v>
      </c>
    </row>
    <row r="91" spans="1:17">
      <c r="A91" s="345"/>
      <c r="B91" s="341"/>
      <c r="C91" s="139">
        <v>84</v>
      </c>
      <c r="D91" s="140" t="s">
        <v>910</v>
      </c>
      <c r="E91" s="139"/>
      <c r="F91" s="139" t="s">
        <v>525</v>
      </c>
      <c r="G91" s="139" t="s">
        <v>525</v>
      </c>
      <c r="H91" s="153" t="s">
        <v>902</v>
      </c>
      <c r="I91" s="153" t="s">
        <v>521</v>
      </c>
      <c r="J91" s="154" t="s">
        <v>903</v>
      </c>
      <c r="K91" s="153"/>
      <c r="L91" s="144"/>
      <c r="M91" s="144"/>
      <c r="N91" s="140" t="s">
        <v>904</v>
      </c>
      <c r="O91" s="140" t="s">
        <v>763</v>
      </c>
      <c r="P91" s="140" t="s">
        <v>520</v>
      </c>
      <c r="Q91" s="140" t="s">
        <v>525</v>
      </c>
    </row>
    <row r="92" spans="1:17">
      <c r="A92" s="345"/>
      <c r="B92" s="341"/>
      <c r="C92" s="139">
        <v>85</v>
      </c>
      <c r="D92" s="140" t="s">
        <v>911</v>
      </c>
      <c r="E92" s="139"/>
      <c r="F92" s="139" t="s">
        <v>525</v>
      </c>
      <c r="G92" s="139" t="s">
        <v>525</v>
      </c>
      <c r="H92" s="153" t="s">
        <v>902</v>
      </c>
      <c r="I92" s="153" t="s">
        <v>521</v>
      </c>
      <c r="J92" s="154" t="s">
        <v>903</v>
      </c>
      <c r="K92" s="153"/>
      <c r="L92" s="144"/>
      <c r="M92" s="144"/>
      <c r="N92" s="140" t="s">
        <v>904</v>
      </c>
      <c r="O92" s="140" t="s">
        <v>763</v>
      </c>
      <c r="P92" s="140" t="s">
        <v>520</v>
      </c>
      <c r="Q92" s="140" t="s">
        <v>525</v>
      </c>
    </row>
    <row r="93" spans="1:17">
      <c r="A93" s="345"/>
      <c r="B93" s="341"/>
      <c r="C93" s="139">
        <v>86</v>
      </c>
      <c r="D93" s="140" t="s">
        <v>912</v>
      </c>
      <c r="E93" s="139"/>
      <c r="F93" s="139" t="s">
        <v>525</v>
      </c>
      <c r="G93" s="139" t="s">
        <v>525</v>
      </c>
      <c r="H93" s="153" t="s">
        <v>902</v>
      </c>
      <c r="I93" s="153" t="s">
        <v>521</v>
      </c>
      <c r="J93" s="154" t="s">
        <v>903</v>
      </c>
      <c r="K93" s="153"/>
      <c r="L93" s="144"/>
      <c r="M93" s="144"/>
      <c r="N93" s="140" t="s">
        <v>904</v>
      </c>
      <c r="O93" s="140" t="s">
        <v>763</v>
      </c>
      <c r="P93" s="140" t="s">
        <v>520</v>
      </c>
      <c r="Q93" s="140" t="s">
        <v>525</v>
      </c>
    </row>
    <row r="94" spans="1:17">
      <c r="A94" s="345"/>
      <c r="B94" s="341"/>
      <c r="C94" s="139">
        <v>87</v>
      </c>
      <c r="D94" s="140" t="s">
        <v>913</v>
      </c>
      <c r="E94" s="139"/>
      <c r="F94" s="139" t="s">
        <v>525</v>
      </c>
      <c r="G94" s="139" t="s">
        <v>525</v>
      </c>
      <c r="H94" s="153" t="s">
        <v>902</v>
      </c>
      <c r="I94" s="153" t="s">
        <v>521</v>
      </c>
      <c r="J94" s="154" t="s">
        <v>903</v>
      </c>
      <c r="K94" s="153"/>
      <c r="L94" s="144"/>
      <c r="M94" s="144"/>
      <c r="N94" s="140" t="s">
        <v>904</v>
      </c>
      <c r="O94" s="140" t="s">
        <v>763</v>
      </c>
      <c r="P94" s="140" t="s">
        <v>520</v>
      </c>
      <c r="Q94" s="140" t="s">
        <v>525</v>
      </c>
    </row>
    <row r="95" spans="1:17">
      <c r="A95" s="345"/>
      <c r="B95" s="307" t="s">
        <v>914</v>
      </c>
      <c r="C95" s="148">
        <v>88</v>
      </c>
      <c r="D95" s="140" t="s">
        <v>915</v>
      </c>
      <c r="E95" s="148"/>
      <c r="F95" s="148" t="s">
        <v>525</v>
      </c>
      <c r="G95" s="148" t="s">
        <v>525</v>
      </c>
      <c r="H95" s="150"/>
      <c r="I95" s="150"/>
      <c r="J95" s="149"/>
      <c r="K95" s="150"/>
      <c r="L95" s="144"/>
      <c r="M95" s="144"/>
      <c r="N95" s="140" t="s">
        <v>522</v>
      </c>
      <c r="O95" s="140" t="s">
        <v>763</v>
      </c>
      <c r="P95" s="140" t="s">
        <v>520</v>
      </c>
      <c r="Q95" s="140" t="s">
        <v>525</v>
      </c>
    </row>
    <row r="96" spans="1:17">
      <c r="A96" s="345"/>
      <c r="B96" s="307"/>
      <c r="C96" s="148">
        <v>89</v>
      </c>
      <c r="D96" s="140" t="s">
        <v>916</v>
      </c>
      <c r="E96" s="148"/>
      <c r="F96" s="148" t="s">
        <v>525</v>
      </c>
      <c r="G96" s="148" t="s">
        <v>525</v>
      </c>
      <c r="H96" s="150"/>
      <c r="I96" s="150"/>
      <c r="J96" s="149"/>
      <c r="K96" s="150"/>
      <c r="L96" s="144"/>
      <c r="M96" s="144"/>
      <c r="N96" s="140" t="s">
        <v>522</v>
      </c>
      <c r="O96" s="140" t="s">
        <v>763</v>
      </c>
      <c r="P96" s="140" t="s">
        <v>520</v>
      </c>
      <c r="Q96" s="140" t="s">
        <v>525</v>
      </c>
    </row>
    <row r="97" spans="1:17">
      <c r="A97" s="345"/>
      <c r="B97" s="307"/>
      <c r="C97" s="148">
        <v>90</v>
      </c>
      <c r="D97" s="140" t="s">
        <v>917</v>
      </c>
      <c r="E97" s="148"/>
      <c r="F97" s="148" t="s">
        <v>525</v>
      </c>
      <c r="G97" s="148" t="s">
        <v>525</v>
      </c>
      <c r="H97" s="150"/>
      <c r="I97" s="150"/>
      <c r="J97" s="149"/>
      <c r="K97" s="150"/>
      <c r="L97" s="144"/>
      <c r="M97" s="144"/>
      <c r="N97" s="140" t="s">
        <v>522</v>
      </c>
      <c r="O97" s="140" t="s">
        <v>763</v>
      </c>
      <c r="P97" s="140" t="s">
        <v>520</v>
      </c>
      <c r="Q97" s="140" t="s">
        <v>525</v>
      </c>
    </row>
    <row r="98" spans="1:17">
      <c r="A98" s="345"/>
      <c r="B98" s="307"/>
      <c r="C98" s="148">
        <v>91</v>
      </c>
      <c r="D98" s="140" t="s">
        <v>918</v>
      </c>
      <c r="E98" s="148"/>
      <c r="F98" s="148" t="s">
        <v>525</v>
      </c>
      <c r="G98" s="148" t="s">
        <v>525</v>
      </c>
      <c r="H98" s="150"/>
      <c r="I98" s="150"/>
      <c r="J98" s="149"/>
      <c r="K98" s="150"/>
      <c r="L98" s="144"/>
      <c r="M98" s="144"/>
      <c r="N98" s="140" t="s">
        <v>522</v>
      </c>
      <c r="O98" s="140" t="s">
        <v>763</v>
      </c>
      <c r="P98" s="140" t="s">
        <v>520</v>
      </c>
      <c r="Q98" s="140" t="s">
        <v>525</v>
      </c>
    </row>
    <row r="99" spans="1:17">
      <c r="A99" s="345"/>
      <c r="B99" s="307"/>
      <c r="C99" s="148">
        <v>92</v>
      </c>
      <c r="D99" s="140" t="s">
        <v>564</v>
      </c>
      <c r="E99" s="148"/>
      <c r="F99" s="148" t="s">
        <v>525</v>
      </c>
      <c r="G99" s="148" t="s">
        <v>525</v>
      </c>
      <c r="H99" s="150"/>
      <c r="I99" s="150"/>
      <c r="J99" s="149"/>
      <c r="K99" s="150"/>
      <c r="L99" s="144"/>
      <c r="M99" s="144"/>
      <c r="N99" s="140" t="s">
        <v>522</v>
      </c>
      <c r="O99" s="140" t="s">
        <v>763</v>
      </c>
      <c r="P99" s="140" t="s">
        <v>520</v>
      </c>
      <c r="Q99" s="140" t="s">
        <v>525</v>
      </c>
    </row>
    <row r="100" spans="1:17">
      <c r="A100" s="345"/>
      <c r="B100" s="307"/>
      <c r="C100" s="148">
        <v>93</v>
      </c>
      <c r="D100" s="140" t="s">
        <v>565</v>
      </c>
      <c r="E100" s="148"/>
      <c r="F100" s="148" t="s">
        <v>525</v>
      </c>
      <c r="G100" s="148" t="s">
        <v>525</v>
      </c>
      <c r="H100" s="150"/>
      <c r="I100" s="150"/>
      <c r="J100" s="149"/>
      <c r="K100" s="150"/>
      <c r="L100" s="144"/>
      <c r="M100" s="144"/>
      <c r="N100" s="140" t="s">
        <v>522</v>
      </c>
      <c r="O100" s="140" t="s">
        <v>763</v>
      </c>
      <c r="P100" s="140" t="s">
        <v>520</v>
      </c>
      <c r="Q100" s="140" t="s">
        <v>525</v>
      </c>
    </row>
    <row r="101" spans="1:17">
      <c r="A101" s="345"/>
      <c r="B101" s="307"/>
      <c r="C101" s="148">
        <v>94</v>
      </c>
      <c r="D101" s="140" t="s">
        <v>566</v>
      </c>
      <c r="E101" s="148"/>
      <c r="F101" s="148" t="s">
        <v>525</v>
      </c>
      <c r="G101" s="148" t="s">
        <v>525</v>
      </c>
      <c r="H101" s="150"/>
      <c r="I101" s="150"/>
      <c r="J101" s="146"/>
      <c r="K101" s="150"/>
      <c r="L101" s="144"/>
      <c r="M101" s="144"/>
      <c r="N101" s="140" t="s">
        <v>522</v>
      </c>
      <c r="O101" s="140" t="s">
        <v>763</v>
      </c>
      <c r="P101" s="140" t="s">
        <v>520</v>
      </c>
      <c r="Q101" s="140" t="s">
        <v>525</v>
      </c>
    </row>
    <row r="102" spans="1:17">
      <c r="A102" s="345"/>
      <c r="B102" s="307"/>
      <c r="C102" s="148">
        <v>95</v>
      </c>
      <c r="D102" s="140" t="s">
        <v>919</v>
      </c>
      <c r="E102" s="148"/>
      <c r="F102" s="148" t="s">
        <v>525</v>
      </c>
      <c r="G102" s="148" t="s">
        <v>525</v>
      </c>
      <c r="H102" s="150"/>
      <c r="I102" s="150"/>
      <c r="J102" s="149"/>
      <c r="K102" s="150"/>
      <c r="L102" s="144"/>
      <c r="M102" s="144"/>
      <c r="N102" s="140" t="s">
        <v>522</v>
      </c>
      <c r="O102" s="140" t="s">
        <v>763</v>
      </c>
      <c r="P102" s="140" t="s">
        <v>520</v>
      </c>
      <c r="Q102" s="140" t="s">
        <v>525</v>
      </c>
    </row>
    <row r="103" spans="1:17">
      <c r="A103" s="345"/>
      <c r="B103" s="307"/>
      <c r="C103" s="148">
        <v>96</v>
      </c>
      <c r="D103" s="140" t="s">
        <v>920</v>
      </c>
      <c r="E103" s="148"/>
      <c r="F103" s="148" t="s">
        <v>525</v>
      </c>
      <c r="G103" s="148" t="s">
        <v>525</v>
      </c>
      <c r="H103" s="150"/>
      <c r="I103" s="150"/>
      <c r="J103" s="149"/>
      <c r="K103" s="150"/>
      <c r="L103" s="144"/>
      <c r="M103" s="144"/>
      <c r="N103" s="140" t="s">
        <v>522</v>
      </c>
      <c r="O103" s="140" t="s">
        <v>763</v>
      </c>
      <c r="P103" s="140" t="s">
        <v>520</v>
      </c>
      <c r="Q103" s="140" t="s">
        <v>525</v>
      </c>
    </row>
    <row r="104" spans="1:17">
      <c r="A104" s="345"/>
      <c r="B104" s="307"/>
      <c r="C104" s="148">
        <v>97</v>
      </c>
      <c r="D104" s="140" t="s">
        <v>921</v>
      </c>
      <c r="E104" s="148"/>
      <c r="F104" s="148" t="s">
        <v>525</v>
      </c>
      <c r="G104" s="148" t="s">
        <v>525</v>
      </c>
      <c r="H104" s="150"/>
      <c r="I104" s="150"/>
      <c r="J104" s="149"/>
      <c r="K104" s="150"/>
      <c r="L104" s="144"/>
      <c r="M104" s="144"/>
      <c r="N104" s="140" t="s">
        <v>522</v>
      </c>
      <c r="O104" s="140" t="s">
        <v>763</v>
      </c>
      <c r="P104" s="140" t="s">
        <v>520</v>
      </c>
      <c r="Q104" s="140" t="s">
        <v>525</v>
      </c>
    </row>
    <row r="105" spans="1:17">
      <c r="A105" s="345"/>
      <c r="B105" s="307"/>
      <c r="C105" s="148">
        <v>98</v>
      </c>
      <c r="D105" s="140" t="s">
        <v>922</v>
      </c>
      <c r="E105" s="148"/>
      <c r="F105" s="148" t="s">
        <v>525</v>
      </c>
      <c r="G105" s="148" t="s">
        <v>525</v>
      </c>
      <c r="H105" s="150"/>
      <c r="I105" s="150"/>
      <c r="J105" s="149"/>
      <c r="K105" s="150"/>
      <c r="L105" s="144"/>
      <c r="M105" s="144"/>
      <c r="N105" s="140" t="s">
        <v>522</v>
      </c>
      <c r="O105" s="140" t="s">
        <v>763</v>
      </c>
      <c r="P105" s="140" t="s">
        <v>520</v>
      </c>
      <c r="Q105" s="140" t="s">
        <v>525</v>
      </c>
    </row>
    <row r="106" spans="1:17">
      <c r="A106" s="345"/>
      <c r="B106" s="307"/>
      <c r="C106" s="148">
        <v>99</v>
      </c>
      <c r="D106" s="140" t="s">
        <v>923</v>
      </c>
      <c r="E106" s="148"/>
      <c r="F106" s="148" t="s">
        <v>525</v>
      </c>
      <c r="G106" s="148" t="s">
        <v>525</v>
      </c>
      <c r="H106" s="150"/>
      <c r="I106" s="150"/>
      <c r="J106" s="146"/>
      <c r="K106" s="150"/>
      <c r="L106" s="144"/>
      <c r="M106" s="144"/>
      <c r="N106" s="140" t="s">
        <v>522</v>
      </c>
      <c r="O106" s="140" t="s">
        <v>763</v>
      </c>
      <c r="P106" s="140" t="s">
        <v>520</v>
      </c>
      <c r="Q106" s="140" t="s">
        <v>525</v>
      </c>
    </row>
    <row r="107" spans="1:17">
      <c r="A107" s="345"/>
      <c r="B107" s="307"/>
      <c r="C107" s="148">
        <v>100</v>
      </c>
      <c r="D107" s="140" t="s">
        <v>924</v>
      </c>
      <c r="E107" s="148"/>
      <c r="F107" s="148" t="s">
        <v>525</v>
      </c>
      <c r="G107" s="148" t="s">
        <v>525</v>
      </c>
      <c r="H107" s="150"/>
      <c r="I107" s="150"/>
      <c r="J107" s="149"/>
      <c r="K107" s="150"/>
      <c r="L107" s="144"/>
      <c r="M107" s="144"/>
      <c r="N107" s="140" t="s">
        <v>522</v>
      </c>
      <c r="O107" s="140" t="s">
        <v>763</v>
      </c>
      <c r="P107" s="140" t="s">
        <v>520</v>
      </c>
      <c r="Q107" s="140" t="s">
        <v>525</v>
      </c>
    </row>
    <row r="108" spans="1:17">
      <c r="A108" s="345"/>
      <c r="B108" s="307"/>
      <c r="C108" s="148">
        <v>101</v>
      </c>
      <c r="D108" s="140" t="s">
        <v>925</v>
      </c>
      <c r="E108" s="148"/>
      <c r="F108" s="148" t="s">
        <v>525</v>
      </c>
      <c r="G108" s="148" t="s">
        <v>525</v>
      </c>
      <c r="H108" s="150"/>
      <c r="I108" s="150"/>
      <c r="J108" s="149"/>
      <c r="K108" s="150"/>
      <c r="L108" s="144"/>
      <c r="M108" s="144"/>
      <c r="N108" s="140" t="s">
        <v>522</v>
      </c>
      <c r="O108" s="140" t="s">
        <v>763</v>
      </c>
      <c r="P108" s="140" t="s">
        <v>520</v>
      </c>
      <c r="Q108" s="140" t="s">
        <v>525</v>
      </c>
    </row>
    <row r="109" spans="1:17">
      <c r="A109" s="345"/>
      <c r="B109" s="307"/>
      <c r="C109" s="148">
        <v>102</v>
      </c>
      <c r="D109" s="140" t="s">
        <v>926</v>
      </c>
      <c r="E109" s="148"/>
      <c r="F109" s="148" t="s">
        <v>525</v>
      </c>
      <c r="G109" s="148" t="s">
        <v>525</v>
      </c>
      <c r="H109" s="150"/>
      <c r="I109" s="150"/>
      <c r="J109" s="149"/>
      <c r="K109" s="150"/>
      <c r="L109" s="144"/>
      <c r="M109" s="144"/>
      <c r="N109" s="140" t="s">
        <v>522</v>
      </c>
      <c r="O109" s="140" t="s">
        <v>763</v>
      </c>
      <c r="P109" s="140" t="s">
        <v>520</v>
      </c>
      <c r="Q109" s="140" t="s">
        <v>525</v>
      </c>
    </row>
    <row r="110" spans="1:17">
      <c r="A110" s="345"/>
      <c r="B110" s="307"/>
      <c r="C110" s="148">
        <v>103</v>
      </c>
      <c r="D110" s="140" t="s">
        <v>927</v>
      </c>
      <c r="E110" s="148"/>
      <c r="F110" s="148" t="s">
        <v>525</v>
      </c>
      <c r="G110" s="148" t="s">
        <v>525</v>
      </c>
      <c r="H110" s="150"/>
      <c r="I110" s="150"/>
      <c r="J110" s="149"/>
      <c r="K110" s="150"/>
      <c r="L110" s="144"/>
      <c r="M110" s="144"/>
      <c r="N110" s="140" t="s">
        <v>522</v>
      </c>
      <c r="O110" s="140" t="s">
        <v>763</v>
      </c>
      <c r="P110" s="140" t="s">
        <v>520</v>
      </c>
      <c r="Q110" s="140" t="s">
        <v>525</v>
      </c>
    </row>
    <row r="111" spans="1:17">
      <c r="A111" s="345"/>
      <c r="B111" s="307"/>
      <c r="C111" s="148">
        <v>104</v>
      </c>
      <c r="D111" s="140" t="s">
        <v>928</v>
      </c>
      <c r="E111" s="148"/>
      <c r="F111" s="148" t="s">
        <v>525</v>
      </c>
      <c r="G111" s="148" t="s">
        <v>525</v>
      </c>
      <c r="H111" s="150"/>
      <c r="I111" s="150"/>
      <c r="J111" s="149"/>
      <c r="K111" s="150"/>
      <c r="L111" s="144"/>
      <c r="M111" s="144"/>
      <c r="N111" s="140" t="s">
        <v>522</v>
      </c>
      <c r="O111" s="140" t="s">
        <v>763</v>
      </c>
      <c r="P111" s="140" t="s">
        <v>520</v>
      </c>
      <c r="Q111" s="140" t="s">
        <v>525</v>
      </c>
    </row>
    <row r="112" spans="1:17">
      <c r="A112" s="345"/>
      <c r="B112" s="307"/>
      <c r="C112" s="148">
        <v>105</v>
      </c>
      <c r="D112" s="140" t="s">
        <v>929</v>
      </c>
      <c r="E112" s="148"/>
      <c r="F112" s="148" t="s">
        <v>525</v>
      </c>
      <c r="G112" s="148" t="s">
        <v>525</v>
      </c>
      <c r="H112" s="150"/>
      <c r="I112" s="150"/>
      <c r="J112" s="149"/>
      <c r="K112" s="150"/>
      <c r="L112" s="144"/>
      <c r="M112" s="144"/>
      <c r="N112" s="140" t="s">
        <v>522</v>
      </c>
      <c r="O112" s="140" t="s">
        <v>763</v>
      </c>
      <c r="P112" s="140" t="s">
        <v>520</v>
      </c>
      <c r="Q112" s="140" t="s">
        <v>525</v>
      </c>
    </row>
    <row r="113" spans="1:17">
      <c r="A113" s="345"/>
      <c r="B113" s="307"/>
      <c r="C113" s="148">
        <v>106</v>
      </c>
      <c r="D113" s="140" t="s">
        <v>930</v>
      </c>
      <c r="E113" s="148"/>
      <c r="F113" s="148" t="s">
        <v>525</v>
      </c>
      <c r="G113" s="148" t="s">
        <v>525</v>
      </c>
      <c r="H113" s="150"/>
      <c r="I113" s="150"/>
      <c r="J113" s="149"/>
      <c r="K113" s="150"/>
      <c r="L113" s="144"/>
      <c r="M113" s="144"/>
      <c r="N113" s="140" t="s">
        <v>522</v>
      </c>
      <c r="O113" s="140" t="s">
        <v>763</v>
      </c>
      <c r="P113" s="140" t="s">
        <v>520</v>
      </c>
      <c r="Q113" s="140" t="s">
        <v>525</v>
      </c>
    </row>
    <row r="114" spans="1:17">
      <c r="A114" s="345"/>
      <c r="B114" s="307"/>
      <c r="C114" s="148">
        <v>107</v>
      </c>
      <c r="D114" s="140" t="s">
        <v>931</v>
      </c>
      <c r="E114" s="148"/>
      <c r="F114" s="148" t="s">
        <v>525</v>
      </c>
      <c r="G114" s="148" t="s">
        <v>525</v>
      </c>
      <c r="H114" s="150"/>
      <c r="I114" s="150"/>
      <c r="J114" s="149"/>
      <c r="K114" s="150"/>
      <c r="L114" s="144"/>
      <c r="M114" s="144"/>
      <c r="N114" s="140" t="s">
        <v>522</v>
      </c>
      <c r="O114" s="140" t="s">
        <v>763</v>
      </c>
      <c r="P114" s="140" t="s">
        <v>520</v>
      </c>
      <c r="Q114" s="140" t="s">
        <v>525</v>
      </c>
    </row>
    <row r="115" spans="1:17">
      <c r="A115" s="345"/>
      <c r="B115" s="307"/>
      <c r="C115" s="148">
        <v>108</v>
      </c>
      <c r="D115" s="140" t="s">
        <v>932</v>
      </c>
      <c r="E115" s="148"/>
      <c r="F115" s="148" t="s">
        <v>525</v>
      </c>
      <c r="G115" s="148" t="s">
        <v>525</v>
      </c>
      <c r="H115" s="150"/>
      <c r="I115" s="150"/>
      <c r="J115" s="149"/>
      <c r="K115" s="150"/>
      <c r="L115" s="144"/>
      <c r="M115" s="144"/>
      <c r="N115" s="140" t="s">
        <v>522</v>
      </c>
      <c r="O115" s="140" t="s">
        <v>763</v>
      </c>
      <c r="P115" s="140" t="s">
        <v>520</v>
      </c>
      <c r="Q115" s="140" t="s">
        <v>525</v>
      </c>
    </row>
    <row r="116" spans="1:17">
      <c r="A116" s="345"/>
      <c r="B116" s="307"/>
      <c r="C116" s="148">
        <v>109</v>
      </c>
      <c r="D116" s="140" t="s">
        <v>933</v>
      </c>
      <c r="E116" s="148"/>
      <c r="F116" s="148" t="s">
        <v>525</v>
      </c>
      <c r="G116" s="148" t="s">
        <v>525</v>
      </c>
      <c r="H116" s="150"/>
      <c r="I116" s="150"/>
      <c r="J116" s="149"/>
      <c r="K116" s="150"/>
      <c r="L116" s="144"/>
      <c r="M116" s="144"/>
      <c r="N116" s="140" t="s">
        <v>522</v>
      </c>
      <c r="O116" s="140" t="s">
        <v>763</v>
      </c>
      <c r="P116" s="140" t="s">
        <v>520</v>
      </c>
      <c r="Q116" s="140" t="s">
        <v>525</v>
      </c>
    </row>
  </sheetData>
  <mergeCells count="45">
    <mergeCell ref="F46:F47"/>
    <mergeCell ref="C48:C49"/>
    <mergeCell ref="D48:D49"/>
    <mergeCell ref="F48:F49"/>
    <mergeCell ref="B63:B68"/>
    <mergeCell ref="Q3:Q4"/>
    <mergeCell ref="B10:B15"/>
    <mergeCell ref="B16:B23"/>
    <mergeCell ref="B24:B30"/>
    <mergeCell ref="B31:B41"/>
    <mergeCell ref="G3:G4"/>
    <mergeCell ref="M3:M4"/>
    <mergeCell ref="N3:N4"/>
    <mergeCell ref="O3:O4"/>
    <mergeCell ref="P3:P4"/>
    <mergeCell ref="B2:B8"/>
    <mergeCell ref="C3:C4"/>
    <mergeCell ref="D3:D4"/>
    <mergeCell ref="F3:F4"/>
    <mergeCell ref="M46:M47"/>
    <mergeCell ref="N46:N47"/>
    <mergeCell ref="O46:O47"/>
    <mergeCell ref="P46:P47"/>
    <mergeCell ref="Q46:Q47"/>
    <mergeCell ref="M48:M49"/>
    <mergeCell ref="N48:N49"/>
    <mergeCell ref="O48:O49"/>
    <mergeCell ref="P48:P49"/>
    <mergeCell ref="Q48:Q49"/>
    <mergeCell ref="P65:P66"/>
    <mergeCell ref="Q65:Q66"/>
    <mergeCell ref="B69:B72"/>
    <mergeCell ref="M69:M72"/>
    <mergeCell ref="A73:A116"/>
    <mergeCell ref="B73:B94"/>
    <mergeCell ref="B95:B116"/>
    <mergeCell ref="M63:M68"/>
    <mergeCell ref="C65:C66"/>
    <mergeCell ref="D65:D66"/>
    <mergeCell ref="N65:N66"/>
    <mergeCell ref="O65:O66"/>
    <mergeCell ref="A2:A72"/>
    <mergeCell ref="B42:B62"/>
    <mergeCell ref="C46:C47"/>
    <mergeCell ref="D46:D47"/>
  </mergeCells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CC725040383E41B769FA4F7D90F777" ma:contentTypeVersion="4" ma:contentTypeDescription="Create a new document." ma:contentTypeScope="" ma:versionID="59fa0cf5a124521c6ebffa5bdb8956fd">
  <xsd:schema xmlns:xsd="http://www.w3.org/2001/XMLSchema" xmlns:xs="http://www.w3.org/2001/XMLSchema" xmlns:p="http://schemas.microsoft.com/office/2006/metadata/properties" xmlns:ns2="1320a242-39d8-4463-9664-3b57030f678a" targetNamespace="http://schemas.microsoft.com/office/2006/metadata/properties" ma:root="true" ma:fieldsID="ea60cbd649f35446b15d901ed4991256" ns2:_="">
    <xsd:import namespace="1320a242-39d8-4463-9664-3b57030f67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0a242-39d8-4463-9664-3b57030f6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13E436-D50E-4C8C-B431-C3B52B783B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9F41B-AB98-425F-9278-F52A890E3C58}">
  <ds:schemaRefs>
    <ds:schemaRef ds:uri="http://purl.org/dc/elements/1.1/"/>
    <ds:schemaRef ds:uri="http://schemas.microsoft.com/office/2006/metadata/properties"/>
    <ds:schemaRef ds:uri="1320a242-39d8-4463-9664-3b57030f678a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CC87197-08D6-4E42-BF6D-0016E0C8F2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20a242-39d8-4463-9664-3b57030f6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YNG</vt:lpstr>
      <vt:lpstr>GUM-KG</vt:lpstr>
      <vt:lpstr>KG计划</vt:lpstr>
      <vt:lpstr>工步能耗看板</vt:lpstr>
      <vt:lpstr>能耗</vt:lpstr>
      <vt:lpstr>能耗表情况</vt:lpstr>
      <vt:lpstr>能耗数据</vt:lpstr>
      <vt:lpstr>能耗处理</vt:lpstr>
      <vt:lpstr>Gum Line设备清单</vt:lpstr>
      <vt:lpstr>玛氏点表-糖果厂-剔除空行</vt:lpstr>
      <vt:lpstr>Chunk Line 设备清单</vt:lpstr>
      <vt:lpstr>Utilities</vt:lpstr>
      <vt:lpstr>SkittleProcess</vt:lpstr>
      <vt:lpstr>Neo4j_Template</vt:lpstr>
      <vt:lpstr>KG Entities-Planning</vt:lpstr>
      <vt:lpstr>Architect</vt:lpstr>
      <vt:lpstr>GenKG</vt:lpstr>
      <vt:lpstr>ROI Analysis</vt:lpstr>
      <vt:lpstr>Overall</vt:lpstr>
      <vt:lpstr>Engineering Approach</vt:lpstr>
      <vt:lpstr>Equipment Lv</vt:lpstr>
      <vt:lpstr>Process Lv</vt:lpstr>
      <vt:lpstr>Product Lv</vt:lpstr>
      <vt:lpstr>Sheet8</vt:lpstr>
      <vt:lpstr>Site Lv</vt:lpstr>
      <vt:lpstr>ISA88 Definition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Dai, Damon</dc:creator>
  <cp:lastModifiedBy>Wang, Yuanchen, Klein</cp:lastModifiedBy>
  <dcterms:created xsi:type="dcterms:W3CDTF">2024-06-27T08:38:22Z</dcterms:created>
  <dcterms:modified xsi:type="dcterms:W3CDTF">2024-08-06T09:46:07Z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0x010100D6CC725040383E41B769FA4F7D90F777</vt:lpwstr>
  </property>
  <property fmtid="{D5CDD505-2E9C-101B-9397-08002B2CF9AE}" pid="3" name="MediaServiceImageTags">
    <vt:lpwstr/>
  </property>
</Properties>
</file>