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 Al-sherbaz\Documents\Fourth Year\Hydrogen project\Send to Francesca\"/>
    </mc:Choice>
  </mc:AlternateContent>
  <xr:revisionPtr revIDLastSave="0" documentId="13_ncr:1_{177D71BC-353D-4F5D-99CD-3E7D0999814E}" xr6:coauthVersionLast="45" xr6:coauthVersionMax="45" xr10:uidLastSave="{00000000-0000-0000-0000-000000000000}"/>
  <bookViews>
    <workbookView xWindow="-110" yWindow="-110" windowWidth="19420" windowHeight="11020" xr2:uid="{EACE4338-8A27-4436-9779-F72D2C7FA06F}"/>
  </bookViews>
  <sheets>
    <sheet name="TDC" sheetId="1" r:id="rId1"/>
    <sheet name="PRDtw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3" l="1"/>
  <c r="L2" i="3" s="1"/>
  <c r="I5" i="3" l="1"/>
  <c r="H9" i="3"/>
  <c r="F7" i="3"/>
  <c r="B6" i="3"/>
  <c r="D4" i="3"/>
  <c r="I6" i="3"/>
  <c r="H4" i="3"/>
  <c r="F10" i="3"/>
  <c r="J7" i="3"/>
  <c r="E4" i="3"/>
  <c r="H5" i="3"/>
  <c r="I10" i="3"/>
  <c r="G8" i="3"/>
  <c r="C7" i="3"/>
  <c r="D8" i="3"/>
  <c r="E6" i="3"/>
  <c r="B10" i="3"/>
  <c r="C4" i="3"/>
  <c r="D9" i="3"/>
  <c r="C8" i="3"/>
  <c r="B7" i="3"/>
  <c r="D5" i="3"/>
  <c r="G4" i="3"/>
  <c r="G9" i="3"/>
  <c r="F8" i="3"/>
  <c r="E7" i="3"/>
  <c r="G5" i="3"/>
  <c r="J4" i="3"/>
  <c r="H10" i="3"/>
  <c r="J8" i="3"/>
  <c r="I7" i="3"/>
  <c r="H6" i="3"/>
  <c r="E10" i="3"/>
  <c r="D10" i="3"/>
  <c r="B8" i="3"/>
  <c r="C5" i="3"/>
  <c r="F4" i="3"/>
  <c r="E8" i="3"/>
  <c r="G6" i="3"/>
  <c r="F5" i="3"/>
  <c r="I4" i="3"/>
  <c r="J9" i="3"/>
  <c r="I8" i="3"/>
  <c r="H7" i="3"/>
  <c r="J5" i="3"/>
  <c r="C9" i="3"/>
  <c r="D6" i="3"/>
  <c r="F9" i="3"/>
  <c r="B4" i="3"/>
  <c r="C10" i="3"/>
  <c r="B9" i="3"/>
  <c r="D7" i="3"/>
  <c r="C6" i="3"/>
  <c r="B5" i="3"/>
  <c r="G10" i="3"/>
  <c r="E9" i="3"/>
  <c r="G7" i="3"/>
  <c r="F6" i="3"/>
  <c r="E5" i="3"/>
  <c r="J10" i="3"/>
  <c r="I9" i="3"/>
  <c r="H8" i="3"/>
  <c r="J6" i="3"/>
</calcChain>
</file>

<file path=xl/sharedStrings.xml><?xml version="1.0" encoding="utf-8"?>
<sst xmlns="http://schemas.openxmlformats.org/spreadsheetml/2006/main" count="54" uniqueCount="10">
  <si>
    <t>SMRCCS</t>
  </si>
  <si>
    <t>ONWTE</t>
  </si>
  <si>
    <t>NATGAS</t>
  </si>
  <si>
    <t>Carbon cap</t>
  </si>
  <si>
    <t>Fraction of PRDCAP</t>
  </si>
  <si>
    <t>Year</t>
  </si>
  <si>
    <t>TDC</t>
  </si>
  <si>
    <t>Base</t>
  </si>
  <si>
    <t xml:space="preserve">Total 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</si>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</sst>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 applyAlignment="1"/>
    <xf numFmtId="0" fontId="0" fillId="0" borderId="4" xfId="0" applyBorder="1" applyAlignment="1"/>
    <xf numFmtId="9" fontId="0" fillId="0" borderId="0" xfId="0" applyNumberFormat="1"/>
    <xf numFmtId="0" fontId="0" fillId="0" borderId="6" xfId="0" applyBorder="1" applyAlignment="1"/>
    <xf numFmtId="164" fontId="0" fillId="0" borderId="9" xfId="0" applyNumberFormat="1" applyBorder="1" applyAlignment="1"/>
    <xf numFmtId="0" fontId="0" fillId="0" borderId="12" xfId="0" applyBorder="1"/>
    <xf numFmtId="2" fontId="0" fillId="0" borderId="11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 of wind</a:t>
            </a:r>
            <a:r>
              <a:rPr lang="en-GB" baseline="0"/>
              <a:t> capacity used for electricity grid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TDC!$F$52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TDC!$B$53:$B$56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TDC!$F$53:$F$56</c:f>
              <c:numCache>
                <c:formatCode>General</c:formatCode>
                <c:ptCount val="4"/>
                <c:pt idx="0">
                  <c:v>25.42715150309138</c:v>
                </c:pt>
                <c:pt idx="1">
                  <c:v>21.032303433980587</c:v>
                </c:pt>
                <c:pt idx="2">
                  <c:v>20.107678299844615</c:v>
                </c:pt>
                <c:pt idx="3">
                  <c:v>18.681697747762492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AB-4751-8506-1AE2F92820A1}"/>
            </c:ext>
          </c:extLst>
        </c:ser>
        <c:ser>
          <c:idx val="0"/>
          <c:order val="1"/>
          <c:tx>
            <c:strRef>
              <c:f>TDC!$C$52</c:f>
              <c:strCache>
                <c:ptCount val="1"/>
                <c:pt idx="0">
                  <c:v>3%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TDC!$B$53:$B$56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TDC!$C$53:$C$56</c:f>
              <c:numCache>
                <c:formatCode>General</c:formatCode>
                <c:ptCount val="4"/>
                <c:pt idx="0">
                  <c:v>23.650426334158002</c:v>
                </c:pt>
                <c:pt idx="1">
                  <c:v>20.450058210970099</c:v>
                </c:pt>
                <c:pt idx="2">
                  <c:v>19.785153317287499</c:v>
                </c:pt>
                <c:pt idx="3">
                  <c:v>18.5659569360914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B-4751-8506-1AE2F92820A1}"/>
            </c:ext>
          </c:extLst>
        </c:ser>
        <c:ser>
          <c:idx val="1"/>
          <c:order val="2"/>
          <c:tx>
            <c:strRef>
              <c:f>TDC!$D$52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TDC!$B$53:$B$56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TDC!$D$53:$D$56</c:f>
              <c:numCache>
                <c:formatCode>General</c:formatCode>
                <c:ptCount val="4"/>
                <c:pt idx="0">
                  <c:v>22.3918145617187</c:v>
                </c:pt>
                <c:pt idx="1">
                  <c:v>19.8374799452322</c:v>
                </c:pt>
                <c:pt idx="2">
                  <c:v>19.294699148560401</c:v>
                </c:pt>
                <c:pt idx="3">
                  <c:v>18.206119654716399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AB-4751-8506-1AE2F92820A1}"/>
            </c:ext>
          </c:extLst>
        </c:ser>
        <c:ser>
          <c:idx val="2"/>
          <c:order val="3"/>
          <c:tx>
            <c:strRef>
              <c:f>TDC!$E$52</c:f>
              <c:strCache>
                <c:ptCount val="1"/>
                <c:pt idx="0">
                  <c:v>7%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TDC!$B$53:$B$56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TDC!$E$53:$E$56</c:f>
              <c:numCache>
                <c:formatCode>General</c:formatCode>
                <c:ptCount val="4"/>
                <c:pt idx="0">
                  <c:v>20.962112100510801</c:v>
                </c:pt>
                <c:pt idx="1">
                  <c:v>19.254876319270902</c:v>
                </c:pt>
                <c:pt idx="2">
                  <c:v>18.706493154533401</c:v>
                </c:pt>
                <c:pt idx="3">
                  <c:v>17.619470972408301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AB-4751-8506-1AE2F928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09552"/>
        <c:axId val="952308240"/>
      </c:scatterChart>
      <c:valAx>
        <c:axId val="952309552"/>
        <c:scaling>
          <c:orientation val="minMax"/>
          <c:max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</a:t>
                </a:r>
                <a:r>
                  <a:rPr lang="en-GB" baseline="0"/>
                  <a:t> Emission Factor relative to 2015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08240"/>
        <c:crosses val="autoZero"/>
        <c:crossBetween val="midCat"/>
      </c:valAx>
      <c:valAx>
        <c:axId val="952308240"/>
        <c:scaling>
          <c:orientation val="minMax"/>
          <c:min val="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TDC (£bn)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0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3%</a:t>
            </a:r>
            <a:r>
              <a:rPr lang="en-GB" baseline="0"/>
              <a:t> sold to electric grid, 0.2 cap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SMRCCS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TDC!$A$4:$A$10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TDC!$K$4:$K$10</c:f>
              <c:numCache>
                <c:formatCode>General</c:formatCode>
                <c:ptCount val="7"/>
                <c:pt idx="0">
                  <c:v>5.8654867886306201</c:v>
                </c:pt>
                <c:pt idx="1">
                  <c:v>11.729822990459899</c:v>
                </c:pt>
                <c:pt idx="2">
                  <c:v>17.595714747844799</c:v>
                </c:pt>
                <c:pt idx="3">
                  <c:v>17.6009480811781</c:v>
                </c:pt>
                <c:pt idx="4">
                  <c:v>12.870099238809601</c:v>
                </c:pt>
                <c:pt idx="5">
                  <c:v>16.426310870586001</c:v>
                </c:pt>
                <c:pt idx="6">
                  <c:v>13.998628612110901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0-4830-B6B1-5DB805C90D2F}"/>
            </c:ext>
          </c:extLst>
        </c:ser>
        <c:ser>
          <c:idx val="1"/>
          <c:order val="1"/>
          <c:tx>
            <c:v>ONWTE</c:v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TDC!$A$4:$A$10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TDC!$L$4:$L$10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4.9164732525426098</c:v>
                </c:pt>
                <c:pt idx="4">
                  <c:v>13.6243560167082</c:v>
                </c:pt>
                <c:pt idx="5">
                  <c:v>18.707533559205</c:v>
                </c:pt>
                <c:pt idx="6">
                  <c:v>21.050540038865801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0-4830-B6B1-5DB805C90D2F}"/>
            </c:ext>
          </c:extLst>
        </c:ser>
        <c:ser>
          <c:idx val="2"/>
          <c:order val="2"/>
          <c:tx>
            <c:v>NATGAS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TDC!$A$4:$A$10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TDC!$M$4:$M$10</c:f>
              <c:numCache>
                <c:formatCode>General</c:formatCode>
                <c:ptCount val="7"/>
                <c:pt idx="0">
                  <c:v>39.919272071129704</c:v>
                </c:pt>
                <c:pt idx="1">
                  <c:v>34.270234703969905</c:v>
                </c:pt>
                <c:pt idx="2">
                  <c:v>28.339010787001602</c:v>
                </c:pt>
                <c:pt idx="3">
                  <c:v>23.180277223466</c:v>
                </c:pt>
                <c:pt idx="4">
                  <c:v>19.0464484926413</c:v>
                </c:pt>
                <c:pt idx="5">
                  <c:v>13.738511555033</c:v>
                </c:pt>
                <c:pt idx="6">
                  <c:v>7.6242397916735403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0-4830-B6B1-5DB805C9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39304"/>
        <c:axId val="964739960"/>
      </c:areaChart>
      <c:catAx>
        <c:axId val="96473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39960"/>
        <c:crosses val="autoZero"/>
        <c:auto val="1"/>
        <c:lblAlgn val="ctr"/>
        <c:lblOffset val="100"/>
        <c:noMultiLvlLbl val="0"/>
      </c:catAx>
      <c:valAx>
        <c:axId val="964739960"/>
        <c:scaling>
          <c:orientation val="minMax"/>
          <c:max val="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39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5% sold to electric grid,</a:t>
            </a:r>
            <a:r>
              <a:rPr lang="en-GB" baseline="0"/>
              <a:t> 0.2 cap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SMRCCS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TDC!$A$4:$A$10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TDC!$W$4:$W$10</c:f>
              <c:numCache>
                <c:formatCode>General</c:formatCode>
                <c:ptCount val="7"/>
                <c:pt idx="0">
                  <c:v>5.8654867886305606</c:v>
                </c:pt>
                <c:pt idx="1">
                  <c:v>11.730966781309601</c:v>
                </c:pt>
                <c:pt idx="2">
                  <c:v>11.730900981309601</c:v>
                </c:pt>
                <c:pt idx="3">
                  <c:v>10.557598089153</c:v>
                </c:pt>
                <c:pt idx="4">
                  <c:v>8.5726295709569893</c:v>
                </c:pt>
                <c:pt idx="5">
                  <c:v>8.5726295709569893</c:v>
                </c:pt>
                <c:pt idx="6">
                  <c:v>9.0174375901832207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D-4EED-A120-EF5B632B6D56}"/>
            </c:ext>
          </c:extLst>
        </c:ser>
        <c:ser>
          <c:idx val="1"/>
          <c:order val="1"/>
          <c:tx>
            <c:v>ONWTE</c:v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TDC!$A$4:$A$10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TDC!$X$4:$X$10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4.9493116512633994</c:v>
                </c:pt>
                <c:pt idx="3">
                  <c:v>10.8433013093344</c:v>
                </c:pt>
                <c:pt idx="4">
                  <c:v>17.390835481917598</c:v>
                </c:pt>
                <c:pt idx="5">
                  <c:v>24.104170806347401</c:v>
                </c:pt>
                <c:pt idx="6">
                  <c:v>26.80951751393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D-4EED-A120-EF5B632B6D56}"/>
            </c:ext>
          </c:extLst>
        </c:ser>
        <c:ser>
          <c:idx val="2"/>
          <c:order val="2"/>
          <c:tx>
            <c:v>NATGAS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TDC!$A$4:$A$10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TDC!$Y$4:$Y$10</c:f>
              <c:numCache>
                <c:formatCode>General</c:formatCode>
                <c:ptCount val="7"/>
                <c:pt idx="0">
                  <c:v>39.9174132113694</c:v>
                </c:pt>
                <c:pt idx="1">
                  <c:v>34.156551669862097</c:v>
                </c:pt>
                <c:pt idx="2">
                  <c:v>29.2910688388564</c:v>
                </c:pt>
                <c:pt idx="3">
                  <c:v>24.776125149003402</c:v>
                </c:pt>
                <c:pt idx="4">
                  <c:v>19.3990802208221</c:v>
                </c:pt>
                <c:pt idx="5">
                  <c:v>14.510055980898001</c:v>
                </c:pt>
                <c:pt idx="6">
                  <c:v>8.9170408362874607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D-4EED-A120-EF5B632B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27496"/>
        <c:axId val="964730448"/>
      </c:areaChart>
      <c:catAx>
        <c:axId val="96472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30448"/>
        <c:crosses val="autoZero"/>
        <c:auto val="1"/>
        <c:lblAlgn val="ctr"/>
        <c:lblOffset val="100"/>
        <c:noMultiLvlLbl val="0"/>
      </c:catAx>
      <c:valAx>
        <c:axId val="964730448"/>
        <c:scaling>
          <c:orientation val="minMax"/>
          <c:max val="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274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7% sold</a:t>
            </a:r>
            <a:r>
              <a:rPr lang="en-GB" baseline="0"/>
              <a:t> to electric grid</a:t>
            </a:r>
            <a:r>
              <a:rPr lang="en-GB"/>
              <a:t>, 0.2 carbon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SMRCCS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TDC!$A$4:$A$10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TDC!$AI$4:$AI$10</c:f>
              <c:numCache>
                <c:formatCode>General</c:formatCode>
                <c:ptCount val="7"/>
                <c:pt idx="0">
                  <c:v>5865.4867886306101</c:v>
                </c:pt>
                <c:pt idx="1">
                  <c:v>11730.9667813096</c:v>
                </c:pt>
                <c:pt idx="2">
                  <c:v>11586.4556493364</c:v>
                </c:pt>
                <c:pt idx="3">
                  <c:v>8572.6295709569895</c:v>
                </c:pt>
                <c:pt idx="4">
                  <c:v>8537.0087106758092</c:v>
                </c:pt>
                <c:pt idx="5">
                  <c:v>8421.4246428473798</c:v>
                </c:pt>
                <c:pt idx="6">
                  <c:v>8899.1477364734892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9-4C5D-9F6B-9B2AE3453B4C}"/>
            </c:ext>
          </c:extLst>
        </c:ser>
        <c:ser>
          <c:idx val="1"/>
          <c:order val="1"/>
          <c:tx>
            <c:v>ONWTE</c:v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TDC!$A$4:$A$10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TDC!$AJ$4:$AJ$10</c:f>
              <c:numCache>
                <c:formatCode>General</c:formatCode>
                <c:ptCount val="7"/>
                <c:pt idx="2">
                  <c:v>5097.7927440485</c:v>
                </c:pt>
                <c:pt idx="3">
                  <c:v>12520.6018964217</c:v>
                </c:pt>
                <c:pt idx="4">
                  <c:v>18234</c:v>
                </c:pt>
                <c:pt idx="5">
                  <c:v>25226.467544808002</c:v>
                </c:pt>
                <c:pt idx="6">
                  <c:v>28531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9-4C5D-9F6B-9B2AE3453B4C}"/>
            </c:ext>
          </c:extLst>
        </c:ser>
        <c:ser>
          <c:idx val="2"/>
          <c:order val="2"/>
          <c:tx>
            <c:v>NATGAS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TDC!$A$4:$A$10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TDC!$AK$4:$AK$10</c:f>
              <c:numCache>
                <c:formatCode>General</c:formatCode>
                <c:ptCount val="7"/>
                <c:pt idx="0">
                  <c:v>39914.823682944203</c:v>
                </c:pt>
                <c:pt idx="1">
                  <c:v>33996.360727843901</c:v>
                </c:pt>
                <c:pt idx="2">
                  <c:v>29450.758893767899</c:v>
                </c:pt>
                <c:pt idx="3">
                  <c:v>24958.416298070799</c:v>
                </c:pt>
                <c:pt idx="4">
                  <c:v>19493.428149212301</c:v>
                </c:pt>
                <c:pt idx="5">
                  <c:v>15090.574131585599</c:v>
                </c:pt>
                <c:pt idx="6">
                  <c:v>9035.8299410109194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9-4C5D-9F6B-9B2AE3453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45600"/>
        <c:axId val="1090645928"/>
      </c:areaChart>
      <c:catAx>
        <c:axId val="10906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45928"/>
        <c:crosses val="autoZero"/>
        <c:auto val="1"/>
        <c:lblAlgn val="ctr"/>
        <c:lblOffset val="100"/>
        <c:noMultiLvlLbl val="0"/>
      </c:catAx>
      <c:valAx>
        <c:axId val="1090645928"/>
        <c:scaling>
          <c:orientation val="minMax"/>
          <c:max val="5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4560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3%</a:t>
            </a:r>
            <a:r>
              <a:rPr lang="en-GB" baseline="0"/>
              <a:t> sold to electric grid, 0.2 cap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SMRCCS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PRDtwh!$A$4:$A$10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PRDtwh!$B$4:$B$10</c:f>
              <c:numCache>
                <c:formatCode>0</c:formatCode>
                <c:ptCount val="7"/>
                <c:pt idx="0">
                  <c:v>18.034962893563097</c:v>
                </c:pt>
                <c:pt idx="1">
                  <c:v>36.066388009100976</c:v>
                </c:pt>
                <c:pt idx="2">
                  <c:v>54.102596084303663</c:v>
                </c:pt>
                <c:pt idx="3">
                  <c:v>54.118687327175216</c:v>
                </c:pt>
                <c:pt idx="4">
                  <c:v>39.572463560623845</c:v>
                </c:pt>
                <c:pt idx="5">
                  <c:v>50.506960070796417</c:v>
                </c:pt>
                <c:pt idx="6">
                  <c:v>43.042420293155615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4-481C-9FB2-3CFB40190F3D}"/>
            </c:ext>
          </c:extLst>
        </c:ser>
        <c:ser>
          <c:idx val="1"/>
          <c:order val="1"/>
          <c:tx>
            <c:v>ONWTE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PRDtwh!$A$4:$A$10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PRDtwh!$C$4:$C$10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15.116974237956184</c:v>
                </c:pt>
                <c:pt idx="4">
                  <c:v>41.891621968411428</c:v>
                </c:pt>
                <c:pt idx="5">
                  <c:v>57.521171853004354</c:v>
                </c:pt>
                <c:pt idx="6">
                  <c:v>64.725353951234894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4-481C-9FB2-3CFB40190F3D}"/>
            </c:ext>
          </c:extLst>
        </c:ser>
        <c:ser>
          <c:idx val="2"/>
          <c:order val="2"/>
          <c:tx>
            <c:v>NATGAS</c:v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PRDtwh!$A$4:$A$10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PRDtwh!$D$4:$D$10</c:f>
              <c:numCache>
                <c:formatCode>0</c:formatCode>
                <c:ptCount val="7"/>
                <c:pt idx="0">
                  <c:v>122.74217238650614</c:v>
                </c:pt>
                <c:pt idx="1">
                  <c:v>105.3727394694364</c:v>
                </c:pt>
                <c:pt idx="2">
                  <c:v>87.135650697319193</c:v>
                </c:pt>
                <c:pt idx="3">
                  <c:v>71.273784197767498</c:v>
                </c:pt>
                <c:pt idx="4">
                  <c:v>58.563253860664126</c:v>
                </c:pt>
                <c:pt idx="5">
                  <c:v>42.242622826818128</c:v>
                </c:pt>
                <c:pt idx="6">
                  <c:v>23.442705897997854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4-481C-9FB2-3CFB4019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39304"/>
        <c:axId val="964739960"/>
      </c:areaChart>
      <c:catAx>
        <c:axId val="96473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39960"/>
        <c:crosses val="autoZero"/>
        <c:auto val="1"/>
        <c:lblAlgn val="ctr"/>
        <c:lblOffset val="100"/>
        <c:noMultiLvlLbl val="0"/>
      </c:catAx>
      <c:valAx>
        <c:axId val="964739960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Power Produced (MWh H2 HHV)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39304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5%</a:t>
            </a:r>
            <a:r>
              <a:rPr lang="en-GB" baseline="0"/>
              <a:t> sold to electric grid, 0.2 cap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SMRCCS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PRDtwh!$A$4:$A$10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PRDtwh!$E$4:$E$10</c:f>
              <c:numCache>
                <c:formatCode>0</c:formatCode>
                <c:ptCount val="7"/>
                <c:pt idx="0">
                  <c:v>18.034962893562913</c:v>
                </c:pt>
                <c:pt idx="1">
                  <c:v>36.069904891207393</c:v>
                </c:pt>
                <c:pt idx="2">
                  <c:v>36.069702572013583</c:v>
                </c:pt>
                <c:pt idx="3">
                  <c:v>32.462078024299828</c:v>
                </c:pt>
                <c:pt idx="4">
                  <c:v>26.358776651266862</c:v>
                </c:pt>
                <c:pt idx="5">
                  <c:v>26.358776651266862</c:v>
                </c:pt>
                <c:pt idx="6">
                  <c:v>27.726454460558671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B-4512-975E-35504CFAF0E2}"/>
            </c:ext>
          </c:extLst>
        </c:ser>
        <c:ser>
          <c:idx val="1"/>
          <c:order val="1"/>
          <c:tx>
            <c:v>ONWTE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PRDtwh!$A$4:$A$10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PRDtwh!$F$4:$F$10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15.217944425726692</c:v>
                </c:pt>
                <c:pt idx="3">
                  <c:v>33.340546795984842</c:v>
                </c:pt>
                <c:pt idx="4">
                  <c:v>53.472641556774988</c:v>
                </c:pt>
                <c:pt idx="5">
                  <c:v>74.114535031468918</c:v>
                </c:pt>
                <c:pt idx="6">
                  <c:v>82.432826290780781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B-4512-975E-35504CFAF0E2}"/>
            </c:ext>
          </c:extLst>
        </c:ser>
        <c:ser>
          <c:idx val="2"/>
          <c:order val="2"/>
          <c:tx>
            <c:v>NATGAS</c:v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PRDtwh!$A$4:$A$10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PRDtwh!$G$4:$G$10</c:f>
              <c:numCache>
                <c:formatCode>0</c:formatCode>
                <c:ptCount val="7"/>
                <c:pt idx="0">
                  <c:v>122.73645683927033</c:v>
                </c:pt>
                <c:pt idx="1">
                  <c:v>105.02319144799407</c:v>
                </c:pt>
                <c:pt idx="2">
                  <c:v>90.063000507568773</c:v>
                </c:pt>
                <c:pt idx="3">
                  <c:v>76.180633221215047</c:v>
                </c:pt>
                <c:pt idx="4">
                  <c:v>59.64751171717505</c:v>
                </c:pt>
                <c:pt idx="5">
                  <c:v>44.614936599339522</c:v>
                </c:pt>
                <c:pt idx="6">
                  <c:v>27.417758559196503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B-4512-975E-35504CFA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39304"/>
        <c:axId val="964739960"/>
      </c:areaChart>
      <c:catAx>
        <c:axId val="96473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39960"/>
        <c:crosses val="autoZero"/>
        <c:auto val="1"/>
        <c:lblAlgn val="ctr"/>
        <c:lblOffset val="100"/>
        <c:noMultiLvlLbl val="0"/>
      </c:catAx>
      <c:valAx>
        <c:axId val="964739960"/>
        <c:scaling>
          <c:orientation val="minMax"/>
          <c:max val="1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Produced</a:t>
                </a:r>
                <a:r>
                  <a:rPr lang="en-GB" baseline="0"/>
                  <a:t> (MWh H2 HHV)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39304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122053</xdr:colOff>
      <xdr:row>45</xdr:row>
      <xdr:rowOff>33234</xdr:rowOff>
    </xdr:from>
    <xdr:to>
      <xdr:col>15</xdr:col>
      <xdr:colOff>439553</xdr:colOff>
      <xdr:row>60</xdr:row>
      <xdr:rowOff>102838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648A9A-B973-4F68-A100-194F7B36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606000</xdr:colOff>
      <xdr:row>29</xdr:row>
      <xdr:rowOff>19898</xdr:rowOff>
    </xdr:from>
    <xdr:to>
      <xdr:col>9</xdr:col>
      <xdr:colOff>25740</xdr:colOff>
      <xdr:row>44</xdr:row>
      <xdr:rowOff>103026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D09D41-8A7A-4A56-8307-94DEF442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294409</xdr:colOff>
      <xdr:row>29</xdr:row>
      <xdr:rowOff>19626</xdr:rowOff>
    </xdr:from>
    <xdr:to>
      <xdr:col>16</xdr:col>
      <xdr:colOff>583046</xdr:colOff>
      <xdr:row>43</xdr:row>
      <xdr:rowOff>176644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C7FE4-65C6-4ADA-A9F7-10682204B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281216</xdr:colOff>
      <xdr:row>29</xdr:row>
      <xdr:rowOff>0</xdr:rowOff>
    </xdr:from>
    <xdr:to>
      <xdr:col>24</xdr:col>
      <xdr:colOff>569852</xdr:colOff>
      <xdr:row>44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089C12-A246-4FFD-AA04-1BDA74C74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301813</xdr:colOff>
      <xdr:row>28</xdr:row>
      <xdr:rowOff>91787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9EE9E-1A00-463A-9CF4-2B1EA9CD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408215</xdr:colOff>
      <xdr:row>12</xdr:row>
      <xdr:rowOff>145143</xdr:rowOff>
    </xdr:from>
    <xdr:to>
      <xdr:col>18</xdr:col>
      <xdr:colOff>102242</xdr:colOff>
      <xdr:row>28</xdr:row>
      <xdr:rowOff>55502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0CF5C6-0A1D-46A6-8134-C7DDB5F81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F1BC-8ED5-4C4A-8127-3E88752EAD84}">
  <dimension ref="A1:AK57"/>
  <sheetViews>
    <sheetView tabSelected="1" zoomScale="55" zoomScaleNormal="55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M22" sqref="M22"/>
    </sheetView>
  </sheetViews>
  <sheetFormatPr defaultRowHeight="14.5" x14ac:dyDescent="0.35"/>
  <cols>
    <col min="1" max="1" width="17" customWidth="1"/>
    <col min="2" max="2" width="12.453125" customWidth="1"/>
  </cols>
  <sheetData>
    <row r="1" spans="1:37" ht="15" thickBot="1" x14ac:dyDescent="0.4">
      <c r="A1" t="s">
        <v>4</v>
      </c>
      <c r="B1" s="29">
        <v>0.03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s="29">
        <v>0.05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1"/>
      <c r="Z1" s="29">
        <v>7.0000000000000007E-2</v>
      </c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1"/>
    </row>
    <row r="2" spans="1:37" x14ac:dyDescent="0.35">
      <c r="A2" t="s">
        <v>3</v>
      </c>
      <c r="B2" s="32">
        <v>0</v>
      </c>
      <c r="C2" s="30"/>
      <c r="D2" s="31"/>
      <c r="E2" s="32">
        <v>0.05</v>
      </c>
      <c r="F2" s="30"/>
      <c r="G2" s="31"/>
      <c r="H2" s="32">
        <v>0.1</v>
      </c>
      <c r="I2" s="30"/>
      <c r="J2" s="31"/>
      <c r="K2" s="32">
        <v>0.2</v>
      </c>
      <c r="L2" s="30"/>
      <c r="M2" s="30"/>
      <c r="N2" s="32">
        <v>0</v>
      </c>
      <c r="O2" s="30"/>
      <c r="P2" s="31"/>
      <c r="Q2" s="32">
        <v>0.05</v>
      </c>
      <c r="R2" s="30"/>
      <c r="S2" s="31"/>
      <c r="T2" s="32">
        <v>0.1</v>
      </c>
      <c r="U2" s="30"/>
      <c r="V2" s="31"/>
      <c r="W2" s="32">
        <v>0.2</v>
      </c>
      <c r="X2" s="30"/>
      <c r="Y2" s="30"/>
      <c r="Z2" s="32">
        <v>0</v>
      </c>
      <c r="AA2" s="30"/>
      <c r="AB2" s="31"/>
      <c r="AC2" s="32">
        <v>0.05</v>
      </c>
      <c r="AD2" s="30"/>
      <c r="AE2" s="31"/>
      <c r="AF2" s="32">
        <v>0.1</v>
      </c>
      <c r="AG2" s="30"/>
      <c r="AH2" s="31"/>
      <c r="AI2" s="32">
        <v>0.2</v>
      </c>
      <c r="AJ2" s="30"/>
      <c r="AK2" s="31"/>
    </row>
    <row r="3" spans="1:37" ht="15" thickBot="1" x14ac:dyDescent="0.4">
      <c r="A3" t="s">
        <v>5</v>
      </c>
      <c r="B3" s="1" t="s">
        <v>0</v>
      </c>
      <c r="C3" s="2" t="s">
        <v>1</v>
      </c>
      <c r="D3" s="3" t="s">
        <v>2</v>
      </c>
      <c r="E3" s="1" t="s">
        <v>0</v>
      </c>
      <c r="F3" s="2" t="s">
        <v>1</v>
      </c>
      <c r="G3" s="3" t="s">
        <v>2</v>
      </c>
      <c r="H3" s="1" t="s">
        <v>0</v>
      </c>
      <c r="I3" s="2" t="s">
        <v>1</v>
      </c>
      <c r="J3" s="3" t="s">
        <v>2</v>
      </c>
      <c r="K3" s="1" t="s">
        <v>0</v>
      </c>
      <c r="L3" s="2" t="s">
        <v>1</v>
      </c>
      <c r="M3" s="2" t="s">
        <v>2</v>
      </c>
      <c r="N3" s="1" t="s">
        <v>0</v>
      </c>
      <c r="O3" s="2" t="s">
        <v>1</v>
      </c>
      <c r="P3" s="3" t="s">
        <v>2</v>
      </c>
      <c r="Q3" s="1" t="s">
        <v>0</v>
      </c>
      <c r="R3" s="2" t="s">
        <v>1</v>
      </c>
      <c r="S3" s="3" t="s">
        <v>2</v>
      </c>
      <c r="T3" s="1" t="s">
        <v>0</v>
      </c>
      <c r="U3" s="2" t="s">
        <v>1</v>
      </c>
      <c r="V3" s="3" t="s">
        <v>2</v>
      </c>
      <c r="W3" s="1" t="s">
        <v>0</v>
      </c>
      <c r="X3" s="2" t="s">
        <v>1</v>
      </c>
      <c r="Y3" s="2" t="s">
        <v>2</v>
      </c>
      <c r="Z3" s="1" t="s">
        <v>0</v>
      </c>
      <c r="AA3" s="2" t="s">
        <v>1</v>
      </c>
      <c r="AB3" s="3" t="s">
        <v>2</v>
      </c>
      <c r="AC3" s="1" t="s">
        <v>0</v>
      </c>
      <c r="AD3" s="2" t="s">
        <v>1</v>
      </c>
      <c r="AE3" s="3" t="s">
        <v>2</v>
      </c>
      <c r="AF3" s="1" t="s">
        <v>0</v>
      </c>
      <c r="AG3" s="2" t="s">
        <v>1</v>
      </c>
      <c r="AH3" s="3" t="s">
        <v>2</v>
      </c>
      <c r="AI3" s="1" t="s">
        <v>0</v>
      </c>
      <c r="AJ3" s="2" t="s">
        <v>1</v>
      </c>
      <c r="AK3" s="3" t="s">
        <v>2</v>
      </c>
    </row>
    <row r="4" spans="1:37" x14ac:dyDescent="0.35">
      <c r="A4">
        <v>2020</v>
      </c>
      <c r="B4" s="6"/>
      <c r="C4">
        <v>7531.9361855279403</v>
      </c>
      <c r="D4">
        <v>38351.002969724403</v>
      </c>
      <c r="E4">
        <v>6964.77169466531</v>
      </c>
      <c r="F4" s="7"/>
      <c r="G4">
        <v>38873.651545329398</v>
      </c>
      <c r="H4">
        <v>6598.3698269311499</v>
      </c>
      <c r="I4" s="7"/>
      <c r="J4">
        <v>39171.239187700397</v>
      </c>
      <c r="K4">
        <v>5.8654867886306201</v>
      </c>
      <c r="L4" s="7">
        <v>0</v>
      </c>
      <c r="M4">
        <v>39.919272071129704</v>
      </c>
      <c r="N4" s="6"/>
      <c r="O4">
        <v>7526.0865098354197</v>
      </c>
      <c r="P4">
        <v>38350.326515617002</v>
      </c>
      <c r="Q4">
        <v>6965.2642872579199</v>
      </c>
      <c r="R4" s="7"/>
      <c r="S4">
        <v>38800.828092860596</v>
      </c>
      <c r="T4">
        <v>6598.6717877154697</v>
      </c>
      <c r="U4" s="7"/>
      <c r="V4">
        <v>39197.7179340004</v>
      </c>
      <c r="W4">
        <v>5.8654867886305606</v>
      </c>
      <c r="X4" s="7">
        <v>0</v>
      </c>
      <c r="Y4">
        <v>39.9174132113694</v>
      </c>
      <c r="Z4" s="6"/>
      <c r="AA4">
        <v>7519.5657699725898</v>
      </c>
      <c r="AB4">
        <v>38351.013675207803</v>
      </c>
      <c r="AC4">
        <v>6965.26428725799</v>
      </c>
      <c r="AD4" s="7"/>
      <c r="AE4">
        <v>38820.925573046203</v>
      </c>
      <c r="AF4">
        <v>6598.6717877154997</v>
      </c>
      <c r="AG4" s="7"/>
      <c r="AH4">
        <v>39197.717934000299</v>
      </c>
      <c r="AI4">
        <v>5865.4867886306101</v>
      </c>
      <c r="AJ4" s="7"/>
      <c r="AK4">
        <v>39914.823682944203</v>
      </c>
    </row>
    <row r="5" spans="1:37" x14ac:dyDescent="0.35">
      <c r="A5">
        <v>2025</v>
      </c>
      <c r="B5" s="6"/>
      <c r="C5">
        <v>13387.502753012801</v>
      </c>
      <c r="D5">
        <v>32543.773963299001</v>
      </c>
      <c r="E5">
        <v>13929.490841745001</v>
      </c>
      <c r="F5" s="7"/>
      <c r="G5">
        <v>32131.592373026</v>
      </c>
      <c r="H5">
        <v>13196.1304613965</v>
      </c>
      <c r="I5" s="7"/>
      <c r="J5">
        <v>32884.234413751197</v>
      </c>
      <c r="K5">
        <v>11.729822990459899</v>
      </c>
      <c r="L5" s="7">
        <v>0</v>
      </c>
      <c r="M5">
        <v>34.270234703969905</v>
      </c>
      <c r="N5" s="6"/>
      <c r="O5">
        <v>13488.946041511301</v>
      </c>
      <c r="P5">
        <v>32504.601028712699</v>
      </c>
      <c r="Q5">
        <v>13930.5217785642</v>
      </c>
      <c r="R5" s="7"/>
      <c r="S5">
        <v>32186.338937136501</v>
      </c>
      <c r="T5">
        <v>13197.336779479299</v>
      </c>
      <c r="U5" s="7"/>
      <c r="V5">
        <v>32867.987145904299</v>
      </c>
      <c r="W5">
        <v>11.730966781309601</v>
      </c>
      <c r="X5" s="7">
        <v>0</v>
      </c>
      <c r="Y5">
        <v>34.156551669862097</v>
      </c>
      <c r="Z5" s="6"/>
      <c r="AA5">
        <v>13477.161773342301</v>
      </c>
      <c r="AB5">
        <v>32505.642869537998</v>
      </c>
      <c r="AC5">
        <v>13930.5217785642</v>
      </c>
      <c r="AD5" s="7"/>
      <c r="AE5">
        <v>32194.814063555601</v>
      </c>
      <c r="AF5">
        <v>13197.336779479299</v>
      </c>
      <c r="AG5" s="7"/>
      <c r="AH5">
        <v>32806.742073291003</v>
      </c>
      <c r="AI5">
        <v>11730.9667813096</v>
      </c>
      <c r="AJ5" s="7"/>
      <c r="AK5">
        <v>33996.360727843901</v>
      </c>
    </row>
    <row r="6" spans="1:37" x14ac:dyDescent="0.35">
      <c r="A6">
        <v>2030</v>
      </c>
      <c r="B6" s="6"/>
      <c r="C6">
        <v>20075.839324285</v>
      </c>
      <c r="D6">
        <v>26201.244495757099</v>
      </c>
      <c r="E6">
        <v>20894.984716493502</v>
      </c>
      <c r="F6" s="7"/>
      <c r="G6">
        <v>24749.099815590002</v>
      </c>
      <c r="H6">
        <v>19795.207217866198</v>
      </c>
      <c r="I6" s="7"/>
      <c r="J6">
        <v>25842.1095102121</v>
      </c>
      <c r="K6">
        <v>17.595714747844799</v>
      </c>
      <c r="L6" s="7">
        <v>0</v>
      </c>
      <c r="M6">
        <v>28.339010787001602</v>
      </c>
      <c r="N6" s="6"/>
      <c r="O6">
        <v>18559.725746151998</v>
      </c>
      <c r="P6">
        <v>27463.3722334669</v>
      </c>
      <c r="Q6">
        <v>13919.173662622199</v>
      </c>
      <c r="R6">
        <v>5886.3820524452203</v>
      </c>
      <c r="S6">
        <v>26193.887971257998</v>
      </c>
      <c r="T6">
        <v>13188.099619153199</v>
      </c>
      <c r="U6">
        <v>5575.3536666108503</v>
      </c>
      <c r="V6">
        <v>26892.580340273202</v>
      </c>
      <c r="W6">
        <v>11.730900981309601</v>
      </c>
      <c r="X6">
        <v>4.9493116512633994</v>
      </c>
      <c r="Y6">
        <v>29.2910688388564</v>
      </c>
      <c r="Z6" s="6"/>
      <c r="AA6">
        <v>18677.611406405202</v>
      </c>
      <c r="AB6">
        <v>27359.2058437817</v>
      </c>
      <c r="AC6">
        <v>13396.1832974349</v>
      </c>
      <c r="AD6">
        <v>6347.5515559592804</v>
      </c>
      <c r="AE6">
        <v>26332.2240813926</v>
      </c>
      <c r="AF6">
        <v>12637.1431896836</v>
      </c>
      <c r="AG6">
        <v>6057.20861740276</v>
      </c>
      <c r="AH6">
        <v>27385.0541382679</v>
      </c>
      <c r="AI6">
        <v>11586.4556493364</v>
      </c>
      <c r="AJ6">
        <v>5097.7927440485</v>
      </c>
      <c r="AK6">
        <v>29450.758893767899</v>
      </c>
    </row>
    <row r="7" spans="1:37" x14ac:dyDescent="0.35">
      <c r="A7">
        <v>2035</v>
      </c>
      <c r="B7" s="6"/>
      <c r="C7">
        <v>24603.319351533901</v>
      </c>
      <c r="D7">
        <v>21536.705698160498</v>
      </c>
      <c r="E7">
        <v>19465.800767036799</v>
      </c>
      <c r="F7">
        <v>6987.4017726414704</v>
      </c>
      <c r="G7">
        <v>19125.492288042999</v>
      </c>
      <c r="H7">
        <v>19775.870669485001</v>
      </c>
      <c r="I7">
        <v>5551.2251957654398</v>
      </c>
      <c r="J7">
        <v>20073.172753659299</v>
      </c>
      <c r="K7">
        <v>17.6009480811781</v>
      </c>
      <c r="L7">
        <v>4.9164732525426098</v>
      </c>
      <c r="M7">
        <v>23.180277223466</v>
      </c>
      <c r="N7" s="6"/>
      <c r="O7">
        <v>24746.2991015468</v>
      </c>
      <c r="P7">
        <v>21400.761446230499</v>
      </c>
      <c r="Q7">
        <v>12232.605177518</v>
      </c>
      <c r="R7">
        <v>13121.633698158001</v>
      </c>
      <c r="S7">
        <v>20664.159286392001</v>
      </c>
      <c r="T7">
        <v>11829.7626875317</v>
      </c>
      <c r="U7">
        <v>12236.988095611599</v>
      </c>
      <c r="V7">
        <v>21523.567322805498</v>
      </c>
      <c r="W7">
        <v>10.557598089153</v>
      </c>
      <c r="X7">
        <v>10.8433013093344</v>
      </c>
      <c r="Y7">
        <v>24.776125149003402</v>
      </c>
      <c r="Z7" s="6"/>
      <c r="AA7">
        <v>24903.479993908099</v>
      </c>
      <c r="AB7">
        <v>21363.207202093599</v>
      </c>
      <c r="AC7">
        <v>10179.9966843354</v>
      </c>
      <c r="AD7">
        <v>14868.214474014099</v>
      </c>
      <c r="AE7">
        <v>20921.719105754899</v>
      </c>
      <c r="AF7">
        <v>9644.2076465425907</v>
      </c>
      <c r="AG7">
        <v>14085.6769481499</v>
      </c>
      <c r="AH7">
        <v>22231.867391591299</v>
      </c>
      <c r="AI7">
        <v>8572.6295709569895</v>
      </c>
      <c r="AJ7">
        <v>12520.6018964217</v>
      </c>
      <c r="AK7">
        <v>24958.416298070799</v>
      </c>
    </row>
    <row r="8" spans="1:37" x14ac:dyDescent="0.35">
      <c r="A8">
        <v>2040</v>
      </c>
      <c r="B8" s="6"/>
      <c r="C8">
        <v>30941.228514349299</v>
      </c>
      <c r="D8">
        <v>14530.322724330101</v>
      </c>
      <c r="E8">
        <v>17054.255665998498</v>
      </c>
      <c r="F8">
        <v>15115.7825456304</v>
      </c>
      <c r="G8">
        <v>13672.269603200601</v>
      </c>
      <c r="H8">
        <v>17001.036854305701</v>
      </c>
      <c r="I8">
        <v>13658.8914653969</v>
      </c>
      <c r="J8">
        <v>15160.649836316599</v>
      </c>
      <c r="K8">
        <v>12.870099238809601</v>
      </c>
      <c r="L8">
        <v>13.6243560167082</v>
      </c>
      <c r="M8">
        <v>19.0464484926413</v>
      </c>
      <c r="N8" s="6"/>
      <c r="O8">
        <v>30928.970408907899</v>
      </c>
      <c r="P8">
        <v>14446.817222358201</v>
      </c>
      <c r="Q8">
        <v>9061.9291265097909</v>
      </c>
      <c r="R8">
        <v>21934.173473570299</v>
      </c>
      <c r="S8">
        <v>14509.6511692854</v>
      </c>
      <c r="T8">
        <v>9272.8890256963205</v>
      </c>
      <c r="U8">
        <v>19990.636403322402</v>
      </c>
      <c r="V8">
        <v>16021.8454638352</v>
      </c>
      <c r="W8">
        <v>8.5726295709569893</v>
      </c>
      <c r="X8">
        <v>17.390835481917598</v>
      </c>
      <c r="Y8">
        <v>19.3990802208221</v>
      </c>
      <c r="Z8" s="6"/>
      <c r="AA8">
        <v>31129.314479078501</v>
      </c>
      <c r="AB8">
        <v>14464.691298019699</v>
      </c>
      <c r="AC8">
        <v>9242.3654107781804</v>
      </c>
      <c r="AD8">
        <v>21860.242260923202</v>
      </c>
      <c r="AE8">
        <v>14418.710883726</v>
      </c>
      <c r="AF8">
        <v>9403.1785114099894</v>
      </c>
      <c r="AG8">
        <v>19967.203939395</v>
      </c>
      <c r="AH8">
        <v>15937.579561156799</v>
      </c>
      <c r="AI8">
        <v>8537.0087106758092</v>
      </c>
      <c r="AJ8">
        <v>18234</v>
      </c>
      <c r="AK8">
        <v>19493.428149212301</v>
      </c>
    </row>
    <row r="9" spans="1:37" x14ac:dyDescent="0.35">
      <c r="A9">
        <v>2045</v>
      </c>
      <c r="B9" s="6"/>
      <c r="C9">
        <v>39518.992339270597</v>
      </c>
      <c r="D9">
        <v>8997.8666596452804</v>
      </c>
      <c r="E9">
        <v>13315.5091336437</v>
      </c>
      <c r="F9">
        <v>28545.751333958699</v>
      </c>
      <c r="G9">
        <v>7996.6925551464601</v>
      </c>
      <c r="H9">
        <v>17145.496630845799</v>
      </c>
      <c r="I9">
        <v>22448.197940359001</v>
      </c>
      <c r="J9">
        <v>9661.7658327896297</v>
      </c>
      <c r="K9">
        <v>16.426310870586001</v>
      </c>
      <c r="L9">
        <v>18.707533559205</v>
      </c>
      <c r="M9">
        <v>13.738511555033</v>
      </c>
      <c r="N9" s="6"/>
      <c r="O9">
        <v>40367.469215595302</v>
      </c>
      <c r="P9">
        <v>8453.0917301492009</v>
      </c>
      <c r="Q9">
        <v>9767.3807875408202</v>
      </c>
      <c r="R9">
        <v>31475.7746205064</v>
      </c>
      <c r="S9">
        <v>8961.2031158128393</v>
      </c>
      <c r="T9">
        <v>11169.004934011</v>
      </c>
      <c r="U9">
        <v>27338.887024348802</v>
      </c>
      <c r="V9">
        <v>10626.8900145237</v>
      </c>
      <c r="W9">
        <v>8.5726295709569893</v>
      </c>
      <c r="X9">
        <v>24.104170806347401</v>
      </c>
      <c r="Y9">
        <v>14.510055980898001</v>
      </c>
      <c r="Z9" s="6"/>
      <c r="AA9">
        <v>40813.232182019798</v>
      </c>
      <c r="AB9">
        <v>9225.0058363140306</v>
      </c>
      <c r="AC9">
        <v>9270.3958259453593</v>
      </c>
      <c r="AD9">
        <v>32012.5948720288</v>
      </c>
      <c r="AE9">
        <v>9193.2004792686494</v>
      </c>
      <c r="AF9">
        <v>9461.4715017644994</v>
      </c>
      <c r="AG9">
        <v>29303.441951204601</v>
      </c>
      <c r="AH9">
        <v>10557.4009600713</v>
      </c>
      <c r="AI9">
        <v>8421.4246428473798</v>
      </c>
      <c r="AJ9">
        <v>25226.467544808002</v>
      </c>
      <c r="AK9">
        <v>15090.574131585599</v>
      </c>
    </row>
    <row r="10" spans="1:37" ht="15" thickBot="1" x14ac:dyDescent="0.4">
      <c r="A10">
        <v>2050</v>
      </c>
      <c r="B10" s="6"/>
      <c r="C10">
        <v>41028.929124842602</v>
      </c>
      <c r="D10" s="8"/>
      <c r="E10">
        <v>12411.2734382749</v>
      </c>
      <c r="F10">
        <v>27450.800035477499</v>
      </c>
      <c r="G10">
        <v>334.11426483775199</v>
      </c>
      <c r="H10">
        <v>14262.908668575999</v>
      </c>
      <c r="I10">
        <v>25338.931633144399</v>
      </c>
      <c r="J10">
        <v>1744.2474686020801</v>
      </c>
      <c r="K10">
        <v>13.998628612110901</v>
      </c>
      <c r="L10">
        <v>21.050540038865801</v>
      </c>
      <c r="M10">
        <v>7.6242397916735403</v>
      </c>
      <c r="N10" s="6"/>
      <c r="O10">
        <v>40759.1151793346</v>
      </c>
      <c r="P10" s="8"/>
      <c r="Q10">
        <v>8304.7341372209594</v>
      </c>
      <c r="R10">
        <v>31427.303456786201</v>
      </c>
      <c r="S10">
        <v>753.53779928280403</v>
      </c>
      <c r="T10">
        <v>9644.2076465425507</v>
      </c>
      <c r="U10">
        <v>29133.831387003102</v>
      </c>
      <c r="V10">
        <v>3146.22479439893</v>
      </c>
      <c r="W10">
        <v>9.0174375901832207</v>
      </c>
      <c r="X10">
        <v>26.80951751393</v>
      </c>
      <c r="Y10">
        <v>8.9170408362874607</v>
      </c>
      <c r="Z10" s="6"/>
      <c r="AA10">
        <v>41037.352770171099</v>
      </c>
      <c r="AB10" s="8"/>
      <c r="AC10">
        <v>8304.7341372209703</v>
      </c>
      <c r="AD10">
        <v>31593.318286560199</v>
      </c>
      <c r="AE10">
        <v>753.53779928280301</v>
      </c>
      <c r="AF10">
        <v>9644.2076465425998</v>
      </c>
      <c r="AG10">
        <v>27658.436649138799</v>
      </c>
      <c r="AH10">
        <v>3995.5203161578902</v>
      </c>
      <c r="AI10">
        <v>8899.1477364734892</v>
      </c>
      <c r="AJ10">
        <v>28531</v>
      </c>
      <c r="AK10">
        <v>9035.8299410109194</v>
      </c>
    </row>
    <row r="11" spans="1:37" ht="15" thickBot="1" x14ac:dyDescent="0.4">
      <c r="A11" s="4" t="s">
        <v>6</v>
      </c>
      <c r="B11" s="33">
        <v>23650.426334158001</v>
      </c>
      <c r="C11" s="34"/>
      <c r="D11" s="35"/>
      <c r="E11" s="25">
        <v>20450.058210970099</v>
      </c>
      <c r="F11" s="26"/>
      <c r="G11" s="27"/>
      <c r="H11" s="25">
        <v>19785.153317287499</v>
      </c>
      <c r="I11" s="26"/>
      <c r="J11" s="27"/>
      <c r="K11" s="25">
        <v>18565.956936091399</v>
      </c>
      <c r="L11" s="26"/>
      <c r="M11" s="28"/>
      <c r="N11" s="36">
        <v>22391.8145617187</v>
      </c>
      <c r="O11" s="37"/>
      <c r="P11" s="38"/>
      <c r="Q11" s="25">
        <v>19837.4799452322</v>
      </c>
      <c r="R11" s="26"/>
      <c r="S11" s="27"/>
      <c r="T11" s="25">
        <v>19294.699148560401</v>
      </c>
      <c r="U11" s="26"/>
      <c r="V11" s="27"/>
      <c r="W11" s="25">
        <v>18206.1196547164</v>
      </c>
      <c r="X11" s="26"/>
      <c r="Y11" s="28"/>
      <c r="Z11" s="4"/>
      <c r="AA11">
        <v>20962.1121005108</v>
      </c>
      <c r="AB11" s="5"/>
      <c r="AC11" s="4"/>
      <c r="AD11">
        <v>19254.876319270901</v>
      </c>
      <c r="AE11" s="5"/>
      <c r="AF11" s="4"/>
      <c r="AG11">
        <v>18706.4931545334</v>
      </c>
      <c r="AH11" s="5"/>
      <c r="AI11" s="4"/>
      <c r="AJ11">
        <v>17619.4709724083</v>
      </c>
      <c r="AK11" s="5"/>
    </row>
    <row r="20" spans="3:7" ht="15" thickBot="1" x14ac:dyDescent="0.4"/>
    <row r="21" spans="3:7" ht="15" thickBot="1" x14ac:dyDescent="0.4">
      <c r="G21" s="4"/>
    </row>
    <row r="22" spans="3:7" ht="15" thickBot="1" x14ac:dyDescent="0.4">
      <c r="C22" s="11"/>
      <c r="D22" s="11"/>
      <c r="E22" s="11"/>
    </row>
    <row r="23" spans="3:7" ht="15" thickBot="1" x14ac:dyDescent="0.4">
      <c r="C23" s="13"/>
      <c r="D23" s="13"/>
      <c r="E23" s="13"/>
      <c r="G23" s="15"/>
    </row>
    <row r="24" spans="3:7" ht="15" thickBot="1" x14ac:dyDescent="0.4">
      <c r="C24" s="13"/>
      <c r="D24" s="13"/>
      <c r="E24" s="13"/>
      <c r="G24" s="15"/>
    </row>
    <row r="25" spans="3:7" ht="15" thickBot="1" x14ac:dyDescent="0.4">
      <c r="C25" s="13"/>
      <c r="D25" s="13"/>
      <c r="E25" s="13"/>
      <c r="G25" s="15"/>
    </row>
    <row r="26" spans="3:7" ht="15" thickBot="1" x14ac:dyDescent="0.4">
      <c r="C26" s="13"/>
      <c r="D26" s="13"/>
      <c r="E26" s="13"/>
      <c r="G26" s="15"/>
    </row>
    <row r="29" spans="3:7" x14ac:dyDescent="0.35">
      <c r="D29" s="14"/>
    </row>
    <row r="30" spans="3:7" x14ac:dyDescent="0.35">
      <c r="D30" s="14"/>
    </row>
    <row r="31" spans="3:7" x14ac:dyDescent="0.35">
      <c r="D31" s="14"/>
    </row>
    <row r="32" spans="3:7" x14ac:dyDescent="0.35">
      <c r="D32" s="14"/>
    </row>
    <row r="33" spans="4:4" x14ac:dyDescent="0.35">
      <c r="D33" s="14"/>
    </row>
    <row r="52" spans="2:7" ht="15" thickBot="1" x14ac:dyDescent="0.4">
      <c r="B52" t="s">
        <v>3</v>
      </c>
      <c r="C52" s="11">
        <v>0.03</v>
      </c>
      <c r="D52" s="11">
        <v>0.05</v>
      </c>
      <c r="E52" s="11">
        <v>7.0000000000000007E-2</v>
      </c>
      <c r="F52" t="s">
        <v>7</v>
      </c>
    </row>
    <row r="53" spans="2:7" ht="15" thickBot="1" x14ac:dyDescent="0.4">
      <c r="B53">
        <v>0</v>
      </c>
      <c r="C53" s="9">
        <v>23.650426334158002</v>
      </c>
      <c r="D53" s="12">
        <v>22.3918145617187</v>
      </c>
      <c r="E53">
        <v>20.962112100510801</v>
      </c>
      <c r="F53">
        <v>25.42715150309138</v>
      </c>
    </row>
    <row r="54" spans="2:7" ht="15" thickBot="1" x14ac:dyDescent="0.4">
      <c r="B54">
        <v>0.05</v>
      </c>
      <c r="C54" s="10">
        <v>20.450058210970099</v>
      </c>
      <c r="D54" s="10">
        <v>19.8374799452322</v>
      </c>
      <c r="E54">
        <v>19.254876319270902</v>
      </c>
      <c r="F54">
        <v>21.032303433980587</v>
      </c>
      <c r="G54" s="5"/>
    </row>
    <row r="55" spans="2:7" ht="15" thickBot="1" x14ac:dyDescent="0.4">
      <c r="B55">
        <v>0.1</v>
      </c>
      <c r="C55" s="10">
        <v>19.785153317287499</v>
      </c>
      <c r="D55" s="10">
        <v>19.294699148560401</v>
      </c>
      <c r="E55">
        <v>18.706493154533401</v>
      </c>
      <c r="F55">
        <v>20.107678299844615</v>
      </c>
      <c r="G55" s="4"/>
    </row>
    <row r="56" spans="2:7" ht="15" thickBot="1" x14ac:dyDescent="0.4">
      <c r="B56">
        <v>0.2</v>
      </c>
      <c r="C56" s="10">
        <v>18.5659569360914</v>
      </c>
      <c r="D56" s="10">
        <v>18.206119654716399</v>
      </c>
      <c r="E56">
        <v>17.619470972408301</v>
      </c>
      <c r="F56">
        <v>18.681697747762492</v>
      </c>
    </row>
    <row r="57" spans="2:7" ht="15" thickBot="1" x14ac:dyDescent="0.4">
      <c r="G57" s="5"/>
    </row>
  </sheetData>
  <mergeCells count="23">
    <mergeCell ref="B2:D2"/>
    <mergeCell ref="E2:G2"/>
    <mergeCell ref="H2:J2"/>
    <mergeCell ref="K2:M2"/>
    <mergeCell ref="B1:M1"/>
    <mergeCell ref="B11:D11"/>
    <mergeCell ref="E11:G11"/>
    <mergeCell ref="H11:J11"/>
    <mergeCell ref="K11:M11"/>
    <mergeCell ref="N11:P11"/>
    <mergeCell ref="Q11:S11"/>
    <mergeCell ref="T11:V11"/>
    <mergeCell ref="W11:Y11"/>
    <mergeCell ref="Z1:AK1"/>
    <mergeCell ref="Z2:AB2"/>
    <mergeCell ref="AC2:AE2"/>
    <mergeCell ref="AF2:AH2"/>
    <mergeCell ref="AI2:AK2"/>
    <mergeCell ref="N1:Y1"/>
    <mergeCell ref="N2:P2"/>
    <mergeCell ref="Q2:S2"/>
    <mergeCell ref="T2:V2"/>
    <mergeCell ref="W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6758-52E3-4FFB-B8EB-CA8E70DAD92F}">
  <dimension ref="A1:L10"/>
  <sheetViews>
    <sheetView zoomScale="70" zoomScaleNormal="70" workbookViewId="0">
      <selection activeCell="N9" sqref="N9"/>
    </sheetView>
  </sheetViews>
  <sheetFormatPr defaultRowHeight="14.5" x14ac:dyDescent="0.35"/>
  <sheetData>
    <row r="1" spans="1:12" x14ac:dyDescent="0.35">
      <c r="B1">
        <v>0.2</v>
      </c>
      <c r="J1" t="s">
        <v>8</v>
      </c>
      <c r="K1">
        <f>55.7+6.4+69.1</f>
        <v>131.19999999999999</v>
      </c>
      <c r="L1" t="s">
        <v>9</v>
      </c>
    </row>
    <row r="2" spans="1:12" x14ac:dyDescent="0.35">
      <c r="A2" t="s">
        <v>3</v>
      </c>
      <c r="B2" s="39">
        <v>0.03</v>
      </c>
      <c r="C2" s="39"/>
      <c r="D2" s="39"/>
      <c r="E2" s="39">
        <v>0.05</v>
      </c>
      <c r="F2" s="39"/>
      <c r="G2" s="39"/>
      <c r="H2" s="39">
        <v>7.0000000000000007E-2</v>
      </c>
      <c r="I2" s="39"/>
      <c r="J2" s="39"/>
      <c r="K2">
        <v>42.67</v>
      </c>
      <c r="L2">
        <f>K1/K2</f>
        <v>3.0747597843918442</v>
      </c>
    </row>
    <row r="3" spans="1:12" ht="15" thickBot="1" x14ac:dyDescent="0.4">
      <c r="B3" s="1" t="s">
        <v>0</v>
      </c>
      <c r="C3" s="2" t="s">
        <v>1</v>
      </c>
      <c r="D3" s="3" t="s">
        <v>2</v>
      </c>
      <c r="E3" s="1" t="s">
        <v>0</v>
      </c>
      <c r="F3" s="2" t="s">
        <v>1</v>
      </c>
      <c r="G3" s="3" t="s">
        <v>2</v>
      </c>
      <c r="H3" s="1" t="s">
        <v>0</v>
      </c>
      <c r="I3" s="2" t="s">
        <v>1</v>
      </c>
      <c r="J3" s="3" t="s">
        <v>2</v>
      </c>
    </row>
    <row r="4" spans="1:12" x14ac:dyDescent="0.35">
      <c r="A4">
        <v>2020</v>
      </c>
      <c r="B4" s="16">
        <f>TDC!K4*PRDtwh!$L$2</f>
        <v>18.034962893563097</v>
      </c>
      <c r="C4" s="17">
        <f>TDC!L4*PRDtwh!$L$2</f>
        <v>0</v>
      </c>
      <c r="D4" s="18">
        <f>TDC!M4*PRDtwh!$L$2</f>
        <v>122.74217238650614</v>
      </c>
      <c r="E4" s="16">
        <f>TDC!W4*PRDtwh!$L$2</f>
        <v>18.034962893562913</v>
      </c>
      <c r="F4" s="17">
        <f>TDC!X4*PRDtwh!$L$2</f>
        <v>0</v>
      </c>
      <c r="G4" s="18">
        <f>TDC!Y4*PRDtwh!$L$2</f>
        <v>122.73645683927033</v>
      </c>
      <c r="H4" s="16">
        <f>TDC!AI4*PRDtwh!$L$2*0.001</f>
        <v>18.034962893563065</v>
      </c>
      <c r="I4" s="17">
        <f>TDC!AJ4*PRDtwh!$L$2*0.001</f>
        <v>0</v>
      </c>
      <c r="J4" s="18">
        <f>TDC!AK4*PRDtwh!$L$2*0.001</f>
        <v>122.72849466140799</v>
      </c>
    </row>
    <row r="5" spans="1:12" x14ac:dyDescent="0.35">
      <c r="A5">
        <v>2025</v>
      </c>
      <c r="B5" s="19">
        <f>TDC!K5*PRDtwh!$L$2</f>
        <v>36.066388009100976</v>
      </c>
      <c r="C5" s="20">
        <f>TDC!L5*PRDtwh!$L$2</f>
        <v>0</v>
      </c>
      <c r="D5" s="21">
        <f>TDC!M5*PRDtwh!$L$2</f>
        <v>105.3727394694364</v>
      </c>
      <c r="E5" s="19">
        <f>TDC!W5*PRDtwh!$L$2</f>
        <v>36.069904891207393</v>
      </c>
      <c r="F5" s="20">
        <f>TDC!X5*PRDtwh!$L$2</f>
        <v>0</v>
      </c>
      <c r="G5" s="21">
        <f>TDC!Y5*PRDtwh!$L$2</f>
        <v>105.02319144799407</v>
      </c>
      <c r="H5" s="19">
        <f>TDC!AI5*PRDtwh!$L$2*0.001</f>
        <v>36.069904891207393</v>
      </c>
      <c r="I5" s="20">
        <f>TDC!AJ5*PRDtwh!$L$2*0.001</f>
        <v>0</v>
      </c>
      <c r="J5" s="21">
        <f>TDC!AK5*PRDtwh!$L$2*0.001</f>
        <v>104.53064278165267</v>
      </c>
    </row>
    <row r="6" spans="1:12" x14ac:dyDescent="0.35">
      <c r="A6">
        <v>2030</v>
      </c>
      <c r="B6" s="19">
        <f>TDC!K6*PRDtwh!$L$2</f>
        <v>54.102596084303663</v>
      </c>
      <c r="C6" s="20">
        <f>TDC!L6*PRDtwh!$L$2</f>
        <v>0</v>
      </c>
      <c r="D6" s="21">
        <f>TDC!M6*PRDtwh!$L$2</f>
        <v>87.135650697319193</v>
      </c>
      <c r="E6" s="19">
        <f>TDC!W6*PRDtwh!$L$2</f>
        <v>36.069702572013583</v>
      </c>
      <c r="F6" s="20">
        <f>TDC!X6*PRDtwh!$L$2</f>
        <v>15.217944425726692</v>
      </c>
      <c r="G6" s="21">
        <f>TDC!Y6*PRDtwh!$L$2</f>
        <v>90.063000507568773</v>
      </c>
      <c r="H6" s="19">
        <f>TDC!AI6*PRDtwh!$L$2*0.001</f>
        <v>35.625567874219257</v>
      </c>
      <c r="I6" s="20">
        <f>TDC!AJ6*PRDtwh!$L$2*0.001</f>
        <v>15.674488118564874</v>
      </c>
      <c r="J6" s="21">
        <f>TDC!AK6*PRDtwh!$L$2*0.001</f>
        <v>90.554009066377972</v>
      </c>
    </row>
    <row r="7" spans="1:12" x14ac:dyDescent="0.35">
      <c r="A7">
        <v>2035</v>
      </c>
      <c r="B7" s="19">
        <f>TDC!K7*PRDtwh!$L$2</f>
        <v>54.118687327175216</v>
      </c>
      <c r="C7" s="20">
        <f>TDC!L7*PRDtwh!$L$2</f>
        <v>15.116974237956184</v>
      </c>
      <c r="D7" s="21">
        <f>TDC!M7*PRDtwh!$L$2</f>
        <v>71.273784197767498</v>
      </c>
      <c r="E7" s="19">
        <f>TDC!W7*PRDtwh!$L$2</f>
        <v>32.462078024299828</v>
      </c>
      <c r="F7" s="20">
        <f>TDC!X7*PRDtwh!$L$2</f>
        <v>33.340546795984842</v>
      </c>
      <c r="G7" s="21">
        <f>TDC!Y7*PRDtwh!$L$2</f>
        <v>76.180633221215047</v>
      </c>
      <c r="H7" s="19">
        <f>TDC!AI7*PRDtwh!$L$2*0.001</f>
        <v>26.358776651266862</v>
      </c>
      <c r="I7" s="20">
        <f>TDC!AJ7*PRDtwh!$L$2*0.001</f>
        <v>38.497843187497701</v>
      </c>
      <c r="J7" s="21">
        <f>TDC!AK7*PRDtwh!$L$2*0.001</f>
        <v>76.741134715418056</v>
      </c>
    </row>
    <row r="8" spans="1:12" x14ac:dyDescent="0.35">
      <c r="A8">
        <v>2040</v>
      </c>
      <c r="B8" s="19">
        <f>TDC!K8*PRDtwh!$L$2</f>
        <v>39.572463560623845</v>
      </c>
      <c r="C8" s="20">
        <f>TDC!L8*PRDtwh!$L$2</f>
        <v>41.891621968411428</v>
      </c>
      <c r="D8" s="21">
        <f>TDC!M8*PRDtwh!$L$2</f>
        <v>58.563253860664126</v>
      </c>
      <c r="E8" s="19">
        <f>TDC!W8*PRDtwh!$L$2</f>
        <v>26.358776651266862</v>
      </c>
      <c r="F8" s="20">
        <f>TDC!X8*PRDtwh!$L$2</f>
        <v>53.472641556774988</v>
      </c>
      <c r="G8" s="21">
        <f>TDC!Y8*PRDtwh!$L$2</f>
        <v>59.64751171717505</v>
      </c>
      <c r="H8" s="19">
        <f>TDC!AI8*PRDtwh!$L$2*0.001</f>
        <v>26.249251062588847</v>
      </c>
      <c r="I8" s="20">
        <f>TDC!AJ8*PRDtwh!$L$2*0.001</f>
        <v>56.065169908600886</v>
      </c>
      <c r="J8" s="21">
        <f>TDC!AK8*PRDtwh!$L$2*0.001</f>
        <v>59.937608933129923</v>
      </c>
    </row>
    <row r="9" spans="1:12" x14ac:dyDescent="0.35">
      <c r="A9">
        <v>2045</v>
      </c>
      <c r="B9" s="19">
        <f>TDC!K9*PRDtwh!$L$2</f>
        <v>50.506960070796417</v>
      </c>
      <c r="C9" s="20">
        <f>TDC!L9*PRDtwh!$L$2</f>
        <v>57.521171853004354</v>
      </c>
      <c r="D9" s="21">
        <f>TDC!M9*PRDtwh!$L$2</f>
        <v>42.242622826818128</v>
      </c>
      <c r="E9" s="19">
        <f>TDC!W9*PRDtwh!$L$2</f>
        <v>26.358776651266862</v>
      </c>
      <c r="F9" s="20">
        <f>TDC!X9*PRDtwh!$L$2</f>
        <v>74.114535031468918</v>
      </c>
      <c r="G9" s="21">
        <f>TDC!Y9*PRDtwh!$L$2</f>
        <v>44.614936599339522</v>
      </c>
      <c r="H9" s="19">
        <f>TDC!AI9*PRDtwh!$L$2*0.001</f>
        <v>25.89385781911357</v>
      </c>
      <c r="I9" s="20">
        <f>TDC!AJ9*PRDtwh!$L$2*0.001</f>
        <v>77.565327909041713</v>
      </c>
      <c r="J9" s="21">
        <f>TDC!AK9*PRDtwh!$L$2*0.001</f>
        <v>46.399890463183276</v>
      </c>
    </row>
    <row r="10" spans="1:12" ht="15" thickBot="1" x14ac:dyDescent="0.4">
      <c r="A10">
        <v>2050</v>
      </c>
      <c r="B10" s="22">
        <f>TDC!K10*PRDtwh!$L$2</f>
        <v>43.042420293155615</v>
      </c>
      <c r="C10" s="23">
        <f>TDC!L10*PRDtwh!$L$2</f>
        <v>64.725353951234894</v>
      </c>
      <c r="D10" s="24">
        <f>TDC!M10*PRDtwh!$L$2</f>
        <v>23.442705897997854</v>
      </c>
      <c r="E10" s="22">
        <f>TDC!W10*PRDtwh!$L$2</f>
        <v>27.726454460558671</v>
      </c>
      <c r="F10" s="23">
        <f>TDC!X10*PRDtwh!$L$2</f>
        <v>82.432826290780781</v>
      </c>
      <c r="G10" s="24">
        <f>TDC!Y10*PRDtwh!$L$2</f>
        <v>27.417758559196503</v>
      </c>
      <c r="H10" s="22">
        <f>TDC!AI10*PRDtwh!$L$2*0.001</f>
        <v>27.362741575470395</v>
      </c>
      <c r="I10" s="23">
        <f>TDC!AJ10*PRDtwh!$L$2*0.001</f>
        <v>87.725971408483701</v>
      </c>
      <c r="J10" s="24">
        <f>TDC!AK10*PRDtwh!$L$2*0.001</f>
        <v>27.783006521224106</v>
      </c>
    </row>
  </sheetData>
  <mergeCells count="3"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TDC</vt:lpstr>
      <vt:lpstr>PRDtwh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Al-sherbaz</dc:creator>
  <cp:lastModifiedBy>Hassan Al-sherbaz</cp:lastModifiedBy>
  <dcterms:created xsi:type="dcterms:W3CDTF">2019-11-30T15:59:03Z</dcterms:created>
  <dcterms:modified xsi:type="dcterms:W3CDTF">2020-02-06T11:33:41Z</dcterms:modified>
</cp:coreProperties>
</file>