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 Al-sherbaz\Documents\Fourth Year\Hydrogen project\"/>
    </mc:Choice>
  </mc:AlternateContent>
  <xr:revisionPtr revIDLastSave="0" documentId="13_ncr:1_{4E5B2737-9A8D-4E23-B2E2-91C57EF50AAA}" xr6:coauthVersionLast="45" xr6:coauthVersionMax="45" xr10:uidLastSave="{00000000-0000-0000-0000-000000000000}"/>
  <bookViews>
    <workbookView xWindow="-110" yWindow="-110" windowWidth="19420" windowHeight="11020" activeTab="3" xr2:uid="{DA31EF55-DF9D-425A-8C49-1F2B109264D9}"/>
  </bookViews>
  <sheets>
    <sheet name="Main" sheetId="1" r:id="rId1"/>
    <sheet name="Adoption curves" sheetId="3" r:id="rId2"/>
    <sheet name="Distances" sheetId="4" r:id="rId3"/>
    <sheet name="GasNetwor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D3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D20" i="3"/>
  <c r="D33" i="4" l="1"/>
  <c r="D49" i="4" s="1"/>
  <c r="E33" i="4"/>
  <c r="E49" i="4" s="1"/>
  <c r="F33" i="4"/>
  <c r="F49" i="4" s="1"/>
  <c r="G33" i="4"/>
  <c r="G49" i="4" s="1"/>
  <c r="H33" i="4"/>
  <c r="H49" i="4" s="1"/>
  <c r="I33" i="4"/>
  <c r="I49" i="4" s="1"/>
  <c r="J33" i="4"/>
  <c r="J49" i="4" s="1"/>
  <c r="K33" i="4"/>
  <c r="K49" i="4" s="1"/>
  <c r="L33" i="4"/>
  <c r="L49" i="4" s="1"/>
  <c r="M33" i="4"/>
  <c r="M49" i="4" s="1"/>
  <c r="N33" i="4"/>
  <c r="N49" i="4" s="1"/>
  <c r="O33" i="4"/>
  <c r="O49" i="4" s="1"/>
  <c r="C33" i="4"/>
  <c r="C49" i="4" s="1"/>
  <c r="B22" i="4"/>
  <c r="C22" i="4" s="1"/>
  <c r="C38" i="4" s="1"/>
  <c r="B23" i="4"/>
  <c r="F23" i="4" s="1"/>
  <c r="F39" i="4" s="1"/>
  <c r="B24" i="4"/>
  <c r="C24" i="4" s="1"/>
  <c r="C40" i="4" s="1"/>
  <c r="B25" i="4"/>
  <c r="O25" i="4" s="1"/>
  <c r="O41" i="4" s="1"/>
  <c r="B26" i="4"/>
  <c r="G26" i="4" s="1"/>
  <c r="G42" i="4" s="1"/>
  <c r="B27" i="4"/>
  <c r="E27" i="4" s="1"/>
  <c r="E43" i="4" s="1"/>
  <c r="B28" i="4"/>
  <c r="C28" i="4" s="1"/>
  <c r="C44" i="4" s="1"/>
  <c r="B29" i="4"/>
  <c r="O29" i="4" s="1"/>
  <c r="O45" i="4" s="1"/>
  <c r="B30" i="4"/>
  <c r="G30" i="4" s="1"/>
  <c r="G46" i="4" s="1"/>
  <c r="B31" i="4"/>
  <c r="E31" i="4" s="1"/>
  <c r="E47" i="4" s="1"/>
  <c r="B32" i="4"/>
  <c r="C32" i="4" s="1"/>
  <c r="C48" i="4" s="1"/>
  <c r="B21" i="4"/>
  <c r="O21" i="4" s="1"/>
  <c r="O37" i="4" s="1"/>
  <c r="M29" i="4" l="1"/>
  <c r="M45" i="4" s="1"/>
  <c r="E25" i="4"/>
  <c r="E41" i="4" s="1"/>
  <c r="K32" i="4"/>
  <c r="K48" i="4" s="1"/>
  <c r="E29" i="4"/>
  <c r="E45" i="4" s="1"/>
  <c r="I25" i="4"/>
  <c r="I41" i="4" s="1"/>
  <c r="M21" i="4"/>
  <c r="M37" i="4" s="1"/>
  <c r="G32" i="4"/>
  <c r="G48" i="4" s="1"/>
  <c r="K28" i="4"/>
  <c r="K44" i="4" s="1"/>
  <c r="I21" i="4"/>
  <c r="I37" i="4" s="1"/>
  <c r="G28" i="4"/>
  <c r="G44" i="4" s="1"/>
  <c r="K24" i="4"/>
  <c r="K40" i="4" s="1"/>
  <c r="E21" i="4"/>
  <c r="E37" i="4" s="1"/>
  <c r="I29" i="4"/>
  <c r="I45" i="4" s="1"/>
  <c r="M25" i="4"/>
  <c r="M41" i="4" s="1"/>
  <c r="G24" i="4"/>
  <c r="G40" i="4" s="1"/>
  <c r="C31" i="4"/>
  <c r="C47" i="4" s="1"/>
  <c r="C27" i="4"/>
  <c r="C43" i="4" s="1"/>
  <c r="C23" i="4"/>
  <c r="C39" i="4" s="1"/>
  <c r="D21" i="4"/>
  <c r="D37" i="4" s="1"/>
  <c r="D29" i="4"/>
  <c r="D45" i="4" s="1"/>
  <c r="D25" i="4"/>
  <c r="D41" i="4" s="1"/>
  <c r="N32" i="4"/>
  <c r="N48" i="4" s="1"/>
  <c r="J32" i="4"/>
  <c r="J48" i="4" s="1"/>
  <c r="F32" i="4"/>
  <c r="F48" i="4" s="1"/>
  <c r="L31" i="4"/>
  <c r="L47" i="4" s="1"/>
  <c r="H31" i="4"/>
  <c r="H47" i="4" s="1"/>
  <c r="N30" i="4"/>
  <c r="N46" i="4" s="1"/>
  <c r="J30" i="4"/>
  <c r="J46" i="4" s="1"/>
  <c r="F30" i="4"/>
  <c r="F46" i="4" s="1"/>
  <c r="L29" i="4"/>
  <c r="L45" i="4" s="1"/>
  <c r="H29" i="4"/>
  <c r="H45" i="4" s="1"/>
  <c r="N28" i="4"/>
  <c r="N44" i="4" s="1"/>
  <c r="J28" i="4"/>
  <c r="J44" i="4" s="1"/>
  <c r="F28" i="4"/>
  <c r="F44" i="4" s="1"/>
  <c r="L27" i="4"/>
  <c r="L43" i="4" s="1"/>
  <c r="H27" i="4"/>
  <c r="H43" i="4" s="1"/>
  <c r="N26" i="4"/>
  <c r="N42" i="4" s="1"/>
  <c r="J26" i="4"/>
  <c r="J42" i="4" s="1"/>
  <c r="F26" i="4"/>
  <c r="F42" i="4" s="1"/>
  <c r="L25" i="4"/>
  <c r="L41" i="4" s="1"/>
  <c r="H25" i="4"/>
  <c r="H41" i="4" s="1"/>
  <c r="N24" i="4"/>
  <c r="N40" i="4" s="1"/>
  <c r="J24" i="4"/>
  <c r="J40" i="4" s="1"/>
  <c r="F24" i="4"/>
  <c r="F40" i="4" s="1"/>
  <c r="L23" i="4"/>
  <c r="L39" i="4" s="1"/>
  <c r="H23" i="4"/>
  <c r="H39" i="4" s="1"/>
  <c r="N22" i="4"/>
  <c r="N38" i="4" s="1"/>
  <c r="J22" i="4"/>
  <c r="J38" i="4" s="1"/>
  <c r="F22" i="4"/>
  <c r="F38" i="4" s="1"/>
  <c r="L21" i="4"/>
  <c r="L37" i="4" s="1"/>
  <c r="H21" i="4"/>
  <c r="H37" i="4" s="1"/>
  <c r="C21" i="4"/>
  <c r="C37" i="4" s="1"/>
  <c r="C30" i="4"/>
  <c r="C46" i="4" s="1"/>
  <c r="C26" i="4"/>
  <c r="C42" i="4" s="1"/>
  <c r="O32" i="4"/>
  <c r="O48" i="4" s="1"/>
  <c r="O28" i="4"/>
  <c r="O44" i="4" s="1"/>
  <c r="O24" i="4"/>
  <c r="O40" i="4" s="1"/>
  <c r="M23" i="4"/>
  <c r="M39" i="4" s="1"/>
  <c r="I23" i="4"/>
  <c r="I39" i="4" s="1"/>
  <c r="E23" i="4"/>
  <c r="E39" i="4" s="1"/>
  <c r="K22" i="4"/>
  <c r="K38" i="4" s="1"/>
  <c r="G22" i="4"/>
  <c r="G38" i="4" s="1"/>
  <c r="D32" i="4"/>
  <c r="D48" i="4" s="1"/>
  <c r="D28" i="4"/>
  <c r="D44" i="4" s="1"/>
  <c r="D24" i="4"/>
  <c r="D40" i="4" s="1"/>
  <c r="M32" i="4"/>
  <c r="M48" i="4" s="1"/>
  <c r="I32" i="4"/>
  <c r="I48" i="4" s="1"/>
  <c r="E32" i="4"/>
  <c r="E48" i="4" s="1"/>
  <c r="K31" i="4"/>
  <c r="K47" i="4" s="1"/>
  <c r="G31" i="4"/>
  <c r="G47" i="4" s="1"/>
  <c r="M30" i="4"/>
  <c r="M46" i="4" s="1"/>
  <c r="I30" i="4"/>
  <c r="I46" i="4" s="1"/>
  <c r="E30" i="4"/>
  <c r="E46" i="4" s="1"/>
  <c r="K29" i="4"/>
  <c r="K45" i="4" s="1"/>
  <c r="G29" i="4"/>
  <c r="G45" i="4" s="1"/>
  <c r="M28" i="4"/>
  <c r="M44" i="4" s="1"/>
  <c r="I28" i="4"/>
  <c r="I44" i="4" s="1"/>
  <c r="E28" i="4"/>
  <c r="E44" i="4" s="1"/>
  <c r="K27" i="4"/>
  <c r="K43" i="4" s="1"/>
  <c r="G27" i="4"/>
  <c r="G43" i="4" s="1"/>
  <c r="M26" i="4"/>
  <c r="M42" i="4" s="1"/>
  <c r="I26" i="4"/>
  <c r="I42" i="4" s="1"/>
  <c r="E26" i="4"/>
  <c r="E42" i="4" s="1"/>
  <c r="K25" i="4"/>
  <c r="K41" i="4" s="1"/>
  <c r="G25" i="4"/>
  <c r="G41" i="4" s="1"/>
  <c r="M24" i="4"/>
  <c r="M40" i="4" s="1"/>
  <c r="I24" i="4"/>
  <c r="I40" i="4" s="1"/>
  <c r="E24" i="4"/>
  <c r="E40" i="4" s="1"/>
  <c r="K23" i="4"/>
  <c r="K39" i="4" s="1"/>
  <c r="G23" i="4"/>
  <c r="G39" i="4" s="1"/>
  <c r="M22" i="4"/>
  <c r="M38" i="4" s="1"/>
  <c r="I22" i="4"/>
  <c r="I38" i="4" s="1"/>
  <c r="E22" i="4"/>
  <c r="E38" i="4" s="1"/>
  <c r="K21" i="4"/>
  <c r="K37" i="4" s="1"/>
  <c r="G21" i="4"/>
  <c r="G37" i="4" s="1"/>
  <c r="C29" i="4"/>
  <c r="C45" i="4" s="1"/>
  <c r="C25" i="4"/>
  <c r="C41" i="4" s="1"/>
  <c r="O31" i="4"/>
  <c r="O47" i="4" s="1"/>
  <c r="O27" i="4"/>
  <c r="O43" i="4" s="1"/>
  <c r="O23" i="4"/>
  <c r="O39" i="4" s="1"/>
  <c r="D31" i="4"/>
  <c r="D47" i="4" s="1"/>
  <c r="D27" i="4"/>
  <c r="D43" i="4" s="1"/>
  <c r="D23" i="4"/>
  <c r="D39" i="4" s="1"/>
  <c r="L32" i="4"/>
  <c r="L48" i="4" s="1"/>
  <c r="H32" i="4"/>
  <c r="H48" i="4" s="1"/>
  <c r="N31" i="4"/>
  <c r="N47" i="4" s="1"/>
  <c r="J31" i="4"/>
  <c r="J47" i="4" s="1"/>
  <c r="F31" i="4"/>
  <c r="F47" i="4" s="1"/>
  <c r="L30" i="4"/>
  <c r="L46" i="4" s="1"/>
  <c r="H30" i="4"/>
  <c r="H46" i="4" s="1"/>
  <c r="N29" i="4"/>
  <c r="N45" i="4" s="1"/>
  <c r="J29" i="4"/>
  <c r="J45" i="4" s="1"/>
  <c r="F29" i="4"/>
  <c r="F45" i="4" s="1"/>
  <c r="L28" i="4"/>
  <c r="L44" i="4" s="1"/>
  <c r="H28" i="4"/>
  <c r="H44" i="4" s="1"/>
  <c r="N27" i="4"/>
  <c r="N43" i="4" s="1"/>
  <c r="J27" i="4"/>
  <c r="J43" i="4" s="1"/>
  <c r="F27" i="4"/>
  <c r="F43" i="4" s="1"/>
  <c r="L26" i="4"/>
  <c r="L42" i="4" s="1"/>
  <c r="H26" i="4"/>
  <c r="H42" i="4" s="1"/>
  <c r="N25" i="4"/>
  <c r="N41" i="4" s="1"/>
  <c r="J25" i="4"/>
  <c r="J41" i="4" s="1"/>
  <c r="F25" i="4"/>
  <c r="F41" i="4" s="1"/>
  <c r="L24" i="4"/>
  <c r="L40" i="4" s="1"/>
  <c r="H24" i="4"/>
  <c r="H40" i="4" s="1"/>
  <c r="N23" i="4"/>
  <c r="N39" i="4" s="1"/>
  <c r="J23" i="4"/>
  <c r="J39" i="4" s="1"/>
  <c r="L22" i="4"/>
  <c r="L38" i="4" s="1"/>
  <c r="H22" i="4"/>
  <c r="H38" i="4" s="1"/>
  <c r="N21" i="4"/>
  <c r="N37" i="4" s="1"/>
  <c r="J21" i="4"/>
  <c r="J37" i="4" s="1"/>
  <c r="F21" i="4"/>
  <c r="F37" i="4" s="1"/>
  <c r="O30" i="4"/>
  <c r="O46" i="4" s="1"/>
  <c r="O26" i="4"/>
  <c r="O42" i="4" s="1"/>
  <c r="O22" i="4"/>
  <c r="O38" i="4" s="1"/>
  <c r="D30" i="4"/>
  <c r="D46" i="4" s="1"/>
  <c r="D26" i="4"/>
  <c r="D42" i="4" s="1"/>
  <c r="D22" i="4"/>
  <c r="D38" i="4" s="1"/>
  <c r="M31" i="4"/>
  <c r="M47" i="4" s="1"/>
  <c r="I31" i="4"/>
  <c r="I47" i="4" s="1"/>
  <c r="K30" i="4"/>
  <c r="K46" i="4" s="1"/>
  <c r="M27" i="4"/>
  <c r="M43" i="4" s="1"/>
  <c r="I27" i="4"/>
  <c r="I43" i="4" s="1"/>
  <c r="K26" i="4"/>
  <c r="K42" i="4" s="1"/>
  <c r="M21" i="3"/>
  <c r="AG21" i="3"/>
  <c r="AG24" i="3"/>
  <c r="U25" i="3"/>
  <c r="I28" i="3"/>
  <c r="AG28" i="3"/>
  <c r="U29" i="3"/>
  <c r="E32" i="3"/>
  <c r="AC32" i="3"/>
  <c r="AG32" i="3"/>
  <c r="D24" i="3"/>
  <c r="AG22" i="3"/>
  <c r="AF26" i="3"/>
  <c r="AE30" i="3"/>
  <c r="AD24" i="3"/>
  <c r="AC22" i="3"/>
  <c r="AB30" i="3"/>
  <c r="AA23" i="3"/>
  <c r="Z28" i="3"/>
  <c r="Y22" i="3"/>
  <c r="X26" i="3"/>
  <c r="W30" i="3"/>
  <c r="V24" i="3"/>
  <c r="U22" i="3"/>
  <c r="T22" i="3"/>
  <c r="S26" i="3"/>
  <c r="R28" i="3"/>
  <c r="Q22" i="3"/>
  <c r="P26" i="3"/>
  <c r="O30" i="3"/>
  <c r="N24" i="3"/>
  <c r="M22" i="3"/>
  <c r="L30" i="3"/>
  <c r="K23" i="3"/>
  <c r="J28" i="3"/>
  <c r="I22" i="3"/>
  <c r="H26" i="3"/>
  <c r="G30" i="3"/>
  <c r="E22" i="3"/>
  <c r="F4" i="3"/>
  <c r="G6" i="3"/>
  <c r="H6" i="3"/>
  <c r="J8" i="3"/>
  <c r="K8" i="3"/>
  <c r="L8" i="3"/>
  <c r="N4" i="3"/>
  <c r="O5" i="3"/>
  <c r="P5" i="3"/>
  <c r="R8" i="3"/>
  <c r="S8" i="3"/>
  <c r="T8" i="3"/>
  <c r="V6" i="3"/>
  <c r="W6" i="3"/>
  <c r="X4" i="3"/>
  <c r="Z4" i="3"/>
  <c r="AA8" i="3"/>
  <c r="AB7" i="3"/>
  <c r="AD7" i="3"/>
  <c r="AE4" i="3"/>
  <c r="AF7" i="3"/>
  <c r="D15" i="3"/>
  <c r="B5" i="3"/>
  <c r="B22" i="3" s="1"/>
  <c r="B6" i="3"/>
  <c r="B23" i="3" s="1"/>
  <c r="B7" i="3"/>
  <c r="B24" i="3" s="1"/>
  <c r="B8" i="3"/>
  <c r="B25" i="3" s="1"/>
  <c r="B9" i="3"/>
  <c r="B26" i="3" s="1"/>
  <c r="B10" i="3"/>
  <c r="B27" i="3" s="1"/>
  <c r="B11" i="3"/>
  <c r="B28" i="3" s="1"/>
  <c r="B12" i="3"/>
  <c r="B29" i="3" s="1"/>
  <c r="B13" i="3"/>
  <c r="B30" i="3" s="1"/>
  <c r="B14" i="3"/>
  <c r="B31" i="3" s="1"/>
  <c r="B15" i="3"/>
  <c r="B32" i="3" s="1"/>
  <c r="B4" i="3"/>
  <c r="B21" i="3" s="1"/>
  <c r="U32" i="3" l="1"/>
  <c r="AG31" i="3"/>
  <c r="Q29" i="3"/>
  <c r="Y28" i="3"/>
  <c r="E28" i="3"/>
  <c r="Q25" i="3"/>
  <c r="Y24" i="3"/>
  <c r="AC21" i="3"/>
  <c r="I21" i="3"/>
  <c r="Q32" i="3"/>
  <c r="AG29" i="3"/>
  <c r="I29" i="3"/>
  <c r="U28" i="3"/>
  <c r="AG25" i="3"/>
  <c r="I25" i="3"/>
  <c r="U24" i="3"/>
  <c r="Y21" i="3"/>
  <c r="M32" i="3"/>
  <c r="Y29" i="3"/>
  <c r="E29" i="3"/>
  <c r="Q28" i="3"/>
  <c r="Y25" i="3"/>
  <c r="E25" i="3"/>
  <c r="Q24" i="3"/>
  <c r="Q21" i="3"/>
  <c r="Y32" i="3"/>
  <c r="I32" i="3"/>
  <c r="AC29" i="3"/>
  <c r="M29" i="3"/>
  <c r="AC28" i="3"/>
  <c r="M28" i="3"/>
  <c r="AC25" i="3"/>
  <c r="M25" i="3"/>
  <c r="AC24" i="3"/>
  <c r="M24" i="3"/>
  <c r="U21" i="3"/>
  <c r="E21" i="3"/>
  <c r="AG15" i="3"/>
  <c r="AG6" i="3"/>
  <c r="AC15" i="3"/>
  <c r="AC6" i="3"/>
  <c r="Y15" i="3"/>
  <c r="Y6" i="3"/>
  <c r="U15" i="3"/>
  <c r="U6" i="3"/>
  <c r="Q15" i="3"/>
  <c r="Q6" i="3"/>
  <c r="M15" i="3"/>
  <c r="M6" i="3"/>
  <c r="I15" i="3"/>
  <c r="I6" i="3"/>
  <c r="E15" i="3"/>
  <c r="E6" i="3"/>
  <c r="D13" i="3"/>
  <c r="D9" i="3"/>
  <c r="D5" i="3"/>
  <c r="AD14" i="3"/>
  <c r="Z14" i="3"/>
  <c r="V14" i="3"/>
  <c r="R14" i="3"/>
  <c r="N14" i="3"/>
  <c r="J14" i="3"/>
  <c r="F14" i="3"/>
  <c r="AE13" i="3"/>
  <c r="AA13" i="3"/>
  <c r="W13" i="3"/>
  <c r="H113" i="3" s="1"/>
  <c r="S13" i="3"/>
  <c r="O13" i="3"/>
  <c r="K13" i="3"/>
  <c r="G13" i="3"/>
  <c r="AF12" i="3"/>
  <c r="AB12" i="3"/>
  <c r="X12" i="3"/>
  <c r="T12" i="3"/>
  <c r="P12" i="3"/>
  <c r="L12" i="3"/>
  <c r="H12" i="3"/>
  <c r="AG11" i="3"/>
  <c r="AC11" i="3"/>
  <c r="Y11" i="3"/>
  <c r="U11" i="3"/>
  <c r="Q11" i="3"/>
  <c r="M11" i="3"/>
  <c r="P80" i="3" s="1"/>
  <c r="I11" i="3"/>
  <c r="E11" i="3"/>
  <c r="AD10" i="3"/>
  <c r="Z10" i="3"/>
  <c r="V10" i="3"/>
  <c r="R10" i="3"/>
  <c r="N10" i="3"/>
  <c r="J10" i="3"/>
  <c r="F10" i="3"/>
  <c r="AE9" i="3"/>
  <c r="AA9" i="3"/>
  <c r="W9" i="3"/>
  <c r="S9" i="3"/>
  <c r="O9" i="3"/>
  <c r="K9" i="3"/>
  <c r="G9" i="3"/>
  <c r="AF8" i="3"/>
  <c r="AB8" i="3"/>
  <c r="X8" i="3"/>
  <c r="P8" i="3"/>
  <c r="H8" i="3"/>
  <c r="AG7" i="3"/>
  <c r="AA7" i="3"/>
  <c r="V7" i="3"/>
  <c r="Q7" i="3"/>
  <c r="K7" i="3"/>
  <c r="F7" i="3"/>
  <c r="AD6" i="3"/>
  <c r="X6" i="3"/>
  <c r="S6" i="3"/>
  <c r="N6" i="3"/>
  <c r="AF5" i="3"/>
  <c r="AA5" i="3"/>
  <c r="U5" i="3"/>
  <c r="K5" i="3"/>
  <c r="E5" i="3"/>
  <c r="AC4" i="3"/>
  <c r="R4" i="3"/>
  <c r="J4" i="3"/>
  <c r="AF15" i="3"/>
  <c r="X15" i="3"/>
  <c r="X7" i="3"/>
  <c r="T15" i="3"/>
  <c r="T7" i="3"/>
  <c r="P4" i="3"/>
  <c r="P15" i="3"/>
  <c r="P7" i="3"/>
  <c r="L4" i="3"/>
  <c r="L15" i="3"/>
  <c r="L7" i="3"/>
  <c r="H15" i="3"/>
  <c r="H4" i="3"/>
  <c r="H7" i="3"/>
  <c r="D12" i="3"/>
  <c r="D8" i="3"/>
  <c r="AG14" i="3"/>
  <c r="AC14" i="3"/>
  <c r="Y14" i="3"/>
  <c r="U14" i="3"/>
  <c r="Q14" i="3"/>
  <c r="M14" i="3"/>
  <c r="I14" i="3"/>
  <c r="E14" i="3"/>
  <c r="AD13" i="3"/>
  <c r="Z13" i="3"/>
  <c r="V13" i="3"/>
  <c r="R13" i="3"/>
  <c r="N13" i="3"/>
  <c r="J13" i="3"/>
  <c r="F13" i="3"/>
  <c r="AE12" i="3"/>
  <c r="AA12" i="3"/>
  <c r="W12" i="3"/>
  <c r="S12" i="3"/>
  <c r="O12" i="3"/>
  <c r="K12" i="3"/>
  <c r="G12" i="3"/>
  <c r="AF11" i="3"/>
  <c r="AB11" i="3"/>
  <c r="X11" i="3"/>
  <c r="T11" i="3"/>
  <c r="P11" i="3"/>
  <c r="L11" i="3"/>
  <c r="H11" i="3"/>
  <c r="AG10" i="3"/>
  <c r="AC10" i="3"/>
  <c r="Y10" i="3"/>
  <c r="U10" i="3"/>
  <c r="Q10" i="3"/>
  <c r="M10" i="3"/>
  <c r="I10" i="3"/>
  <c r="E10" i="3"/>
  <c r="AD9" i="3"/>
  <c r="Z9" i="3"/>
  <c r="V9" i="3"/>
  <c r="R9" i="3"/>
  <c r="N9" i="3"/>
  <c r="J9" i="3"/>
  <c r="F9" i="3"/>
  <c r="AE8" i="3"/>
  <c r="W8" i="3"/>
  <c r="O8" i="3"/>
  <c r="G8" i="3"/>
  <c r="AE7" i="3"/>
  <c r="Z7" i="3"/>
  <c r="U7" i="3"/>
  <c r="O7" i="3"/>
  <c r="J7" i="3"/>
  <c r="E7" i="3"/>
  <c r="AB6" i="3"/>
  <c r="R6" i="3"/>
  <c r="L6" i="3"/>
  <c r="AE5" i="3"/>
  <c r="Y5" i="3"/>
  <c r="T5" i="3"/>
  <c r="I5" i="3"/>
  <c r="AG4" i="3"/>
  <c r="M134" i="3" s="1"/>
  <c r="AB4" i="3"/>
  <c r="V4" i="3"/>
  <c r="Q4" i="3"/>
  <c r="I4" i="3"/>
  <c r="AE15" i="3"/>
  <c r="AA15" i="3"/>
  <c r="AA4" i="3"/>
  <c r="W15" i="3"/>
  <c r="W4" i="3"/>
  <c r="S15" i="3"/>
  <c r="S4" i="3"/>
  <c r="O15" i="3"/>
  <c r="O4" i="3"/>
  <c r="K15" i="3"/>
  <c r="K4" i="3"/>
  <c r="G15" i="3"/>
  <c r="G4" i="3"/>
  <c r="D4" i="3"/>
  <c r="D11" i="3"/>
  <c r="D7" i="3"/>
  <c r="AF14" i="3"/>
  <c r="AB14" i="3"/>
  <c r="X14" i="3"/>
  <c r="T14" i="3"/>
  <c r="P14" i="3"/>
  <c r="L14" i="3"/>
  <c r="H14" i="3"/>
  <c r="AG13" i="3"/>
  <c r="AC13" i="3"/>
  <c r="Y13" i="3"/>
  <c r="U13" i="3"/>
  <c r="Q13" i="3"/>
  <c r="M13" i="3"/>
  <c r="I13" i="3"/>
  <c r="E13" i="3"/>
  <c r="AD12" i="3"/>
  <c r="Z12" i="3"/>
  <c r="V12" i="3"/>
  <c r="R12" i="3"/>
  <c r="N12" i="3"/>
  <c r="J12" i="3"/>
  <c r="F12" i="3"/>
  <c r="AE11" i="3"/>
  <c r="AA11" i="3"/>
  <c r="W11" i="3"/>
  <c r="S11" i="3"/>
  <c r="O11" i="3"/>
  <c r="K11" i="3"/>
  <c r="G11" i="3"/>
  <c r="AF10" i="3"/>
  <c r="AB10" i="3"/>
  <c r="X10" i="3"/>
  <c r="T10" i="3"/>
  <c r="P10" i="3"/>
  <c r="L10" i="3"/>
  <c r="H10" i="3"/>
  <c r="AG9" i="3"/>
  <c r="AC9" i="3"/>
  <c r="Y9" i="3"/>
  <c r="U9" i="3"/>
  <c r="Q9" i="3"/>
  <c r="M9" i="3"/>
  <c r="I9" i="3"/>
  <c r="E9" i="3"/>
  <c r="AD8" i="3"/>
  <c r="Z8" i="3"/>
  <c r="V8" i="3"/>
  <c r="N8" i="3"/>
  <c r="F8" i="3"/>
  <c r="Y7" i="3"/>
  <c r="S7" i="3"/>
  <c r="N7" i="3"/>
  <c r="I7" i="3"/>
  <c r="AF6" i="3"/>
  <c r="AA6" i="3"/>
  <c r="P6" i="3"/>
  <c r="K6" i="3"/>
  <c r="F6" i="3"/>
  <c r="AC5" i="3"/>
  <c r="X5" i="3"/>
  <c r="S5" i="3"/>
  <c r="M5" i="3"/>
  <c r="C74" i="3" s="1"/>
  <c r="H5" i="3"/>
  <c r="AF4" i="3"/>
  <c r="U4" i="3"/>
  <c r="AB15" i="3"/>
  <c r="AD15" i="3"/>
  <c r="AD5" i="3"/>
  <c r="Z15" i="3"/>
  <c r="Z5" i="3"/>
  <c r="V15" i="3"/>
  <c r="V5" i="3"/>
  <c r="R15" i="3"/>
  <c r="R5" i="3"/>
  <c r="N15" i="3"/>
  <c r="N5" i="3"/>
  <c r="J15" i="3"/>
  <c r="J5" i="3"/>
  <c r="F15" i="3"/>
  <c r="F5" i="3"/>
  <c r="D14" i="3"/>
  <c r="D10" i="3"/>
  <c r="D6" i="3"/>
  <c r="AE14" i="3"/>
  <c r="AA14" i="3"/>
  <c r="W14" i="3"/>
  <c r="S14" i="3"/>
  <c r="O14" i="3"/>
  <c r="K14" i="3"/>
  <c r="G14" i="3"/>
  <c r="AF13" i="3"/>
  <c r="AB13" i="3"/>
  <c r="X13" i="3"/>
  <c r="T13" i="3"/>
  <c r="P13" i="3"/>
  <c r="L13" i="3"/>
  <c r="H13" i="3"/>
  <c r="AG12" i="3"/>
  <c r="AC12" i="3"/>
  <c r="Y12" i="3"/>
  <c r="U12" i="3"/>
  <c r="Q12" i="3"/>
  <c r="M12" i="3"/>
  <c r="I12" i="3"/>
  <c r="E12" i="3"/>
  <c r="AD11" i="3"/>
  <c r="Z11" i="3"/>
  <c r="V11" i="3"/>
  <c r="R11" i="3"/>
  <c r="N96" i="3" s="1"/>
  <c r="N11" i="3"/>
  <c r="J11" i="3"/>
  <c r="F11" i="3"/>
  <c r="AE10" i="3"/>
  <c r="AA10" i="3"/>
  <c r="W10" i="3"/>
  <c r="S10" i="3"/>
  <c r="O10" i="3"/>
  <c r="K10" i="3"/>
  <c r="G10" i="3"/>
  <c r="AF9" i="3"/>
  <c r="AB9" i="3"/>
  <c r="X9" i="3"/>
  <c r="T9" i="3"/>
  <c r="P9" i="3"/>
  <c r="L9" i="3"/>
  <c r="H9" i="3"/>
  <c r="Q63" i="3" s="1"/>
  <c r="AG8" i="3"/>
  <c r="AC8" i="3"/>
  <c r="Y8" i="3"/>
  <c r="U8" i="3"/>
  <c r="Q8" i="3"/>
  <c r="M8" i="3"/>
  <c r="Q77" i="3" s="1"/>
  <c r="I8" i="3"/>
  <c r="E8" i="3"/>
  <c r="AC7" i="3"/>
  <c r="W7" i="3"/>
  <c r="R7" i="3"/>
  <c r="M7" i="3"/>
  <c r="G7" i="3"/>
  <c r="AE6" i="3"/>
  <c r="Z6" i="3"/>
  <c r="T6" i="3"/>
  <c r="O6" i="3"/>
  <c r="J6" i="3"/>
  <c r="AG5" i="3"/>
  <c r="AB5" i="3"/>
  <c r="W5" i="3"/>
  <c r="Q5" i="3"/>
  <c r="L5" i="3"/>
  <c r="G5" i="3"/>
  <c r="AD4" i="3"/>
  <c r="Y4" i="3"/>
  <c r="T4" i="3"/>
  <c r="M4" i="3"/>
  <c r="R73" i="3" s="1"/>
  <c r="E4" i="3"/>
  <c r="D29" i="3"/>
  <c r="AF32" i="3"/>
  <c r="Z32" i="3"/>
  <c r="P32" i="3"/>
  <c r="J32" i="3"/>
  <c r="AA31" i="3"/>
  <c r="S31" i="3"/>
  <c r="K31" i="3"/>
  <c r="AF30" i="3"/>
  <c r="X30" i="3"/>
  <c r="P30" i="3"/>
  <c r="H30" i="3"/>
  <c r="AE27" i="3"/>
  <c r="W27" i="3"/>
  <c r="O27" i="3"/>
  <c r="G27" i="3"/>
  <c r="AB26" i="3"/>
  <c r="T26" i="3"/>
  <c r="L26" i="3"/>
  <c r="AE23" i="3"/>
  <c r="O23" i="3"/>
  <c r="AB22" i="3"/>
  <c r="L22" i="3"/>
  <c r="F21" i="3"/>
  <c r="F25" i="3"/>
  <c r="F29" i="3"/>
  <c r="F22" i="3"/>
  <c r="F26" i="3"/>
  <c r="F30" i="3"/>
  <c r="F23" i="3"/>
  <c r="J21" i="3"/>
  <c r="J25" i="3"/>
  <c r="J29" i="3"/>
  <c r="J22" i="3"/>
  <c r="J26" i="3"/>
  <c r="J30" i="3"/>
  <c r="J23" i="3"/>
  <c r="N21" i="3"/>
  <c r="N25" i="3"/>
  <c r="N29" i="3"/>
  <c r="N22" i="3"/>
  <c r="N26" i="3"/>
  <c r="N30" i="3"/>
  <c r="N23" i="3"/>
  <c r="R21" i="3"/>
  <c r="R25" i="3"/>
  <c r="R29" i="3"/>
  <c r="R22" i="3"/>
  <c r="R26" i="3"/>
  <c r="R30" i="3"/>
  <c r="R23" i="3"/>
  <c r="F91" i="3" s="1"/>
  <c r="V21" i="3"/>
  <c r="V25" i="3"/>
  <c r="V29" i="3"/>
  <c r="V22" i="3"/>
  <c r="V26" i="3"/>
  <c r="V30" i="3"/>
  <c r="V23" i="3"/>
  <c r="Z21" i="3"/>
  <c r="Z25" i="3"/>
  <c r="Z29" i="3"/>
  <c r="Z22" i="3"/>
  <c r="Z26" i="3"/>
  <c r="Z30" i="3"/>
  <c r="Z23" i="3"/>
  <c r="AD21" i="3"/>
  <c r="AD25" i="3"/>
  <c r="AD29" i="3"/>
  <c r="AD22" i="3"/>
  <c r="AD26" i="3"/>
  <c r="AD30" i="3"/>
  <c r="AD23" i="3"/>
  <c r="D22" i="3"/>
  <c r="D26" i="3"/>
  <c r="D30" i="3"/>
  <c r="D28" i="3"/>
  <c r="D23" i="3"/>
  <c r="AD32" i="3"/>
  <c r="T32" i="3"/>
  <c r="N32" i="3"/>
  <c r="Z31" i="3"/>
  <c r="R31" i="3"/>
  <c r="J31" i="3"/>
  <c r="AB29" i="3"/>
  <c r="T29" i="3"/>
  <c r="L29" i="3"/>
  <c r="AD27" i="3"/>
  <c r="V27" i="3"/>
  <c r="N27" i="3"/>
  <c r="F27" i="3"/>
  <c r="AA26" i="3"/>
  <c r="K26" i="3"/>
  <c r="AF25" i="3"/>
  <c r="X25" i="3"/>
  <c r="P25" i="3"/>
  <c r="H25" i="3"/>
  <c r="X22" i="3"/>
  <c r="H22" i="3"/>
  <c r="G24" i="3"/>
  <c r="G28" i="3"/>
  <c r="G32" i="3"/>
  <c r="G21" i="3"/>
  <c r="G25" i="3"/>
  <c r="G29" i="3"/>
  <c r="G22" i="3"/>
  <c r="K24" i="3"/>
  <c r="K28" i="3"/>
  <c r="K32" i="3"/>
  <c r="K21" i="3"/>
  <c r="K25" i="3"/>
  <c r="K29" i="3"/>
  <c r="K22" i="3"/>
  <c r="O24" i="3"/>
  <c r="O28" i="3"/>
  <c r="O32" i="3"/>
  <c r="O21" i="3"/>
  <c r="O25" i="3"/>
  <c r="O29" i="3"/>
  <c r="O22" i="3"/>
  <c r="S24" i="3"/>
  <c r="S28" i="3"/>
  <c r="S32" i="3"/>
  <c r="S21" i="3"/>
  <c r="S25" i="3"/>
  <c r="S29" i="3"/>
  <c r="S22" i="3"/>
  <c r="W24" i="3"/>
  <c r="W28" i="3"/>
  <c r="W32" i="3"/>
  <c r="I115" i="3" s="1"/>
  <c r="W21" i="3"/>
  <c r="W25" i="3"/>
  <c r="W29" i="3"/>
  <c r="W22" i="3"/>
  <c r="AA24" i="3"/>
  <c r="AA28" i="3"/>
  <c r="AA32" i="3"/>
  <c r="AA21" i="3"/>
  <c r="AA25" i="3"/>
  <c r="AA29" i="3"/>
  <c r="AA22" i="3"/>
  <c r="AE24" i="3"/>
  <c r="AE28" i="3"/>
  <c r="AE32" i="3"/>
  <c r="AE21" i="3"/>
  <c r="AE25" i="3"/>
  <c r="AE29" i="3"/>
  <c r="AE22" i="3"/>
  <c r="D32" i="3"/>
  <c r="D27" i="3"/>
  <c r="D21" i="3"/>
  <c r="X32" i="3"/>
  <c r="R32" i="3"/>
  <c r="H32" i="3"/>
  <c r="AE31" i="3"/>
  <c r="W31" i="3"/>
  <c r="C114" i="3" s="1"/>
  <c r="O31" i="3"/>
  <c r="G31" i="3"/>
  <c r="T30" i="3"/>
  <c r="AD28" i="3"/>
  <c r="V28" i="3"/>
  <c r="N28" i="3"/>
  <c r="F28" i="3"/>
  <c r="AA27" i="3"/>
  <c r="S27" i="3"/>
  <c r="K27" i="3"/>
  <c r="Z24" i="3"/>
  <c r="R24" i="3"/>
  <c r="J24" i="3"/>
  <c r="W23" i="3"/>
  <c r="G23" i="3"/>
  <c r="H23" i="3"/>
  <c r="Q60" i="3" s="1"/>
  <c r="H27" i="3"/>
  <c r="H31" i="3"/>
  <c r="H24" i="3"/>
  <c r="H28" i="3"/>
  <c r="H21" i="3"/>
  <c r="N58" i="3" s="1"/>
  <c r="L23" i="3"/>
  <c r="L27" i="3"/>
  <c r="L31" i="3"/>
  <c r="L24" i="3"/>
  <c r="L28" i="3"/>
  <c r="L21" i="3"/>
  <c r="P23" i="3"/>
  <c r="P27" i="3"/>
  <c r="P31" i="3"/>
  <c r="P24" i="3"/>
  <c r="P28" i="3"/>
  <c r="P21" i="3"/>
  <c r="T23" i="3"/>
  <c r="T27" i="3"/>
  <c r="T31" i="3"/>
  <c r="T24" i="3"/>
  <c r="T28" i="3"/>
  <c r="T21" i="3"/>
  <c r="X23" i="3"/>
  <c r="X27" i="3"/>
  <c r="X31" i="3"/>
  <c r="X24" i="3"/>
  <c r="X28" i="3"/>
  <c r="X21" i="3"/>
  <c r="AB23" i="3"/>
  <c r="AB27" i="3"/>
  <c r="AB31" i="3"/>
  <c r="N129" i="3" s="1"/>
  <c r="AB24" i="3"/>
  <c r="AB28" i="3"/>
  <c r="AB21" i="3"/>
  <c r="AF23" i="3"/>
  <c r="AF27" i="3"/>
  <c r="AF31" i="3"/>
  <c r="AF24" i="3"/>
  <c r="AF28" i="3"/>
  <c r="AF21" i="3"/>
  <c r="D31" i="3"/>
  <c r="D25" i="3"/>
  <c r="AB32" i="3"/>
  <c r="J130" i="3" s="1"/>
  <c r="V32" i="3"/>
  <c r="L32" i="3"/>
  <c r="F32" i="3"/>
  <c r="AD31" i="3"/>
  <c r="V31" i="3"/>
  <c r="N31" i="3"/>
  <c r="F31" i="3"/>
  <c r="AA30" i="3"/>
  <c r="S30" i="3"/>
  <c r="K30" i="3"/>
  <c r="AF29" i="3"/>
  <c r="X29" i="3"/>
  <c r="P29" i="3"/>
  <c r="H29" i="3"/>
  <c r="Z27" i="3"/>
  <c r="R27" i="3"/>
  <c r="J27" i="3"/>
  <c r="AE26" i="3"/>
  <c r="W26" i="3"/>
  <c r="O26" i="3"/>
  <c r="G26" i="3"/>
  <c r="AB25" i="3"/>
  <c r="T25" i="3"/>
  <c r="L25" i="3"/>
  <c r="F24" i="3"/>
  <c r="S23" i="3"/>
  <c r="AF22" i="3"/>
  <c r="P22" i="3"/>
  <c r="I24" i="3"/>
  <c r="E24" i="3"/>
  <c r="AC31" i="3"/>
  <c r="Y31" i="3"/>
  <c r="U31" i="3"/>
  <c r="Q31" i="3"/>
  <c r="M31" i="3"/>
  <c r="I31" i="3"/>
  <c r="E31" i="3"/>
  <c r="AG27" i="3"/>
  <c r="G140" i="3" s="1"/>
  <c r="AC27" i="3"/>
  <c r="Y27" i="3"/>
  <c r="U27" i="3"/>
  <c r="Q27" i="3"/>
  <c r="M27" i="3"/>
  <c r="P79" i="3" s="1"/>
  <c r="I27" i="3"/>
  <c r="E27" i="3"/>
  <c r="AG23" i="3"/>
  <c r="AC23" i="3"/>
  <c r="Y23" i="3"/>
  <c r="U23" i="3"/>
  <c r="Q23" i="3"/>
  <c r="M23" i="3"/>
  <c r="N75" i="3" s="1"/>
  <c r="I23" i="3"/>
  <c r="E23" i="3"/>
  <c r="AG30" i="3"/>
  <c r="AC30" i="3"/>
  <c r="Y30" i="3"/>
  <c r="U30" i="3"/>
  <c r="Q30" i="3"/>
  <c r="M30" i="3"/>
  <c r="G82" i="3" s="1"/>
  <c r="I30" i="3"/>
  <c r="E30" i="3"/>
  <c r="AG26" i="3"/>
  <c r="AC26" i="3"/>
  <c r="Y26" i="3"/>
  <c r="U26" i="3"/>
  <c r="Q26" i="3"/>
  <c r="M26" i="3"/>
  <c r="I26" i="3"/>
  <c r="E26" i="3"/>
  <c r="C18" i="1"/>
  <c r="Q84" i="3" l="1"/>
  <c r="J69" i="3"/>
  <c r="D126" i="3"/>
  <c r="P78" i="3"/>
  <c r="P64" i="3"/>
  <c r="D62" i="3"/>
  <c r="C107" i="3"/>
  <c r="F108" i="3"/>
  <c r="G61" i="3"/>
  <c r="Q76" i="3"/>
  <c r="L142" i="3"/>
  <c r="I68" i="3"/>
  <c r="N94" i="3"/>
  <c r="Q97" i="3"/>
  <c r="Q65" i="3"/>
  <c r="R109" i="3"/>
  <c r="O59" i="3"/>
  <c r="N92" i="3"/>
  <c r="C67" i="3"/>
  <c r="E58" i="3"/>
  <c r="L63" i="3"/>
  <c r="P63" i="3"/>
  <c r="L65" i="3"/>
  <c r="G63" i="3"/>
  <c r="G77" i="3"/>
  <c r="J94" i="3"/>
  <c r="D58" i="3"/>
  <c r="N69" i="3"/>
  <c r="D64" i="3"/>
  <c r="P60" i="3"/>
  <c r="P77" i="3"/>
  <c r="G60" i="3"/>
  <c r="G76" i="3"/>
  <c r="K69" i="3"/>
  <c r="P69" i="3"/>
  <c r="F69" i="3"/>
  <c r="E69" i="3"/>
  <c r="Q73" i="3"/>
  <c r="P76" i="3"/>
  <c r="H73" i="3"/>
  <c r="J74" i="3"/>
  <c r="Q68" i="3"/>
  <c r="C69" i="3"/>
  <c r="J65" i="3"/>
  <c r="N68" i="3"/>
  <c r="P84" i="3"/>
  <c r="N115" i="3"/>
  <c r="G84" i="3"/>
  <c r="J63" i="3"/>
  <c r="Q83" i="3"/>
  <c r="F83" i="3"/>
  <c r="C83" i="3"/>
  <c r="L83" i="3"/>
  <c r="E83" i="3"/>
  <c r="J83" i="3"/>
  <c r="I83" i="3"/>
  <c r="N83" i="3"/>
  <c r="K83" i="3"/>
  <c r="D83" i="3"/>
  <c r="M83" i="3"/>
  <c r="R83" i="3"/>
  <c r="O83" i="3"/>
  <c r="H83" i="3"/>
  <c r="Q119" i="3"/>
  <c r="N119" i="3"/>
  <c r="P119" i="3"/>
  <c r="E119" i="3"/>
  <c r="I119" i="3"/>
  <c r="F119" i="3"/>
  <c r="H119" i="3"/>
  <c r="C119" i="3"/>
  <c r="M119" i="3"/>
  <c r="J119" i="3"/>
  <c r="L119" i="3"/>
  <c r="R119" i="3"/>
  <c r="O119" i="3"/>
  <c r="K119" i="3"/>
  <c r="D119" i="3"/>
  <c r="G119" i="3"/>
  <c r="O99" i="3"/>
  <c r="P99" i="3"/>
  <c r="K99" i="3"/>
  <c r="L99" i="3"/>
  <c r="G99" i="3"/>
  <c r="H99" i="3"/>
  <c r="M99" i="3"/>
  <c r="N99" i="3"/>
  <c r="Q99" i="3"/>
  <c r="F99" i="3"/>
  <c r="E99" i="3"/>
  <c r="J99" i="3"/>
  <c r="C99" i="3"/>
  <c r="D99" i="3"/>
  <c r="I99" i="3"/>
  <c r="R99" i="3"/>
  <c r="E120" i="3"/>
  <c r="F120" i="3"/>
  <c r="O120" i="3"/>
  <c r="I120" i="3"/>
  <c r="J120" i="3"/>
  <c r="C120" i="3"/>
  <c r="M120" i="3"/>
  <c r="N120" i="3"/>
  <c r="K120" i="3"/>
  <c r="D120" i="3"/>
  <c r="H120" i="3"/>
  <c r="Q120" i="3"/>
  <c r="R120" i="3"/>
  <c r="L120" i="3"/>
  <c r="G120" i="3"/>
  <c r="P120" i="3"/>
  <c r="E135" i="3"/>
  <c r="F135" i="3"/>
  <c r="O135" i="3"/>
  <c r="I135" i="3"/>
  <c r="J135" i="3"/>
  <c r="C135" i="3"/>
  <c r="M135" i="3"/>
  <c r="N135" i="3"/>
  <c r="K135" i="3"/>
  <c r="D135" i="3"/>
  <c r="H135" i="3"/>
  <c r="Q135" i="3"/>
  <c r="R135" i="3"/>
  <c r="L135" i="3"/>
  <c r="G135" i="3"/>
  <c r="P135" i="3"/>
  <c r="P66" i="3"/>
  <c r="K66" i="3"/>
  <c r="J66" i="3"/>
  <c r="C66" i="3"/>
  <c r="M66" i="3"/>
  <c r="P83" i="3"/>
  <c r="E122" i="3"/>
  <c r="F122" i="3"/>
  <c r="O122" i="3"/>
  <c r="I122" i="3"/>
  <c r="J122" i="3"/>
  <c r="C122" i="3"/>
  <c r="M122" i="3"/>
  <c r="N122" i="3"/>
  <c r="K122" i="3"/>
  <c r="D122" i="3"/>
  <c r="H122" i="3"/>
  <c r="Q122" i="3"/>
  <c r="R122" i="3"/>
  <c r="L122" i="3"/>
  <c r="G122" i="3"/>
  <c r="P122" i="3"/>
  <c r="I58" i="3"/>
  <c r="F58" i="3"/>
  <c r="K58" i="3"/>
  <c r="M58" i="3"/>
  <c r="P58" i="3"/>
  <c r="J58" i="3"/>
  <c r="C58" i="3"/>
  <c r="H58" i="3"/>
  <c r="Q58" i="3"/>
  <c r="L58" i="3"/>
  <c r="R58" i="3"/>
  <c r="G58" i="3"/>
  <c r="Q64" i="3"/>
  <c r="F64" i="3"/>
  <c r="K64" i="3"/>
  <c r="H64" i="3"/>
  <c r="G64" i="3"/>
  <c r="J64" i="3"/>
  <c r="E64" i="3"/>
  <c r="I64" i="3"/>
  <c r="L64" i="3"/>
  <c r="O64" i="3"/>
  <c r="M64" i="3"/>
  <c r="C64" i="3"/>
  <c r="R64" i="3"/>
  <c r="O100" i="3"/>
  <c r="P100" i="3"/>
  <c r="K100" i="3"/>
  <c r="L100" i="3"/>
  <c r="M100" i="3"/>
  <c r="R100" i="3"/>
  <c r="C100" i="3"/>
  <c r="D100" i="3"/>
  <c r="Q100" i="3"/>
  <c r="G100" i="3"/>
  <c r="H100" i="3"/>
  <c r="E100" i="3"/>
  <c r="F100" i="3"/>
  <c r="I100" i="3"/>
  <c r="J100" i="3"/>
  <c r="O112" i="3"/>
  <c r="R112" i="3"/>
  <c r="G112" i="3"/>
  <c r="J112" i="3"/>
  <c r="K112" i="3"/>
  <c r="P112" i="3"/>
  <c r="Q112" i="3"/>
  <c r="M112" i="3"/>
  <c r="H112" i="3"/>
  <c r="I112" i="3"/>
  <c r="N112" i="3"/>
  <c r="F112" i="3"/>
  <c r="D112" i="3"/>
  <c r="E112" i="3"/>
  <c r="L112" i="3"/>
  <c r="C112" i="3"/>
  <c r="O111" i="3"/>
  <c r="P111" i="3"/>
  <c r="Q111" i="3"/>
  <c r="M111" i="3"/>
  <c r="G111" i="3"/>
  <c r="E111" i="3"/>
  <c r="K111" i="3"/>
  <c r="J111" i="3"/>
  <c r="L111" i="3"/>
  <c r="H111" i="3"/>
  <c r="F111" i="3"/>
  <c r="I111" i="3"/>
  <c r="D111" i="3"/>
  <c r="C111" i="3"/>
  <c r="N111" i="3"/>
  <c r="R111" i="3"/>
  <c r="Q62" i="3"/>
  <c r="F62" i="3"/>
  <c r="C62" i="3"/>
  <c r="E62" i="3"/>
  <c r="J62" i="3"/>
  <c r="I62" i="3"/>
  <c r="N62" i="3"/>
  <c r="K62" i="3"/>
  <c r="L62" i="3"/>
  <c r="M62" i="3"/>
  <c r="R62" i="3"/>
  <c r="O62" i="3"/>
  <c r="H62" i="3"/>
  <c r="F127" i="3"/>
  <c r="H127" i="3"/>
  <c r="D127" i="3"/>
  <c r="G127" i="3"/>
  <c r="J127" i="3"/>
  <c r="M127" i="3"/>
  <c r="N127" i="3"/>
  <c r="O127" i="3"/>
  <c r="K127" i="3"/>
  <c r="Q127" i="3"/>
  <c r="R127" i="3"/>
  <c r="C127" i="3"/>
  <c r="P127" i="3"/>
  <c r="I127" i="3"/>
  <c r="L127" i="3"/>
  <c r="E127" i="3"/>
  <c r="O90" i="3"/>
  <c r="P90" i="3"/>
  <c r="M90" i="3"/>
  <c r="G90" i="3"/>
  <c r="K90" i="3"/>
  <c r="L90" i="3"/>
  <c r="I90" i="3"/>
  <c r="E90" i="3"/>
  <c r="F90" i="3"/>
  <c r="J90" i="3"/>
  <c r="D90" i="3"/>
  <c r="Q90" i="3"/>
  <c r="C90" i="3"/>
  <c r="H90" i="3"/>
  <c r="R90" i="3"/>
  <c r="N90" i="3"/>
  <c r="H67" i="3"/>
  <c r="J67" i="3"/>
  <c r="L67" i="3"/>
  <c r="O67" i="3"/>
  <c r="M67" i="3"/>
  <c r="R67" i="3"/>
  <c r="Q67" i="3"/>
  <c r="G67" i="3"/>
  <c r="P67" i="3"/>
  <c r="I67" i="3"/>
  <c r="F67" i="3"/>
  <c r="K67" i="3"/>
  <c r="E67" i="3"/>
  <c r="E138" i="3"/>
  <c r="F138" i="3"/>
  <c r="K138" i="3"/>
  <c r="D138" i="3"/>
  <c r="H138" i="3"/>
  <c r="I138" i="3"/>
  <c r="J138" i="3"/>
  <c r="M138" i="3"/>
  <c r="N138" i="3"/>
  <c r="O138" i="3"/>
  <c r="Q138" i="3"/>
  <c r="R138" i="3"/>
  <c r="C138" i="3"/>
  <c r="G138" i="3"/>
  <c r="L138" i="3"/>
  <c r="P138" i="3"/>
  <c r="Q81" i="3"/>
  <c r="F81" i="3"/>
  <c r="C81" i="3"/>
  <c r="L81" i="3"/>
  <c r="E81" i="3"/>
  <c r="J81" i="3"/>
  <c r="I81" i="3"/>
  <c r="N81" i="3"/>
  <c r="K81" i="3"/>
  <c r="D81" i="3"/>
  <c r="M81" i="3"/>
  <c r="R81" i="3"/>
  <c r="O81" i="3"/>
  <c r="H81" i="3"/>
  <c r="M68" i="3"/>
  <c r="K68" i="3"/>
  <c r="L68" i="3"/>
  <c r="H65" i="3"/>
  <c r="O65" i="3"/>
  <c r="E144" i="3"/>
  <c r="F144" i="3"/>
  <c r="K144" i="3"/>
  <c r="D144" i="3"/>
  <c r="H144" i="3"/>
  <c r="I144" i="3"/>
  <c r="J144" i="3"/>
  <c r="M144" i="3"/>
  <c r="N144" i="3"/>
  <c r="O144" i="3"/>
  <c r="Q144" i="3"/>
  <c r="R144" i="3"/>
  <c r="C144" i="3"/>
  <c r="G144" i="3"/>
  <c r="L144" i="3"/>
  <c r="P144" i="3"/>
  <c r="Q80" i="3"/>
  <c r="F80" i="3"/>
  <c r="C80" i="3"/>
  <c r="L80" i="3"/>
  <c r="G80" i="3"/>
  <c r="E80" i="3"/>
  <c r="J80" i="3"/>
  <c r="I80" i="3"/>
  <c r="N80" i="3"/>
  <c r="K80" i="3"/>
  <c r="D80" i="3"/>
  <c r="M80" i="3"/>
  <c r="R80" i="3"/>
  <c r="O80" i="3"/>
  <c r="H80" i="3"/>
  <c r="D67" i="3"/>
  <c r="N64" i="3"/>
  <c r="O58" i="3"/>
  <c r="N67" i="3"/>
  <c r="Q66" i="3"/>
  <c r="P82" i="3"/>
  <c r="N100" i="3"/>
  <c r="G83" i="3"/>
  <c r="Q78" i="3"/>
  <c r="F78" i="3"/>
  <c r="C78" i="3"/>
  <c r="L78" i="3"/>
  <c r="G78" i="3"/>
  <c r="E78" i="3"/>
  <c r="J78" i="3"/>
  <c r="I78" i="3"/>
  <c r="N78" i="3"/>
  <c r="K78" i="3"/>
  <c r="D78" i="3"/>
  <c r="M78" i="3"/>
  <c r="R78" i="3"/>
  <c r="O78" i="3"/>
  <c r="H78" i="3"/>
  <c r="P75" i="3"/>
  <c r="L75" i="3"/>
  <c r="H75" i="3"/>
  <c r="M75" i="3"/>
  <c r="O75" i="3"/>
  <c r="F75" i="3"/>
  <c r="Q75" i="3"/>
  <c r="E75" i="3"/>
  <c r="J75" i="3"/>
  <c r="C75" i="3"/>
  <c r="D75" i="3"/>
  <c r="I75" i="3"/>
  <c r="G75" i="3"/>
  <c r="R75" i="3"/>
  <c r="K75" i="3"/>
  <c r="P109" i="3"/>
  <c r="O109" i="3"/>
  <c r="Q109" i="3"/>
  <c r="D109" i="3"/>
  <c r="H109" i="3"/>
  <c r="E109" i="3"/>
  <c r="G109" i="3"/>
  <c r="L109" i="3"/>
  <c r="K109" i="3"/>
  <c r="M109" i="3"/>
  <c r="N109" i="3"/>
  <c r="I109" i="3"/>
  <c r="C109" i="3"/>
  <c r="F109" i="3"/>
  <c r="J109" i="3"/>
  <c r="P104" i="3"/>
  <c r="Q104" i="3"/>
  <c r="N104" i="3"/>
  <c r="H104" i="3"/>
  <c r="L104" i="3"/>
  <c r="M104" i="3"/>
  <c r="J104" i="3"/>
  <c r="I104" i="3"/>
  <c r="K104" i="3"/>
  <c r="D104" i="3"/>
  <c r="C104" i="3"/>
  <c r="F104" i="3"/>
  <c r="O104" i="3"/>
  <c r="E104" i="3"/>
  <c r="R104" i="3"/>
  <c r="G104" i="3"/>
  <c r="P59" i="3"/>
  <c r="E59" i="3"/>
  <c r="R59" i="3"/>
  <c r="K59" i="3"/>
  <c r="D59" i="3"/>
  <c r="I59" i="3"/>
  <c r="H59" i="3"/>
  <c r="M59" i="3"/>
  <c r="J59" i="3"/>
  <c r="C59" i="3"/>
  <c r="L59" i="3"/>
  <c r="Q59" i="3"/>
  <c r="N59" i="3"/>
  <c r="G59" i="3"/>
  <c r="O93" i="3"/>
  <c r="P93" i="3"/>
  <c r="M93" i="3"/>
  <c r="G93" i="3"/>
  <c r="K93" i="3"/>
  <c r="L93" i="3"/>
  <c r="I93" i="3"/>
  <c r="H93" i="3"/>
  <c r="J93" i="3"/>
  <c r="C93" i="3"/>
  <c r="R93" i="3"/>
  <c r="E93" i="3"/>
  <c r="N93" i="3"/>
  <c r="D93" i="3"/>
  <c r="Q93" i="3"/>
  <c r="F93" i="3"/>
  <c r="E137" i="3"/>
  <c r="F137" i="3"/>
  <c r="O137" i="3"/>
  <c r="I137" i="3"/>
  <c r="J137" i="3"/>
  <c r="C137" i="3"/>
  <c r="M137" i="3"/>
  <c r="N137" i="3"/>
  <c r="K137" i="3"/>
  <c r="D137" i="3"/>
  <c r="H137" i="3"/>
  <c r="Q137" i="3"/>
  <c r="R137" i="3"/>
  <c r="L137" i="3"/>
  <c r="G137" i="3"/>
  <c r="P137" i="3"/>
  <c r="G121" i="3"/>
  <c r="D89" i="3"/>
  <c r="Q95" i="3"/>
  <c r="D92" i="3"/>
  <c r="P62" i="3"/>
  <c r="C68" i="3"/>
  <c r="H68" i="3"/>
  <c r="N66" i="3"/>
  <c r="E66" i="3"/>
  <c r="D68" i="3"/>
  <c r="P81" i="3"/>
  <c r="F59" i="3"/>
  <c r="Q82" i="3"/>
  <c r="F82" i="3"/>
  <c r="C82" i="3"/>
  <c r="L82" i="3"/>
  <c r="E82" i="3"/>
  <c r="J82" i="3"/>
  <c r="I82" i="3"/>
  <c r="N82" i="3"/>
  <c r="K82" i="3"/>
  <c r="D82" i="3"/>
  <c r="M82" i="3"/>
  <c r="R82" i="3"/>
  <c r="O82" i="3"/>
  <c r="H82" i="3"/>
  <c r="Q79" i="3"/>
  <c r="F79" i="3"/>
  <c r="C79" i="3"/>
  <c r="L79" i="3"/>
  <c r="G79" i="3"/>
  <c r="E79" i="3"/>
  <c r="J79" i="3"/>
  <c r="I79" i="3"/>
  <c r="N79" i="3"/>
  <c r="K79" i="3"/>
  <c r="D79" i="3"/>
  <c r="M79" i="3"/>
  <c r="R79" i="3"/>
  <c r="O79" i="3"/>
  <c r="H79" i="3"/>
  <c r="F125" i="3"/>
  <c r="O125" i="3"/>
  <c r="K125" i="3"/>
  <c r="Q125" i="3"/>
  <c r="J125" i="3"/>
  <c r="C125" i="3"/>
  <c r="N125" i="3"/>
  <c r="H125" i="3"/>
  <c r="D125" i="3"/>
  <c r="G125" i="3"/>
  <c r="R125" i="3"/>
  <c r="M125" i="3"/>
  <c r="I125" i="3"/>
  <c r="E125" i="3"/>
  <c r="L125" i="3"/>
  <c r="P125" i="3"/>
  <c r="Q61" i="3"/>
  <c r="F61" i="3"/>
  <c r="C61" i="3"/>
  <c r="L61" i="3"/>
  <c r="E61" i="3"/>
  <c r="J61" i="3"/>
  <c r="I61" i="3"/>
  <c r="N61" i="3"/>
  <c r="K61" i="3"/>
  <c r="D61" i="3"/>
  <c r="M61" i="3"/>
  <c r="R61" i="3"/>
  <c r="O61" i="3"/>
  <c r="H61" i="3"/>
  <c r="O98" i="3"/>
  <c r="P98" i="3"/>
  <c r="K98" i="3"/>
  <c r="L98" i="3"/>
  <c r="M98" i="3"/>
  <c r="F98" i="3"/>
  <c r="J98" i="3"/>
  <c r="C98" i="3"/>
  <c r="D98" i="3"/>
  <c r="Q98" i="3"/>
  <c r="G98" i="3"/>
  <c r="H98" i="3"/>
  <c r="E98" i="3"/>
  <c r="R98" i="3"/>
  <c r="I98" i="3"/>
  <c r="N98" i="3"/>
  <c r="P110" i="3"/>
  <c r="O110" i="3"/>
  <c r="E110" i="3"/>
  <c r="F110" i="3"/>
  <c r="H110" i="3"/>
  <c r="G110" i="3"/>
  <c r="L110" i="3"/>
  <c r="K110" i="3"/>
  <c r="D110" i="3"/>
  <c r="J110" i="3"/>
  <c r="C110" i="3"/>
  <c r="M110" i="3"/>
  <c r="I110" i="3"/>
  <c r="Q110" i="3"/>
  <c r="N110" i="3"/>
  <c r="R110" i="3"/>
  <c r="O96" i="3"/>
  <c r="P96" i="3"/>
  <c r="K96" i="3"/>
  <c r="L96" i="3"/>
  <c r="M96" i="3"/>
  <c r="R96" i="3"/>
  <c r="C96" i="3"/>
  <c r="D96" i="3"/>
  <c r="Q96" i="3"/>
  <c r="G96" i="3"/>
  <c r="H96" i="3"/>
  <c r="E96" i="3"/>
  <c r="F96" i="3"/>
  <c r="I96" i="3"/>
  <c r="J96" i="3"/>
  <c r="P61" i="3"/>
  <c r="G62" i="3"/>
  <c r="G81" i="3"/>
  <c r="F68" i="3"/>
  <c r="F66" i="3"/>
  <c r="K65" i="3"/>
  <c r="I69" i="3"/>
  <c r="L69" i="3"/>
  <c r="D66" i="3"/>
  <c r="H60" i="3"/>
  <c r="I73" i="3"/>
  <c r="H84" i="3"/>
  <c r="H77" i="3"/>
  <c r="H76" i="3"/>
  <c r="N74" i="3"/>
  <c r="D113" i="3"/>
  <c r="O63" i="3"/>
  <c r="O60" i="3"/>
  <c r="P73" i="3"/>
  <c r="O84" i="3"/>
  <c r="O77" i="3"/>
  <c r="O76" i="3"/>
  <c r="J92" i="3"/>
  <c r="R63" i="3"/>
  <c r="R60" i="3"/>
  <c r="C73" i="3"/>
  <c r="R84" i="3"/>
  <c r="R77" i="3"/>
  <c r="R76" i="3"/>
  <c r="G89" i="3"/>
  <c r="F97" i="3"/>
  <c r="M65" i="3"/>
  <c r="M63" i="3"/>
  <c r="M60" i="3"/>
  <c r="N73" i="3"/>
  <c r="M84" i="3"/>
  <c r="M77" i="3"/>
  <c r="M76" i="3"/>
  <c r="R95" i="3"/>
  <c r="R91" i="3"/>
  <c r="N114" i="3"/>
  <c r="N107" i="3"/>
  <c r="I74" i="3"/>
  <c r="J89" i="3"/>
  <c r="I97" i="3"/>
  <c r="E95" i="3"/>
  <c r="Q91" i="3"/>
  <c r="M114" i="3"/>
  <c r="J107" i="3"/>
  <c r="E89" i="3"/>
  <c r="D97" i="3"/>
  <c r="D95" i="3"/>
  <c r="D91" i="3"/>
  <c r="L113" i="3"/>
  <c r="C97" i="3"/>
  <c r="C95" i="3"/>
  <c r="C91" i="3"/>
  <c r="J113" i="3"/>
  <c r="R130" i="3"/>
  <c r="C108" i="3"/>
  <c r="G126" i="3"/>
  <c r="Q134" i="3"/>
  <c r="Q107" i="3"/>
  <c r="Q130" i="3"/>
  <c r="E139" i="3"/>
  <c r="F139" i="3"/>
  <c r="O139" i="3"/>
  <c r="I139" i="3"/>
  <c r="J139" i="3"/>
  <c r="C139" i="3"/>
  <c r="M139" i="3"/>
  <c r="N139" i="3"/>
  <c r="K139" i="3"/>
  <c r="D139" i="3"/>
  <c r="H139" i="3"/>
  <c r="Q139" i="3"/>
  <c r="R139" i="3"/>
  <c r="L139" i="3"/>
  <c r="G139" i="3"/>
  <c r="P139" i="3"/>
  <c r="E143" i="3"/>
  <c r="F143" i="3"/>
  <c r="O143" i="3"/>
  <c r="I143" i="3"/>
  <c r="J143" i="3"/>
  <c r="C143" i="3"/>
  <c r="M143" i="3"/>
  <c r="N143" i="3"/>
  <c r="K143" i="3"/>
  <c r="D143" i="3"/>
  <c r="H143" i="3"/>
  <c r="Q143" i="3"/>
  <c r="R143" i="3"/>
  <c r="L143" i="3"/>
  <c r="G143" i="3"/>
  <c r="P143" i="3"/>
  <c r="E136" i="3"/>
  <c r="F136" i="3"/>
  <c r="K136" i="3"/>
  <c r="D136" i="3"/>
  <c r="H136" i="3"/>
  <c r="I136" i="3"/>
  <c r="J136" i="3"/>
  <c r="M136" i="3"/>
  <c r="N136" i="3"/>
  <c r="O136" i="3"/>
  <c r="Q136" i="3"/>
  <c r="R136" i="3"/>
  <c r="C136" i="3"/>
  <c r="E140" i="3"/>
  <c r="F140" i="3"/>
  <c r="K140" i="3"/>
  <c r="D140" i="3"/>
  <c r="H140" i="3"/>
  <c r="I140" i="3"/>
  <c r="J140" i="3"/>
  <c r="M140" i="3"/>
  <c r="N140" i="3"/>
  <c r="O140" i="3"/>
  <c r="Q140" i="3"/>
  <c r="R140" i="3"/>
  <c r="C140" i="3"/>
  <c r="F123" i="3"/>
  <c r="H123" i="3"/>
  <c r="D123" i="3"/>
  <c r="G123" i="3"/>
  <c r="J123" i="3"/>
  <c r="M123" i="3"/>
  <c r="N123" i="3"/>
  <c r="O123" i="3"/>
  <c r="K123" i="3"/>
  <c r="Q123" i="3"/>
  <c r="R123" i="3"/>
  <c r="C123" i="3"/>
  <c r="P123" i="3"/>
  <c r="F126" i="3"/>
  <c r="C126" i="3"/>
  <c r="P126" i="3"/>
  <c r="J126" i="3"/>
  <c r="H126" i="3"/>
  <c r="N126" i="3"/>
  <c r="M126" i="3"/>
  <c r="I126" i="3"/>
  <c r="E126" i="3"/>
  <c r="L126" i="3"/>
  <c r="R126" i="3"/>
  <c r="O126" i="3"/>
  <c r="K126" i="3"/>
  <c r="Q126" i="3"/>
  <c r="E121" i="3"/>
  <c r="F121" i="3"/>
  <c r="K121" i="3"/>
  <c r="D121" i="3"/>
  <c r="H121" i="3"/>
  <c r="I121" i="3"/>
  <c r="J121" i="3"/>
  <c r="M121" i="3"/>
  <c r="N121" i="3"/>
  <c r="O121" i="3"/>
  <c r="Q121" i="3"/>
  <c r="R121" i="3"/>
  <c r="C121" i="3"/>
  <c r="P106" i="3"/>
  <c r="M106" i="3"/>
  <c r="O106" i="3"/>
  <c r="R106" i="3"/>
  <c r="J106" i="3"/>
  <c r="D106" i="3"/>
  <c r="H106" i="3"/>
  <c r="E106" i="3"/>
  <c r="G106" i="3"/>
  <c r="L106" i="3"/>
  <c r="I106" i="3"/>
  <c r="K106" i="3"/>
  <c r="F106" i="3"/>
  <c r="P105" i="3"/>
  <c r="M105" i="3"/>
  <c r="O105" i="3"/>
  <c r="D105" i="3"/>
  <c r="H105" i="3"/>
  <c r="E105" i="3"/>
  <c r="G105" i="3"/>
  <c r="L105" i="3"/>
  <c r="I105" i="3"/>
  <c r="K105" i="3"/>
  <c r="R105" i="3"/>
  <c r="J105" i="3"/>
  <c r="O115" i="3"/>
  <c r="P115" i="3"/>
  <c r="M115" i="3"/>
  <c r="G115" i="3"/>
  <c r="E115" i="3"/>
  <c r="K115" i="3"/>
  <c r="J115" i="3"/>
  <c r="L115" i="3"/>
  <c r="H115" i="3"/>
  <c r="O94" i="3"/>
  <c r="P94" i="3"/>
  <c r="M94" i="3"/>
  <c r="G94" i="3"/>
  <c r="K94" i="3"/>
  <c r="L94" i="3"/>
  <c r="P89" i="3"/>
  <c r="Q89" i="3"/>
  <c r="L89" i="3"/>
  <c r="M89" i="3"/>
  <c r="F124" i="3"/>
  <c r="M124" i="3"/>
  <c r="I124" i="3"/>
  <c r="E124" i="3"/>
  <c r="L124" i="3"/>
  <c r="J124" i="3"/>
  <c r="N124" i="3"/>
  <c r="C124" i="3"/>
  <c r="P124" i="3"/>
  <c r="R124" i="3"/>
  <c r="H124" i="3"/>
  <c r="D124" i="3"/>
  <c r="G124" i="3"/>
  <c r="F128" i="3"/>
  <c r="M128" i="3"/>
  <c r="I128" i="3"/>
  <c r="E128" i="3"/>
  <c r="L128" i="3"/>
  <c r="J128" i="3"/>
  <c r="N128" i="3"/>
  <c r="C128" i="3"/>
  <c r="P128" i="3"/>
  <c r="R128" i="3"/>
  <c r="H128" i="3"/>
  <c r="D128" i="3"/>
  <c r="G128" i="3"/>
  <c r="F134" i="3"/>
  <c r="G134" i="3"/>
  <c r="L134" i="3"/>
  <c r="E134" i="3"/>
  <c r="I134" i="3"/>
  <c r="J134" i="3"/>
  <c r="K134" i="3"/>
  <c r="N134" i="3"/>
  <c r="O134" i="3"/>
  <c r="P134" i="3"/>
  <c r="R134" i="3"/>
  <c r="C134" i="3"/>
  <c r="D134" i="3"/>
  <c r="M69" i="3"/>
  <c r="G69" i="3"/>
  <c r="G68" i="3"/>
  <c r="G66" i="3"/>
  <c r="C65" i="3"/>
  <c r="D69" i="3"/>
  <c r="H66" i="3"/>
  <c r="R69" i="3"/>
  <c r="R68" i="3"/>
  <c r="R66" i="3"/>
  <c r="R65" i="3"/>
  <c r="I66" i="3"/>
  <c r="F65" i="3"/>
  <c r="D63" i="3"/>
  <c r="E68" i="3"/>
  <c r="P68" i="3"/>
  <c r="D65" i="3"/>
  <c r="C60" i="3"/>
  <c r="E73" i="3"/>
  <c r="D84" i="3"/>
  <c r="D77" i="3"/>
  <c r="D76" i="3"/>
  <c r="O89" i="3"/>
  <c r="N97" i="3"/>
  <c r="K63" i="3"/>
  <c r="K60" i="3"/>
  <c r="L73" i="3"/>
  <c r="K84" i="3"/>
  <c r="K77" i="3"/>
  <c r="K76" i="3"/>
  <c r="J95" i="3"/>
  <c r="J91" i="3"/>
  <c r="D114" i="3"/>
  <c r="N105" i="3"/>
  <c r="N63" i="3"/>
  <c r="N60" i="3"/>
  <c r="O73" i="3"/>
  <c r="N84" i="3"/>
  <c r="N77" i="3"/>
  <c r="N76" i="3"/>
  <c r="F92" i="3"/>
  <c r="D115" i="3"/>
  <c r="N108" i="3"/>
  <c r="I65" i="3"/>
  <c r="I63" i="3"/>
  <c r="I60" i="3"/>
  <c r="J73" i="3"/>
  <c r="I84" i="3"/>
  <c r="I77" i="3"/>
  <c r="I76" i="3"/>
  <c r="O74" i="3"/>
  <c r="R94" i="3"/>
  <c r="I113" i="3"/>
  <c r="N130" i="3"/>
  <c r="E74" i="3"/>
  <c r="F89" i="3"/>
  <c r="E97" i="3"/>
  <c r="Q94" i="3"/>
  <c r="E91" i="3"/>
  <c r="M113" i="3"/>
  <c r="H74" i="3"/>
  <c r="H94" i="3"/>
  <c r="H92" i="3"/>
  <c r="F115" i="3"/>
  <c r="G74" i="3"/>
  <c r="C94" i="3"/>
  <c r="C115" i="3"/>
  <c r="C130" i="3"/>
  <c r="Q124" i="3"/>
  <c r="P136" i="3"/>
  <c r="H134" i="3"/>
  <c r="Q106" i="3"/>
  <c r="Q129" i="3"/>
  <c r="O124" i="3"/>
  <c r="L136" i="3"/>
  <c r="J60" i="3"/>
  <c r="K73" i="3"/>
  <c r="J84" i="3"/>
  <c r="J77" i="3"/>
  <c r="J76" i="3"/>
  <c r="R74" i="3"/>
  <c r="F95" i="3"/>
  <c r="N113" i="3"/>
  <c r="E65" i="3"/>
  <c r="E63" i="3"/>
  <c r="D60" i="3"/>
  <c r="F73" i="3"/>
  <c r="E84" i="3"/>
  <c r="E77" i="3"/>
  <c r="E76" i="3"/>
  <c r="C89" i="3"/>
  <c r="R97" i="3"/>
  <c r="Q74" i="3"/>
  <c r="R89" i="3"/>
  <c r="I94" i="3"/>
  <c r="Q92" i="3"/>
  <c r="Q115" i="3"/>
  <c r="D74" i="3"/>
  <c r="D94" i="3"/>
  <c r="Q114" i="3"/>
  <c r="C106" i="3"/>
  <c r="Q128" i="3"/>
  <c r="L123" i="3"/>
  <c r="P142" i="3"/>
  <c r="K124" i="3"/>
  <c r="G136" i="3"/>
  <c r="Q105" i="3"/>
  <c r="O128" i="3"/>
  <c r="I123" i="3"/>
  <c r="O95" i="3"/>
  <c r="P95" i="3"/>
  <c r="M95" i="3"/>
  <c r="K95" i="3"/>
  <c r="L95" i="3"/>
  <c r="P130" i="3"/>
  <c r="M130" i="3"/>
  <c r="O130" i="3"/>
  <c r="F130" i="3"/>
  <c r="D130" i="3"/>
  <c r="H130" i="3"/>
  <c r="E130" i="3"/>
  <c r="G130" i="3"/>
  <c r="L130" i="3"/>
  <c r="I130" i="3"/>
  <c r="K130" i="3"/>
  <c r="F129" i="3"/>
  <c r="P129" i="3"/>
  <c r="M129" i="3"/>
  <c r="J129" i="3"/>
  <c r="O129" i="3"/>
  <c r="R129" i="3"/>
  <c r="C129" i="3"/>
  <c r="H129" i="3"/>
  <c r="D129" i="3"/>
  <c r="G129" i="3"/>
  <c r="L129" i="3"/>
  <c r="I129" i="3"/>
  <c r="E129" i="3"/>
  <c r="K129" i="3"/>
  <c r="O92" i="3"/>
  <c r="P92" i="3"/>
  <c r="M92" i="3"/>
  <c r="G92" i="3"/>
  <c r="K92" i="3"/>
  <c r="L92" i="3"/>
  <c r="I92" i="3"/>
  <c r="O114" i="3"/>
  <c r="J114" i="3"/>
  <c r="L114" i="3"/>
  <c r="H114" i="3"/>
  <c r="G114" i="3"/>
  <c r="K114" i="3"/>
  <c r="E114" i="3"/>
  <c r="F114" i="3"/>
  <c r="P108" i="3"/>
  <c r="M108" i="3"/>
  <c r="O108" i="3"/>
  <c r="D108" i="3"/>
  <c r="H108" i="3"/>
  <c r="E108" i="3"/>
  <c r="G108" i="3"/>
  <c r="R108" i="3"/>
  <c r="L108" i="3"/>
  <c r="I108" i="3"/>
  <c r="K108" i="3"/>
  <c r="P107" i="3"/>
  <c r="M107" i="3"/>
  <c r="O107" i="3"/>
  <c r="F107" i="3"/>
  <c r="D107" i="3"/>
  <c r="H107" i="3"/>
  <c r="E107" i="3"/>
  <c r="G107" i="3"/>
  <c r="L107" i="3"/>
  <c r="I107" i="3"/>
  <c r="K107" i="3"/>
  <c r="O91" i="3"/>
  <c r="P91" i="3"/>
  <c r="M91" i="3"/>
  <c r="G91" i="3"/>
  <c r="K91" i="3"/>
  <c r="L91" i="3"/>
  <c r="I91" i="3"/>
  <c r="O97" i="3"/>
  <c r="P97" i="3"/>
  <c r="K97" i="3"/>
  <c r="L97" i="3"/>
  <c r="E142" i="3"/>
  <c r="F142" i="3"/>
  <c r="K142" i="3"/>
  <c r="D142" i="3"/>
  <c r="H142" i="3"/>
  <c r="I142" i="3"/>
  <c r="J142" i="3"/>
  <c r="M142" i="3"/>
  <c r="N142" i="3"/>
  <c r="O142" i="3"/>
  <c r="Q142" i="3"/>
  <c r="R142" i="3"/>
  <c r="C142" i="3"/>
  <c r="P74" i="3"/>
  <c r="K74" i="3"/>
  <c r="L74" i="3"/>
  <c r="E141" i="3"/>
  <c r="F141" i="3"/>
  <c r="O141" i="3"/>
  <c r="I141" i="3"/>
  <c r="J141" i="3"/>
  <c r="C141" i="3"/>
  <c r="M141" i="3"/>
  <c r="N141" i="3"/>
  <c r="K141" i="3"/>
  <c r="D141" i="3"/>
  <c r="H141" i="3"/>
  <c r="Q141" i="3"/>
  <c r="R141" i="3"/>
  <c r="L141" i="3"/>
  <c r="G141" i="3"/>
  <c r="P141" i="3"/>
  <c r="O113" i="3"/>
  <c r="E113" i="3"/>
  <c r="F113" i="3"/>
  <c r="G113" i="3"/>
  <c r="P113" i="3"/>
  <c r="K113" i="3"/>
  <c r="R113" i="3"/>
  <c r="E145" i="3"/>
  <c r="F145" i="3"/>
  <c r="O145" i="3"/>
  <c r="I145" i="3"/>
  <c r="J145" i="3"/>
  <c r="C145" i="3"/>
  <c r="M145" i="3"/>
  <c r="N145" i="3"/>
  <c r="K145" i="3"/>
  <c r="D145" i="3"/>
  <c r="H145" i="3"/>
  <c r="Q145" i="3"/>
  <c r="R145" i="3"/>
  <c r="L145" i="3"/>
  <c r="G145" i="3"/>
  <c r="P145" i="3"/>
  <c r="H69" i="3"/>
  <c r="L66" i="3"/>
  <c r="O69" i="3"/>
  <c r="O68" i="3"/>
  <c r="O66" i="3"/>
  <c r="N65" i="3"/>
  <c r="Q69" i="3"/>
  <c r="J68" i="3"/>
  <c r="G65" i="3"/>
  <c r="H63" i="3"/>
  <c r="P65" i="3"/>
  <c r="L60" i="3"/>
  <c r="M73" i="3"/>
  <c r="L84" i="3"/>
  <c r="L77" i="3"/>
  <c r="L76" i="3"/>
  <c r="N95" i="3"/>
  <c r="N91" i="3"/>
  <c r="I114" i="3"/>
  <c r="N106" i="3"/>
  <c r="C63" i="3"/>
  <c r="E60" i="3"/>
  <c r="D73" i="3"/>
  <c r="C84" i="3"/>
  <c r="C77" i="3"/>
  <c r="C76" i="3"/>
  <c r="K89" i="3"/>
  <c r="J97" i="3"/>
  <c r="F63" i="3"/>
  <c r="F60" i="3"/>
  <c r="G73" i="3"/>
  <c r="F84" i="3"/>
  <c r="F77" i="3"/>
  <c r="F76" i="3"/>
  <c r="F74" i="3"/>
  <c r="F94" i="3"/>
  <c r="R92" i="3"/>
  <c r="R115" i="3"/>
  <c r="M74" i="3"/>
  <c r="N89" i="3"/>
  <c r="M97" i="3"/>
  <c r="I95" i="3"/>
  <c r="E94" i="3"/>
  <c r="E92" i="3"/>
  <c r="R114" i="3"/>
  <c r="J108" i="3"/>
  <c r="I89" i="3"/>
  <c r="H97" i="3"/>
  <c r="H95" i="3"/>
  <c r="H91" i="3"/>
  <c r="Q113" i="3"/>
  <c r="F105" i="3"/>
  <c r="H89" i="3"/>
  <c r="G97" i="3"/>
  <c r="G95" i="3"/>
  <c r="C92" i="3"/>
  <c r="P114" i="3"/>
  <c r="R107" i="3"/>
  <c r="C113" i="3"/>
  <c r="C105" i="3"/>
  <c r="P121" i="3"/>
  <c r="P140" i="3"/>
  <c r="K128" i="3"/>
  <c r="E123" i="3"/>
  <c r="G142" i="3"/>
  <c r="Q108" i="3"/>
  <c r="L121" i="3"/>
  <c r="L140" i="3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C42" i="1" s="1"/>
  <c r="C58" i="1" s="1"/>
  <c r="C44" i="1" l="1"/>
  <c r="C60" i="1" s="1"/>
  <c r="C45" i="1"/>
  <c r="C61" i="1" s="1"/>
  <c r="C46" i="1"/>
  <c r="C62" i="1" s="1"/>
  <c r="C47" i="1"/>
  <c r="C63" i="1" s="1"/>
  <c r="C51" i="1"/>
  <c r="C67" i="1" s="1"/>
  <c r="C52" i="1"/>
  <c r="C68" i="1" s="1"/>
  <c r="C53" i="1"/>
  <c r="C69" i="1" s="1"/>
  <c r="C48" i="1"/>
  <c r="C64" i="1" s="1"/>
  <c r="C43" i="1"/>
  <c r="C59" i="1" s="1"/>
  <c r="C49" i="1"/>
  <c r="C65" i="1" s="1"/>
  <c r="C50" i="1"/>
  <c r="C66" i="1" s="1"/>
  <c r="D18" i="1"/>
  <c r="E18" i="1"/>
  <c r="F18" i="1"/>
  <c r="F42" i="1" s="1"/>
  <c r="F58" i="1" s="1"/>
  <c r="G18" i="1"/>
  <c r="H18" i="1"/>
  <c r="I18" i="1"/>
  <c r="J18" i="1"/>
  <c r="K18" i="1"/>
  <c r="L18" i="1"/>
  <c r="M18" i="1"/>
  <c r="N18" i="1"/>
  <c r="O18" i="1"/>
  <c r="P18" i="1"/>
  <c r="Q18" i="1"/>
  <c r="R18" i="1"/>
  <c r="G42" i="1" l="1"/>
  <c r="G58" i="1" s="1"/>
  <c r="G43" i="1"/>
  <c r="G59" i="1" s="1"/>
  <c r="G44" i="1"/>
  <c r="G60" i="1" s="1"/>
  <c r="G45" i="1"/>
  <c r="G61" i="1" s="1"/>
  <c r="G46" i="1"/>
  <c r="G62" i="1" s="1"/>
  <c r="G47" i="1"/>
  <c r="G63" i="1" s="1"/>
  <c r="G48" i="1"/>
  <c r="G64" i="1" s="1"/>
  <c r="G49" i="1"/>
  <c r="G65" i="1" s="1"/>
  <c r="G50" i="1"/>
  <c r="G66" i="1" s="1"/>
  <c r="G51" i="1"/>
  <c r="G67" i="1" s="1"/>
  <c r="G52" i="1"/>
  <c r="G68" i="1" s="1"/>
  <c r="G53" i="1"/>
  <c r="G69" i="1" s="1"/>
  <c r="N43" i="1"/>
  <c r="N59" i="1" s="1"/>
  <c r="N44" i="1"/>
  <c r="N60" i="1" s="1"/>
  <c r="N45" i="1"/>
  <c r="N61" i="1" s="1"/>
  <c r="N46" i="1"/>
  <c r="N62" i="1" s="1"/>
  <c r="N47" i="1"/>
  <c r="N63" i="1" s="1"/>
  <c r="N48" i="1"/>
  <c r="N64" i="1" s="1"/>
  <c r="N49" i="1"/>
  <c r="N65" i="1" s="1"/>
  <c r="N50" i="1"/>
  <c r="N66" i="1" s="1"/>
  <c r="N51" i="1"/>
  <c r="N67" i="1" s="1"/>
  <c r="N52" i="1"/>
  <c r="N68" i="1" s="1"/>
  <c r="N53" i="1"/>
  <c r="N69" i="1" s="1"/>
  <c r="N42" i="1"/>
  <c r="N58" i="1" s="1"/>
  <c r="J43" i="1"/>
  <c r="J59" i="1" s="1"/>
  <c r="J44" i="1"/>
  <c r="J60" i="1" s="1"/>
  <c r="J45" i="1"/>
  <c r="J61" i="1" s="1"/>
  <c r="J46" i="1"/>
  <c r="J62" i="1" s="1"/>
  <c r="J47" i="1"/>
  <c r="J63" i="1" s="1"/>
  <c r="J48" i="1"/>
  <c r="J64" i="1" s="1"/>
  <c r="J49" i="1"/>
  <c r="J65" i="1" s="1"/>
  <c r="J50" i="1"/>
  <c r="J66" i="1" s="1"/>
  <c r="J51" i="1"/>
  <c r="J67" i="1" s="1"/>
  <c r="J52" i="1"/>
  <c r="J68" i="1" s="1"/>
  <c r="J53" i="1"/>
  <c r="J69" i="1" s="1"/>
  <c r="J42" i="1"/>
  <c r="J58" i="1" s="1"/>
  <c r="F43" i="1"/>
  <c r="F59" i="1" s="1"/>
  <c r="F44" i="1"/>
  <c r="F60" i="1" s="1"/>
  <c r="F45" i="1"/>
  <c r="F61" i="1" s="1"/>
  <c r="F46" i="1"/>
  <c r="F62" i="1" s="1"/>
  <c r="F47" i="1"/>
  <c r="F63" i="1" s="1"/>
  <c r="F48" i="1"/>
  <c r="F64" i="1" s="1"/>
  <c r="F49" i="1"/>
  <c r="F65" i="1" s="1"/>
  <c r="F50" i="1"/>
  <c r="F66" i="1" s="1"/>
  <c r="F51" i="1"/>
  <c r="F67" i="1" s="1"/>
  <c r="F52" i="1"/>
  <c r="F68" i="1" s="1"/>
  <c r="F53" i="1"/>
  <c r="F69" i="1" s="1"/>
  <c r="O42" i="1"/>
  <c r="O58" i="1" s="1"/>
  <c r="O53" i="1"/>
  <c r="O69" i="1" s="1"/>
  <c r="O43" i="1"/>
  <c r="O59" i="1" s="1"/>
  <c r="O44" i="1"/>
  <c r="O60" i="1" s="1"/>
  <c r="O45" i="1"/>
  <c r="O61" i="1" s="1"/>
  <c r="O46" i="1"/>
  <c r="O62" i="1" s="1"/>
  <c r="O47" i="1"/>
  <c r="O63" i="1" s="1"/>
  <c r="O48" i="1"/>
  <c r="O64" i="1" s="1"/>
  <c r="O49" i="1"/>
  <c r="O65" i="1" s="1"/>
  <c r="O50" i="1"/>
  <c r="O66" i="1" s="1"/>
  <c r="O51" i="1"/>
  <c r="O67" i="1" s="1"/>
  <c r="O52" i="1"/>
  <c r="O68" i="1" s="1"/>
  <c r="Q42" i="1"/>
  <c r="Q58" i="1" s="1"/>
  <c r="Q51" i="1"/>
  <c r="Q67" i="1" s="1"/>
  <c r="Q52" i="1"/>
  <c r="Q68" i="1" s="1"/>
  <c r="Q43" i="1"/>
  <c r="Q59" i="1" s="1"/>
  <c r="Q44" i="1"/>
  <c r="Q60" i="1" s="1"/>
  <c r="Q45" i="1"/>
  <c r="Q61" i="1" s="1"/>
  <c r="Q46" i="1"/>
  <c r="Q62" i="1" s="1"/>
  <c r="Q47" i="1"/>
  <c r="Q63" i="1" s="1"/>
  <c r="Q48" i="1"/>
  <c r="Q64" i="1" s="1"/>
  <c r="Q49" i="1"/>
  <c r="Q65" i="1" s="1"/>
  <c r="Q50" i="1"/>
  <c r="Q66" i="1" s="1"/>
  <c r="Q53" i="1"/>
  <c r="Q69" i="1" s="1"/>
  <c r="E43" i="1"/>
  <c r="E59" i="1" s="1"/>
  <c r="E44" i="1"/>
  <c r="E60" i="1" s="1"/>
  <c r="E45" i="1"/>
  <c r="E61" i="1" s="1"/>
  <c r="E46" i="1"/>
  <c r="E62" i="1" s="1"/>
  <c r="E47" i="1"/>
  <c r="E63" i="1" s="1"/>
  <c r="E48" i="1"/>
  <c r="E64" i="1" s="1"/>
  <c r="E49" i="1"/>
  <c r="E65" i="1" s="1"/>
  <c r="E50" i="1"/>
  <c r="E66" i="1" s="1"/>
  <c r="E42" i="1"/>
  <c r="E58" i="1" s="1"/>
  <c r="E51" i="1"/>
  <c r="E67" i="1" s="1"/>
  <c r="E52" i="1"/>
  <c r="E68" i="1" s="1"/>
  <c r="E53" i="1"/>
  <c r="E69" i="1" s="1"/>
  <c r="K42" i="1"/>
  <c r="K58" i="1" s="1"/>
  <c r="K43" i="1"/>
  <c r="K59" i="1" s="1"/>
  <c r="K48" i="1"/>
  <c r="K64" i="1" s="1"/>
  <c r="K49" i="1"/>
  <c r="K65" i="1" s="1"/>
  <c r="K50" i="1"/>
  <c r="K66" i="1" s="1"/>
  <c r="K51" i="1"/>
  <c r="K67" i="1" s="1"/>
  <c r="K52" i="1"/>
  <c r="K68" i="1" s="1"/>
  <c r="K53" i="1"/>
  <c r="K69" i="1" s="1"/>
  <c r="K44" i="1"/>
  <c r="K60" i="1" s="1"/>
  <c r="K45" i="1"/>
  <c r="K61" i="1" s="1"/>
  <c r="K46" i="1"/>
  <c r="K62" i="1" s="1"/>
  <c r="K47" i="1"/>
  <c r="K63" i="1" s="1"/>
  <c r="R43" i="1"/>
  <c r="R59" i="1" s="1"/>
  <c r="R44" i="1"/>
  <c r="R60" i="1" s="1"/>
  <c r="R45" i="1"/>
  <c r="R61" i="1" s="1"/>
  <c r="R46" i="1"/>
  <c r="R62" i="1" s="1"/>
  <c r="R47" i="1"/>
  <c r="R63" i="1" s="1"/>
  <c r="R48" i="1"/>
  <c r="R64" i="1" s="1"/>
  <c r="R49" i="1"/>
  <c r="R65" i="1" s="1"/>
  <c r="R50" i="1"/>
  <c r="R66" i="1" s="1"/>
  <c r="R51" i="1"/>
  <c r="R67" i="1" s="1"/>
  <c r="R52" i="1"/>
  <c r="R68" i="1" s="1"/>
  <c r="R53" i="1"/>
  <c r="R69" i="1" s="1"/>
  <c r="R42" i="1"/>
  <c r="R58" i="1" s="1"/>
  <c r="M43" i="1"/>
  <c r="M59" i="1" s="1"/>
  <c r="M44" i="1"/>
  <c r="M60" i="1" s="1"/>
  <c r="M45" i="1"/>
  <c r="M61" i="1" s="1"/>
  <c r="M46" i="1"/>
  <c r="M62" i="1" s="1"/>
  <c r="M47" i="1"/>
  <c r="M63" i="1" s="1"/>
  <c r="M48" i="1"/>
  <c r="M64" i="1" s="1"/>
  <c r="M49" i="1"/>
  <c r="M65" i="1" s="1"/>
  <c r="M50" i="1"/>
  <c r="M66" i="1" s="1"/>
  <c r="M52" i="1"/>
  <c r="M68" i="1" s="1"/>
  <c r="M53" i="1"/>
  <c r="M69" i="1" s="1"/>
  <c r="M42" i="1"/>
  <c r="M58" i="1" s="1"/>
  <c r="M51" i="1"/>
  <c r="M67" i="1" s="1"/>
  <c r="I53" i="1"/>
  <c r="I69" i="1" s="1"/>
  <c r="I42" i="1"/>
  <c r="I58" i="1" s="1"/>
  <c r="I50" i="1"/>
  <c r="I66" i="1" s="1"/>
  <c r="I51" i="1"/>
  <c r="I67" i="1" s="1"/>
  <c r="I43" i="1"/>
  <c r="I59" i="1" s="1"/>
  <c r="I44" i="1"/>
  <c r="I60" i="1" s="1"/>
  <c r="I45" i="1"/>
  <c r="I61" i="1" s="1"/>
  <c r="I46" i="1"/>
  <c r="I62" i="1" s="1"/>
  <c r="I47" i="1"/>
  <c r="I63" i="1" s="1"/>
  <c r="I48" i="1"/>
  <c r="I64" i="1" s="1"/>
  <c r="I49" i="1"/>
  <c r="I65" i="1" s="1"/>
  <c r="I52" i="1"/>
  <c r="I68" i="1" s="1"/>
  <c r="P43" i="1"/>
  <c r="P59" i="1" s="1"/>
  <c r="P44" i="1"/>
  <c r="P60" i="1" s="1"/>
  <c r="P45" i="1"/>
  <c r="P61" i="1" s="1"/>
  <c r="P46" i="1"/>
  <c r="P62" i="1" s="1"/>
  <c r="P47" i="1"/>
  <c r="P63" i="1" s="1"/>
  <c r="P48" i="1"/>
  <c r="P64" i="1" s="1"/>
  <c r="P49" i="1"/>
  <c r="P65" i="1" s="1"/>
  <c r="P42" i="1"/>
  <c r="P58" i="1" s="1"/>
  <c r="P50" i="1"/>
  <c r="P66" i="1" s="1"/>
  <c r="P51" i="1"/>
  <c r="P67" i="1" s="1"/>
  <c r="P52" i="1"/>
  <c r="P68" i="1" s="1"/>
  <c r="P53" i="1"/>
  <c r="P69" i="1" s="1"/>
  <c r="L43" i="1"/>
  <c r="L59" i="1" s="1"/>
  <c r="L44" i="1"/>
  <c r="L60" i="1" s="1"/>
  <c r="L45" i="1"/>
  <c r="L61" i="1" s="1"/>
  <c r="L46" i="1"/>
  <c r="L62" i="1" s="1"/>
  <c r="L47" i="1"/>
  <c r="L63" i="1" s="1"/>
  <c r="L48" i="1"/>
  <c r="L64" i="1" s="1"/>
  <c r="L49" i="1"/>
  <c r="L65" i="1" s="1"/>
  <c r="L42" i="1"/>
  <c r="L58" i="1" s="1"/>
  <c r="L50" i="1"/>
  <c r="L66" i="1" s="1"/>
  <c r="L51" i="1"/>
  <c r="L67" i="1" s="1"/>
  <c r="L52" i="1"/>
  <c r="L68" i="1" s="1"/>
  <c r="L53" i="1"/>
  <c r="L69" i="1" s="1"/>
  <c r="H43" i="1"/>
  <c r="H59" i="1" s="1"/>
  <c r="H44" i="1"/>
  <c r="H60" i="1" s="1"/>
  <c r="H45" i="1"/>
  <c r="H61" i="1" s="1"/>
  <c r="H46" i="1"/>
  <c r="H62" i="1" s="1"/>
  <c r="H47" i="1"/>
  <c r="H63" i="1" s="1"/>
  <c r="H48" i="1"/>
  <c r="H64" i="1" s="1"/>
  <c r="H49" i="1"/>
  <c r="H65" i="1" s="1"/>
  <c r="H42" i="1"/>
  <c r="H58" i="1" s="1"/>
  <c r="H50" i="1"/>
  <c r="H66" i="1" s="1"/>
  <c r="H51" i="1"/>
  <c r="H67" i="1" s="1"/>
  <c r="H52" i="1"/>
  <c r="H68" i="1" s="1"/>
  <c r="H53" i="1"/>
  <c r="H69" i="1" s="1"/>
  <c r="D43" i="1"/>
  <c r="D59" i="1" s="1"/>
  <c r="D44" i="1"/>
  <c r="D60" i="1" s="1"/>
  <c r="D45" i="1"/>
  <c r="D61" i="1" s="1"/>
  <c r="D46" i="1"/>
  <c r="D62" i="1" s="1"/>
  <c r="D47" i="1"/>
  <c r="D63" i="1" s="1"/>
  <c r="D48" i="1"/>
  <c r="D64" i="1" s="1"/>
  <c r="D49" i="1"/>
  <c r="D65" i="1" s="1"/>
  <c r="D50" i="1"/>
  <c r="D66" i="1" s="1"/>
  <c r="D42" i="1"/>
  <c r="D58" i="1" s="1"/>
  <c r="D51" i="1"/>
  <c r="D67" i="1" s="1"/>
  <c r="D52" i="1"/>
  <c r="D68" i="1" s="1"/>
  <c r="D53" i="1"/>
  <c r="D69" i="1" s="1"/>
  <c r="C54" i="1"/>
  <c r="C70" i="1" s="1"/>
  <c r="P54" i="1" l="1"/>
  <c r="P70" i="1" s="1"/>
  <c r="F54" i="1"/>
  <c r="F70" i="1" s="1"/>
  <c r="J54" i="1"/>
  <c r="J70" i="1" s="1"/>
  <c r="M54" i="1"/>
  <c r="M70" i="1" s="1"/>
  <c r="H54" i="1"/>
  <c r="H70" i="1" s="1"/>
  <c r="R54" i="1"/>
  <c r="R70" i="1" s="1"/>
  <c r="I54" i="1"/>
  <c r="I70" i="1" s="1"/>
  <c r="L54" i="1"/>
  <c r="L70" i="1" s="1"/>
  <c r="N54" i="1"/>
  <c r="N70" i="1" s="1"/>
  <c r="D54" i="1"/>
  <c r="D70" i="1" s="1"/>
  <c r="K54" i="1"/>
  <c r="K70" i="1" s="1"/>
  <c r="E54" i="1"/>
  <c r="E70" i="1" s="1"/>
  <c r="Q54" i="1"/>
  <c r="Q70" i="1" s="1"/>
  <c r="O54" i="1"/>
  <c r="O70" i="1" s="1"/>
  <c r="G54" i="1"/>
  <c r="G70" i="1" s="1"/>
  <c r="C72" i="1" l="1"/>
</calcChain>
</file>

<file path=xl/sharedStrings.xml><?xml version="1.0" encoding="utf-8"?>
<sst xmlns="http://schemas.openxmlformats.org/spreadsheetml/2006/main" count="686" uniqueCount="240">
  <si>
    <t>WN</t>
  </si>
  <si>
    <t>WD</t>
  </si>
  <si>
    <t>WP</t>
  </si>
  <si>
    <t>WE</t>
  </si>
  <si>
    <t>PN</t>
  </si>
  <si>
    <t>PD</t>
  </si>
  <si>
    <t>PP</t>
  </si>
  <si>
    <t>PE</t>
  </si>
  <si>
    <t>SN</t>
  </si>
  <si>
    <t>SD</t>
  </si>
  <si>
    <t>SP</t>
  </si>
  <si>
    <t>SE</t>
  </si>
  <si>
    <t>AN</t>
  </si>
  <si>
    <t>AD</t>
  </si>
  <si>
    <t>AP</t>
  </si>
  <si>
    <t>AE</t>
  </si>
  <si>
    <t>RHEA</t>
  </si>
  <si>
    <t>Space heat</t>
  </si>
  <si>
    <t>RWEA</t>
  </si>
  <si>
    <t>Hot water</t>
  </si>
  <si>
    <t>Fraction of the year in each time slice</t>
  </si>
  <si>
    <t>Season</t>
  </si>
  <si>
    <t>Intraday</t>
  </si>
  <si>
    <t>Winter</t>
  </si>
  <si>
    <t>Spring</t>
  </si>
  <si>
    <t>Summer</t>
  </si>
  <si>
    <t>Autumn</t>
  </si>
  <si>
    <t>Night</t>
  </si>
  <si>
    <t>Day</t>
  </si>
  <si>
    <t>Evening peak</t>
  </si>
  <si>
    <t>Late evening</t>
  </si>
  <si>
    <t>W</t>
  </si>
  <si>
    <t>P</t>
  </si>
  <si>
    <t>S</t>
  </si>
  <si>
    <t>A</t>
  </si>
  <si>
    <t>N</t>
  </si>
  <si>
    <t>D</t>
  </si>
  <si>
    <t>E</t>
  </si>
  <si>
    <t>% each</t>
  </si>
  <si>
    <t>Resulting time slice</t>
  </si>
  <si>
    <t>Residential heat allocated into each time slice</t>
  </si>
  <si>
    <t>SHL</t>
  </si>
  <si>
    <t>SWL</t>
  </si>
  <si>
    <t>Commercial heat allocated into each time slice</t>
  </si>
  <si>
    <t>Time slices</t>
  </si>
  <si>
    <t>Sub-national gas sales and numbers of customers, 2017</t>
  </si>
  <si>
    <t>Number of MPRN's (thousands)</t>
  </si>
  <si>
    <t>Sales (GWh)</t>
  </si>
  <si>
    <t>Averages</t>
  </si>
  <si>
    <t>Domestic</t>
  </si>
  <si>
    <t>Non-domestic</t>
  </si>
  <si>
    <t>All</t>
  </si>
  <si>
    <t>Region</t>
  </si>
  <si>
    <t>Local Authority</t>
  </si>
  <si>
    <t>LA Code</t>
  </si>
  <si>
    <t>LAU1</t>
  </si>
  <si>
    <r>
      <t>Domestic meters</t>
    </r>
    <r>
      <rPr>
        <b/>
        <vertAlign val="superscript"/>
        <sz val="10"/>
        <color theme="0"/>
        <rFont val="Arial"/>
        <family val="2"/>
      </rPr>
      <t xml:space="preserve"> (1)</t>
    </r>
  </si>
  <si>
    <t>Non-domestic meters</t>
  </si>
  <si>
    <t>Total number of meters</t>
  </si>
  <si>
    <t>Domestic consumption</t>
  </si>
  <si>
    <t>Non-domestic consumption</t>
  </si>
  <si>
    <t>Total consumption</t>
  </si>
  <si>
    <t>Mean consumption</t>
  </si>
  <si>
    <t>Median consumption</t>
  </si>
  <si>
    <t>ENGLAND</t>
  </si>
  <si>
    <t>E92000001</t>
  </si>
  <si>
    <t>North East</t>
  </si>
  <si>
    <t>E12000001</t>
  </si>
  <si>
    <t>UKC</t>
  </si>
  <si>
    <t>North West</t>
  </si>
  <si>
    <t>E12000002</t>
  </si>
  <si>
    <t>UKD</t>
  </si>
  <si>
    <t>Yorkshire and The Humber</t>
  </si>
  <si>
    <t>E12000003</t>
  </si>
  <si>
    <t>UKE</t>
  </si>
  <si>
    <t>East Midlands</t>
  </si>
  <si>
    <t>E12000004</t>
  </si>
  <si>
    <t>UKF</t>
  </si>
  <si>
    <t>West Midlands</t>
  </si>
  <si>
    <t>E12000005</t>
  </si>
  <si>
    <t>UKG</t>
  </si>
  <si>
    <t>East</t>
  </si>
  <si>
    <t>E12000006</t>
  </si>
  <si>
    <t>UKH</t>
  </si>
  <si>
    <t>Inner London</t>
  </si>
  <si>
    <t>E13000001</t>
  </si>
  <si>
    <t>Outer London</t>
  </si>
  <si>
    <t>E13000002</t>
  </si>
  <si>
    <t>South East</t>
  </si>
  <si>
    <t>E12000008</t>
  </si>
  <si>
    <t>UKJ</t>
  </si>
  <si>
    <t>South West</t>
  </si>
  <si>
    <t>E12000009</t>
  </si>
  <si>
    <t>UKK</t>
  </si>
  <si>
    <t>Scotland</t>
  </si>
  <si>
    <t>S99999999</t>
  </si>
  <si>
    <t>UKM</t>
  </si>
  <si>
    <t>Wales</t>
  </si>
  <si>
    <t>W99999999</t>
  </si>
  <si>
    <t>UKL</t>
  </si>
  <si>
    <t>Unallocated</t>
  </si>
  <si>
    <t>Total</t>
  </si>
  <si>
    <t>Demand (GWh/Year)</t>
  </si>
  <si>
    <t>Demand (GW) at 80% efficiency</t>
  </si>
  <si>
    <t>Boiler efficiency</t>
  </si>
  <si>
    <t>Z</t>
  </si>
  <si>
    <t>https://www.sciencedirect.com/science/article/pii/S0928765516303670</t>
  </si>
  <si>
    <t>3x^2-2x^3</t>
  </si>
  <si>
    <t>Adoption curve</t>
  </si>
  <si>
    <t>Domestic annual consumption</t>
  </si>
  <si>
    <t>Non Domestic annual consumption</t>
  </si>
  <si>
    <t>Efficiency</t>
  </si>
  <si>
    <t>Time slices across</t>
  </si>
  <si>
    <t>Post code</t>
  </si>
  <si>
    <t>NE1 1AD</t>
  </si>
  <si>
    <t>HD1 1BG</t>
  </si>
  <si>
    <t>YO41 4BP</t>
  </si>
  <si>
    <t>DE74 2SA</t>
  </si>
  <si>
    <t>NR1 1BG</t>
  </si>
  <si>
    <t>WC2N 5DU</t>
  </si>
  <si>
    <t>BR3 3BY</t>
  </si>
  <si>
    <t>CT15 7AA</t>
  </si>
  <si>
    <t>CF10 1AF</t>
  </si>
  <si>
    <t>B1 1BX</t>
  </si>
  <si>
    <t>PL1 1DE</t>
  </si>
  <si>
    <t>AB10 1AL</t>
  </si>
  <si>
    <t>Postcode</t>
  </si>
  <si>
    <t>Description</t>
  </si>
  <si>
    <t>Grid Reference</t>
  </si>
  <si>
    <t>X (easting)</t>
  </si>
  <si>
    <t>Y (northing)</t>
  </si>
  <si>
    <t>Latitude</t>
  </si>
  <si>
    <t>Longitude</t>
  </si>
  <si>
    <t>NZ 24696 63745</t>
  </si>
  <si>
    <t>SE 14479 16833</t>
  </si>
  <si>
    <t>SE 70778 46812</t>
  </si>
  <si>
    <t>SK 45268 25610</t>
  </si>
  <si>
    <t>SP 07279 88677</t>
  </si>
  <si>
    <t>TG 23490 08619</t>
  </si>
  <si>
    <t>TQ 29995 80358</t>
  </si>
  <si>
    <t>TQ 37222 66421</t>
  </si>
  <si>
    <t>TR 29476 40421</t>
  </si>
  <si>
    <t>SX 48017 54561</t>
  </si>
  <si>
    <t>NJ 94331 06530</t>
  </si>
  <si>
    <t>ST 18336 76192</t>
  </si>
  <si>
    <t>Point 1</t>
  </si>
  <si>
    <t>Point 2</t>
  </si>
  <si>
    <t>Row</t>
  </si>
  <si>
    <t>Column</t>
  </si>
  <si>
    <t>Generated from</t>
  </si>
  <si>
    <t>https://gridreferencefinder.com/postcodeBatchConverter/</t>
  </si>
  <si>
    <t>- - -</t>
  </si>
  <si>
    <t>Alwyn field</t>
  </si>
  <si>
    <t>Frigg field</t>
  </si>
  <si>
    <t>-</t>
  </si>
  <si>
    <t>E99</t>
  </si>
  <si>
    <t>Scottish Area Gas Evacuation (SAGE)</t>
  </si>
  <si>
    <t>Beryl field</t>
  </si>
  <si>
    <t>St. Fergus</t>
  </si>
  <si>
    <t>E100</t>
  </si>
  <si>
    <t>Far North Liquids and Gas SYstem (FLAGS)</t>
  </si>
  <si>
    <t>Brent field</t>
  </si>
  <si>
    <t>E101</t>
  </si>
  <si>
    <t>Shearwater and Elgin Area Line (SEAL)</t>
  </si>
  <si>
    <t>Elgin, Franglin fields</t>
  </si>
  <si>
    <t>Bacton</t>
  </si>
  <si>
    <t>E102</t>
  </si>
  <si>
    <t>Central Area Transmission System (CATS)</t>
  </si>
  <si>
    <t>Central Graben</t>
  </si>
  <si>
    <t>Teeside</t>
  </si>
  <si>
    <t>E103</t>
  </si>
  <si>
    <t>Trent field</t>
  </si>
  <si>
    <r>
      <t>E104</t>
    </r>
    <r>
      <rPr>
        <vertAlign val="superscript"/>
        <sz val="14"/>
        <color rgb="FFFF0000"/>
        <rFont val="Arial"/>
        <family val="2"/>
      </rPr>
      <t>2</t>
    </r>
  </si>
  <si>
    <t>Frigg</t>
  </si>
  <si>
    <t>2x32</t>
  </si>
  <si>
    <t>E105</t>
  </si>
  <si>
    <t>Fulmar line</t>
  </si>
  <si>
    <t>Fulmar field</t>
  </si>
  <si>
    <r>
      <t>E106</t>
    </r>
    <r>
      <rPr>
        <vertAlign val="superscript"/>
        <sz val="14"/>
        <color rgb="FFFF0000"/>
        <rFont val="Arial"/>
        <family val="2"/>
      </rPr>
      <t>3</t>
    </r>
  </si>
  <si>
    <t>Indefatigable, Hewitt</t>
  </si>
  <si>
    <t>E107</t>
  </si>
  <si>
    <t>Llandarcy</t>
  </si>
  <si>
    <t>E108</t>
  </si>
  <si>
    <t>NLGP</t>
  </si>
  <si>
    <t>Magnus field</t>
  </si>
  <si>
    <t>E109</t>
  </si>
  <si>
    <t>Morecambe field</t>
  </si>
  <si>
    <t>Heysham</t>
  </si>
  <si>
    <t>E110</t>
  </si>
  <si>
    <t>Piper field</t>
  </si>
  <si>
    <t>to E32</t>
  </si>
  <si>
    <r>
      <t>E111</t>
    </r>
    <r>
      <rPr>
        <vertAlign val="superscript"/>
        <sz val="14"/>
        <color rgb="FFFF0000"/>
        <rFont val="Arial"/>
        <family val="2"/>
      </rPr>
      <t>4</t>
    </r>
  </si>
  <si>
    <t>Ravenspurn field</t>
  </si>
  <si>
    <t>Dimlington</t>
  </si>
  <si>
    <t>16,30</t>
  </si>
  <si>
    <t>E112</t>
  </si>
  <si>
    <t>Birmingham</t>
  </si>
  <si>
    <t>E113</t>
  </si>
  <si>
    <t>St. Gergus</t>
  </si>
  <si>
    <t>Exeter</t>
  </si>
  <si>
    <t>E114</t>
  </si>
  <si>
    <t>Theddlethorpe</t>
  </si>
  <si>
    <t>Killingholme</t>
  </si>
  <si>
    <t>20, 30</t>
  </si>
  <si>
    <t>E115</t>
  </si>
  <si>
    <t>Lincolnshire Offshore Gas Gathering System (LOGGS)</t>
  </si>
  <si>
    <t>Viking field</t>
  </si>
  <si>
    <t>28, 36</t>
  </si>
  <si>
    <t>E121</t>
  </si>
  <si>
    <t>Britannia</t>
  </si>
  <si>
    <t>E122</t>
  </si>
  <si>
    <t>Goldeneye field</t>
  </si>
  <si>
    <r>
      <t>E123</t>
    </r>
    <r>
      <rPr>
        <vertAlign val="superscript"/>
        <sz val="14"/>
        <color rgb="FFFF0000"/>
        <rFont val="Arial"/>
        <family val="2"/>
      </rPr>
      <t>6</t>
    </r>
  </si>
  <si>
    <t>Miller field</t>
  </si>
  <si>
    <t>E124</t>
  </si>
  <si>
    <t>Murdoch field</t>
  </si>
  <si>
    <t>Thedlethorpe</t>
  </si>
  <si>
    <t>E125</t>
  </si>
  <si>
    <t>Sean field</t>
  </si>
  <si>
    <t>E126</t>
  </si>
  <si>
    <t>Valiant field</t>
  </si>
  <si>
    <t>E127</t>
  </si>
  <si>
    <t>Scotland-N.Ireland (SNIP)</t>
  </si>
  <si>
    <t>Portnaughan Bay</t>
  </si>
  <si>
    <t>Castle Robin</t>
  </si>
  <si>
    <t>E97</t>
  </si>
  <si>
    <t>From</t>
  </si>
  <si>
    <t>To</t>
  </si>
  <si>
    <t>Diameter (Inches)</t>
  </si>
  <si>
    <t>Length (km)</t>
  </si>
  <si>
    <t>Zone</t>
  </si>
  <si>
    <t>Project name</t>
  </si>
  <si>
    <t>Map ref</t>
  </si>
  <si>
    <t>https://theodora.com/pipelines/united_kingdom_and_ireland_pipelines.html</t>
  </si>
  <si>
    <t>North Sea</t>
  </si>
  <si>
    <t>MW</t>
  </si>
  <si>
    <t>Bee line</t>
  </si>
  <si>
    <t>Road distances</t>
  </si>
  <si>
    <t>Factor</t>
  </si>
  <si>
    <t>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</si>
</sst>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"/>
    <numFmt numFmtId="166" formatCode="#,##0.0"/>
    <numFmt numFmtId="167" formatCode="_-* #,##0_-;\-* #,##0_-;_-* &quot;-&quot;??_-;_-@_-"/>
    <numFmt numFmtId="168" formatCode="_-* #,##0.0000_-;\-* #,##0.0000_-;_-* &quot;-&quot;??_-;_-@_-"/>
    <numFmt numFmtId="169" formatCode="_-* #,##0.0_-;\-* #,##0.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Inherit"/>
    </font>
    <font>
      <b/>
      <sz val="8"/>
      <color rgb="FF3D3D3D"/>
      <name val="Inherit"/>
    </font>
    <font>
      <vertAlign val="superscript"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DDDC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99795"/>
        <bgColor rgb="FF000000"/>
      </patternFill>
    </fill>
    <fill>
      <patternFill patternType="solid">
        <fgColor rgb="FFFAC09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0303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EEE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9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2" xfId="0" applyFont="1" applyFill="1" applyBorder="1"/>
    <xf numFmtId="0" fontId="2" fillId="3" borderId="2" xfId="1" applyFont="1" applyBorder="1"/>
    <xf numFmtId="164" fontId="2" fillId="3" borderId="2" xfId="1" applyNumberFormat="1" applyFont="1" applyBorder="1" applyAlignment="1">
      <alignment horizontal="center"/>
    </xf>
    <xf numFmtId="0" fontId="2" fillId="3" borderId="0" xfId="1" applyFont="1"/>
    <xf numFmtId="9" fontId="2" fillId="4" borderId="0" xfId="2" applyNumberFormat="1" applyFont="1" applyAlignment="1">
      <alignment horizontal="center"/>
    </xf>
    <xf numFmtId="0" fontId="2" fillId="2" borderId="0" xfId="0" applyFont="1" applyFill="1"/>
    <xf numFmtId="2" fontId="3" fillId="7" borderId="0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3" fillId="9" borderId="1" xfId="4" applyNumberFormat="1" applyFont="1" applyFill="1" applyBorder="1" applyAlignment="1">
      <alignment horizontal="center"/>
    </xf>
    <xf numFmtId="164" fontId="3" fillId="10" borderId="1" xfId="2" applyNumberFormat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NumberFormat="1" applyFont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0" applyFont="1" applyFill="1" applyBorder="1"/>
    <xf numFmtId="0" fontId="3" fillId="8" borderId="2" xfId="3" applyFont="1" applyFill="1" applyBorder="1"/>
    <xf numFmtId="164" fontId="3" fillId="7" borderId="2" xfId="1" applyNumberFormat="1" applyFont="1" applyFill="1" applyBorder="1" applyAlignment="1">
      <alignment horizontal="center"/>
    </xf>
    <xf numFmtId="0" fontId="3" fillId="7" borderId="0" xfId="1" applyFont="1" applyFill="1" applyBorder="1"/>
    <xf numFmtId="164" fontId="3" fillId="10" borderId="0" xfId="2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 vertical="center"/>
    </xf>
    <xf numFmtId="0" fontId="0" fillId="11" borderId="3" xfId="0" applyFill="1" applyBorder="1"/>
    <xf numFmtId="164" fontId="3" fillId="12" borderId="4" xfId="1" applyNumberFormat="1" applyFont="1" applyFill="1" applyBorder="1" applyAlignment="1">
      <alignment horizontal="center"/>
    </xf>
    <xf numFmtId="164" fontId="3" fillId="12" borderId="5" xfId="1" applyNumberFormat="1" applyFont="1" applyFill="1" applyBorder="1" applyAlignment="1">
      <alignment horizontal="center"/>
    </xf>
    <xf numFmtId="0" fontId="2" fillId="11" borderId="6" xfId="1" applyFont="1" applyFill="1" applyBorder="1"/>
    <xf numFmtId="164" fontId="2" fillId="11" borderId="2" xfId="2" applyNumberFormat="1" applyFont="1" applyFill="1" applyBorder="1" applyAlignment="1">
      <alignment horizontal="center"/>
    </xf>
    <xf numFmtId="164" fontId="2" fillId="11" borderId="7" xfId="2" applyNumberFormat="1" applyFont="1" applyFill="1" applyBorder="1" applyAlignment="1">
      <alignment horizontal="center"/>
    </xf>
    <xf numFmtId="0" fontId="2" fillId="11" borderId="8" xfId="3" applyFont="1" applyFill="1" applyBorder="1"/>
    <xf numFmtId="164" fontId="2" fillId="11" borderId="9" xfId="2" applyNumberFormat="1" applyFont="1" applyFill="1" applyBorder="1" applyAlignment="1">
      <alignment horizontal="center"/>
    </xf>
    <xf numFmtId="164" fontId="2" fillId="11" borderId="10" xfId="2" applyNumberFormat="1" applyFont="1" applyFill="1" applyBorder="1" applyAlignment="1">
      <alignment horizontal="center"/>
    </xf>
    <xf numFmtId="0" fontId="2" fillId="11" borderId="6" xfId="3" applyFont="1" applyFill="1" applyBorder="1"/>
    <xf numFmtId="165" fontId="5" fillId="13" borderId="0" xfId="0" applyNumberFormat="1" applyFont="1" applyFill="1" applyAlignment="1">
      <alignment vertical="top"/>
    </xf>
    <xf numFmtId="165" fontId="5" fillId="13" borderId="0" xfId="0" applyNumberFormat="1" applyFont="1" applyFill="1" applyAlignment="1">
      <alignment vertical="top" wrapText="1"/>
    </xf>
    <xf numFmtId="166" fontId="6" fillId="13" borderId="0" xfId="0" applyNumberFormat="1" applyFont="1" applyFill="1" applyAlignment="1">
      <alignment horizontal="center" vertical="center"/>
    </xf>
    <xf numFmtId="166" fontId="5" fillId="13" borderId="0" xfId="0" applyNumberFormat="1" applyFont="1" applyFill="1" applyAlignment="1">
      <alignment horizontal="left" vertical="center"/>
    </xf>
    <xf numFmtId="165" fontId="5" fillId="13" borderId="0" xfId="0" applyNumberFormat="1" applyFont="1" applyFill="1" applyAlignment="1">
      <alignment horizontal="left" vertical="center" wrapText="1"/>
    </xf>
    <xf numFmtId="2" fontId="5" fillId="13" borderId="0" xfId="0" applyNumberFormat="1" applyFont="1" applyFill="1" applyAlignment="1">
      <alignment horizontal="center" vertical="center" wrapText="1"/>
    </xf>
    <xf numFmtId="0" fontId="4" fillId="0" borderId="0" xfId="0" applyFont="1"/>
    <xf numFmtId="167" fontId="8" fillId="0" borderId="0" xfId="5" applyNumberFormat="1" applyFont="1"/>
    <xf numFmtId="167" fontId="0" fillId="0" borderId="0" xfId="5" applyNumberFormat="1" applyFont="1"/>
    <xf numFmtId="0" fontId="9" fillId="14" borderId="0" xfId="0" applyFont="1" applyFill="1"/>
    <xf numFmtId="0" fontId="10" fillId="0" borderId="0" xfId="0" applyFont="1"/>
    <xf numFmtId="167" fontId="10" fillId="0" borderId="0" xfId="5" applyNumberFormat="1" applyFont="1"/>
    <xf numFmtId="43" fontId="0" fillId="0" borderId="0" xfId="0" applyNumberFormat="1"/>
    <xf numFmtId="0" fontId="11" fillId="0" borderId="0" xfId="6"/>
    <xf numFmtId="168" fontId="0" fillId="0" borderId="0" xfId="0" applyNumberFormat="1"/>
    <xf numFmtId="0" fontId="12" fillId="2" borderId="0" xfId="0" applyFont="1" applyFill="1" applyAlignment="1">
      <alignment horizontal="left" vertical="top"/>
    </xf>
    <xf numFmtId="0" fontId="13" fillId="15" borderId="11" xfId="0" applyFont="1" applyFill="1" applyBorder="1" applyAlignment="1">
      <alignment horizontal="left" vertical="center"/>
    </xf>
    <xf numFmtId="2" fontId="0" fillId="16" borderId="0" xfId="0" applyNumberFormat="1" applyFill="1"/>
    <xf numFmtId="165" fontId="0" fillId="16" borderId="0" xfId="0" applyNumberFormat="1" applyFill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169" fontId="0" fillId="0" borderId="0" xfId="0" applyNumberFormat="1"/>
    <xf numFmtId="2" fontId="5" fillId="13" borderId="0" xfId="0" applyNumberFormat="1" applyFont="1" applyFill="1" applyAlignment="1">
      <alignment horizontal="center" vertical="center"/>
    </xf>
    <xf numFmtId="2" fontId="5" fillId="13" borderId="0" xfId="0" applyNumberFormat="1" applyFont="1" applyFill="1" applyAlignment="1">
      <alignment horizontal="center" wrapText="1"/>
    </xf>
    <xf numFmtId="2" fontId="5" fillId="13" borderId="0" xfId="0" applyNumberFormat="1" applyFont="1" applyFill="1" applyAlignment="1">
      <alignment horizontal="center" vertical="center" wrapText="1"/>
    </xf>
  </cellXfs>
  <cellStyles count="7">
    <cellStyle name="a_Calc_Background" xfId="3" xr:uid="{9D84BD48-051E-4229-A557-B6A63B0036A8}"/>
    <cellStyle name="a_Calc_Input_Num" xfId="4" xr:uid="{8A2633EB-D0CC-4FD1-986C-FB8BC6ACAC8A}"/>
    <cellStyle name="a_Calc_Input_Str" xfId="1" xr:uid="{74B04161-3387-4E8E-A176-40F4F77159E1}"/>
    <cellStyle name="a_Calc_Trans" xfId="2" xr:uid="{DA30CEE5-5B48-41A8-8CD4-E0DFE0D58D4C}"/>
    <cellStyle name="Comma" xfId="5" builtinId="3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Main!$C$57:$R$57</c:f>
              <c:strCache>
                <c:ptCount val="16"/>
                <c:pt idx="0">
                  <c:v>WN</c:v>
                </c:pt>
                <c:pt idx="1">
                  <c:v>WD</c:v>
                </c:pt>
                <c:pt idx="2">
                  <c:v>WP</c:v>
                </c:pt>
                <c:pt idx="3">
                  <c:v>WE</c:v>
                </c:pt>
                <c:pt idx="4">
                  <c:v>PN</c:v>
                </c:pt>
                <c:pt idx="5">
                  <c:v>PD</c:v>
                </c:pt>
                <c:pt idx="6">
                  <c:v>PP</c:v>
                </c:pt>
                <c:pt idx="7">
                  <c:v>PE</c:v>
                </c:pt>
                <c:pt idx="8">
                  <c:v>SN</c:v>
                </c:pt>
                <c:pt idx="9">
                  <c:v>SD</c:v>
                </c:pt>
                <c:pt idx="10">
                  <c:v>SP</c:v>
                </c:pt>
                <c:pt idx="11">
                  <c:v>SE</c:v>
                </c:pt>
                <c:pt idx="12">
                  <c:v>AN</c:v>
                </c:pt>
                <c:pt idx="13">
                  <c:v>AD</c:v>
                </c:pt>
                <c:pt idx="14">
                  <c:v>AP</c:v>
                </c:pt>
                <c:pt idx="15">
                  <c:v>AE</c:v>
                </c:pt>
              </c:strCache>
            </c:strRef>
          </c:xVal>
          <c:yVal>
            <c:numRef>
              <c:f>Main!$C$70:$R$70</c:f>
              <c:numCache>
                <c:formatCode>_(* #,##0.00_);_(* \(#,##0.00\);_(* "-"??_);_(@_)</c:formatCode>
                <c:ptCount val="16"/>
                <c:pt idx="0" formatCode="_-* #,##0.0000_-;\-* #,##0.0000_-;_-* &quot;-&quot;??_-;_-@_-">
                  <c:v>3.0157015487426921</c:v>
                </c:pt>
                <c:pt idx="1">
                  <c:v>9.3964622921831484</c:v>
                </c:pt>
                <c:pt idx="2">
                  <c:v>4.482127600987182</c:v>
                </c:pt>
                <c:pt idx="3">
                  <c:v>3.0609880320851439</c:v>
                </c:pt>
                <c:pt idx="4">
                  <c:v>2.3213414322307133</c:v>
                </c:pt>
                <c:pt idx="5">
                  <c:v>5.5207267627248999</c:v>
                </c:pt>
                <c:pt idx="6">
                  <c:v>2.9582696052895652</c:v>
                </c:pt>
                <c:pt idx="7">
                  <c:v>1.7675012230177987</c:v>
                </c:pt>
                <c:pt idx="8">
                  <c:v>0.76885679084460246</c:v>
                </c:pt>
                <c:pt idx="9">
                  <c:v>1.1672229258440365</c:v>
                </c:pt>
                <c:pt idx="10">
                  <c:v>0.54153411936697382</c:v>
                </c:pt>
                <c:pt idx="11">
                  <c:v>0.26097341584509759</c:v>
                </c:pt>
                <c:pt idx="12">
                  <c:v>1.9995006287600638</c:v>
                </c:pt>
                <c:pt idx="13">
                  <c:v>4.6113556159628244</c:v>
                </c:pt>
                <c:pt idx="14">
                  <c:v>2.4621234346831216</c:v>
                </c:pt>
                <c:pt idx="15">
                  <c:v>1.4483297038065748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5-4890-8BC1-3877CEC2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47784"/>
        <c:axId val="654054016"/>
      </c:scatterChart>
      <c:valAx>
        <c:axId val="6540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54016"/>
        <c:crosses val="autoZero"/>
        <c:crossBetween val="midCat"/>
      </c:valAx>
      <c:valAx>
        <c:axId val="654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72</xdr:row>
      <xdr:rowOff>79375</xdr:rowOff>
    </xdr:from>
    <xdr:to>
      <xdr:col>10</xdr:col>
      <xdr:colOff>441325</xdr:colOff>
      <xdr:row>87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D4E98-959E-4E8B-A337-1ADE88E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120650</xdr:rowOff>
    </xdr:to>
    <xdr:sp macro="" textlink="">
      <xdr:nvSpPr>
        <xdr:cNvPr id="3073" name="AutoShape 1" descr="{\displaystyle f(x)={\frac {1}{1+e^{-x}}}}">
          <a:extLst>
            <a:ext uri="{FF2B5EF4-FFF2-40B4-BE49-F238E27FC236}">
              <a16:creationId xmlns:a16="http://schemas.microsoft.com/office/drawing/2014/main" id="{7029AAD2-BF6F-4D8B-8B07-A6D9BFAF34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120650</xdr:rowOff>
    </xdr:to>
    <xdr:sp macro="" textlink="">
      <xdr:nvSpPr>
        <xdr:cNvPr id="3074" name="AutoShape 2" descr="{\displaystyle f(x)={\frac {1}{1+e^{-x}}}}">
          <a:extLst>
            <a:ext uri="{FF2B5EF4-FFF2-40B4-BE49-F238E27FC236}">
              <a16:creationId xmlns:a16="http://schemas.microsoft.com/office/drawing/2014/main" id="{76311D30-48EE-4D1F-AD35-4CBC5F5A1D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120650</xdr:rowOff>
    </xdr:to>
    <xdr:sp macro="" textlink="">
      <xdr:nvSpPr>
        <xdr:cNvPr id="3075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A131D8D5-12D9-4393-BADE-DD0705FECC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120651</xdr:rowOff>
    </xdr:to>
    <xdr:sp macro="" textlink="">
      <xdr:nvSpPr>
        <xdr:cNvPr id="3076" name="AutoShape 4" descr="{\displaystyle \operatorname {S} _{2}(x)=6x^{5}-15x^{4}+10x^{3}.}">
          <a:extLst>
            <a:ext uri="{FF2B5EF4-FFF2-40B4-BE49-F238E27FC236}">
              <a16:creationId xmlns:a16="http://schemas.microsoft.com/office/drawing/2014/main" id="{1E69BA5B-86D9-446D-BE77-5D64C902CA1B}"/>
            </a:ext>
          </a:extLst>
        </xdr:cNvPr>
        <xdr:cNvSpPr>
          <a:spLocks noChangeAspect="1" noChangeArrowheads="1"/>
        </xdr:cNvSpPr>
      </xdr:nvSpPr>
      <xdr:spPr bwMode="auto">
        <a:xfrm>
          <a:off x="224155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5243"/>
    <xdr:sp macro="" textlink="">
      <xdr:nvSpPr>
        <xdr:cNvPr id="9" name="AutoShape 1" descr="{\displaystyle f(x)={\frac {1}{1+e^{-x}}}}">
          <a:extLst>
            <a:ext uri="{FF2B5EF4-FFF2-40B4-BE49-F238E27FC236}">
              <a16:creationId xmlns:a16="http://schemas.microsoft.com/office/drawing/2014/main" id="{0E19A4D1-0B30-47EC-A440-921C34519A2B}"/>
            </a:ext>
          </a:extLst>
        </xdr:cNvPr>
        <xdr:cNvSpPr>
          <a:spLocks noChangeAspect="1" noChangeArrowheads="1"/>
        </xdr:cNvSpPr>
      </xdr:nvSpPr>
      <xdr:spPr bwMode="auto">
        <a:xfrm>
          <a:off x="5921744" y="0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5243"/>
    <xdr:sp macro="" textlink="">
      <xdr:nvSpPr>
        <xdr:cNvPr id="10" name="AutoShape 2" descr="{\displaystyle f(x)={\frac {1}{1+e^{-x}}}}">
          <a:extLst>
            <a:ext uri="{FF2B5EF4-FFF2-40B4-BE49-F238E27FC236}">
              <a16:creationId xmlns:a16="http://schemas.microsoft.com/office/drawing/2014/main" id="{F1643F6C-2741-4909-954F-965AD3F78096}"/>
            </a:ext>
          </a:extLst>
        </xdr:cNvPr>
        <xdr:cNvSpPr>
          <a:spLocks noChangeAspect="1" noChangeArrowheads="1"/>
        </xdr:cNvSpPr>
      </xdr:nvSpPr>
      <xdr:spPr bwMode="auto">
        <a:xfrm>
          <a:off x="5921744" y="0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5244"/>
    <xdr:sp macro="" textlink="">
      <xdr:nvSpPr>
        <xdr:cNvPr id="11" name="AutoShape 4" descr="{\displaystyle \operatorname {S} _{2}(x)=6x^{5}-15x^{4}+10x^{3}.}">
          <a:extLst>
            <a:ext uri="{FF2B5EF4-FFF2-40B4-BE49-F238E27FC236}">
              <a16:creationId xmlns:a16="http://schemas.microsoft.com/office/drawing/2014/main" id="{8079E020-6E42-4E84-9F10-A6F796DE1CEC}"/>
            </a:ext>
          </a:extLst>
        </xdr:cNvPr>
        <xdr:cNvSpPr>
          <a:spLocks noChangeAspect="1" noChangeArrowheads="1"/>
        </xdr:cNvSpPr>
      </xdr:nvSpPr>
      <xdr:spPr bwMode="auto">
        <a:xfrm>
          <a:off x="5921744" y="0"/>
          <a:ext cx="304800" cy="305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5243"/>
    <xdr:sp macro="" textlink="">
      <xdr:nvSpPr>
        <xdr:cNvPr id="12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F6D2A86C-83A0-4F86-938A-B75B0E83BBD8}"/>
            </a:ext>
          </a:extLst>
        </xdr:cNvPr>
        <xdr:cNvSpPr>
          <a:spLocks noChangeAspect="1" noChangeArrowheads="1"/>
        </xdr:cNvSpPr>
      </xdr:nvSpPr>
      <xdr:spPr bwMode="auto">
        <a:xfrm>
          <a:off x="612849" y="5537791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305243"/>
    <xdr:sp macro="" textlink="">
      <xdr:nvSpPr>
        <xdr:cNvPr id="13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6E4C02A1-0AB5-4324-B54A-CD84F306C646}"/>
            </a:ext>
          </a:extLst>
        </xdr:cNvPr>
        <xdr:cNvSpPr>
          <a:spLocks noChangeAspect="1" noChangeArrowheads="1"/>
        </xdr:cNvSpPr>
      </xdr:nvSpPr>
      <xdr:spPr bwMode="auto">
        <a:xfrm>
          <a:off x="612849" y="8306686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304800" cy="305243"/>
    <xdr:sp macro="" textlink="">
      <xdr:nvSpPr>
        <xdr:cNvPr id="14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FC298F50-F2DE-46B1-A326-ED92260BAD34}"/>
            </a:ext>
          </a:extLst>
        </xdr:cNvPr>
        <xdr:cNvSpPr>
          <a:spLocks noChangeAspect="1" noChangeArrowheads="1"/>
        </xdr:cNvSpPr>
      </xdr:nvSpPr>
      <xdr:spPr bwMode="auto">
        <a:xfrm>
          <a:off x="612849" y="12367733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305243"/>
    <xdr:sp macro="" textlink="">
      <xdr:nvSpPr>
        <xdr:cNvPr id="15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E87DEE78-B87C-4ABE-897F-58499073D4C3}"/>
            </a:ext>
          </a:extLst>
        </xdr:cNvPr>
        <xdr:cNvSpPr>
          <a:spLocks noChangeAspect="1" noChangeArrowheads="1"/>
        </xdr:cNvSpPr>
      </xdr:nvSpPr>
      <xdr:spPr bwMode="auto">
        <a:xfrm>
          <a:off x="612849" y="15321221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5243"/>
    <xdr:sp macro="" textlink="">
      <xdr:nvSpPr>
        <xdr:cNvPr id="16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C6DB0856-9994-410A-80B4-D38F2B3ACEB5}"/>
            </a:ext>
          </a:extLst>
        </xdr:cNvPr>
        <xdr:cNvSpPr>
          <a:spLocks noChangeAspect="1" noChangeArrowheads="1"/>
        </xdr:cNvSpPr>
      </xdr:nvSpPr>
      <xdr:spPr bwMode="auto">
        <a:xfrm>
          <a:off x="612849" y="18090116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5243"/>
    <xdr:sp macro="" textlink="">
      <xdr:nvSpPr>
        <xdr:cNvPr id="17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73678089-DC23-4170-9C60-9F17C68CBABF}"/>
            </a:ext>
          </a:extLst>
        </xdr:cNvPr>
        <xdr:cNvSpPr>
          <a:spLocks noChangeAspect="1" noChangeArrowheads="1"/>
        </xdr:cNvSpPr>
      </xdr:nvSpPr>
      <xdr:spPr bwMode="auto">
        <a:xfrm>
          <a:off x="612849" y="20859012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5243"/>
    <xdr:sp macro="" textlink="">
      <xdr:nvSpPr>
        <xdr:cNvPr id="18" name="AutoShape 3" descr="{\displaystyle \operatorname {S} _{2}(x)=6x^{5}-15x^{4}+10x^{3}.}">
          <a:extLst>
            <a:ext uri="{FF2B5EF4-FFF2-40B4-BE49-F238E27FC236}">
              <a16:creationId xmlns:a16="http://schemas.microsoft.com/office/drawing/2014/main" id="{40EAB640-DCD8-45EC-A476-47A5FAA4C267}"/>
            </a:ext>
          </a:extLst>
        </xdr:cNvPr>
        <xdr:cNvSpPr>
          <a:spLocks noChangeAspect="1" noChangeArrowheads="1"/>
        </xdr:cNvSpPr>
      </xdr:nvSpPr>
      <xdr:spPr bwMode="auto">
        <a:xfrm>
          <a:off x="612849" y="12367733"/>
          <a:ext cx="304800" cy="305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473560</xdr:colOff>
      <xdr:row>33</xdr:row>
      <xdr:rowOff>172204</xdr:rowOff>
    </xdr:from>
    <xdr:to>
      <xdr:col>4</xdr:col>
      <xdr:colOff>161442</xdr:colOff>
      <xdr:row>52</xdr:row>
      <xdr:rowOff>10763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FB733-EDC7-466F-A341-4AE38DDAB2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56" t="45702" r="63418" b="21865"/>
        <a:stretch/>
      </xdr:blipFill>
      <xdr:spPr>
        <a:xfrm>
          <a:off x="1087035" y="6511441"/>
          <a:ext cx="4961610" cy="3314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ciencedirect.com/science/article/pii/S09287655163036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ridreferencefinder.com/postcodeBatchConverte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heodora.com/pipelines/united_kingdom_and_ireland_pipeli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87A2-CE93-43FB-80F2-C6661F9202F5}">
  <dimension ref="A1:S72"/>
  <sheetViews>
    <sheetView topLeftCell="A53" workbookViewId="0">
      <selection activeCell="B74" sqref="B74"/>
    </sheetView>
  </sheetViews>
  <sheetFormatPr defaultRowHeight="14.5"/>
  <cols>
    <col min="2" max="2" width="34.7265625" bestFit="1" customWidth="1"/>
    <col min="3" max="3" width="13.1796875" customWidth="1"/>
    <col min="4" max="4" width="11.08984375" bestFit="1" customWidth="1"/>
    <col min="5" max="10" width="10.08984375" bestFit="1" customWidth="1"/>
    <col min="11" max="11" width="9.08984375" bestFit="1" customWidth="1"/>
    <col min="12" max="12" width="10.08984375" bestFit="1" customWidth="1"/>
    <col min="13" max="14" width="9.08984375" bestFit="1" customWidth="1"/>
    <col min="15" max="18" width="10.08984375" bestFit="1" customWidth="1"/>
  </cols>
  <sheetData>
    <row r="1" spans="1:19">
      <c r="A1" s="13" t="s">
        <v>21</v>
      </c>
      <c r="B1" s="14" t="s">
        <v>21</v>
      </c>
      <c r="C1" s="14" t="s">
        <v>21</v>
      </c>
      <c r="D1" s="15" t="s">
        <v>21</v>
      </c>
      <c r="E1" s="13" t="s">
        <v>22</v>
      </c>
      <c r="F1" s="14" t="s">
        <v>22</v>
      </c>
      <c r="G1" s="14" t="s">
        <v>22</v>
      </c>
      <c r="H1" s="15" t="s">
        <v>22</v>
      </c>
    </row>
    <row r="2" spans="1:19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</row>
    <row r="3" spans="1:19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32</v>
      </c>
      <c r="H3" s="8" t="s">
        <v>37</v>
      </c>
    </row>
    <row r="4" spans="1:19">
      <c r="A4" s="9">
        <v>0.25</v>
      </c>
      <c r="B4" s="9">
        <v>0.25</v>
      </c>
      <c r="C4" s="9">
        <v>0.25</v>
      </c>
      <c r="D4" s="9">
        <v>0.25</v>
      </c>
      <c r="E4" s="10">
        <v>0.29166666666666669</v>
      </c>
      <c r="F4" s="10">
        <v>0.41666666666666669</v>
      </c>
      <c r="G4" s="10">
        <v>0.125</v>
      </c>
      <c r="H4" s="10">
        <v>0.16666666666666666</v>
      </c>
    </row>
    <row r="8" spans="1:19">
      <c r="A8" s="1"/>
      <c r="B8" s="2" t="s">
        <v>39</v>
      </c>
      <c r="C8" s="3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  <c r="N8" s="3" t="s">
        <v>11</v>
      </c>
      <c r="O8" s="3" t="s">
        <v>12</v>
      </c>
      <c r="P8" s="3" t="s">
        <v>13</v>
      </c>
      <c r="Q8" s="3" t="s">
        <v>14</v>
      </c>
      <c r="R8" s="3" t="s">
        <v>15</v>
      </c>
      <c r="S8" s="12" t="s">
        <v>38</v>
      </c>
    </row>
    <row r="9" spans="1:19">
      <c r="A9" s="4" t="s">
        <v>16</v>
      </c>
      <c r="B9" s="4" t="s">
        <v>17</v>
      </c>
      <c r="C9" s="5">
        <v>6.5498086640383202E-2</v>
      </c>
      <c r="D9" s="5">
        <v>0.22614809749101289</v>
      </c>
      <c r="E9" s="5">
        <v>0.11119967793405905</v>
      </c>
      <c r="F9" s="5">
        <v>7.668839719283041E-2</v>
      </c>
      <c r="G9" s="5">
        <v>4.5882959416958177E-2</v>
      </c>
      <c r="H9" s="5">
        <v>0.12198785345870901</v>
      </c>
      <c r="I9" s="5">
        <v>6.8135438173167251E-2</v>
      </c>
      <c r="J9" s="5">
        <v>4.1334529424126208E-2</v>
      </c>
      <c r="K9" s="5">
        <v>5.6983656330945659E-3</v>
      </c>
      <c r="L9" s="5">
        <v>9.4941711792827579E-3</v>
      </c>
      <c r="M9" s="5">
        <v>3.1264109647216962E-3</v>
      </c>
      <c r="N9" s="5">
        <v>2.3278633106324541E-3</v>
      </c>
      <c r="O9" s="5">
        <v>3.7269057860493143E-2</v>
      </c>
      <c r="P9" s="5">
        <v>9.8086984943630259E-2</v>
      </c>
      <c r="Q9" s="5">
        <v>5.4500568867564221E-2</v>
      </c>
      <c r="R9" s="5">
        <v>3.2621537509334775E-2</v>
      </c>
      <c r="S9">
        <v>0.81422883539034019</v>
      </c>
    </row>
    <row r="10" spans="1:19">
      <c r="A10" s="4" t="s">
        <v>18</v>
      </c>
      <c r="B10" s="4" t="s">
        <v>19</v>
      </c>
      <c r="C10" s="5">
        <v>7.3715116027300534E-2</v>
      </c>
      <c r="D10" s="5">
        <v>0.11016194284666578</v>
      </c>
      <c r="E10" s="5">
        <v>5.2685456897207238E-2</v>
      </c>
      <c r="F10" s="5">
        <v>2.2286442030047787E-2</v>
      </c>
      <c r="G10" s="5">
        <v>7.3350760741127244E-2</v>
      </c>
      <c r="H10" s="5">
        <v>0.11016194284666578</v>
      </c>
      <c r="I10" s="5">
        <v>5.2685456897207238E-2</v>
      </c>
      <c r="J10" s="5">
        <v>2.205775723834975E-2</v>
      </c>
      <c r="K10" s="5">
        <v>6.4890557635247287E-2</v>
      </c>
      <c r="L10" s="5">
        <v>9.5823899216426631E-2</v>
      </c>
      <c r="M10" s="5">
        <v>4.8270047251549972E-2</v>
      </c>
      <c r="N10" s="5">
        <v>1.7654237375614789E-2</v>
      </c>
      <c r="O10" s="5">
        <v>7.2515339254697248E-2</v>
      </c>
      <c r="P10" s="5">
        <v>0.10942807985420293</v>
      </c>
      <c r="Q10" s="5">
        <v>5.2685456897207238E-2</v>
      </c>
      <c r="R10" s="5">
        <v>2.1627506990482465E-2</v>
      </c>
      <c r="S10">
        <v>0.18577116460965992</v>
      </c>
    </row>
    <row r="11" spans="1:19">
      <c r="A11" s="16"/>
      <c r="B11" s="16"/>
      <c r="S11" s="11"/>
    </row>
    <row r="12" spans="1:19">
      <c r="A12" s="17"/>
      <c r="B12" s="18"/>
      <c r="C12" s="19" t="s">
        <v>0</v>
      </c>
      <c r="D12" s="19" t="s">
        <v>1</v>
      </c>
      <c r="E12" s="19" t="s">
        <v>2</v>
      </c>
      <c r="F12" s="19" t="s">
        <v>3</v>
      </c>
      <c r="G12" s="19" t="s">
        <v>4</v>
      </c>
      <c r="H12" s="19" t="s">
        <v>5</v>
      </c>
      <c r="I12" s="19" t="s">
        <v>6</v>
      </c>
      <c r="J12" s="19" t="s">
        <v>7</v>
      </c>
      <c r="K12" s="19" t="s">
        <v>8</v>
      </c>
      <c r="L12" s="19" t="s">
        <v>9</v>
      </c>
      <c r="M12" s="19" t="s">
        <v>10</v>
      </c>
      <c r="N12" s="19" t="s">
        <v>11</v>
      </c>
      <c r="O12" s="19" t="s">
        <v>12</v>
      </c>
      <c r="P12" s="19" t="s">
        <v>13</v>
      </c>
      <c r="Q12" s="19" t="s">
        <v>14</v>
      </c>
      <c r="R12" s="19" t="s">
        <v>15</v>
      </c>
      <c r="S12" s="12" t="s">
        <v>38</v>
      </c>
    </row>
    <row r="13" spans="1:19">
      <c r="A13" s="6"/>
      <c r="B13" s="20" t="s">
        <v>41</v>
      </c>
      <c r="C13" s="21">
        <v>6.2134109111168442E-2</v>
      </c>
      <c r="D13" s="21">
        <v>0.22621450701820667</v>
      </c>
      <c r="E13" s="21">
        <v>0.10212119828670564</v>
      </c>
      <c r="F13" s="21">
        <v>7.6532321402360631E-2</v>
      </c>
      <c r="G13" s="21">
        <v>4.5784279264661387E-2</v>
      </c>
      <c r="H13" s="21">
        <v>0.12478244807854448</v>
      </c>
      <c r="I13" s="21">
        <v>6.5857972833736705E-2</v>
      </c>
      <c r="J13" s="21">
        <v>4.3783650249652112E-2</v>
      </c>
      <c r="K13" s="21">
        <v>6.6186415881291953E-3</v>
      </c>
      <c r="L13" s="21">
        <v>1.0203646526019518E-2</v>
      </c>
      <c r="M13" s="21">
        <v>4.6199349639557069E-3</v>
      </c>
      <c r="N13" s="21">
        <v>3.9442470931265712E-3</v>
      </c>
      <c r="O13" s="21">
        <v>3.7747968368264634E-2</v>
      </c>
      <c r="P13" s="21">
        <v>0.10037907809223018</v>
      </c>
      <c r="Q13" s="21">
        <v>5.3389173341578028E-2</v>
      </c>
      <c r="R13" s="21">
        <v>3.5886823781660124E-2</v>
      </c>
      <c r="S13">
        <v>0.8319020062142527</v>
      </c>
    </row>
    <row r="14" spans="1:19">
      <c r="B14" s="20" t="s">
        <v>42</v>
      </c>
      <c r="C14" s="21">
        <v>7.2320886270613061E-2</v>
      </c>
      <c r="D14" s="21">
        <v>0.10807836668144014</v>
      </c>
      <c r="E14" s="21">
        <v>5.1688976993091558E-2</v>
      </c>
      <c r="F14" s="21">
        <v>2.1864921691702593E-2</v>
      </c>
      <c r="G14" s="21">
        <v>7.210211999407963E-2</v>
      </c>
      <c r="H14" s="21">
        <v>0.10807836668144014</v>
      </c>
      <c r="I14" s="21">
        <v>5.1688976993091551E-2</v>
      </c>
      <c r="J14" s="21">
        <v>2.1864921691702593E-2</v>
      </c>
      <c r="K14" s="21">
        <v>6.8178559051163004E-2</v>
      </c>
      <c r="L14" s="21">
        <v>0.10078235023033878</v>
      </c>
      <c r="M14" s="21">
        <v>5.0788418818685559E-2</v>
      </c>
      <c r="N14" s="21">
        <v>1.9861612635297194E-2</v>
      </c>
      <c r="O14" s="21">
        <v>7.1504112093338373E-2</v>
      </c>
      <c r="P14" s="21">
        <v>0.10792117270016797</v>
      </c>
      <c r="Q14" s="21">
        <v>5.1688976993091551E-2</v>
      </c>
      <c r="R14" s="21">
        <v>2.1587260480756217E-2</v>
      </c>
      <c r="S14">
        <v>0.1680979937857473</v>
      </c>
    </row>
    <row r="17" spans="1:18">
      <c r="B17" s="23" t="s">
        <v>44</v>
      </c>
      <c r="C17" s="24" t="s">
        <v>0</v>
      </c>
      <c r="D17" s="24" t="s">
        <v>1</v>
      </c>
      <c r="E17" s="24" t="s">
        <v>2</v>
      </c>
      <c r="F17" s="24" t="s">
        <v>3</v>
      </c>
      <c r="G17" s="24" t="s">
        <v>4</v>
      </c>
      <c r="H17" s="24" t="s">
        <v>5</v>
      </c>
      <c r="I17" s="24" t="s">
        <v>6</v>
      </c>
      <c r="J17" s="24" t="s">
        <v>7</v>
      </c>
      <c r="K17" s="24" t="s">
        <v>8</v>
      </c>
      <c r="L17" s="24" t="s">
        <v>9</v>
      </c>
      <c r="M17" s="24" t="s">
        <v>10</v>
      </c>
      <c r="N17" s="24" t="s">
        <v>11</v>
      </c>
      <c r="O17" s="24" t="s">
        <v>12</v>
      </c>
      <c r="P17" s="24" t="s">
        <v>13</v>
      </c>
      <c r="Q17" s="24" t="s">
        <v>14</v>
      </c>
      <c r="R17" s="25" t="s">
        <v>15</v>
      </c>
    </row>
    <row r="18" spans="1:18">
      <c r="B18" s="29" t="s">
        <v>40</v>
      </c>
      <c r="C18" s="30">
        <f>C9*$S$9+C10*$S$10</f>
        <v>6.7024573759222647E-2</v>
      </c>
      <c r="D18" s="30">
        <f t="shared" ref="D18:R18" si="0">D9*$S$9+D10*$S$10</f>
        <v>0.20460121446413645</v>
      </c>
      <c r="E18" s="30">
        <f t="shared" si="0"/>
        <v>0.10032942294581604</v>
      </c>
      <c r="F18" s="30">
        <f t="shared" si="0"/>
        <v>6.6582082625197797E-2</v>
      </c>
      <c r="G18" s="30">
        <f t="shared" si="0"/>
        <v>5.0985684858215828E-2</v>
      </c>
      <c r="H18" s="30">
        <f t="shared" si="0"/>
        <v>0.11979094027174</v>
      </c>
      <c r="I18" s="30">
        <f t="shared" si="0"/>
        <v>6.5265277158334731E-2</v>
      </c>
      <c r="J18" s="30">
        <f t="shared" si="0"/>
        <v>3.775346100525942E-2</v>
      </c>
      <c r="K18" s="30">
        <f t="shared" si="0"/>
        <v>1.6694568077133074E-2</v>
      </c>
      <c r="L18" s="30">
        <f t="shared" si="0"/>
        <v>2.5531745297178186E-2</v>
      </c>
      <c r="M18" s="30">
        <f t="shared" si="0"/>
        <v>1.151279685244069E-2</v>
      </c>
      <c r="N18" s="30">
        <f t="shared" si="0"/>
        <v>5.1750616699275109E-3</v>
      </c>
      <c r="O18" s="30">
        <f t="shared" si="0"/>
        <v>4.3816800603254234E-2</v>
      </c>
      <c r="P18" s="30">
        <f t="shared" si="0"/>
        <v>0.10019383335311605</v>
      </c>
      <c r="Q18" s="30">
        <f t="shared" si="0"/>
        <v>5.4163373402934076E-2</v>
      </c>
      <c r="R18" s="31">
        <f t="shared" si="0"/>
        <v>3.0579163656093443E-2</v>
      </c>
    </row>
    <row r="19" spans="1:18">
      <c r="B19" s="32" t="s">
        <v>43</v>
      </c>
      <c r="C19" s="27">
        <f>C13*$S$13+C14*$S$14</f>
        <v>6.3846485914813553E-2</v>
      </c>
      <c r="D19" s="27">
        <f t="shared" ref="D19:R19" si="1">D13*$S$13+D14*$S$14</f>
        <v>0.20635605883400474</v>
      </c>
      <c r="E19" s="27">
        <f t="shared" si="1"/>
        <v>9.3643643065090279E-2</v>
      </c>
      <c r="F19" s="27">
        <f t="shared" si="1"/>
        <v>6.7342841185515478E-2</v>
      </c>
      <c r="G19" s="27">
        <f t="shared" si="1"/>
        <v>5.0208255492049422E-2</v>
      </c>
      <c r="H19" s="27">
        <f t="shared" si="1"/>
        <v>0.12197452550765742</v>
      </c>
      <c r="I19" s="27">
        <f t="shared" si="1"/>
        <v>6.3476193058965652E-2</v>
      </c>
      <c r="J19" s="27">
        <f t="shared" si="1"/>
        <v>4.0099155952726437E-2</v>
      </c>
      <c r="K19" s="27">
        <f t="shared" si="1"/>
        <v>1.6966740211281368E-2</v>
      </c>
      <c r="L19" s="27">
        <f t="shared" si="1"/>
        <v>2.5429744898429224E-2</v>
      </c>
      <c r="M19" s="27">
        <f t="shared" si="1"/>
        <v>1.238076447606546E-2</v>
      </c>
      <c r="N19" s="27">
        <f t="shared" si="1"/>
        <v>6.6199243071198366E-3</v>
      </c>
      <c r="O19" s="27">
        <f t="shared" si="1"/>
        <v>4.342230840639287E-2</v>
      </c>
      <c r="P19" s="27">
        <f t="shared" si="1"/>
        <v>0.10164688906476682</v>
      </c>
      <c r="Q19" s="27">
        <f t="shared" si="1"/>
        <v>5.3103373746355598E-2</v>
      </c>
      <c r="R19" s="28">
        <f t="shared" si="1"/>
        <v>3.3483095878765877E-2</v>
      </c>
    </row>
    <row r="20" spans="1:18">
      <c r="B20" s="26" t="s">
        <v>20</v>
      </c>
      <c r="C20" s="27">
        <v>7.2916666666666671E-2</v>
      </c>
      <c r="D20" s="27">
        <v>0.10416666666666667</v>
      </c>
      <c r="E20" s="27">
        <v>3.125E-2</v>
      </c>
      <c r="F20" s="27">
        <v>4.1666666666666664E-2</v>
      </c>
      <c r="G20" s="27">
        <v>7.2916666666666671E-2</v>
      </c>
      <c r="H20" s="27">
        <v>0.10416666666666667</v>
      </c>
      <c r="I20" s="27">
        <v>3.125E-2</v>
      </c>
      <c r="J20" s="27">
        <v>4.1666666666666664E-2</v>
      </c>
      <c r="K20" s="27">
        <v>7.2916666666666671E-2</v>
      </c>
      <c r="L20" s="27">
        <v>0.10416666666666667</v>
      </c>
      <c r="M20" s="27">
        <v>3.125E-2</v>
      </c>
      <c r="N20" s="27">
        <v>4.1666666666666664E-2</v>
      </c>
      <c r="O20" s="27">
        <v>7.2916666666666671E-2</v>
      </c>
      <c r="P20" s="27">
        <v>0.10416666666666667</v>
      </c>
      <c r="Q20" s="27">
        <v>3.125E-2</v>
      </c>
      <c r="R20" s="28">
        <v>4.1666666666666664E-2</v>
      </c>
    </row>
    <row r="21" spans="1:18">
      <c r="C21" s="22"/>
    </row>
    <row r="22" spans="1:18" ht="14.5" customHeight="1">
      <c r="A22" s="33" t="s">
        <v>45</v>
      </c>
      <c r="B22" s="33"/>
      <c r="C22" s="34"/>
      <c r="D22" s="34"/>
      <c r="E22" s="34"/>
      <c r="F22" s="56" t="s">
        <v>46</v>
      </c>
      <c r="G22" s="56"/>
      <c r="H22" s="56"/>
      <c r="I22" s="56" t="s">
        <v>47</v>
      </c>
      <c r="J22" s="56"/>
      <c r="K22" s="56"/>
      <c r="L22" s="57" t="s">
        <v>48</v>
      </c>
      <c r="M22" s="57"/>
      <c r="N22" s="57"/>
      <c r="O22" s="57"/>
      <c r="P22" s="57"/>
      <c r="Q22" s="57"/>
    </row>
    <row r="23" spans="1:18" ht="26.5" customHeight="1">
      <c r="A23" s="35"/>
      <c r="B23" s="34"/>
      <c r="C23" s="34"/>
      <c r="D23" s="34"/>
      <c r="E23" s="34"/>
      <c r="F23" s="56"/>
      <c r="G23" s="56"/>
      <c r="H23" s="56"/>
      <c r="I23" s="56"/>
      <c r="J23" s="56"/>
      <c r="K23" s="56"/>
      <c r="L23" s="56" t="s">
        <v>49</v>
      </c>
      <c r="M23" s="56"/>
      <c r="N23" s="58" t="s">
        <v>50</v>
      </c>
      <c r="O23" s="58"/>
      <c r="P23" s="58" t="s">
        <v>51</v>
      </c>
      <c r="Q23" s="58"/>
    </row>
    <row r="24" spans="1:18" ht="39.65" customHeight="1">
      <c r="A24" s="36" t="s">
        <v>52</v>
      </c>
      <c r="B24" s="37" t="s">
        <v>53</v>
      </c>
      <c r="C24" s="37"/>
      <c r="D24" s="37" t="s">
        <v>54</v>
      </c>
      <c r="E24" s="37" t="s">
        <v>55</v>
      </c>
      <c r="F24" s="38" t="s">
        <v>56</v>
      </c>
      <c r="G24" s="38" t="s">
        <v>57</v>
      </c>
      <c r="H24" s="38" t="s">
        <v>58</v>
      </c>
      <c r="I24" s="38" t="s">
        <v>59</v>
      </c>
      <c r="J24" s="38" t="s">
        <v>60</v>
      </c>
      <c r="K24" s="38" t="s">
        <v>61</v>
      </c>
      <c r="L24" s="38" t="s">
        <v>62</v>
      </c>
      <c r="M24" s="38" t="s">
        <v>63</v>
      </c>
      <c r="N24" s="38" t="s">
        <v>62</v>
      </c>
      <c r="O24" s="38" t="s">
        <v>63</v>
      </c>
      <c r="P24" s="38" t="s">
        <v>62</v>
      </c>
      <c r="Q24" s="38" t="s">
        <v>63</v>
      </c>
    </row>
    <row r="25" spans="1:18" s="39" customFormat="1" ht="15.5">
      <c r="B25" s="39" t="s">
        <v>64</v>
      </c>
      <c r="D25" s="39" t="s">
        <v>65</v>
      </c>
      <c r="F25" s="40">
        <v>20625.041000000001</v>
      </c>
      <c r="G25" s="40">
        <v>235.16800000000001</v>
      </c>
      <c r="H25" s="40">
        <v>20860.208999999999</v>
      </c>
      <c r="I25" s="40">
        <v>276315.47074000002</v>
      </c>
      <c r="J25" s="40">
        <v>152708.87471999999</v>
      </c>
      <c r="K25" s="40">
        <v>429024.34545999998</v>
      </c>
      <c r="L25" s="40">
        <v>13397.087100999999</v>
      </c>
      <c r="M25" s="40">
        <v>11970.355731</v>
      </c>
      <c r="N25" s="40">
        <v>649360.77494999999</v>
      </c>
      <c r="O25" s="40">
        <v>147556.10371</v>
      </c>
      <c r="P25" s="40">
        <v>20566.636962</v>
      </c>
      <c r="Q25" s="40">
        <v>12065.621939000001</v>
      </c>
    </row>
    <row r="26" spans="1:18">
      <c r="B26" t="s">
        <v>66</v>
      </c>
      <c r="D26" t="s">
        <v>67</v>
      </c>
      <c r="E26" t="s">
        <v>68</v>
      </c>
      <c r="F26" s="41">
        <v>1129.588</v>
      </c>
      <c r="G26" s="41">
        <v>11.275</v>
      </c>
      <c r="H26" s="41">
        <v>1140.8630000000001</v>
      </c>
      <c r="I26" s="41">
        <v>15375.709691</v>
      </c>
      <c r="J26" s="41">
        <v>9101.0958470000005</v>
      </c>
      <c r="K26" s="41">
        <v>24476.805538000001</v>
      </c>
      <c r="L26" s="41">
        <v>13611.785617</v>
      </c>
      <c r="M26" s="41">
        <v>12530.16815</v>
      </c>
      <c r="N26" s="41">
        <v>807192.53631999996</v>
      </c>
      <c r="O26" s="41">
        <v>156868.44708000001</v>
      </c>
      <c r="P26" s="41">
        <v>21454.640512000002</v>
      </c>
      <c r="Q26" s="41">
        <v>12611.275964</v>
      </c>
    </row>
    <row r="27" spans="1:18">
      <c r="B27" t="s">
        <v>69</v>
      </c>
      <c r="D27" t="s">
        <v>70</v>
      </c>
      <c r="E27" t="s">
        <v>71</v>
      </c>
      <c r="F27" s="41">
        <v>2959.538</v>
      </c>
      <c r="G27" s="41">
        <v>31.483000000000001</v>
      </c>
      <c r="H27" s="41">
        <v>2991.0210000000002</v>
      </c>
      <c r="I27" s="41">
        <v>39081.193467999998</v>
      </c>
      <c r="J27" s="41">
        <v>26742.134420999999</v>
      </c>
      <c r="K27" s="41">
        <v>65823.32789</v>
      </c>
      <c r="L27" s="41">
        <v>13205.166977999999</v>
      </c>
      <c r="M27" s="41">
        <v>11935.707221000001</v>
      </c>
      <c r="N27" s="41">
        <v>849415.06276999996</v>
      </c>
      <c r="O27" s="41">
        <v>150376.47059000001</v>
      </c>
      <c r="P27" s="41">
        <v>22006.976176</v>
      </c>
      <c r="Q27" s="41">
        <v>12020.568071</v>
      </c>
    </row>
    <row r="28" spans="1:18">
      <c r="B28" t="s">
        <v>72</v>
      </c>
      <c r="D28" t="s">
        <v>73</v>
      </c>
      <c r="E28" t="s">
        <v>74</v>
      </c>
      <c r="F28" s="41">
        <v>2163.1849999999999</v>
      </c>
      <c r="G28" s="41">
        <v>24.343</v>
      </c>
      <c r="H28" s="41">
        <v>2187.5279999999998</v>
      </c>
      <c r="I28" s="41">
        <v>29957.027526000002</v>
      </c>
      <c r="J28" s="41">
        <v>21282.484517000001</v>
      </c>
      <c r="K28" s="41">
        <v>51239.512043000002</v>
      </c>
      <c r="L28" s="41">
        <v>13848.573990000001</v>
      </c>
      <c r="M28" s="41">
        <v>12529.411765000001</v>
      </c>
      <c r="N28" s="41">
        <v>874275.33651000005</v>
      </c>
      <c r="O28" s="41">
        <v>146477.87611000001</v>
      </c>
      <c r="P28" s="41">
        <v>23423.477113000001</v>
      </c>
      <c r="Q28" s="41">
        <v>12619.842828999999</v>
      </c>
    </row>
    <row r="29" spans="1:18">
      <c r="B29" t="s">
        <v>75</v>
      </c>
      <c r="D29" t="s">
        <v>76</v>
      </c>
      <c r="E29" t="s">
        <v>77</v>
      </c>
      <c r="F29" s="41">
        <v>1825.49</v>
      </c>
      <c r="G29" s="41">
        <v>19.106999999999999</v>
      </c>
      <c r="H29" s="41">
        <v>1844.597</v>
      </c>
      <c r="I29" s="41">
        <v>24874.308240999999</v>
      </c>
      <c r="J29" s="41">
        <v>14348.265039</v>
      </c>
      <c r="K29" s="41">
        <v>39222.573278999997</v>
      </c>
      <c r="L29" s="41">
        <v>13626.099426000001</v>
      </c>
      <c r="M29" s="41">
        <v>12423.529412</v>
      </c>
      <c r="N29" s="41">
        <v>750942.85020999995</v>
      </c>
      <c r="O29" s="41">
        <v>148911.59135999999</v>
      </c>
      <c r="P29" s="41">
        <v>21263.491851999999</v>
      </c>
      <c r="Q29" s="41">
        <v>12506.916996</v>
      </c>
    </row>
    <row r="30" spans="1:18">
      <c r="B30" t="s">
        <v>78</v>
      </c>
      <c r="D30" t="s">
        <v>79</v>
      </c>
      <c r="E30" t="s">
        <v>80</v>
      </c>
      <c r="F30" s="41">
        <v>2161.9490000000001</v>
      </c>
      <c r="G30" s="41">
        <v>24.132999999999999</v>
      </c>
      <c r="H30" s="41">
        <v>2186.0819999999999</v>
      </c>
      <c r="I30" s="41">
        <v>29312.705463999999</v>
      </c>
      <c r="J30" s="41">
        <v>16335.428115000001</v>
      </c>
      <c r="K30" s="41">
        <v>45648.133579000001</v>
      </c>
      <c r="L30" s="41">
        <v>13558.462971999999</v>
      </c>
      <c r="M30" s="41">
        <v>12330.039526</v>
      </c>
      <c r="N30" s="41">
        <v>676891.72979000001</v>
      </c>
      <c r="O30" s="41">
        <v>154883.39921</v>
      </c>
      <c r="P30" s="41">
        <v>20881.254033000001</v>
      </c>
      <c r="Q30" s="41">
        <v>12418.972331999999</v>
      </c>
    </row>
    <row r="31" spans="1:18">
      <c r="B31" t="s">
        <v>81</v>
      </c>
      <c r="D31" t="s">
        <v>82</v>
      </c>
      <c r="E31" t="s">
        <v>83</v>
      </c>
      <c r="F31" s="41">
        <v>2129.1109999999999</v>
      </c>
      <c r="G31" s="41">
        <v>22.582999999999998</v>
      </c>
      <c r="H31" s="41">
        <v>2151.694</v>
      </c>
      <c r="I31" s="41">
        <v>29120.011574</v>
      </c>
      <c r="J31" s="41">
        <v>14860.163363</v>
      </c>
      <c r="K31" s="41">
        <v>43980.174937000003</v>
      </c>
      <c r="L31" s="41">
        <v>13677.075349000001</v>
      </c>
      <c r="M31" s="41">
        <v>12237.388724</v>
      </c>
      <c r="N31" s="41">
        <v>658024.32638999994</v>
      </c>
      <c r="O31" s="41">
        <v>145662.04162999999</v>
      </c>
      <c r="P31" s="41">
        <v>20439.790666000001</v>
      </c>
      <c r="Q31" s="41">
        <v>12324.431256</v>
      </c>
    </row>
    <row r="32" spans="1:18">
      <c r="B32" t="s">
        <v>84</v>
      </c>
      <c r="D32" t="s">
        <v>85</v>
      </c>
      <c r="F32" s="41">
        <v>1215.3810000000001</v>
      </c>
      <c r="G32" s="41">
        <v>22.652999999999999</v>
      </c>
      <c r="H32" s="41">
        <v>1238.0340000000001</v>
      </c>
      <c r="I32" s="41">
        <v>14100.515604</v>
      </c>
      <c r="J32" s="41">
        <v>12252.618128</v>
      </c>
      <c r="K32" s="41">
        <v>26353.133731999998</v>
      </c>
      <c r="L32" s="41">
        <v>11601.724565</v>
      </c>
      <c r="M32" s="41">
        <v>9528.1899109999995</v>
      </c>
      <c r="N32" s="41">
        <v>540882.80261999997</v>
      </c>
      <c r="O32" s="41">
        <v>166059.28854000001</v>
      </c>
      <c r="P32" s="41">
        <v>21286.276250999999</v>
      </c>
      <c r="Q32" s="41">
        <v>9691.3946587999999</v>
      </c>
    </row>
    <row r="33" spans="2:18">
      <c r="B33" t="s">
        <v>86</v>
      </c>
      <c r="D33" t="s">
        <v>87</v>
      </c>
      <c r="F33" s="41">
        <v>1823.7719999999999</v>
      </c>
      <c r="G33" s="41">
        <v>19.617000000000001</v>
      </c>
      <c r="H33" s="41">
        <v>1843.3889999999999</v>
      </c>
      <c r="I33" s="41">
        <v>26737.954710999998</v>
      </c>
      <c r="J33" s="41">
        <v>8013.4987748000003</v>
      </c>
      <c r="K33" s="41">
        <v>34751.453485999999</v>
      </c>
      <c r="L33" s="41">
        <v>14660.798999000001</v>
      </c>
      <c r="M33" s="41">
        <v>13013.847675999999</v>
      </c>
      <c r="N33" s="41">
        <v>408497.6691</v>
      </c>
      <c r="O33" s="41">
        <v>137283.59684000001</v>
      </c>
      <c r="P33" s="41">
        <v>18851.937104000001</v>
      </c>
      <c r="Q33" s="41">
        <v>13122.287968000001</v>
      </c>
    </row>
    <row r="34" spans="2:18">
      <c r="B34" t="s">
        <v>88</v>
      </c>
      <c r="D34" t="s">
        <v>89</v>
      </c>
      <c r="E34" t="s">
        <v>90</v>
      </c>
      <c r="F34" s="41">
        <v>3300.2750000000001</v>
      </c>
      <c r="G34" s="41">
        <v>39.802999999999997</v>
      </c>
      <c r="H34" s="41">
        <v>3340.078</v>
      </c>
      <c r="I34" s="41">
        <v>45050.908953999999</v>
      </c>
      <c r="J34" s="41">
        <v>18288.844561000002</v>
      </c>
      <c r="K34" s="41">
        <v>63339.753514999997</v>
      </c>
      <c r="L34" s="41">
        <v>13650.653038</v>
      </c>
      <c r="M34" s="41">
        <v>11973.555338</v>
      </c>
      <c r="N34" s="41">
        <v>459484.07308</v>
      </c>
      <c r="O34" s="41">
        <v>137893.24192</v>
      </c>
      <c r="P34" s="41">
        <v>18963.555197000001</v>
      </c>
      <c r="Q34" s="41">
        <v>12073.194857</v>
      </c>
    </row>
    <row r="35" spans="2:18">
      <c r="B35" t="s">
        <v>91</v>
      </c>
      <c r="D35" t="s">
        <v>92</v>
      </c>
      <c r="E35" t="s">
        <v>93</v>
      </c>
      <c r="F35" s="41">
        <v>1916.752</v>
      </c>
      <c r="G35" s="41">
        <v>20.170999999999999</v>
      </c>
      <c r="H35" s="41">
        <v>1936.923</v>
      </c>
      <c r="I35" s="41">
        <v>22705.135502000001</v>
      </c>
      <c r="J35" s="41">
        <v>11484.341958999999</v>
      </c>
      <c r="K35" s="41">
        <v>34189.477462000003</v>
      </c>
      <c r="L35" s="41">
        <v>11845.630265</v>
      </c>
      <c r="M35" s="41">
        <v>10457.879088</v>
      </c>
      <c r="N35" s="41">
        <v>569349.16261</v>
      </c>
      <c r="O35" s="41">
        <v>144537.27009000001</v>
      </c>
      <c r="P35" s="41">
        <v>17651.438628</v>
      </c>
      <c r="Q35" s="41">
        <v>10535.749265</v>
      </c>
    </row>
    <row r="36" spans="2:18" s="39" customFormat="1" ht="15.5">
      <c r="B36" s="39" t="s">
        <v>94</v>
      </c>
      <c r="D36" s="39" t="s">
        <v>95</v>
      </c>
      <c r="E36" s="42" t="s">
        <v>96</v>
      </c>
      <c r="F36" s="40">
        <v>2066.11</v>
      </c>
      <c r="G36" s="40">
        <v>24.187999999999999</v>
      </c>
      <c r="H36" s="40">
        <v>2090.2979999999998</v>
      </c>
      <c r="I36" s="40">
        <v>28348.991524000001</v>
      </c>
      <c r="J36" s="40">
        <v>19783.919572999999</v>
      </c>
      <c r="K36" s="40">
        <v>48132.911096999997</v>
      </c>
      <c r="L36" s="40">
        <v>13720.949768</v>
      </c>
      <c r="M36" s="40">
        <v>12104.063429</v>
      </c>
      <c r="N36" s="40">
        <v>818599.78373000002</v>
      </c>
      <c r="O36" s="40">
        <v>161957.96241000001</v>
      </c>
      <c r="P36" s="40">
        <v>23027.038077000001</v>
      </c>
      <c r="Q36" s="40">
        <v>12209.117939</v>
      </c>
    </row>
    <row r="37" spans="2:18" s="39" customFormat="1" ht="15.5">
      <c r="B37" s="39" t="s">
        <v>97</v>
      </c>
      <c r="D37" s="39" t="s">
        <v>98</v>
      </c>
      <c r="E37" s="42" t="s">
        <v>99</v>
      </c>
      <c r="F37" s="40">
        <v>1147.377</v>
      </c>
      <c r="G37" s="40">
        <v>10.737</v>
      </c>
      <c r="H37" s="40">
        <v>1158.114</v>
      </c>
      <c r="I37" s="40">
        <v>14444.165717</v>
      </c>
      <c r="J37" s="40">
        <v>9722.5934257000008</v>
      </c>
      <c r="K37" s="40">
        <v>24166.759142999999</v>
      </c>
      <c r="L37" s="40">
        <v>12588.857644</v>
      </c>
      <c r="M37" s="40">
        <v>11525.954946</v>
      </c>
      <c r="N37" s="40">
        <v>905522.34568999999</v>
      </c>
      <c r="O37" s="40">
        <v>151280.54741</v>
      </c>
      <c r="P37" s="40">
        <v>20867.340472</v>
      </c>
      <c r="Q37" s="40">
        <v>11599.412340999999</v>
      </c>
    </row>
    <row r="38" spans="2:18" s="43" customFormat="1">
      <c r="B38" s="43" t="s">
        <v>100</v>
      </c>
      <c r="D38" s="43" t="s">
        <v>100</v>
      </c>
      <c r="F38" s="44">
        <v>76.650000000000006</v>
      </c>
      <c r="G38" s="44">
        <v>2.3220000000000001</v>
      </c>
      <c r="H38" s="44">
        <v>78.971999999999994</v>
      </c>
      <c r="I38" s="44">
        <v>840.85786341999994</v>
      </c>
      <c r="J38" s="44">
        <v>2110.3985954</v>
      </c>
      <c r="K38" s="44">
        <v>2951.2564588</v>
      </c>
      <c r="L38" s="44">
        <v>10970.096065</v>
      </c>
      <c r="M38" s="44">
        <v>9370.4805266999992</v>
      </c>
      <c r="N38" s="44">
        <v>908871.05744999996</v>
      </c>
      <c r="O38" s="44">
        <v>237439.83257</v>
      </c>
      <c r="P38" s="44">
        <v>37370.922083999998</v>
      </c>
      <c r="Q38" s="44">
        <v>9507.3894208000002</v>
      </c>
    </row>
    <row r="40" spans="2:18">
      <c r="B40" t="s">
        <v>102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  <c r="O40">
        <v>13</v>
      </c>
      <c r="P40">
        <v>14</v>
      </c>
      <c r="Q40">
        <v>15</v>
      </c>
      <c r="R40">
        <v>16</v>
      </c>
    </row>
    <row r="41" spans="2:18">
      <c r="C41" s="24" t="s">
        <v>0</v>
      </c>
      <c r="D41" s="24" t="s">
        <v>1</v>
      </c>
      <c r="E41" s="24" t="s">
        <v>2</v>
      </c>
      <c r="F41" s="24" t="s">
        <v>3</v>
      </c>
      <c r="G41" s="24" t="s">
        <v>4</v>
      </c>
      <c r="H41" s="24" t="s">
        <v>5</v>
      </c>
      <c r="I41" s="24" t="s">
        <v>6</v>
      </c>
      <c r="J41" s="24" t="s">
        <v>7</v>
      </c>
      <c r="K41" s="24" t="s">
        <v>8</v>
      </c>
      <c r="L41" s="24" t="s">
        <v>9</v>
      </c>
      <c r="M41" s="24" t="s">
        <v>10</v>
      </c>
      <c r="N41" s="24" t="s">
        <v>11</v>
      </c>
      <c r="O41" s="24" t="s">
        <v>12</v>
      </c>
      <c r="P41" s="24" t="s">
        <v>13</v>
      </c>
      <c r="Q41" s="24" t="s">
        <v>14</v>
      </c>
      <c r="R41" s="25" t="s">
        <v>15</v>
      </c>
    </row>
    <row r="42" spans="2:18">
      <c r="B42" t="s">
        <v>66</v>
      </c>
      <c r="C42" s="45">
        <f>$I26*C$18+$J26*C$19</f>
        <v>1611.6233760896775</v>
      </c>
      <c r="D42" s="45">
        <f t="shared" ref="D42:R42" si="2">$I26*D$18+$J26*D$19</f>
        <v>5023.9551460840403</v>
      </c>
      <c r="E42" s="45">
        <f t="shared" si="2"/>
        <v>2394.8958516780649</v>
      </c>
      <c r="F42" s="45">
        <f>$I26*F$18+$J26*F$19</f>
        <v>1636.640425305892</v>
      </c>
      <c r="G42" s="45">
        <f t="shared" si="2"/>
        <v>1240.891234320547</v>
      </c>
      <c r="H42" s="45">
        <f t="shared" si="2"/>
        <v>2951.9725687677314</v>
      </c>
      <c r="I42" s="45">
        <f t="shared" si="2"/>
        <v>1581.2028715215308</v>
      </c>
      <c r="J42" s="45">
        <f t="shared" si="2"/>
        <v>945.43251795692186</v>
      </c>
      <c r="K42" s="45">
        <f t="shared" si="2"/>
        <v>411.106761044655</v>
      </c>
      <c r="L42" s="45">
        <f t="shared" si="2"/>
        <v>624.00724927932993</v>
      </c>
      <c r="M42" s="45">
        <f t="shared" si="2"/>
        <v>289.69594629039113</v>
      </c>
      <c r="N42" s="45">
        <f t="shared" si="2"/>
        <v>139.81881148880979</v>
      </c>
      <c r="O42" s="45">
        <f t="shared" si="2"/>
        <v>1068.9049963686462</v>
      </c>
      <c r="P42" s="45">
        <f t="shared" si="2"/>
        <v>2465.6493743937644</v>
      </c>
      <c r="Q42" s="45">
        <f t="shared" si="2"/>
        <v>1316.0991995933909</v>
      </c>
      <c r="R42" s="45">
        <f t="shared" si="2"/>
        <v>774.90920781660998</v>
      </c>
    </row>
    <row r="43" spans="2:18">
      <c r="B43" t="s">
        <v>69</v>
      </c>
      <c r="C43" s="45">
        <f t="shared" ref="C43:R43" si="3">$I27*C$18+$J27*C$19</f>
        <v>4326.7916428368435</v>
      </c>
      <c r="D43" s="45">
        <f t="shared" si="3"/>
        <v>13514.461110187414</v>
      </c>
      <c r="E43" s="45">
        <f t="shared" si="3"/>
        <v>6425.2244791970243</v>
      </c>
      <c r="F43" s="45">
        <f t="shared" si="3"/>
        <v>4402.998563852826</v>
      </c>
      <c r="G43" s="45">
        <f t="shared" si="3"/>
        <v>3335.257331454708</v>
      </c>
      <c r="H43" s="45">
        <f t="shared" si="3"/>
        <v>7943.4320695369715</v>
      </c>
      <c r="I43" s="45">
        <f t="shared" si="3"/>
        <v>4248.1338106837275</v>
      </c>
      <c r="J43" s="45">
        <f t="shared" si="3"/>
        <v>2547.7873322895898</v>
      </c>
      <c r="K43" s="45">
        <f t="shared" si="3"/>
        <v>1106.1704923034067</v>
      </c>
      <c r="L43" s="45">
        <f t="shared" si="3"/>
        <v>1677.8567339002529</v>
      </c>
      <c r="M43" s="45">
        <f t="shared" si="3"/>
        <v>781.02190900170012</v>
      </c>
      <c r="N43" s="45">
        <f t="shared" si="3"/>
        <v>379.27849200911214</v>
      </c>
      <c r="O43" s="45">
        <f t="shared" si="3"/>
        <v>2873.6180697984341</v>
      </c>
      <c r="P43" s="45">
        <f t="shared" si="3"/>
        <v>6633.9493564201475</v>
      </c>
      <c r="Q43" s="45">
        <f t="shared" si="3"/>
        <v>3536.8668337732361</v>
      </c>
      <c r="R43" s="45">
        <f t="shared" si="3"/>
        <v>2090.4796617546103</v>
      </c>
    </row>
    <row r="44" spans="2:18">
      <c r="B44" t="s">
        <v>72</v>
      </c>
      <c r="C44" s="45">
        <f t="shared" ref="C44:R44" si="4">$I28*C$18+$J28*C$19</f>
        <v>3366.6688489703283</v>
      </c>
      <c r="D44" s="45">
        <f t="shared" si="4"/>
        <v>10521.013840679014</v>
      </c>
      <c r="E44" s="45">
        <f t="shared" si="4"/>
        <v>4998.5406685037651</v>
      </c>
      <c r="F44" s="45">
        <f t="shared" si="4"/>
        <v>3427.82425680298</v>
      </c>
      <c r="G44" s="45">
        <f t="shared" si="4"/>
        <v>2595.9359848646554</v>
      </c>
      <c r="H44" s="45">
        <f t="shared" si="4"/>
        <v>6184.5014456710778</v>
      </c>
      <c r="I44" s="45">
        <f t="shared" si="4"/>
        <v>3306.0848002997918</v>
      </c>
      <c r="J44" s="45">
        <f t="shared" si="4"/>
        <v>1984.391136244993</v>
      </c>
      <c r="K44" s="45">
        <f t="shared" si="4"/>
        <v>861.21402127191345</v>
      </c>
      <c r="L44" s="45">
        <f t="shared" si="4"/>
        <v>1306.0633487264677</v>
      </c>
      <c r="M44" s="45">
        <f t="shared" si="4"/>
        <v>608.38260048029872</v>
      </c>
      <c r="N44" s="45">
        <f t="shared" si="4"/>
        <v>295.91790146475591</v>
      </c>
      <c r="O44" s="45">
        <f t="shared" si="4"/>
        <v>2236.7557081243958</v>
      </c>
      <c r="P44" s="45">
        <f t="shared" si="4"/>
        <v>5164.8077664168704</v>
      </c>
      <c r="Q44" s="45">
        <f t="shared" si="4"/>
        <v>2752.74539748999</v>
      </c>
      <c r="R44" s="45">
        <f t="shared" si="4"/>
        <v>1628.6643169887116</v>
      </c>
    </row>
    <row r="45" spans="2:18">
      <c r="B45" t="s">
        <v>75</v>
      </c>
      <c r="C45" s="45">
        <f t="shared" ref="C45:R45" si="5">$I29*C$18+$J29*C$19</f>
        <v>2583.2762091230693</v>
      </c>
      <c r="D45" s="45">
        <f t="shared" si="5"/>
        <v>8050.165099617655</v>
      </c>
      <c r="E45" s="45">
        <f t="shared" si="5"/>
        <v>3839.2488019113161</v>
      </c>
      <c r="F45" s="45">
        <f t="shared" si="5"/>
        <v>2622.4361803559614</v>
      </c>
      <c r="G45" s="45">
        <f t="shared" si="5"/>
        <v>1988.6349979874992</v>
      </c>
      <c r="H45" s="45">
        <f t="shared" si="5"/>
        <v>4729.8395927886158</v>
      </c>
      <c r="I45" s="45">
        <f t="shared" si="5"/>
        <v>2534.2018631474862</v>
      </c>
      <c r="J45" s="45">
        <f t="shared" si="5"/>
        <v>1514.4445436593101</v>
      </c>
      <c r="K45" s="45">
        <f t="shared" si="5"/>
        <v>658.70911770029068</v>
      </c>
      <c r="L45" s="45">
        <f t="shared" si="5"/>
        <v>999.95722212953297</v>
      </c>
      <c r="M45" s="45">
        <f t="shared" si="5"/>
        <v>464.01534771164745</v>
      </c>
      <c r="N45" s="45">
        <f t="shared" si="5"/>
        <v>223.71050764063494</v>
      </c>
      <c r="O45" s="45">
        <f t="shared" si="5"/>
        <v>1712.9473939599031</v>
      </c>
      <c r="P45" s="45">
        <f t="shared" si="5"/>
        <v>3950.7087993639002</v>
      </c>
      <c r="Q45" s="45">
        <f t="shared" si="5"/>
        <v>2109.2177263747476</v>
      </c>
      <c r="R45" s="45">
        <f t="shared" si="5"/>
        <v>1241.0598765284342</v>
      </c>
    </row>
    <row r="46" spans="2:18">
      <c r="B46" t="s">
        <v>78</v>
      </c>
      <c r="C46" s="45">
        <f t="shared" ref="C46:R46" si="6">$I30*C$18+$J30*C$19</f>
        <v>3007.6312705110336</v>
      </c>
      <c r="D46" s="45">
        <f t="shared" si="6"/>
        <v>9368.3297023415234</v>
      </c>
      <c r="E46" s="45">
        <f t="shared" si="6"/>
        <v>4470.6358239002893</v>
      </c>
      <c r="F46" s="45">
        <f t="shared" si="6"/>
        <v>3051.7751184179842</v>
      </c>
      <c r="G46" s="45">
        <f t="shared" si="6"/>
        <v>2314.7017114991327</v>
      </c>
      <c r="H46" s="45">
        <f t="shared" si="6"/>
        <v>5503.9026427327026</v>
      </c>
      <c r="I46" s="45">
        <f t="shared" si="6"/>
        <v>2950.0126350971882</v>
      </c>
      <c r="J46" s="45">
        <f t="shared" si="6"/>
        <v>1761.6929622317157</v>
      </c>
      <c r="K46" s="45">
        <f t="shared" si="6"/>
        <v>766.5219219609653</v>
      </c>
      <c r="L46" s="45">
        <f t="shared" si="6"/>
        <v>1163.8102996491298</v>
      </c>
      <c r="M46" s="45">
        <f t="shared" si="6"/>
        <v>539.71631130997321</v>
      </c>
      <c r="N46" s="45">
        <f t="shared" si="6"/>
        <v>259.8343561343184</v>
      </c>
      <c r="O46" s="45">
        <f t="shared" si="6"/>
        <v>1993.7109680179997</v>
      </c>
      <c r="P46" s="45">
        <f t="shared" si="6"/>
        <v>4597.397775819868</v>
      </c>
      <c r="Q46" s="45">
        <f t="shared" si="6"/>
        <v>2455.1413559944281</v>
      </c>
      <c r="R46" s="45">
        <f t="shared" si="6"/>
        <v>1443.3187233817532</v>
      </c>
    </row>
    <row r="47" spans="2:18">
      <c r="B47" t="s">
        <v>81</v>
      </c>
      <c r="C47" s="45">
        <f t="shared" ref="C47:R47" si="7">$I31*C$18+$J31*C$19</f>
        <v>2900.5255744585879</v>
      </c>
      <c r="D47" s="45">
        <f t="shared" si="7"/>
        <v>9024.4744784682589</v>
      </c>
      <c r="E47" s="45">
        <f t="shared" si="7"/>
        <v>4313.1537912486074</v>
      </c>
      <c r="F47" s="45">
        <f t="shared" si="7"/>
        <v>2939.596638012109</v>
      </c>
      <c r="G47" s="45">
        <f t="shared" si="7"/>
        <v>2230.8066119626578</v>
      </c>
      <c r="H47" s="45">
        <f t="shared" si="7"/>
        <v>5300.8749423416111</v>
      </c>
      <c r="I47" s="45">
        <f t="shared" si="7"/>
        <v>2843.7922247485812</v>
      </c>
      <c r="J47" s="45">
        <f t="shared" si="7"/>
        <v>1695.2612296076409</v>
      </c>
      <c r="K47" s="45">
        <f t="shared" si="7"/>
        <v>738.27454690626826</v>
      </c>
      <c r="L47" s="45">
        <f t="shared" si="7"/>
        <v>1121.3748820283231</v>
      </c>
      <c r="M47" s="45">
        <f t="shared" si="7"/>
        <v>519.23296026534354</v>
      </c>
      <c r="N47" s="45">
        <f t="shared" si="7"/>
        <v>249.07101237894824</v>
      </c>
      <c r="O47" s="45">
        <f t="shared" si="7"/>
        <v>1921.2083372199797</v>
      </c>
      <c r="P47" s="45">
        <f t="shared" si="7"/>
        <v>4428.1349637293397</v>
      </c>
      <c r="Q47" s="45">
        <f t="shared" si="7"/>
        <v>2366.3628693776136</v>
      </c>
      <c r="R47" s="45">
        <f t="shared" si="7"/>
        <v>1388.0298742461341</v>
      </c>
    </row>
    <row r="48" spans="2:18">
      <c r="B48" t="s">
        <v>84</v>
      </c>
      <c r="C48" s="45">
        <f t="shared" ref="C48:R48" si="8">$I32*C$18+$J32*C$19</f>
        <v>1727.3676588723092</v>
      </c>
      <c r="D48" s="45">
        <f t="shared" si="8"/>
        <v>5413.3846044410675</v>
      </c>
      <c r="E48" s="45">
        <f t="shared" si="8"/>
        <v>2562.076392379081</v>
      </c>
      <c r="F48" s="45">
        <f t="shared" si="8"/>
        <v>1763.9678117040908</v>
      </c>
      <c r="G48" s="45">
        <f t="shared" si="8"/>
        <v>1334.1070263410393</v>
      </c>
      <c r="H48" s="45">
        <f t="shared" si="8"/>
        <v>3183.6213049088237</v>
      </c>
      <c r="I48" s="45">
        <f t="shared" si="8"/>
        <v>1698.023612741194</v>
      </c>
      <c r="J48" s="45">
        <f t="shared" si="8"/>
        <v>1023.662911153541</v>
      </c>
      <c r="K48" s="45">
        <f t="shared" si="8"/>
        <v>443.28900635946786</v>
      </c>
      <c r="L48" s="45">
        <f t="shared" si="8"/>
        <v>671.59172629312411</v>
      </c>
      <c r="M48" s="45">
        <f t="shared" si="8"/>
        <v>314.03315092146011</v>
      </c>
      <c r="N48" s="45">
        <f t="shared" si="8"/>
        <v>154.08244239987951</v>
      </c>
      <c r="O48" s="45">
        <f t="shared" si="8"/>
        <v>1149.876443763319</v>
      </c>
      <c r="P48" s="45">
        <f t="shared" si="8"/>
        <v>2658.2252262299553</v>
      </c>
      <c r="Q48" s="45">
        <f t="shared" si="8"/>
        <v>1414.3868516559064</v>
      </c>
      <c r="R48" s="45">
        <f t="shared" si="8"/>
        <v>841.43756183574419</v>
      </c>
    </row>
    <row r="49" spans="2:18">
      <c r="B49" t="s">
        <v>86</v>
      </c>
      <c r="C49" s="45">
        <f t="shared" ref="C49:R49" si="9">$I33*C$18+$J33*C$19</f>
        <v>2303.7337543518179</v>
      </c>
      <c r="D49" s="45">
        <f t="shared" si="9"/>
        <v>7124.2520307965324</v>
      </c>
      <c r="E49" s="45">
        <f t="shared" si="9"/>
        <v>3433.0167858759028</v>
      </c>
      <c r="F49" s="45">
        <f t="shared" si="9"/>
        <v>2319.920485128278</v>
      </c>
      <c r="G49" s="45">
        <f t="shared" si="9"/>
        <v>1765.5967265186766</v>
      </c>
      <c r="H49" s="45">
        <f t="shared" si="9"/>
        <v>4180.4074464863143</v>
      </c>
      <c r="I49" s="45">
        <f t="shared" si="9"/>
        <v>2253.7264201674061</v>
      </c>
      <c r="J49" s="45">
        <f t="shared" si="9"/>
        <v>1330.7848676398182</v>
      </c>
      <c r="K49" s="45">
        <f t="shared" si="9"/>
        <v>582.34155706154354</v>
      </c>
      <c r="L49" s="45">
        <f t="shared" si="9"/>
        <v>886.44787903577662</v>
      </c>
      <c r="M49" s="45">
        <f t="shared" si="9"/>
        <v>407.04188179754044</v>
      </c>
      <c r="N49" s="45">
        <f t="shared" si="9"/>
        <v>191.41931988152737</v>
      </c>
      <c r="O49" s="45">
        <f t="shared" si="9"/>
        <v>1519.5362453243461</v>
      </c>
      <c r="P49" s="45">
        <f t="shared" si="9"/>
        <v>3493.5253994998384</v>
      </c>
      <c r="Q49" s="45">
        <f t="shared" si="9"/>
        <v>1873.7616454968002</v>
      </c>
      <c r="R49" s="45">
        <f t="shared" si="9"/>
        <v>1085.941040737885</v>
      </c>
    </row>
    <row r="50" spans="2:18">
      <c r="B50" t="s">
        <v>88</v>
      </c>
      <c r="C50" s="45">
        <f t="shared" ref="C50:R50" si="10">$I34*C$18+$J34*C$19</f>
        <v>4187.1964267694984</v>
      </c>
      <c r="D50" s="45">
        <f t="shared" si="10"/>
        <v>12991.484568937321</v>
      </c>
      <c r="E50" s="45">
        <f t="shared" si="10"/>
        <v>6232.5657306825187</v>
      </c>
      <c r="F50" s="45">
        <f t="shared" si="10"/>
        <v>4231.2060970534931</v>
      </c>
      <c r="G50" s="45">
        <f t="shared" si="10"/>
        <v>3215.2024268778841</v>
      </c>
      <c r="H50" s="45">
        <f t="shared" si="10"/>
        <v>7627.4638811074874</v>
      </c>
      <c r="I50" s="45">
        <f t="shared" si="10"/>
        <v>4101.1662872971638</v>
      </c>
      <c r="J50" s="45">
        <f t="shared" si="10"/>
        <v>2434.1949646930429</v>
      </c>
      <c r="K50" s="45">
        <f t="shared" si="10"/>
        <v>1062.4075409002703</v>
      </c>
      <c r="L50" s="45">
        <f t="shared" si="10"/>
        <v>1615.3089844931469</v>
      </c>
      <c r="M50" s="45">
        <f t="shared" si="10"/>
        <v>745.09183985431514</v>
      </c>
      <c r="N50" s="45">
        <f t="shared" si="10"/>
        <v>354.21199878173979</v>
      </c>
      <c r="O50" s="45">
        <f t="shared" si="10"/>
        <v>2768.1305435571016</v>
      </c>
      <c r="P50" s="45">
        <f t="shared" si="10"/>
        <v>6372.8274183582107</v>
      </c>
      <c r="Q50" s="45">
        <f t="shared" si="10"/>
        <v>3411.3085519288743</v>
      </c>
      <c r="R50" s="45">
        <f t="shared" si="10"/>
        <v>1989.9862537079403</v>
      </c>
    </row>
    <row r="51" spans="2:18">
      <c r="B51" t="s">
        <v>91</v>
      </c>
      <c r="C51" s="45">
        <f t="shared" ref="C51:R51" si="11">$I35*C$18+$J35*C$19</f>
        <v>2255.0369062931395</v>
      </c>
      <c r="D51" s="45">
        <f t="shared" si="11"/>
        <v>7015.361843243214</v>
      </c>
      <c r="E51" s="45">
        <f t="shared" si="11"/>
        <v>3353.4287620682571</v>
      </c>
      <c r="F51" s="45">
        <f t="shared" si="11"/>
        <v>2285.1434246755643</v>
      </c>
      <c r="G51" s="45">
        <f t="shared" si="11"/>
        <v>1734.2456586035955</v>
      </c>
      <c r="H51" s="45">
        <f t="shared" si="11"/>
        <v>4120.666691998551</v>
      </c>
      <c r="I51" s="45">
        <f t="shared" si="11"/>
        <v>2210.8392688002396</v>
      </c>
      <c r="J51" s="45">
        <f t="shared" si="11"/>
        <v>1317.709867022269</v>
      </c>
      <c r="K51" s="45">
        <f t="shared" si="11"/>
        <v>573.90427685454119</v>
      </c>
      <c r="L51" s="45">
        <f t="shared" si="11"/>
        <v>871.74562291867892</v>
      </c>
      <c r="M51" s="45">
        <f t="shared" si="11"/>
        <v>403.58454549864018</v>
      </c>
      <c r="N51" s="45">
        <f t="shared" si="11"/>
        <v>193.52595093257088</v>
      </c>
      <c r="O51" s="45">
        <f t="shared" si="11"/>
        <v>1493.5430333491788</v>
      </c>
      <c r="P51" s="45">
        <f t="shared" si="11"/>
        <v>3442.2621958356267</v>
      </c>
      <c r="Q51" s="45">
        <f t="shared" si="11"/>
        <v>1839.6440356387716</v>
      </c>
      <c r="R51" s="45">
        <f t="shared" si="11"/>
        <v>1078.8353772671662</v>
      </c>
    </row>
    <row r="52" spans="2:18">
      <c r="B52" s="39" t="s">
        <v>94</v>
      </c>
      <c r="C52" s="45">
        <f t="shared" ref="C52:R52" si="12">$I36*C$18+$J36*C$19</f>
        <v>3163.2128157572643</v>
      </c>
      <c r="D52" s="45">
        <f t="shared" si="12"/>
        <v>9882.7697660171161</v>
      </c>
      <c r="E52" s="45">
        <f t="shared" si="12"/>
        <v>4696.8762636212159</v>
      </c>
      <c r="F52" s="45">
        <f t="shared" si="12"/>
        <v>3219.84024982355</v>
      </c>
      <c r="G52" s="45">
        <f t="shared" si="12"/>
        <v>2438.708836446237</v>
      </c>
      <c r="H52" s="45">
        <f t="shared" si="12"/>
        <v>5809.086553013879</v>
      </c>
      <c r="I52" s="45">
        <f t="shared" si="12"/>
        <v>3106.0126872519395</v>
      </c>
      <c r="J52" s="45">
        <f t="shared" si="12"/>
        <v>1863.591022353688</v>
      </c>
      <c r="K52" s="45">
        <f t="shared" si="12"/>
        <v>808.94279267146203</v>
      </c>
      <c r="L52" s="45">
        <f t="shared" si="12"/>
        <v>1226.899258855062</v>
      </c>
      <c r="M52" s="45">
        <f t="shared" si="12"/>
        <v>571.3162290341096</v>
      </c>
      <c r="N52" s="45">
        <f t="shared" si="12"/>
        <v>277.67582948835889</v>
      </c>
      <c r="O52" s="45">
        <f t="shared" si="12"/>
        <v>2101.2255660965307</v>
      </c>
      <c r="P52" s="45">
        <f t="shared" si="12"/>
        <v>4851.3680105875555</v>
      </c>
      <c r="Q52" s="45">
        <f t="shared" si="12"/>
        <v>2586.0698887638841</v>
      </c>
      <c r="R52" s="45">
        <f t="shared" si="12"/>
        <v>1529.3153272181539</v>
      </c>
    </row>
    <row r="53" spans="2:18">
      <c r="B53" s="39" t="s">
        <v>97</v>
      </c>
      <c r="C53" s="45">
        <f t="shared" ref="C53:R53" si="13">$I37*C$18+$J37*C$19</f>
        <v>1588.8674746989154</v>
      </c>
      <c r="D53" s="45">
        <f t="shared" si="13"/>
        <v>4961.6099085923015</v>
      </c>
      <c r="E53" s="45">
        <f t="shared" si="13"/>
        <v>2359.6338797435933</v>
      </c>
      <c r="F53" s="45">
        <f t="shared" si="13"/>
        <v>1616.4697001995955</v>
      </c>
      <c r="G53" s="45">
        <f t="shared" si="13"/>
        <v>1224.6001360496728</v>
      </c>
      <c r="H53" s="45">
        <f t="shared" si="13"/>
        <v>2916.1889124838885</v>
      </c>
      <c r="I53" s="45">
        <f t="shared" si="13"/>
        <v>1559.8556961644852</v>
      </c>
      <c r="J53" s="45">
        <f t="shared" si="13"/>
        <v>935.18503719236162</v>
      </c>
      <c r="K53" s="45">
        <f t="shared" si="13"/>
        <v>406.09982471361224</v>
      </c>
      <c r="L53" s="45">
        <f t="shared" si="13"/>
        <v>616.02783068337328</v>
      </c>
      <c r="M53" s="45">
        <f t="shared" si="13"/>
        <v>286.66588490294345</v>
      </c>
      <c r="N53" s="45">
        <f t="shared" si="13"/>
        <v>139.11228090316268</v>
      </c>
      <c r="O53" s="45">
        <f t="shared" si="13"/>
        <v>1055.074579342863</v>
      </c>
      <c r="P53" s="45">
        <f t="shared" si="13"/>
        <v>2435.487708137849</v>
      </c>
      <c r="Q53" s="45">
        <f t="shared" si="13"/>
        <v>1298.6472536925371</v>
      </c>
      <c r="R53" s="45">
        <f t="shared" si="13"/>
        <v>767.23303519884917</v>
      </c>
    </row>
    <row r="54" spans="2:18">
      <c r="B54" t="s">
        <v>101</v>
      </c>
      <c r="C54" s="45">
        <f>SUM(C42:C53)</f>
        <v>33021.931958732479</v>
      </c>
      <c r="D54" s="45">
        <f t="shared" ref="D54:Q54" si="14">SUM(D42:D53)</f>
        <v>102891.26209940546</v>
      </c>
      <c r="E54" s="45">
        <f t="shared" si="14"/>
        <v>49079.297230809643</v>
      </c>
      <c r="F54" s="45">
        <f t="shared" si="14"/>
        <v>33517.818951332323</v>
      </c>
      <c r="G54" s="45">
        <f t="shared" si="14"/>
        <v>25418.688682926306</v>
      </c>
      <c r="H54" s="45">
        <f t="shared" si="14"/>
        <v>60451.958051837653</v>
      </c>
      <c r="I54" s="45">
        <f t="shared" si="14"/>
        <v>32393.052177920737</v>
      </c>
      <c r="J54" s="45">
        <f t="shared" si="14"/>
        <v>19354.138392044893</v>
      </c>
      <c r="K54" s="45">
        <f t="shared" si="14"/>
        <v>8418.9818597483973</v>
      </c>
      <c r="L54" s="45">
        <f t="shared" si="14"/>
        <v>12781.091037992199</v>
      </c>
      <c r="M54" s="45">
        <f t="shared" si="14"/>
        <v>5929.7986070683637</v>
      </c>
      <c r="N54" s="45">
        <f t="shared" si="14"/>
        <v>2857.6589035038187</v>
      </c>
      <c r="O54" s="45">
        <f t="shared" si="14"/>
        <v>21894.531884922697</v>
      </c>
      <c r="P54" s="45">
        <f t="shared" si="14"/>
        <v>50494.343994792922</v>
      </c>
      <c r="Q54" s="45">
        <f t="shared" si="14"/>
        <v>26960.251609780178</v>
      </c>
      <c r="R54" s="45">
        <f>SUM(R42:R53)</f>
        <v>15859.210256681994</v>
      </c>
    </row>
    <row r="56" spans="2:18">
      <c r="B56" t="s">
        <v>103</v>
      </c>
      <c r="C56" t="s">
        <v>104</v>
      </c>
      <c r="E56">
        <v>0.8</v>
      </c>
    </row>
    <row r="57" spans="2:18">
      <c r="C57" s="24" t="s">
        <v>0</v>
      </c>
      <c r="D57" s="24" t="s">
        <v>1</v>
      </c>
      <c r="E57" s="24" t="s">
        <v>2</v>
      </c>
      <c r="F57" s="24" t="s">
        <v>3</v>
      </c>
      <c r="G57" s="24" t="s">
        <v>4</v>
      </c>
      <c r="H57" s="24" t="s">
        <v>5</v>
      </c>
      <c r="I57" s="24" t="s">
        <v>6</v>
      </c>
      <c r="J57" s="24" t="s">
        <v>7</v>
      </c>
      <c r="K57" s="24" t="s">
        <v>8</v>
      </c>
      <c r="L57" s="24" t="s">
        <v>9</v>
      </c>
      <c r="M57" s="24" t="s">
        <v>10</v>
      </c>
      <c r="N57" s="24" t="s">
        <v>11</v>
      </c>
      <c r="O57" s="24" t="s">
        <v>12</v>
      </c>
      <c r="P57" s="24" t="s">
        <v>13</v>
      </c>
      <c r="Q57" s="24" t="s">
        <v>14</v>
      </c>
      <c r="R57" s="25" t="s">
        <v>15</v>
      </c>
    </row>
    <row r="58" spans="2:18">
      <c r="B58" t="s">
        <v>66</v>
      </c>
      <c r="C58" s="55">
        <f>1000*C42*$E$56/8760</f>
        <v>147.1802169944911</v>
      </c>
      <c r="D58" s="55">
        <f t="shared" ref="D58:R58" si="15">1000*D42*$E$56/8760</f>
        <v>458.80868914009505</v>
      </c>
      <c r="E58" s="55">
        <f t="shared" si="15"/>
        <v>218.71194992493744</v>
      </c>
      <c r="F58" s="55">
        <f t="shared" si="15"/>
        <v>149.46487902336915</v>
      </c>
      <c r="G58" s="55">
        <f t="shared" si="15"/>
        <v>113.32340039457051</v>
      </c>
      <c r="H58" s="55">
        <f t="shared" si="15"/>
        <v>269.58653596052341</v>
      </c>
      <c r="I58" s="55">
        <f t="shared" si="15"/>
        <v>144.40208872342748</v>
      </c>
      <c r="J58" s="55">
        <f t="shared" si="15"/>
        <v>86.34086921981023</v>
      </c>
      <c r="K58" s="55">
        <f t="shared" si="15"/>
        <v>37.543996442434249</v>
      </c>
      <c r="L58" s="55">
        <f t="shared" si="15"/>
        <v>56.986963404505012</v>
      </c>
      <c r="M58" s="55">
        <f t="shared" si="15"/>
        <v>26.456250802775447</v>
      </c>
      <c r="N58" s="55">
        <f t="shared" si="15"/>
        <v>12.768841231854777</v>
      </c>
      <c r="O58" s="55">
        <f t="shared" si="15"/>
        <v>97.616894645538466</v>
      </c>
      <c r="P58" s="55">
        <f t="shared" si="15"/>
        <v>225.17345884874561</v>
      </c>
      <c r="Q58" s="55">
        <f t="shared" si="15"/>
        <v>120.19170772542384</v>
      </c>
      <c r="R58" s="55">
        <f t="shared" si="15"/>
        <v>70.767964184165294</v>
      </c>
    </row>
    <row r="59" spans="2:18">
      <c r="B59" t="s">
        <v>69</v>
      </c>
      <c r="C59" s="55">
        <f t="shared" ref="C59:R69" si="16">1000*C43*$E$56/8760</f>
        <v>395.14078930016842</v>
      </c>
      <c r="D59" s="55">
        <f t="shared" si="16"/>
        <v>1234.1973616609512</v>
      </c>
      <c r="E59" s="55">
        <f t="shared" si="16"/>
        <v>586.77849125086982</v>
      </c>
      <c r="F59" s="55">
        <f t="shared" si="16"/>
        <v>402.10032546601155</v>
      </c>
      <c r="G59" s="55">
        <f t="shared" si="16"/>
        <v>304.5897106351332</v>
      </c>
      <c r="H59" s="55">
        <f t="shared" si="16"/>
        <v>725.42758625908425</v>
      </c>
      <c r="I59" s="55">
        <f t="shared" si="16"/>
        <v>387.9574256332171</v>
      </c>
      <c r="J59" s="55">
        <f t="shared" si="16"/>
        <v>232.67464221822743</v>
      </c>
      <c r="K59" s="55">
        <f t="shared" si="16"/>
        <v>101.02013628341616</v>
      </c>
      <c r="L59" s="55">
        <f t="shared" si="16"/>
        <v>153.22892547034274</v>
      </c>
      <c r="M59" s="55">
        <f t="shared" si="16"/>
        <v>71.326201735315081</v>
      </c>
      <c r="N59" s="55">
        <f t="shared" si="16"/>
        <v>34.637305206311616</v>
      </c>
      <c r="O59" s="55">
        <f t="shared" si="16"/>
        <v>262.43087395419491</v>
      </c>
      <c r="P59" s="55">
        <f t="shared" si="16"/>
        <v>605.84012387398604</v>
      </c>
      <c r="Q59" s="55">
        <f t="shared" si="16"/>
        <v>323.00153733088922</v>
      </c>
      <c r="R59" s="55">
        <f t="shared" si="16"/>
        <v>190.91138463512425</v>
      </c>
    </row>
    <row r="60" spans="2:18">
      <c r="B60" t="s">
        <v>72</v>
      </c>
      <c r="C60" s="55">
        <f t="shared" si="16"/>
        <v>307.45834237171954</v>
      </c>
      <c r="D60" s="55">
        <f t="shared" si="16"/>
        <v>960.82318179717026</v>
      </c>
      <c r="E60" s="55">
        <f t="shared" si="16"/>
        <v>456.48773228344891</v>
      </c>
      <c r="F60" s="55">
        <f t="shared" si="16"/>
        <v>313.04331112355982</v>
      </c>
      <c r="G60" s="55">
        <f t="shared" si="16"/>
        <v>237.07177943969455</v>
      </c>
      <c r="H60" s="55">
        <f t="shared" si="16"/>
        <v>564.79465257270112</v>
      </c>
      <c r="I60" s="55">
        <f t="shared" si="16"/>
        <v>301.9255525387938</v>
      </c>
      <c r="J60" s="55">
        <f t="shared" si="16"/>
        <v>181.22293481689434</v>
      </c>
      <c r="K60" s="55">
        <f t="shared" si="16"/>
        <v>78.649682307937312</v>
      </c>
      <c r="L60" s="55">
        <f t="shared" si="16"/>
        <v>119.27519166451761</v>
      </c>
      <c r="M60" s="55">
        <f t="shared" si="16"/>
        <v>55.560054838383451</v>
      </c>
      <c r="N60" s="55">
        <f t="shared" si="16"/>
        <v>27.024465887192324</v>
      </c>
      <c r="O60" s="55">
        <f t="shared" si="16"/>
        <v>204.26992768259325</v>
      </c>
      <c r="P60" s="55">
        <f t="shared" si="16"/>
        <v>471.67194213852696</v>
      </c>
      <c r="Q60" s="55">
        <f t="shared" si="16"/>
        <v>251.39227374337807</v>
      </c>
      <c r="R60" s="55">
        <f t="shared" si="16"/>
        <v>148.73646730490518</v>
      </c>
    </row>
    <row r="61" spans="2:18">
      <c r="B61" t="s">
        <v>75</v>
      </c>
      <c r="C61" s="55">
        <f t="shared" si="16"/>
        <v>235.91563553635336</v>
      </c>
      <c r="D61" s="55">
        <f t="shared" si="16"/>
        <v>735.17489494225174</v>
      </c>
      <c r="E61" s="55">
        <f t="shared" si="16"/>
        <v>350.61632894167275</v>
      </c>
      <c r="F61" s="55">
        <f t="shared" si="16"/>
        <v>239.49188861698278</v>
      </c>
      <c r="G61" s="55">
        <f t="shared" si="16"/>
        <v>181.610502099315</v>
      </c>
      <c r="H61" s="55">
        <f t="shared" si="16"/>
        <v>431.94882125923436</v>
      </c>
      <c r="I61" s="55">
        <f t="shared" si="16"/>
        <v>231.43396010479324</v>
      </c>
      <c r="J61" s="55">
        <f t="shared" si="16"/>
        <v>138.30543777710594</v>
      </c>
      <c r="K61" s="55">
        <f t="shared" si="16"/>
        <v>60.156083808245725</v>
      </c>
      <c r="L61" s="55">
        <f t="shared" si="16"/>
        <v>91.320294258404843</v>
      </c>
      <c r="M61" s="55">
        <f t="shared" si="16"/>
        <v>42.375830841246348</v>
      </c>
      <c r="N61" s="55">
        <f t="shared" si="16"/>
        <v>20.430183346176708</v>
      </c>
      <c r="O61" s="55">
        <f t="shared" si="16"/>
        <v>156.43355195980851</v>
      </c>
      <c r="P61" s="55">
        <f t="shared" si="16"/>
        <v>360.79532414282193</v>
      </c>
      <c r="Q61" s="55">
        <f t="shared" si="16"/>
        <v>192.62262341321897</v>
      </c>
      <c r="R61" s="55">
        <f t="shared" si="16"/>
        <v>113.33880150944606</v>
      </c>
    </row>
    <row r="62" spans="2:18">
      <c r="B62" t="s">
        <v>78</v>
      </c>
      <c r="C62" s="55">
        <f t="shared" si="16"/>
        <v>274.66952242109892</v>
      </c>
      <c r="D62" s="55">
        <f t="shared" si="16"/>
        <v>855.55522395813</v>
      </c>
      <c r="E62" s="55">
        <f t="shared" si="16"/>
        <v>408.27724419180726</v>
      </c>
      <c r="F62" s="55">
        <f t="shared" si="16"/>
        <v>278.70092405643692</v>
      </c>
      <c r="G62" s="55">
        <f t="shared" si="16"/>
        <v>211.38828415517193</v>
      </c>
      <c r="H62" s="55">
        <f t="shared" si="16"/>
        <v>502.63951075184497</v>
      </c>
      <c r="I62" s="55">
        <f t="shared" si="16"/>
        <v>269.40754658421815</v>
      </c>
      <c r="J62" s="55">
        <f t="shared" si="16"/>
        <v>160.88520203029367</v>
      </c>
      <c r="K62" s="55">
        <f t="shared" si="16"/>
        <v>70.002002005567604</v>
      </c>
      <c r="L62" s="55">
        <f t="shared" si="16"/>
        <v>106.28404563005752</v>
      </c>
      <c r="M62" s="55">
        <f t="shared" si="16"/>
        <v>49.289160850225869</v>
      </c>
      <c r="N62" s="55">
        <f t="shared" si="16"/>
        <v>23.72916494377337</v>
      </c>
      <c r="O62" s="55">
        <f t="shared" si="16"/>
        <v>182.07406100621003</v>
      </c>
      <c r="P62" s="55">
        <f t="shared" si="16"/>
        <v>419.85367815706559</v>
      </c>
      <c r="Q62" s="55">
        <f t="shared" si="16"/>
        <v>224.21382246524459</v>
      </c>
      <c r="R62" s="55">
        <f t="shared" si="16"/>
        <v>131.80992907595922</v>
      </c>
    </row>
    <row r="63" spans="2:18">
      <c r="B63" t="s">
        <v>81</v>
      </c>
      <c r="C63" s="55">
        <f t="shared" si="16"/>
        <v>264.88818031585276</v>
      </c>
      <c r="D63" s="55">
        <f t="shared" si="16"/>
        <v>824.15292040806037</v>
      </c>
      <c r="E63" s="55">
        <f t="shared" si="16"/>
        <v>393.89532340169933</v>
      </c>
      <c r="F63" s="55">
        <f t="shared" si="16"/>
        <v>268.45631397370857</v>
      </c>
      <c r="G63" s="55">
        <f t="shared" si="16"/>
        <v>203.72663122946648</v>
      </c>
      <c r="H63" s="55">
        <f t="shared" si="16"/>
        <v>484.09816825037541</v>
      </c>
      <c r="I63" s="55">
        <f t="shared" si="16"/>
        <v>259.70705248845491</v>
      </c>
      <c r="J63" s="55">
        <f t="shared" si="16"/>
        <v>154.81837713311791</v>
      </c>
      <c r="K63" s="55">
        <f t="shared" si="16"/>
        <v>67.422333050800745</v>
      </c>
      <c r="L63" s="55">
        <f t="shared" si="16"/>
        <v>102.40866502541765</v>
      </c>
      <c r="M63" s="55">
        <f t="shared" si="16"/>
        <v>47.418535184049638</v>
      </c>
      <c r="N63" s="55">
        <f t="shared" si="16"/>
        <v>22.746211176159658</v>
      </c>
      <c r="O63" s="55">
        <f t="shared" si="16"/>
        <v>175.45281618447305</v>
      </c>
      <c r="P63" s="55">
        <f t="shared" si="16"/>
        <v>404.39588709856986</v>
      </c>
      <c r="Q63" s="55">
        <f t="shared" si="16"/>
        <v>216.10619811667704</v>
      </c>
      <c r="R63" s="55">
        <f t="shared" si="16"/>
        <v>126.76071910923599</v>
      </c>
    </row>
    <row r="64" spans="2:18">
      <c r="B64" t="s">
        <v>84</v>
      </c>
      <c r="C64" s="55">
        <f t="shared" si="16"/>
        <v>157.75047112989125</v>
      </c>
      <c r="D64" s="55">
        <f t="shared" si="16"/>
        <v>494.37302323662715</v>
      </c>
      <c r="E64" s="55">
        <f t="shared" si="16"/>
        <v>233.97957921270145</v>
      </c>
      <c r="F64" s="55">
        <f t="shared" si="16"/>
        <v>161.09295084055626</v>
      </c>
      <c r="G64" s="55">
        <f t="shared" si="16"/>
        <v>121.83625811333691</v>
      </c>
      <c r="H64" s="55">
        <f t="shared" si="16"/>
        <v>290.74167168117111</v>
      </c>
      <c r="I64" s="55">
        <f t="shared" si="16"/>
        <v>155.07064956540586</v>
      </c>
      <c r="J64" s="55">
        <f t="shared" si="16"/>
        <v>93.485197365620195</v>
      </c>
      <c r="K64" s="55">
        <f t="shared" si="16"/>
        <v>40.483014279403463</v>
      </c>
      <c r="L64" s="55">
        <f t="shared" si="16"/>
        <v>61.332577743664316</v>
      </c>
      <c r="M64" s="55">
        <f t="shared" si="16"/>
        <v>28.678826568169875</v>
      </c>
      <c r="N64" s="55">
        <f t="shared" si="16"/>
        <v>14.071455926929636</v>
      </c>
      <c r="O64" s="55">
        <f t="shared" si="16"/>
        <v>105.01154737564556</v>
      </c>
      <c r="P64" s="55">
        <f t="shared" si="16"/>
        <v>242.76029463287264</v>
      </c>
      <c r="Q64" s="55">
        <f t="shared" si="16"/>
        <v>129.16774900967181</v>
      </c>
      <c r="R64" s="55">
        <f t="shared" si="16"/>
        <v>76.843612953036001</v>
      </c>
    </row>
    <row r="65" spans="2:18">
      <c r="B65" t="s">
        <v>86</v>
      </c>
      <c r="C65" s="55">
        <f t="shared" si="16"/>
        <v>210.38664423304274</v>
      </c>
      <c r="D65" s="55">
        <f t="shared" si="16"/>
        <v>650.61662381703502</v>
      </c>
      <c r="E65" s="55">
        <f t="shared" si="16"/>
        <v>313.51751469186331</v>
      </c>
      <c r="F65" s="55">
        <f t="shared" si="16"/>
        <v>211.86488448660074</v>
      </c>
      <c r="G65" s="55">
        <f t="shared" si="16"/>
        <v>161.24171018435405</v>
      </c>
      <c r="H65" s="55">
        <f t="shared" si="16"/>
        <v>381.77236954212918</v>
      </c>
      <c r="I65" s="55">
        <f t="shared" si="16"/>
        <v>205.81976439884988</v>
      </c>
      <c r="J65" s="55">
        <f t="shared" si="16"/>
        <v>121.53286462464095</v>
      </c>
      <c r="K65" s="55">
        <f t="shared" si="16"/>
        <v>53.181877357218589</v>
      </c>
      <c r="L65" s="55">
        <f t="shared" si="16"/>
        <v>80.954144204180523</v>
      </c>
      <c r="M65" s="55">
        <f t="shared" si="16"/>
        <v>37.172774593382691</v>
      </c>
      <c r="N65" s="55">
        <f t="shared" si="16"/>
        <v>17.481216427536747</v>
      </c>
      <c r="O65" s="55">
        <f t="shared" si="16"/>
        <v>138.77043336295398</v>
      </c>
      <c r="P65" s="55">
        <f t="shared" si="16"/>
        <v>319.04341547943727</v>
      </c>
      <c r="Q65" s="55">
        <f t="shared" si="16"/>
        <v>171.11978497687673</v>
      </c>
      <c r="R65" s="55">
        <f t="shared" si="16"/>
        <v>99.172697784281738</v>
      </c>
    </row>
    <row r="66" spans="2:18">
      <c r="B66" t="s">
        <v>88</v>
      </c>
      <c r="C66" s="55">
        <f t="shared" si="16"/>
        <v>382.39236774150669</v>
      </c>
      <c r="D66" s="55">
        <f t="shared" si="16"/>
        <v>1186.4369469349153</v>
      </c>
      <c r="E66" s="55">
        <f t="shared" si="16"/>
        <v>569.18408499383725</v>
      </c>
      <c r="F66" s="55">
        <f t="shared" si="16"/>
        <v>386.41151571264783</v>
      </c>
      <c r="G66" s="55">
        <f t="shared" si="16"/>
        <v>293.62579240893922</v>
      </c>
      <c r="H66" s="55">
        <f t="shared" si="16"/>
        <v>696.57204393675693</v>
      </c>
      <c r="I66" s="55">
        <f t="shared" si="16"/>
        <v>374.53573399974101</v>
      </c>
      <c r="J66" s="55">
        <f t="shared" si="16"/>
        <v>222.30091001762952</v>
      </c>
      <c r="K66" s="55">
        <f t="shared" si="16"/>
        <v>97.023519716919651</v>
      </c>
      <c r="L66" s="55">
        <f t="shared" si="16"/>
        <v>147.51680223681709</v>
      </c>
      <c r="M66" s="55">
        <f t="shared" si="16"/>
        <v>68.04491688167262</v>
      </c>
      <c r="N66" s="55">
        <f t="shared" si="16"/>
        <v>32.348127742624641</v>
      </c>
      <c r="O66" s="55">
        <f t="shared" si="16"/>
        <v>252.79730991389062</v>
      </c>
      <c r="P66" s="55">
        <f t="shared" si="16"/>
        <v>581.99337153956265</v>
      </c>
      <c r="Q66" s="55">
        <f t="shared" si="16"/>
        <v>311.53502757341317</v>
      </c>
      <c r="R66" s="55">
        <f t="shared" si="16"/>
        <v>181.73390444821374</v>
      </c>
    </row>
    <row r="67" spans="2:18">
      <c r="B67" t="s">
        <v>91</v>
      </c>
      <c r="C67" s="55">
        <f t="shared" si="16"/>
        <v>205.93944349709034</v>
      </c>
      <c r="D67" s="55">
        <f t="shared" si="16"/>
        <v>640.67231445143511</v>
      </c>
      <c r="E67" s="55">
        <f t="shared" si="16"/>
        <v>306.24920201536594</v>
      </c>
      <c r="F67" s="55">
        <f t="shared" si="16"/>
        <v>208.68889723064515</v>
      </c>
      <c r="G67" s="55">
        <f t="shared" si="16"/>
        <v>158.37859895923251</v>
      </c>
      <c r="H67" s="55">
        <f t="shared" si="16"/>
        <v>376.31659287658005</v>
      </c>
      <c r="I67" s="55">
        <f t="shared" si="16"/>
        <v>201.90312957079814</v>
      </c>
      <c r="J67" s="55">
        <f t="shared" si="16"/>
        <v>120.3388006413031</v>
      </c>
      <c r="K67" s="55">
        <f t="shared" si="16"/>
        <v>52.411349484432982</v>
      </c>
      <c r="L67" s="55">
        <f t="shared" si="16"/>
        <v>79.611472412664753</v>
      </c>
      <c r="M67" s="55">
        <f t="shared" si="16"/>
        <v>36.857036118597279</v>
      </c>
      <c r="N67" s="55">
        <f t="shared" si="16"/>
        <v>17.673602824892317</v>
      </c>
      <c r="O67" s="55">
        <f t="shared" si="16"/>
        <v>136.39662405015332</v>
      </c>
      <c r="P67" s="55">
        <f t="shared" si="16"/>
        <v>314.36184436855041</v>
      </c>
      <c r="Q67" s="55">
        <f t="shared" si="16"/>
        <v>168.00402151952252</v>
      </c>
      <c r="R67" s="55">
        <f t="shared" si="16"/>
        <v>98.523778745859943</v>
      </c>
    </row>
    <row r="68" spans="2:18">
      <c r="B68" s="39" t="s">
        <v>94</v>
      </c>
      <c r="C68" s="55">
        <f t="shared" si="16"/>
        <v>288.87788271755841</v>
      </c>
      <c r="D68" s="55">
        <f t="shared" si="16"/>
        <v>902.53605169106095</v>
      </c>
      <c r="E68" s="55">
        <f t="shared" si="16"/>
        <v>428.9384715635814</v>
      </c>
      <c r="F68" s="55">
        <f t="shared" si="16"/>
        <v>294.0493378834293</v>
      </c>
      <c r="G68" s="55">
        <f t="shared" si="16"/>
        <v>222.71313574851479</v>
      </c>
      <c r="H68" s="55">
        <f t="shared" si="16"/>
        <v>530.510187489852</v>
      </c>
      <c r="I68" s="55">
        <f t="shared" si="16"/>
        <v>283.65412668967485</v>
      </c>
      <c r="J68" s="55">
        <f t="shared" si="16"/>
        <v>170.19096094554229</v>
      </c>
      <c r="K68" s="55">
        <f t="shared" si="16"/>
        <v>73.876054125247677</v>
      </c>
      <c r="L68" s="55">
        <f t="shared" si="16"/>
        <v>112.04559441598741</v>
      </c>
      <c r="M68" s="55">
        <f t="shared" si="16"/>
        <v>52.174998085306818</v>
      </c>
      <c r="N68" s="55">
        <f t="shared" si="16"/>
        <v>25.358523240946017</v>
      </c>
      <c r="O68" s="55">
        <f t="shared" si="16"/>
        <v>191.89274576224025</v>
      </c>
      <c r="P68" s="55">
        <f t="shared" si="16"/>
        <v>443.04730690297311</v>
      </c>
      <c r="Q68" s="55">
        <f t="shared" si="16"/>
        <v>236.17076609715838</v>
      </c>
      <c r="R68" s="55">
        <f t="shared" si="16"/>
        <v>139.66350020257113</v>
      </c>
    </row>
    <row r="69" spans="2:18">
      <c r="B69" s="39" t="s">
        <v>97</v>
      </c>
      <c r="C69" s="55">
        <f t="shared" si="16"/>
        <v>145.10205248391924</v>
      </c>
      <c r="D69" s="55">
        <f t="shared" si="16"/>
        <v>453.11506014541567</v>
      </c>
      <c r="E69" s="55">
        <f t="shared" si="16"/>
        <v>215.49167851539664</v>
      </c>
      <c r="F69" s="55">
        <f t="shared" si="16"/>
        <v>147.62280367119595</v>
      </c>
      <c r="G69" s="55">
        <f t="shared" si="16"/>
        <v>111.83562886298381</v>
      </c>
      <c r="H69" s="55">
        <f t="shared" si="16"/>
        <v>266.31862214464735</v>
      </c>
      <c r="I69" s="55">
        <f t="shared" si="16"/>
        <v>142.45257499219042</v>
      </c>
      <c r="J69" s="55">
        <f t="shared" si="16"/>
        <v>85.40502622761295</v>
      </c>
      <c r="K69" s="55">
        <f t="shared" si="16"/>
        <v>37.086741982978289</v>
      </c>
      <c r="L69" s="55">
        <f t="shared" si="16"/>
        <v>56.258249377477014</v>
      </c>
      <c r="M69" s="55">
        <f t="shared" si="16"/>
        <v>26.179532867848717</v>
      </c>
      <c r="N69" s="55">
        <f t="shared" si="16"/>
        <v>12.704317890699789</v>
      </c>
      <c r="O69" s="55">
        <f t="shared" si="16"/>
        <v>96.35384286236193</v>
      </c>
      <c r="P69" s="55">
        <f t="shared" si="16"/>
        <v>222.41896877971226</v>
      </c>
      <c r="Q69" s="55">
        <f t="shared" si="16"/>
        <v>118.59792271164723</v>
      </c>
      <c r="R69" s="55">
        <f t="shared" si="16"/>
        <v>70.066943853776181</v>
      </c>
    </row>
    <row r="70" spans="2:18">
      <c r="B70" t="s">
        <v>101</v>
      </c>
      <c r="C70" s="47">
        <f>C54*$E$56/8760</f>
        <v>3.0157015487426921</v>
      </c>
      <c r="D70" s="45">
        <f t="shared" ref="D70:R70" si="17">D54*$E$56/8760</f>
        <v>9.3964622921831484</v>
      </c>
      <c r="E70" s="45">
        <f t="shared" si="17"/>
        <v>4.482127600987182</v>
      </c>
      <c r="F70" s="45">
        <f t="shared" si="17"/>
        <v>3.0609880320851439</v>
      </c>
      <c r="G70" s="45">
        <f t="shared" si="17"/>
        <v>2.3213414322307133</v>
      </c>
      <c r="H70" s="45">
        <f t="shared" si="17"/>
        <v>5.5207267627248999</v>
      </c>
      <c r="I70" s="45">
        <f t="shared" si="17"/>
        <v>2.9582696052895652</v>
      </c>
      <c r="J70" s="45">
        <f t="shared" si="17"/>
        <v>1.7675012230177987</v>
      </c>
      <c r="K70" s="45">
        <f t="shared" si="17"/>
        <v>0.76885679084460246</v>
      </c>
      <c r="L70" s="45">
        <f t="shared" si="17"/>
        <v>1.1672229258440365</v>
      </c>
      <c r="M70" s="45">
        <f t="shared" si="17"/>
        <v>0.54153411936697382</v>
      </c>
      <c r="N70" s="45">
        <f t="shared" si="17"/>
        <v>0.26097341584509759</v>
      </c>
      <c r="O70" s="45">
        <f t="shared" si="17"/>
        <v>1.9995006287600638</v>
      </c>
      <c r="P70" s="45">
        <f t="shared" si="17"/>
        <v>4.6113556159628244</v>
      </c>
      <c r="Q70" s="45">
        <f t="shared" si="17"/>
        <v>2.4621234346831216</v>
      </c>
      <c r="R70" s="45">
        <f t="shared" si="17"/>
        <v>1.4483297038065748</v>
      </c>
    </row>
    <row r="72" spans="2:18">
      <c r="C72" s="45">
        <f>1000*SUM(C70:R70)</f>
        <v>45783.015132374436</v>
      </c>
    </row>
  </sheetData>
  <mergeCells count="6">
    <mergeCell ref="F22:H23"/>
    <mergeCell ref="I22:K23"/>
    <mergeCell ref="L22:Q22"/>
    <mergeCell ref="L23:M23"/>
    <mergeCell ref="N23:O23"/>
    <mergeCell ref="P23:Q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90E4-1DB7-4583-83DB-6095B10DBFF2}">
  <dimension ref="A1:AG145"/>
  <sheetViews>
    <sheetView zoomScale="86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86" sqref="D86"/>
    </sheetView>
  </sheetViews>
  <sheetFormatPr defaultRowHeight="14.5"/>
  <cols>
    <col min="2" max="2" width="23.36328125" bestFit="1" customWidth="1"/>
  </cols>
  <sheetData>
    <row r="1" spans="1:33">
      <c r="B1" s="46" t="s">
        <v>106</v>
      </c>
      <c r="I1" t="s">
        <v>107</v>
      </c>
      <c r="J1" t="s">
        <v>109</v>
      </c>
    </row>
    <row r="2" spans="1:33"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105</v>
      </c>
      <c r="B3" t="s">
        <v>108</v>
      </c>
      <c r="C3">
        <v>0</v>
      </c>
      <c r="D3">
        <f>$D$17*(3*((1/30)*(D$2-2020))^2-2*((1/30)*(D$2-2020))^3)</f>
        <v>3.2592592592592591E-3</v>
      </c>
      <c r="E3">
        <f t="shared" ref="E3:AG3" si="0">$D$17*(3*((1/30)*(E$2-2020))^2-2*((1/30)*(E$2-2020))^3)</f>
        <v>1.274074074074074E-2</v>
      </c>
      <c r="F3">
        <f t="shared" si="0"/>
        <v>2.8000000000000004E-2</v>
      </c>
      <c r="G3">
        <f t="shared" si="0"/>
        <v>4.859259259259259E-2</v>
      </c>
      <c r="H3">
        <f t="shared" si="0"/>
        <v>7.407407407407407E-2</v>
      </c>
      <c r="I3">
        <f t="shared" si="0"/>
        <v>0.10400000000000002</v>
      </c>
      <c r="J3">
        <f t="shared" si="0"/>
        <v>0.13792592592592592</v>
      </c>
      <c r="K3">
        <f t="shared" si="0"/>
        <v>0.1754074074074074</v>
      </c>
      <c r="L3">
        <f t="shared" si="0"/>
        <v>0.21600000000000003</v>
      </c>
      <c r="M3">
        <f t="shared" si="0"/>
        <v>0.25925925925925924</v>
      </c>
      <c r="N3">
        <f t="shared" si="0"/>
        <v>0.3047407407407407</v>
      </c>
      <c r="O3">
        <f t="shared" si="0"/>
        <v>0.35200000000000009</v>
      </c>
      <c r="P3">
        <f t="shared" si="0"/>
        <v>0.40059259259259261</v>
      </c>
      <c r="Q3">
        <f t="shared" si="0"/>
        <v>0.45007407407407407</v>
      </c>
      <c r="R3">
        <f t="shared" si="0"/>
        <v>0.5</v>
      </c>
      <c r="S3">
        <f t="shared" si="0"/>
        <v>0.54992592592592593</v>
      </c>
      <c r="T3">
        <f t="shared" si="0"/>
        <v>0.59940740740740728</v>
      </c>
      <c r="U3">
        <f t="shared" si="0"/>
        <v>0.64800000000000013</v>
      </c>
      <c r="V3">
        <f t="shared" si="0"/>
        <v>0.69525925925925913</v>
      </c>
      <c r="W3">
        <f t="shared" si="0"/>
        <v>0.7407407407407407</v>
      </c>
      <c r="X3">
        <f t="shared" si="0"/>
        <v>0.78399999999999992</v>
      </c>
      <c r="Y3">
        <f t="shared" si="0"/>
        <v>0.82459259259259254</v>
      </c>
      <c r="Z3">
        <f t="shared" si="0"/>
        <v>0.8620740740740741</v>
      </c>
      <c r="AA3">
        <f t="shared" si="0"/>
        <v>0.89600000000000013</v>
      </c>
      <c r="AB3">
        <f t="shared" si="0"/>
        <v>0.92592592592592582</v>
      </c>
      <c r="AC3">
        <f t="shared" si="0"/>
        <v>0.95140740740740726</v>
      </c>
      <c r="AD3">
        <f t="shared" si="0"/>
        <v>0.97199999999999998</v>
      </c>
      <c r="AE3">
        <f t="shared" si="0"/>
        <v>0.98725925925925906</v>
      </c>
      <c r="AF3">
        <f t="shared" si="0"/>
        <v>0.9967407407407407</v>
      </c>
      <c r="AG3">
        <f t="shared" si="0"/>
        <v>1</v>
      </c>
    </row>
    <row r="4" spans="1:33">
      <c r="A4">
        <v>1</v>
      </c>
      <c r="B4" t="str">
        <f>Main!B42</f>
        <v>North East</v>
      </c>
      <c r="C4">
        <v>0</v>
      </c>
      <c r="D4">
        <f>D$3*Main!$I26</f>
        <v>50.113424178074069</v>
      </c>
      <c r="E4">
        <f>E$3*Main!$I26</f>
        <v>195.89793087792592</v>
      </c>
      <c r="F4">
        <f>F$3*Main!$I26</f>
        <v>430.51987134800004</v>
      </c>
      <c r="G4">
        <f>G$3*Main!$I26</f>
        <v>747.14559683674065</v>
      </c>
      <c r="H4">
        <f>H$3*Main!$I26</f>
        <v>1138.9414585925924</v>
      </c>
      <c r="I4">
        <f>I$3*Main!$I26</f>
        <v>1599.0738078640004</v>
      </c>
      <c r="J4">
        <f>J$3*Main!$I26</f>
        <v>2120.7089958994075</v>
      </c>
      <c r="K4">
        <f>K$3*Main!$I26</f>
        <v>2697.013373947259</v>
      </c>
      <c r="L4">
        <f>L$3*Main!$I26</f>
        <v>3321.1532932560003</v>
      </c>
      <c r="M4">
        <f>M$3*Main!$I26</f>
        <v>3986.2951050740739</v>
      </c>
      <c r="N4">
        <f>N$3*Main!$I26</f>
        <v>4685.605160649925</v>
      </c>
      <c r="O4">
        <f>O$3*Main!$I26</f>
        <v>5412.2498112320018</v>
      </c>
      <c r="P4">
        <f>P$3*Main!$I26</f>
        <v>6159.3954080687408</v>
      </c>
      <c r="Q4">
        <f>Q$3*Main!$I26</f>
        <v>6920.2083024085923</v>
      </c>
      <c r="R4">
        <f>R$3*Main!$I26</f>
        <v>7687.8548455</v>
      </c>
      <c r="S4">
        <f>S$3*Main!$I26</f>
        <v>8455.5013885914068</v>
      </c>
      <c r="T4">
        <f>T$3*Main!$I26</f>
        <v>9216.3142829312565</v>
      </c>
      <c r="U4">
        <f>U$3*Main!$I26</f>
        <v>9963.4598797680028</v>
      </c>
      <c r="V4">
        <f>V$3*Main!$I26</f>
        <v>10690.104530350072</v>
      </c>
      <c r="W4">
        <f>W$3*Main!$I26</f>
        <v>11389.414585925926</v>
      </c>
      <c r="X4">
        <f>X$3*Main!$I26</f>
        <v>12054.556397743998</v>
      </c>
      <c r="Y4">
        <f>Y$3*Main!$I26</f>
        <v>12678.69631705274</v>
      </c>
      <c r="Z4">
        <f>Z$3*Main!$I26</f>
        <v>13255.000695100593</v>
      </c>
      <c r="AA4">
        <f>AA$3*Main!$I26</f>
        <v>13776.635883136001</v>
      </c>
      <c r="AB4">
        <f>AB$3*Main!$I26</f>
        <v>14236.768232407407</v>
      </c>
      <c r="AC4">
        <f>AC$3*Main!$I26</f>
        <v>14628.564094163257</v>
      </c>
      <c r="AD4">
        <f>AD$3*Main!$I26</f>
        <v>14945.189819652</v>
      </c>
      <c r="AE4">
        <f>AE$3*Main!$I26</f>
        <v>15179.811760122071</v>
      </c>
      <c r="AF4">
        <f>AF$3*Main!$I26</f>
        <v>15325.596266821925</v>
      </c>
      <c r="AG4">
        <f>AG$3*Main!$I26</f>
        <v>15375.709691</v>
      </c>
    </row>
    <row r="5" spans="1:33">
      <c r="A5">
        <v>2</v>
      </c>
      <c r="B5" t="str">
        <f>Main!B43</f>
        <v>North West</v>
      </c>
      <c r="C5">
        <v>0</v>
      </c>
      <c r="D5">
        <f>D$3*Main!$I27</f>
        <v>127.37574167348147</v>
      </c>
      <c r="E5">
        <f>E$3*Main!$I27</f>
        <v>497.92335381451846</v>
      </c>
      <c r="F5">
        <f>F$3*Main!$I27</f>
        <v>1094.2734171040001</v>
      </c>
      <c r="G5">
        <f>G$3*Main!$I27</f>
        <v>1899.0565122228145</v>
      </c>
      <c r="H5">
        <f>H$3*Main!$I27</f>
        <v>2894.9032198518516</v>
      </c>
      <c r="I5">
        <f>I$3*Main!$I27</f>
        <v>4064.4441206720007</v>
      </c>
      <c r="J5">
        <f>J$3*Main!$I27</f>
        <v>5390.3097953641482</v>
      </c>
      <c r="K5">
        <f>K$3*Main!$I27</f>
        <v>6855.1308246091849</v>
      </c>
      <c r="L5">
        <f>L$3*Main!$I27</f>
        <v>8441.5377890880009</v>
      </c>
      <c r="M5">
        <f>M$3*Main!$I27</f>
        <v>10132.161269481481</v>
      </c>
      <c r="N5">
        <f>N$3*Main!$I27</f>
        <v>11909.631846470516</v>
      </c>
      <c r="O5">
        <f>O$3*Main!$I27</f>
        <v>13756.580100736002</v>
      </c>
      <c r="P5">
        <f>P$3*Main!$I27</f>
        <v>15655.636612958815</v>
      </c>
      <c r="Q5">
        <f>Q$3*Main!$I27</f>
        <v>17589.43196381985</v>
      </c>
      <c r="R5">
        <f>R$3*Main!$I27</f>
        <v>19540.596733999999</v>
      </c>
      <c r="S5">
        <f>S$3*Main!$I27</f>
        <v>21491.761504180147</v>
      </c>
      <c r="T5">
        <f>T$3*Main!$I27</f>
        <v>23425.556855041177</v>
      </c>
      <c r="U5">
        <f>U$3*Main!$I27</f>
        <v>25324.613367264003</v>
      </c>
      <c r="V5">
        <f>V$3*Main!$I27</f>
        <v>27171.561621529476</v>
      </c>
      <c r="W5">
        <f>W$3*Main!$I27</f>
        <v>28949.032198518515</v>
      </c>
      <c r="X5">
        <f>X$3*Main!$I27</f>
        <v>30639.655678911997</v>
      </c>
      <c r="Y5">
        <f>Y$3*Main!$I27</f>
        <v>32226.062643390811</v>
      </c>
      <c r="Z5">
        <f>Z$3*Main!$I27</f>
        <v>33690.88367263585</v>
      </c>
      <c r="AA5">
        <f>AA$3*Main!$I27</f>
        <v>35016.749347328005</v>
      </c>
      <c r="AB5">
        <f>AB$3*Main!$I27</f>
        <v>36186.290248148143</v>
      </c>
      <c r="AC5">
        <f>AC$3*Main!$I27</f>
        <v>37182.136955777176</v>
      </c>
      <c r="AD5">
        <f>AD$3*Main!$I27</f>
        <v>37986.920050895998</v>
      </c>
      <c r="AE5">
        <f>AE$3*Main!$I27</f>
        <v>38583.27011418547</v>
      </c>
      <c r="AF5">
        <f>AF$3*Main!$I27</f>
        <v>38953.817726326517</v>
      </c>
      <c r="AG5">
        <f>AG$3*Main!$I27</f>
        <v>39081.193467999998</v>
      </c>
    </row>
    <row r="6" spans="1:33">
      <c r="A6">
        <v>3</v>
      </c>
      <c r="B6" t="str">
        <f>Main!B44</f>
        <v>Yorkshire and The Humber</v>
      </c>
      <c r="C6">
        <v>0</v>
      </c>
      <c r="D6">
        <f>D$3*Main!$I28</f>
        <v>97.637719344000004</v>
      </c>
      <c r="E6">
        <f>E$3*Main!$I28</f>
        <v>381.67472107200001</v>
      </c>
      <c r="F6">
        <f>F$3*Main!$I28</f>
        <v>838.79677072800018</v>
      </c>
      <c r="G6">
        <f>G$3*Main!$I28</f>
        <v>1455.689633856</v>
      </c>
      <c r="H6">
        <f>H$3*Main!$I28</f>
        <v>2219.039076</v>
      </c>
      <c r="I6">
        <f>I$3*Main!$I28</f>
        <v>3115.5308627040008</v>
      </c>
      <c r="J6">
        <f>J$3*Main!$I28</f>
        <v>4131.850759512</v>
      </c>
      <c r="K6">
        <f>K$3*Main!$I28</f>
        <v>5254.6845319679996</v>
      </c>
      <c r="L6">
        <f>L$3*Main!$I28</f>
        <v>6470.7179456160011</v>
      </c>
      <c r="M6">
        <f>M$3*Main!$I28</f>
        <v>7766.6367659999996</v>
      </c>
      <c r="N6">
        <f>N$3*Main!$I28</f>
        <v>9129.1267586639988</v>
      </c>
      <c r="O6">
        <f>O$3*Main!$I28</f>
        <v>10544.873689152004</v>
      </c>
      <c r="P6">
        <f>P$3*Main!$I28</f>
        <v>12000.563323008002</v>
      </c>
      <c r="Q6">
        <f>Q$3*Main!$I28</f>
        <v>13482.881425776</v>
      </c>
      <c r="R6">
        <f>R$3*Main!$I28</f>
        <v>14978.513763000001</v>
      </c>
      <c r="S6">
        <f>S$3*Main!$I28</f>
        <v>16474.146100223999</v>
      </c>
      <c r="T6">
        <f>T$3*Main!$I28</f>
        <v>17956.464202991996</v>
      </c>
      <c r="U6">
        <f>U$3*Main!$I28</f>
        <v>19412.153836848003</v>
      </c>
      <c r="V6">
        <f>V$3*Main!$I28</f>
        <v>20827.900767335996</v>
      </c>
      <c r="W6">
        <f>W$3*Main!$I28</f>
        <v>22190.390759999998</v>
      </c>
      <c r="X6">
        <f>X$3*Main!$I28</f>
        <v>23486.309580384001</v>
      </c>
      <c r="Y6">
        <f>Y$3*Main!$I28</f>
        <v>24702.342994031998</v>
      </c>
      <c r="Z6">
        <f>Z$3*Main!$I28</f>
        <v>25825.176766488003</v>
      </c>
      <c r="AA6">
        <f>AA$3*Main!$I28</f>
        <v>26841.496663296006</v>
      </c>
      <c r="AB6">
        <f>AB$3*Main!$I28</f>
        <v>27737.988449999997</v>
      </c>
      <c r="AC6">
        <f>AC$3*Main!$I28</f>
        <v>28501.337892143998</v>
      </c>
      <c r="AD6">
        <f>AD$3*Main!$I28</f>
        <v>29118.230755272001</v>
      </c>
      <c r="AE6">
        <f>AE$3*Main!$I28</f>
        <v>29575.352804927996</v>
      </c>
      <c r="AF6">
        <f>AF$3*Main!$I28</f>
        <v>29859.389806656</v>
      </c>
      <c r="AG6">
        <f>AG$3*Main!$I28</f>
        <v>29957.027526000002</v>
      </c>
    </row>
    <row r="7" spans="1:33">
      <c r="A7">
        <v>4</v>
      </c>
      <c r="B7" t="str">
        <f>Main!B45</f>
        <v>East Midlands</v>
      </c>
      <c r="C7">
        <v>0</v>
      </c>
      <c r="D7">
        <f>D$3*Main!$I29</f>
        <v>81.071819452148134</v>
      </c>
      <c r="E7">
        <f>E$3*Main!$I29</f>
        <v>316.91711240385183</v>
      </c>
      <c r="F7">
        <f>F$3*Main!$I29</f>
        <v>696.48063074800007</v>
      </c>
      <c r="G7">
        <f>G$3*Main!$I29</f>
        <v>1208.7071263774815</v>
      </c>
      <c r="H7">
        <f>H$3*Main!$I29</f>
        <v>1842.541351185185</v>
      </c>
      <c r="I7">
        <f>I$3*Main!$I29</f>
        <v>2586.9280570640003</v>
      </c>
      <c r="J7">
        <f>J$3*Main!$I29</f>
        <v>3430.8119959068144</v>
      </c>
      <c r="K7">
        <f>K$3*Main!$I29</f>
        <v>4363.1379196065182</v>
      </c>
      <c r="L7">
        <f>L$3*Main!$I29</f>
        <v>5372.8505800560006</v>
      </c>
      <c r="M7">
        <f>M$3*Main!$I29</f>
        <v>6448.8947291481472</v>
      </c>
      <c r="N7">
        <f>N$3*Main!$I29</f>
        <v>7580.2151187758509</v>
      </c>
      <c r="O7">
        <f>O$3*Main!$I29</f>
        <v>8755.7565008320016</v>
      </c>
      <c r="P7">
        <f>P$3*Main!$I29</f>
        <v>9964.4636272094813</v>
      </c>
      <c r="Q7">
        <f>Q$3*Main!$I29</f>
        <v>11195.281249801184</v>
      </c>
      <c r="R7">
        <f>R$3*Main!$I29</f>
        <v>12437.154120499999</v>
      </c>
      <c r="S7">
        <f>S$3*Main!$I29</f>
        <v>13679.026991198814</v>
      </c>
      <c r="T7">
        <f>T$3*Main!$I29</f>
        <v>14909.844613790514</v>
      </c>
      <c r="U7">
        <f>U$3*Main!$I29</f>
        <v>16118.551740168003</v>
      </c>
      <c r="V7">
        <f>V$3*Main!$I29</f>
        <v>17294.093122224145</v>
      </c>
      <c r="W7">
        <f>W$3*Main!$I29</f>
        <v>18425.41351185185</v>
      </c>
      <c r="X7">
        <f>X$3*Main!$I29</f>
        <v>19501.457660943997</v>
      </c>
      <c r="Y7">
        <f>Y$3*Main!$I29</f>
        <v>20511.170321393478</v>
      </c>
      <c r="Z7">
        <f>Z$3*Main!$I29</f>
        <v>21443.496245093185</v>
      </c>
      <c r="AA7">
        <f>AA$3*Main!$I29</f>
        <v>22287.380183936002</v>
      </c>
      <c r="AB7">
        <f>AB$3*Main!$I29</f>
        <v>23031.766889814811</v>
      </c>
      <c r="AC7">
        <f>AC$3*Main!$I29</f>
        <v>23665.601114622514</v>
      </c>
      <c r="AD7">
        <f>AD$3*Main!$I29</f>
        <v>24177.827610251999</v>
      </c>
      <c r="AE7">
        <f>AE$3*Main!$I29</f>
        <v>24557.39112859614</v>
      </c>
      <c r="AF7">
        <f>AF$3*Main!$I29</f>
        <v>24793.236421547848</v>
      </c>
      <c r="AG7">
        <f>AG$3*Main!$I29</f>
        <v>24874.308240999999</v>
      </c>
    </row>
    <row r="8" spans="1:33">
      <c r="A8">
        <v>5</v>
      </c>
      <c r="B8" t="str">
        <f>Main!B46</f>
        <v>West Midlands</v>
      </c>
      <c r="C8">
        <v>0</v>
      </c>
      <c r="D8">
        <f>D$3*Main!$I30</f>
        <v>95.537706697481468</v>
      </c>
      <c r="E8">
        <f>E$3*Main!$I30</f>
        <v>373.46558072651845</v>
      </c>
      <c r="F8">
        <f>F$3*Main!$I30</f>
        <v>820.75575299200011</v>
      </c>
      <c r="G8">
        <f>G$3*Main!$I30</f>
        <v>1424.3803543988147</v>
      </c>
      <c r="H8">
        <f>H$3*Main!$I30</f>
        <v>2171.3115158518517</v>
      </c>
      <c r="I8">
        <f>I$3*Main!$I30</f>
        <v>3048.5213682560006</v>
      </c>
      <c r="J8">
        <f>J$3*Main!$I30</f>
        <v>4042.9820425161479</v>
      </c>
      <c r="K8">
        <f>K$3*Main!$I30</f>
        <v>5141.6656695371848</v>
      </c>
      <c r="L8">
        <f>L$3*Main!$I30</f>
        <v>6331.5443802240006</v>
      </c>
      <c r="M8">
        <f>M$3*Main!$I30</f>
        <v>7599.5903054814808</v>
      </c>
      <c r="N8">
        <f>N$3*Main!$I30</f>
        <v>8932.7755762145171</v>
      </c>
      <c r="O8">
        <f>O$3*Main!$I30</f>
        <v>10318.072323328002</v>
      </c>
      <c r="P8">
        <f>P$3*Main!$I30</f>
        <v>11742.452677726815</v>
      </c>
      <c r="Q8">
        <f>Q$3*Main!$I30</f>
        <v>13192.888770315851</v>
      </c>
      <c r="R8">
        <f>R$3*Main!$I30</f>
        <v>14656.352731999999</v>
      </c>
      <c r="S8">
        <f>S$3*Main!$I30</f>
        <v>16119.816693684148</v>
      </c>
      <c r="T8">
        <f>T$3*Main!$I30</f>
        <v>17570.25278627318</v>
      </c>
      <c r="U8">
        <f>U$3*Main!$I30</f>
        <v>18994.633140672002</v>
      </c>
      <c r="V8">
        <f>V$3*Main!$I30</f>
        <v>20379.929887785478</v>
      </c>
      <c r="W8">
        <f>W$3*Main!$I30</f>
        <v>21713.115158518518</v>
      </c>
      <c r="X8">
        <f>X$3*Main!$I30</f>
        <v>22981.161083775998</v>
      </c>
      <c r="Y8">
        <f>Y$3*Main!$I30</f>
        <v>24171.039794462813</v>
      </c>
      <c r="Z8">
        <f>Z$3*Main!$I30</f>
        <v>25269.72342148385</v>
      </c>
      <c r="AA8">
        <f>AA$3*Main!$I30</f>
        <v>26264.184095744004</v>
      </c>
      <c r="AB8">
        <f>AB$3*Main!$I30</f>
        <v>27141.393948148143</v>
      </c>
      <c r="AC8">
        <f>AC$3*Main!$I30</f>
        <v>27888.325109601181</v>
      </c>
      <c r="AD8">
        <f>AD$3*Main!$I30</f>
        <v>28491.949711007997</v>
      </c>
      <c r="AE8">
        <f>AE$3*Main!$I30</f>
        <v>28939.239883273476</v>
      </c>
      <c r="AF8">
        <f>AF$3*Main!$I30</f>
        <v>29217.167757302515</v>
      </c>
      <c r="AG8">
        <f>AG$3*Main!$I30</f>
        <v>29312.705463999999</v>
      </c>
    </row>
    <row r="9" spans="1:33">
      <c r="A9">
        <v>6</v>
      </c>
      <c r="B9" t="str">
        <f>Main!B47</f>
        <v>East</v>
      </c>
      <c r="C9">
        <v>0</v>
      </c>
      <c r="D9">
        <f>D$3*Main!$I31</f>
        <v>94.909667352296296</v>
      </c>
      <c r="E9">
        <f>E$3*Main!$I31</f>
        <v>371.01051783170368</v>
      </c>
      <c r="F9">
        <f>F$3*Main!$I31</f>
        <v>815.36032407200014</v>
      </c>
      <c r="G9">
        <f>G$3*Main!$I31</f>
        <v>1415.0168587069629</v>
      </c>
      <c r="H9">
        <f>H$3*Main!$I31</f>
        <v>2157.0378943703704</v>
      </c>
      <c r="I9">
        <f>I$3*Main!$I31</f>
        <v>3028.4812036960006</v>
      </c>
      <c r="J9">
        <f>J$3*Main!$I31</f>
        <v>4016.4045593176297</v>
      </c>
      <c r="K9">
        <f>K$3*Main!$I31</f>
        <v>5107.8657338690373</v>
      </c>
      <c r="L9">
        <f>L$3*Main!$I31</f>
        <v>6289.9224999840008</v>
      </c>
      <c r="M9">
        <f>M$3*Main!$I31</f>
        <v>7549.6326302962962</v>
      </c>
      <c r="N9">
        <f>N$3*Main!$I31</f>
        <v>8874.0538974397023</v>
      </c>
      <c r="O9">
        <f>O$3*Main!$I31</f>
        <v>10250.244074048003</v>
      </c>
      <c r="P9">
        <f>P$3*Main!$I31</f>
        <v>11665.260932754964</v>
      </c>
      <c r="Q9">
        <f>Q$3*Main!$I31</f>
        <v>13106.16224619437</v>
      </c>
      <c r="R9">
        <f>R$3*Main!$I31</f>
        <v>14560.005787</v>
      </c>
      <c r="S9">
        <f>S$3*Main!$I31</f>
        <v>16013.84932780563</v>
      </c>
      <c r="T9">
        <f>T$3*Main!$I31</f>
        <v>17454.750641245035</v>
      </c>
      <c r="U9">
        <f>U$3*Main!$I31</f>
        <v>18869.767499952002</v>
      </c>
      <c r="V9">
        <f>V$3*Main!$I31</f>
        <v>20245.957676560294</v>
      </c>
      <c r="W9">
        <f>W$3*Main!$I31</f>
        <v>21570.378943703701</v>
      </c>
      <c r="X9">
        <f>X$3*Main!$I31</f>
        <v>22830.089074015999</v>
      </c>
      <c r="Y9">
        <f>Y$3*Main!$I31</f>
        <v>24012.145840130961</v>
      </c>
      <c r="Z9">
        <f>Z$3*Main!$I31</f>
        <v>25103.607014682373</v>
      </c>
      <c r="AA9">
        <f>AA$3*Main!$I31</f>
        <v>26091.530370304004</v>
      </c>
      <c r="AB9">
        <f>AB$3*Main!$I31</f>
        <v>26962.973679629627</v>
      </c>
      <c r="AC9">
        <f>AC$3*Main!$I31</f>
        <v>27704.994715293033</v>
      </c>
      <c r="AD9">
        <f>AD$3*Main!$I31</f>
        <v>28304.651249928</v>
      </c>
      <c r="AE9">
        <f>AE$3*Main!$I31</f>
        <v>28749.00105616829</v>
      </c>
      <c r="AF9">
        <f>AF$3*Main!$I31</f>
        <v>29025.101906647702</v>
      </c>
      <c r="AG9">
        <f>AG$3*Main!$I31</f>
        <v>29120.011574</v>
      </c>
    </row>
    <row r="10" spans="1:33">
      <c r="A10">
        <v>7</v>
      </c>
      <c r="B10" t="str">
        <f>Main!B48</f>
        <v>Inner London</v>
      </c>
      <c r="C10">
        <v>0</v>
      </c>
      <c r="D10">
        <f>D$3*Main!$I32</f>
        <v>45.957236042666665</v>
      </c>
      <c r="E10">
        <f>E$3*Main!$I32</f>
        <v>179.65101362133333</v>
      </c>
      <c r="F10">
        <f>F$3*Main!$I32</f>
        <v>394.81443691200008</v>
      </c>
      <c r="G10">
        <f>G$3*Main!$I32</f>
        <v>685.18061009066662</v>
      </c>
      <c r="H10">
        <f>H$3*Main!$I32</f>
        <v>1044.4826373333333</v>
      </c>
      <c r="I10">
        <f>I$3*Main!$I32</f>
        <v>1466.4536228160002</v>
      </c>
      <c r="J10">
        <f>J$3*Main!$I32</f>
        <v>1944.8266707146668</v>
      </c>
      <c r="K10">
        <f>K$3*Main!$I32</f>
        <v>2473.3348852053332</v>
      </c>
      <c r="L10">
        <f>L$3*Main!$I32</f>
        <v>3045.7113704640005</v>
      </c>
      <c r="M10">
        <f>M$3*Main!$I32</f>
        <v>3655.6892306666664</v>
      </c>
      <c r="N10">
        <f>N$3*Main!$I32</f>
        <v>4297.0015699893329</v>
      </c>
      <c r="O10">
        <f>O$3*Main!$I32</f>
        <v>4963.3814926080013</v>
      </c>
      <c r="P10">
        <f>P$3*Main!$I32</f>
        <v>5648.5621026986673</v>
      </c>
      <c r="Q10">
        <f>Q$3*Main!$I32</f>
        <v>6346.2765044373336</v>
      </c>
      <c r="R10">
        <f>R$3*Main!$I32</f>
        <v>7050.2578020000001</v>
      </c>
      <c r="S10">
        <f>S$3*Main!$I32</f>
        <v>7754.2390995626665</v>
      </c>
      <c r="T10">
        <f>T$3*Main!$I32</f>
        <v>8451.9535013013319</v>
      </c>
      <c r="U10">
        <f>U$3*Main!$I32</f>
        <v>9137.1341113920025</v>
      </c>
      <c r="V10">
        <f>V$3*Main!$I32</f>
        <v>9803.5140340106645</v>
      </c>
      <c r="W10">
        <f>W$3*Main!$I32</f>
        <v>10444.826373333333</v>
      </c>
      <c r="X10">
        <f>X$3*Main!$I32</f>
        <v>11054.804233535999</v>
      </c>
      <c r="Y10">
        <f>Y$3*Main!$I32</f>
        <v>11627.180718794667</v>
      </c>
      <c r="Z10">
        <f>Z$3*Main!$I32</f>
        <v>12155.688933285333</v>
      </c>
      <c r="AA10">
        <f>AA$3*Main!$I32</f>
        <v>12634.061981184002</v>
      </c>
      <c r="AB10">
        <f>AB$3*Main!$I32</f>
        <v>13056.032966666666</v>
      </c>
      <c r="AC10">
        <f>AC$3*Main!$I32</f>
        <v>13415.334993909331</v>
      </c>
      <c r="AD10">
        <f>AD$3*Main!$I32</f>
        <v>13705.701167088</v>
      </c>
      <c r="AE10">
        <f>AE$3*Main!$I32</f>
        <v>13920.864590378664</v>
      </c>
      <c r="AF10">
        <f>AF$3*Main!$I32</f>
        <v>14054.558367957334</v>
      </c>
      <c r="AG10">
        <f>AG$3*Main!$I32</f>
        <v>14100.515604</v>
      </c>
    </row>
    <row r="11" spans="1:33">
      <c r="A11">
        <v>8</v>
      </c>
      <c r="B11" t="str">
        <f>Main!B49</f>
        <v>Outer London</v>
      </c>
      <c r="C11">
        <v>0</v>
      </c>
      <c r="D11">
        <f>D$3*Main!$I33</f>
        <v>87.145926465481466</v>
      </c>
      <c r="E11">
        <f>E$3*Main!$I33</f>
        <v>340.66134891051848</v>
      </c>
      <c r="F11">
        <f>F$3*Main!$I33</f>
        <v>748.66273190800007</v>
      </c>
      <c r="G11">
        <f>G$3*Main!$I33</f>
        <v>1299.2665400308147</v>
      </c>
      <c r="H11">
        <f>H$3*Main!$I33</f>
        <v>1980.5892378518515</v>
      </c>
      <c r="I11">
        <f>I$3*Main!$I33</f>
        <v>2780.7472899440004</v>
      </c>
      <c r="J11">
        <f>J$3*Main!$I33</f>
        <v>3687.8571608801481</v>
      </c>
      <c r="K11">
        <f>K$3*Main!$I33</f>
        <v>4690.0353152331845</v>
      </c>
      <c r="L11">
        <f>L$3*Main!$I33</f>
        <v>5775.3982175760002</v>
      </c>
      <c r="M11">
        <f>M$3*Main!$I33</f>
        <v>6932.0623324814806</v>
      </c>
      <c r="N11">
        <f>N$3*Main!$I33</f>
        <v>8148.1441245225169</v>
      </c>
      <c r="O11">
        <f>O$3*Main!$I33</f>
        <v>9411.7600582720024</v>
      </c>
      <c r="P11">
        <f>P$3*Main!$I33</f>
        <v>10711.026598302815</v>
      </c>
      <c r="Q11">
        <f>Q$3*Main!$I33</f>
        <v>12034.060209187852</v>
      </c>
      <c r="R11">
        <f>R$3*Main!$I33</f>
        <v>13368.977355499999</v>
      </c>
      <c r="S11">
        <f>S$3*Main!$I33</f>
        <v>14703.894501812147</v>
      </c>
      <c r="T11">
        <f>T$3*Main!$I33</f>
        <v>16026.92811269718</v>
      </c>
      <c r="U11">
        <f>U$3*Main!$I33</f>
        <v>17326.194652728002</v>
      </c>
      <c r="V11">
        <f>V$3*Main!$I33</f>
        <v>18589.810586477477</v>
      </c>
      <c r="W11">
        <f>W$3*Main!$I33</f>
        <v>19805.892378518518</v>
      </c>
      <c r="X11">
        <f>X$3*Main!$I33</f>
        <v>20962.556493423996</v>
      </c>
      <c r="Y11">
        <f>Y$3*Main!$I33</f>
        <v>22047.919395766814</v>
      </c>
      <c r="Z11">
        <f>Z$3*Main!$I33</f>
        <v>23050.097550119852</v>
      </c>
      <c r="AA11">
        <f>AA$3*Main!$I33</f>
        <v>23957.207421056002</v>
      </c>
      <c r="AB11">
        <f>AB$3*Main!$I33</f>
        <v>24757.365473148144</v>
      </c>
      <c r="AC11">
        <f>AC$3*Main!$I33</f>
        <v>25438.688170969181</v>
      </c>
      <c r="AD11">
        <f>AD$3*Main!$I33</f>
        <v>25989.291979091999</v>
      </c>
      <c r="AE11">
        <f>AE$3*Main!$I33</f>
        <v>26397.293362089476</v>
      </c>
      <c r="AF11">
        <f>AF$3*Main!$I33</f>
        <v>26650.808784534514</v>
      </c>
      <c r="AG11">
        <f>AG$3*Main!$I33</f>
        <v>26737.954710999998</v>
      </c>
    </row>
    <row r="12" spans="1:33">
      <c r="A12">
        <v>9</v>
      </c>
      <c r="B12" t="str">
        <f>Main!B50</f>
        <v>South East</v>
      </c>
      <c r="C12">
        <v>0</v>
      </c>
      <c r="D12">
        <f>D$3*Main!$I34</f>
        <v>146.83259214637036</v>
      </c>
      <c r="E12">
        <f>E$3*Main!$I34</f>
        <v>573.98195111762959</v>
      </c>
      <c r="F12">
        <f>F$3*Main!$I34</f>
        <v>1261.4254507120002</v>
      </c>
      <c r="G12">
        <f>G$3*Main!$I34</f>
        <v>2189.1404647277036</v>
      </c>
      <c r="H12">
        <f>H$3*Main!$I34</f>
        <v>3337.1043669629626</v>
      </c>
      <c r="I12">
        <f>I$3*Main!$I34</f>
        <v>4685.2945312160009</v>
      </c>
      <c r="J12">
        <f>J$3*Main!$I34</f>
        <v>6213.6883312850368</v>
      </c>
      <c r="K12">
        <f>K$3*Main!$I34</f>
        <v>7902.2631409682954</v>
      </c>
      <c r="L12">
        <f>L$3*Main!$I34</f>
        <v>9730.9963340640006</v>
      </c>
      <c r="M12">
        <f>M$3*Main!$I34</f>
        <v>11679.865284370369</v>
      </c>
      <c r="N12">
        <f>N$3*Main!$I34</f>
        <v>13728.847365685628</v>
      </c>
      <c r="O12">
        <f>O$3*Main!$I34</f>
        <v>15857.919951808004</v>
      </c>
      <c r="P12">
        <f>P$3*Main!$I34</f>
        <v>18047.060416535704</v>
      </c>
      <c r="Q12">
        <f>Q$3*Main!$I34</f>
        <v>20276.246133666962</v>
      </c>
      <c r="R12">
        <f>R$3*Main!$I34</f>
        <v>22525.454476999999</v>
      </c>
      <c r="S12">
        <f>S$3*Main!$I34</f>
        <v>24774.662820333037</v>
      </c>
      <c r="T12">
        <f>T$3*Main!$I34</f>
        <v>27003.848537464291</v>
      </c>
      <c r="U12">
        <f>U$3*Main!$I34</f>
        <v>29192.989002192004</v>
      </c>
      <c r="V12">
        <f>V$3*Main!$I34</f>
        <v>31322.061588314366</v>
      </c>
      <c r="W12">
        <f>W$3*Main!$I34</f>
        <v>33371.043669629624</v>
      </c>
      <c r="X12">
        <f>X$3*Main!$I34</f>
        <v>35319.912619935996</v>
      </c>
      <c r="Y12">
        <f>Y$3*Main!$I34</f>
        <v>37148.645813031697</v>
      </c>
      <c r="Z12">
        <f>Z$3*Main!$I34</f>
        <v>38837.220622714965</v>
      </c>
      <c r="AA12">
        <f>AA$3*Main!$I34</f>
        <v>40365.614422784005</v>
      </c>
      <c r="AB12">
        <f>AB$3*Main!$I34</f>
        <v>41713.804587037033</v>
      </c>
      <c r="AC12">
        <f>AC$3*Main!$I34</f>
        <v>42861.76848927229</v>
      </c>
      <c r="AD12">
        <f>AD$3*Main!$I34</f>
        <v>43789.483503288</v>
      </c>
      <c r="AE12">
        <f>AE$3*Main!$I34</f>
        <v>44476.927002882359</v>
      </c>
      <c r="AF12">
        <f>AF$3*Main!$I34</f>
        <v>44904.076361853629</v>
      </c>
      <c r="AG12">
        <f>AG$3*Main!$I34</f>
        <v>45050.908953999999</v>
      </c>
    </row>
    <row r="13" spans="1:33">
      <c r="A13">
        <v>10</v>
      </c>
      <c r="B13" t="str">
        <f>Main!B51</f>
        <v>South West</v>
      </c>
      <c r="C13">
        <v>0</v>
      </c>
      <c r="D13">
        <f>D$3*Main!$I35</f>
        <v>74.00192311762963</v>
      </c>
      <c r="E13">
        <f>E$3*Main!$I35</f>
        <v>289.28024491437037</v>
      </c>
      <c r="F13">
        <f>F$3*Main!$I35</f>
        <v>635.74379405600007</v>
      </c>
      <c r="G13">
        <f>G$3*Main!$I35</f>
        <v>1103.3013992082963</v>
      </c>
      <c r="H13">
        <f>H$3*Main!$I35</f>
        <v>1681.8618890370369</v>
      </c>
      <c r="I13">
        <f>I$3*Main!$I35</f>
        <v>2361.3340922080006</v>
      </c>
      <c r="J13">
        <f>J$3*Main!$I35</f>
        <v>3131.626837386963</v>
      </c>
      <c r="K13">
        <f>K$3*Main!$I35</f>
        <v>3982.6489532397036</v>
      </c>
      <c r="L13">
        <f>L$3*Main!$I35</f>
        <v>4904.3092684320009</v>
      </c>
      <c r="M13">
        <f>M$3*Main!$I35</f>
        <v>5886.5166116296296</v>
      </c>
      <c r="N13">
        <f>N$3*Main!$I35</f>
        <v>6919.1798114983694</v>
      </c>
      <c r="O13">
        <f>O$3*Main!$I35</f>
        <v>7992.207696704002</v>
      </c>
      <c r="P13">
        <f>P$3*Main!$I35</f>
        <v>9095.5090959122972</v>
      </c>
      <c r="Q13">
        <f>Q$3*Main!$I35</f>
        <v>10218.992837789037</v>
      </c>
      <c r="R13">
        <f>R$3*Main!$I35</f>
        <v>11352.567751</v>
      </c>
      <c r="S13">
        <f>S$3*Main!$I35</f>
        <v>12486.142664210964</v>
      </c>
      <c r="T13">
        <f>T$3*Main!$I35</f>
        <v>13609.626406087702</v>
      </c>
      <c r="U13">
        <f>U$3*Main!$I35</f>
        <v>14712.927805296003</v>
      </c>
      <c r="V13">
        <f>V$3*Main!$I35</f>
        <v>15785.955690501627</v>
      </c>
      <c r="W13">
        <f>W$3*Main!$I35</f>
        <v>16818.61889037037</v>
      </c>
      <c r="X13">
        <f>X$3*Main!$I35</f>
        <v>17800.826233567997</v>
      </c>
      <c r="Y13">
        <f>Y$3*Main!$I35</f>
        <v>18722.486548760295</v>
      </c>
      <c r="Z13">
        <f>Z$3*Main!$I35</f>
        <v>19573.50866461304</v>
      </c>
      <c r="AA13">
        <f>AA$3*Main!$I35</f>
        <v>20343.801409792002</v>
      </c>
      <c r="AB13">
        <f>AB$3*Main!$I35</f>
        <v>21023.273612962963</v>
      </c>
      <c r="AC13">
        <f>AC$3*Main!$I35</f>
        <v>21601.834102791701</v>
      </c>
      <c r="AD13">
        <f>AD$3*Main!$I35</f>
        <v>22069.391707944</v>
      </c>
      <c r="AE13">
        <f>AE$3*Main!$I35</f>
        <v>22415.855257085626</v>
      </c>
      <c r="AF13">
        <f>AF$3*Main!$I35</f>
        <v>22631.133578882371</v>
      </c>
      <c r="AG13">
        <f>AG$3*Main!$I35</f>
        <v>22705.135502000001</v>
      </c>
    </row>
    <row r="14" spans="1:33">
      <c r="A14">
        <v>11</v>
      </c>
      <c r="B14" t="str">
        <f>Main!B52</f>
        <v>Scotland</v>
      </c>
      <c r="C14">
        <v>0</v>
      </c>
      <c r="D14">
        <f>D$3*Main!$I36</f>
        <v>92.39671311525926</v>
      </c>
      <c r="E14">
        <f>E$3*Main!$I36</f>
        <v>361.18715126874071</v>
      </c>
      <c r="F14">
        <f>F$3*Main!$I36</f>
        <v>793.77176267200014</v>
      </c>
      <c r="G14">
        <f>G$3*Main!$I36</f>
        <v>1377.5509955365926</v>
      </c>
      <c r="H14">
        <f>H$3*Main!$I36</f>
        <v>2099.9252980740739</v>
      </c>
      <c r="I14">
        <f>I$3*Main!$I36</f>
        <v>2948.2951184960007</v>
      </c>
      <c r="J14">
        <f>J$3*Main!$I36</f>
        <v>3910.060905013926</v>
      </c>
      <c r="K14">
        <f>K$3*Main!$I36</f>
        <v>4972.6231058394078</v>
      </c>
      <c r="L14">
        <f>L$3*Main!$I36</f>
        <v>6123.3821691840012</v>
      </c>
      <c r="M14">
        <f>M$3*Main!$I36</f>
        <v>7349.7385432592591</v>
      </c>
      <c r="N14">
        <f>N$3*Main!$I36</f>
        <v>8639.0926762767394</v>
      </c>
      <c r="O14">
        <f>O$3*Main!$I36</f>
        <v>9978.8450164480037</v>
      </c>
      <c r="P14">
        <f>P$3*Main!$I36</f>
        <v>11356.396011984594</v>
      </c>
      <c r="Q14">
        <f>Q$3*Main!$I36</f>
        <v>12759.146111098074</v>
      </c>
      <c r="R14">
        <f>R$3*Main!$I36</f>
        <v>14174.495762</v>
      </c>
      <c r="S14">
        <f>S$3*Main!$I36</f>
        <v>15589.845412901926</v>
      </c>
      <c r="T14">
        <f>T$3*Main!$I36</f>
        <v>16992.595512015403</v>
      </c>
      <c r="U14">
        <f>U$3*Main!$I36</f>
        <v>18370.146507552003</v>
      </c>
      <c r="V14">
        <f>V$3*Main!$I36</f>
        <v>19709.898847723256</v>
      </c>
      <c r="W14">
        <f>W$3*Main!$I36</f>
        <v>20999.252980740741</v>
      </c>
      <c r="X14">
        <f>X$3*Main!$I36</f>
        <v>22225.609354815999</v>
      </c>
      <c r="Y14">
        <f>Y$3*Main!$I36</f>
        <v>23376.368418160593</v>
      </c>
      <c r="Z14">
        <f>Z$3*Main!$I36</f>
        <v>24438.930618986076</v>
      </c>
      <c r="AA14">
        <f>AA$3*Main!$I36</f>
        <v>25400.696405504004</v>
      </c>
      <c r="AB14">
        <f>AB$3*Main!$I36</f>
        <v>26249.066225925922</v>
      </c>
      <c r="AC14">
        <f>AC$3*Main!$I36</f>
        <v>26971.440528463405</v>
      </c>
      <c r="AD14">
        <f>AD$3*Main!$I36</f>
        <v>27555.219761328</v>
      </c>
      <c r="AE14">
        <f>AE$3*Main!$I36</f>
        <v>27987.804372731254</v>
      </c>
      <c r="AF14">
        <f>AF$3*Main!$I36</f>
        <v>28256.594810884741</v>
      </c>
      <c r="AG14">
        <f>AG$3*Main!$I36</f>
        <v>28348.991524000001</v>
      </c>
    </row>
    <row r="15" spans="1:33">
      <c r="A15">
        <v>12</v>
      </c>
      <c r="B15" t="str">
        <f>Main!B53</f>
        <v>Wales</v>
      </c>
      <c r="C15">
        <v>0</v>
      </c>
      <c r="D15">
        <f>D$3*Main!$I37</f>
        <v>47.077280855407402</v>
      </c>
      <c r="E15">
        <f>E$3*Main!$I37</f>
        <v>184.02937061659259</v>
      </c>
      <c r="F15">
        <f>F$3*Main!$I37</f>
        <v>404.43664007600006</v>
      </c>
      <c r="G15">
        <f>G$3*Main!$I37</f>
        <v>701.87946002607407</v>
      </c>
      <c r="H15">
        <f>H$3*Main!$I37</f>
        <v>1069.9382012592591</v>
      </c>
      <c r="I15">
        <f>I$3*Main!$I37</f>
        <v>1502.1932345680002</v>
      </c>
      <c r="J15">
        <f>J$3*Main!$I37</f>
        <v>1992.2249307447407</v>
      </c>
      <c r="K15">
        <f>K$3*Main!$I37</f>
        <v>2533.6136605819256</v>
      </c>
      <c r="L15">
        <f>L$3*Main!$I37</f>
        <v>3119.9397948720002</v>
      </c>
      <c r="M15">
        <f>M$3*Main!$I37</f>
        <v>3744.7837044074072</v>
      </c>
      <c r="N15">
        <f>N$3*Main!$I37</f>
        <v>4401.7257599805916</v>
      </c>
      <c r="O15">
        <f>O$3*Main!$I37</f>
        <v>5084.3463323840015</v>
      </c>
      <c r="P15">
        <f>P$3*Main!$I37</f>
        <v>5786.2257924100741</v>
      </c>
      <c r="Q15">
        <f>Q$3*Main!$I37</f>
        <v>6500.9445108512591</v>
      </c>
      <c r="R15">
        <f>R$3*Main!$I37</f>
        <v>7222.0828584999999</v>
      </c>
      <c r="S15">
        <f>S$3*Main!$I37</f>
        <v>7943.2212061487407</v>
      </c>
      <c r="T15">
        <f>T$3*Main!$I37</f>
        <v>8657.939924589924</v>
      </c>
      <c r="U15">
        <f>U$3*Main!$I37</f>
        <v>9359.8193846160011</v>
      </c>
      <c r="V15">
        <f>V$3*Main!$I37</f>
        <v>10042.439957019405</v>
      </c>
      <c r="W15">
        <f>W$3*Main!$I37</f>
        <v>10699.382012592592</v>
      </c>
      <c r="X15">
        <f>X$3*Main!$I37</f>
        <v>11324.225922127998</v>
      </c>
      <c r="Y15">
        <f>Y$3*Main!$I37</f>
        <v>11910.552056418073</v>
      </c>
      <c r="Z15">
        <f>Z$3*Main!$I37</f>
        <v>12451.94078625526</v>
      </c>
      <c r="AA15">
        <f>AA$3*Main!$I37</f>
        <v>12941.972482432002</v>
      </c>
      <c r="AB15">
        <f>AB$3*Main!$I37</f>
        <v>13374.227515740738</v>
      </c>
      <c r="AC15">
        <f>AC$3*Main!$I37</f>
        <v>13742.286256973923</v>
      </c>
      <c r="AD15">
        <f>AD$3*Main!$I37</f>
        <v>14039.729076923999</v>
      </c>
      <c r="AE15">
        <f>AE$3*Main!$I37</f>
        <v>14260.136346383404</v>
      </c>
      <c r="AF15">
        <f>AF$3*Main!$I37</f>
        <v>14397.088436144591</v>
      </c>
      <c r="AG15">
        <f>AG$3*Main!$I37</f>
        <v>14444.165717</v>
      </c>
    </row>
    <row r="17" spans="1:33">
      <c r="C17" t="s">
        <v>239</v>
      </c>
      <c r="D17" s="53">
        <v>1</v>
      </c>
    </row>
    <row r="18" spans="1:33">
      <c r="B18" s="46"/>
      <c r="I18" t="s">
        <v>107</v>
      </c>
      <c r="J18" t="s">
        <v>110</v>
      </c>
    </row>
    <row r="19" spans="1:33">
      <c r="C19">
        <v>2020</v>
      </c>
      <c r="D19">
        <v>2021</v>
      </c>
      <c r="E19">
        <v>2022</v>
      </c>
      <c r="F19">
        <v>2023</v>
      </c>
      <c r="G19">
        <v>2024</v>
      </c>
      <c r="H19">
        <v>2025</v>
      </c>
      <c r="I19">
        <v>2026</v>
      </c>
      <c r="J19">
        <v>2027</v>
      </c>
      <c r="K19">
        <v>2028</v>
      </c>
      <c r="L19">
        <v>2029</v>
      </c>
      <c r="M19">
        <v>2030</v>
      </c>
      <c r="N19">
        <v>2031</v>
      </c>
      <c r="O19">
        <v>2032</v>
      </c>
      <c r="P19">
        <v>2033</v>
      </c>
      <c r="Q19">
        <v>2034</v>
      </c>
      <c r="R19">
        <v>2035</v>
      </c>
      <c r="S19">
        <v>2036</v>
      </c>
      <c r="T19">
        <v>2037</v>
      </c>
      <c r="U19">
        <v>2038</v>
      </c>
      <c r="V19">
        <v>2039</v>
      </c>
      <c r="W19">
        <v>2040</v>
      </c>
      <c r="X19">
        <v>2041</v>
      </c>
      <c r="Y19">
        <v>2042</v>
      </c>
      <c r="Z19">
        <v>2043</v>
      </c>
      <c r="AA19">
        <v>2044</v>
      </c>
      <c r="AB19">
        <v>2045</v>
      </c>
      <c r="AC19">
        <v>2046</v>
      </c>
      <c r="AD19">
        <v>2047</v>
      </c>
      <c r="AE19">
        <v>2048</v>
      </c>
      <c r="AF19">
        <v>2049</v>
      </c>
      <c r="AG19">
        <v>2050</v>
      </c>
    </row>
    <row r="20" spans="1:33">
      <c r="A20" t="s">
        <v>105</v>
      </c>
      <c r="B20" t="s">
        <v>108</v>
      </c>
      <c r="C20">
        <v>0</v>
      </c>
      <c r="D20">
        <f>$D$17*(3*((1/30)*(D$2-2020))^2-2*((1/30)*(D$2-2020))^3)</f>
        <v>3.2592592592592591E-3</v>
      </c>
      <c r="E20">
        <f t="shared" ref="E20:AG20" si="1">$D$17*(3*((1/30)*(E$2-2020))^2-2*((1/30)*(E$2-2020))^3)</f>
        <v>1.274074074074074E-2</v>
      </c>
      <c r="F20">
        <f t="shared" si="1"/>
        <v>2.8000000000000004E-2</v>
      </c>
      <c r="G20">
        <f t="shared" si="1"/>
        <v>4.859259259259259E-2</v>
      </c>
      <c r="H20">
        <f t="shared" si="1"/>
        <v>7.407407407407407E-2</v>
      </c>
      <c r="I20">
        <f t="shared" si="1"/>
        <v>0.10400000000000002</v>
      </c>
      <c r="J20">
        <f t="shared" si="1"/>
        <v>0.13792592592592592</v>
      </c>
      <c r="K20">
        <f t="shared" si="1"/>
        <v>0.1754074074074074</v>
      </c>
      <c r="L20">
        <f t="shared" si="1"/>
        <v>0.21600000000000003</v>
      </c>
      <c r="M20">
        <f t="shared" si="1"/>
        <v>0.25925925925925924</v>
      </c>
      <c r="N20">
        <f t="shared" si="1"/>
        <v>0.3047407407407407</v>
      </c>
      <c r="O20">
        <f t="shared" si="1"/>
        <v>0.35200000000000009</v>
      </c>
      <c r="P20">
        <f t="shared" si="1"/>
        <v>0.40059259259259261</v>
      </c>
      <c r="Q20">
        <f t="shared" si="1"/>
        <v>0.45007407407407407</v>
      </c>
      <c r="R20">
        <f t="shared" si="1"/>
        <v>0.5</v>
      </c>
      <c r="S20">
        <f t="shared" si="1"/>
        <v>0.54992592592592593</v>
      </c>
      <c r="T20">
        <f t="shared" si="1"/>
        <v>0.59940740740740728</v>
      </c>
      <c r="U20">
        <f t="shared" si="1"/>
        <v>0.64800000000000013</v>
      </c>
      <c r="V20">
        <f t="shared" si="1"/>
        <v>0.69525925925925913</v>
      </c>
      <c r="W20">
        <f t="shared" si="1"/>
        <v>0.7407407407407407</v>
      </c>
      <c r="X20">
        <f t="shared" si="1"/>
        <v>0.78399999999999992</v>
      </c>
      <c r="Y20">
        <f t="shared" si="1"/>
        <v>0.82459259259259254</v>
      </c>
      <c r="Z20">
        <f t="shared" si="1"/>
        <v>0.8620740740740741</v>
      </c>
      <c r="AA20">
        <f t="shared" si="1"/>
        <v>0.89600000000000013</v>
      </c>
      <c r="AB20">
        <f t="shared" si="1"/>
        <v>0.92592592592592582</v>
      </c>
      <c r="AC20">
        <f t="shared" si="1"/>
        <v>0.95140740740740726</v>
      </c>
      <c r="AD20">
        <f t="shared" si="1"/>
        <v>0.97199999999999998</v>
      </c>
      <c r="AE20">
        <f t="shared" si="1"/>
        <v>0.98725925925925906</v>
      </c>
      <c r="AF20">
        <f t="shared" si="1"/>
        <v>0.9967407407407407</v>
      </c>
      <c r="AG20">
        <f t="shared" si="1"/>
        <v>1</v>
      </c>
    </row>
    <row r="21" spans="1:33">
      <c r="A21">
        <v>1</v>
      </c>
      <c r="B21" t="str">
        <f>B4</f>
        <v>North East</v>
      </c>
      <c r="C21">
        <v>0</v>
      </c>
      <c r="D21">
        <f>D$20*Main!$J26</f>
        <v>29.662830908740741</v>
      </c>
      <c r="E21">
        <f>E$20*Main!$J26</f>
        <v>115.95470264325925</v>
      </c>
      <c r="F21">
        <f>F$20*Main!$J26</f>
        <v>254.83068371600004</v>
      </c>
      <c r="G21">
        <f>G$20*Main!$J26</f>
        <v>442.24584263940739</v>
      </c>
      <c r="H21">
        <f>H$20*Main!$J26</f>
        <v>674.15524792592589</v>
      </c>
      <c r="I21">
        <f>I$20*Main!$J26</f>
        <v>946.5139680880003</v>
      </c>
      <c r="J21">
        <f>J$20*Main!$J26</f>
        <v>1255.2770716380742</v>
      </c>
      <c r="K21">
        <f>K$20*Main!$J26</f>
        <v>1596.3996270885925</v>
      </c>
      <c r="L21">
        <f>L$20*Main!$J26</f>
        <v>1965.8367029520005</v>
      </c>
      <c r="M21">
        <f>M$20*Main!$J26</f>
        <v>2359.5433677407409</v>
      </c>
      <c r="N21">
        <f>N$20*Main!$J26</f>
        <v>2773.4746899672591</v>
      </c>
      <c r="O21">
        <f>O$20*Main!$J26</f>
        <v>3203.585738144001</v>
      </c>
      <c r="P21">
        <f>P$20*Main!$J26</f>
        <v>3645.8315807834078</v>
      </c>
      <c r="Q21">
        <f>Q$20*Main!$J26</f>
        <v>4096.1672863979265</v>
      </c>
      <c r="R21">
        <f>R$20*Main!$J26</f>
        <v>4550.5479235000003</v>
      </c>
      <c r="S21">
        <f>S$20*Main!$J26</f>
        <v>5004.928560602074</v>
      </c>
      <c r="T21">
        <f>T$20*Main!$J26</f>
        <v>5455.2642662165917</v>
      </c>
      <c r="U21">
        <f>U$20*Main!$J26</f>
        <v>5897.5101088560014</v>
      </c>
      <c r="V21">
        <f>V$20*Main!$J26</f>
        <v>6327.6211570327396</v>
      </c>
      <c r="W21">
        <f>W$20*Main!$J26</f>
        <v>6741.5524792592596</v>
      </c>
      <c r="X21">
        <f>X$20*Main!$J26</f>
        <v>7135.2591440480001</v>
      </c>
      <c r="Y21">
        <f>Y$20*Main!$J26</f>
        <v>7504.6962199114078</v>
      </c>
      <c r="Z21">
        <f>Z$20*Main!$J26</f>
        <v>7845.8187753619268</v>
      </c>
      <c r="AA21">
        <f>AA$20*Main!$J26</f>
        <v>8154.5818789120012</v>
      </c>
      <c r="AB21">
        <f>AB$20*Main!$J26</f>
        <v>8426.9405990740743</v>
      </c>
      <c r="AC21">
        <f>AC$20*Main!$J26</f>
        <v>8658.8500043605909</v>
      </c>
      <c r="AD21">
        <f>AD$20*Main!$J26</f>
        <v>8846.2651632840007</v>
      </c>
      <c r="AE21">
        <f>AE$20*Main!$J26</f>
        <v>8985.1411443567395</v>
      </c>
      <c r="AF21">
        <f>AF$20*Main!$J26</f>
        <v>9071.4330160912596</v>
      </c>
      <c r="AG21">
        <f>AG$20*Main!$J26</f>
        <v>9101.0958470000005</v>
      </c>
    </row>
    <row r="22" spans="1:33">
      <c r="A22">
        <v>2</v>
      </c>
      <c r="B22" t="str">
        <f t="shared" ref="B22:B32" si="2">B5</f>
        <v>North West</v>
      </c>
      <c r="C22">
        <v>0</v>
      </c>
      <c r="D22">
        <f>D$20*Main!$J27</f>
        <v>87.159549223999988</v>
      </c>
      <c r="E22">
        <f>E$20*Main!$J27</f>
        <v>340.71460151199994</v>
      </c>
      <c r="F22">
        <f>F$20*Main!$J27</f>
        <v>748.77976378800008</v>
      </c>
      <c r="G22">
        <f>G$20*Main!$J27</f>
        <v>1299.4696429759999</v>
      </c>
      <c r="H22">
        <f>H$20*Main!$J27</f>
        <v>1980.8988459999998</v>
      </c>
      <c r="I22">
        <f>I$20*Main!$J27</f>
        <v>2781.1819797840003</v>
      </c>
      <c r="J22">
        <f>J$20*Main!$J27</f>
        <v>3688.4336512519999</v>
      </c>
      <c r="K22">
        <f>K$20*Main!$J27</f>
        <v>4690.768467328</v>
      </c>
      <c r="L22">
        <f>L$20*Main!$J27</f>
        <v>5776.3010349360002</v>
      </c>
      <c r="M22">
        <f>M$20*Main!$J27</f>
        <v>6933.1459609999993</v>
      </c>
      <c r="N22">
        <f>N$20*Main!$J27</f>
        <v>8149.4178524439985</v>
      </c>
      <c r="O22">
        <f>O$20*Main!$J27</f>
        <v>9413.2313161920029</v>
      </c>
      <c r="P22">
        <f>P$20*Main!$J27</f>
        <v>10712.700959168</v>
      </c>
      <c r="Q22">
        <f>Q$20*Main!$J27</f>
        <v>12035.941388296</v>
      </c>
      <c r="R22">
        <f>R$20*Main!$J27</f>
        <v>13371.067210499999</v>
      </c>
      <c r="S22">
        <f>S$20*Main!$J27</f>
        <v>14706.193032703999</v>
      </c>
      <c r="T22">
        <f>T$20*Main!$J27</f>
        <v>16029.433461831995</v>
      </c>
      <c r="U22">
        <f>U$20*Main!$J27</f>
        <v>17328.903104808003</v>
      </c>
      <c r="V22">
        <f>V$20*Main!$J27</f>
        <v>18592.716568555996</v>
      </c>
      <c r="W22">
        <f>W$20*Main!$J27</f>
        <v>19808.988459999997</v>
      </c>
      <c r="X22">
        <f>X$20*Main!$J27</f>
        <v>20965.833386063998</v>
      </c>
      <c r="Y22">
        <f>Y$20*Main!$J27</f>
        <v>22051.365953671997</v>
      </c>
      <c r="Z22">
        <f>Z$20*Main!$J27</f>
        <v>23053.700769748</v>
      </c>
      <c r="AA22">
        <f>AA$20*Main!$J27</f>
        <v>23960.952441216003</v>
      </c>
      <c r="AB22">
        <f>AB$20*Main!$J27</f>
        <v>24761.235574999995</v>
      </c>
      <c r="AC22">
        <f>AC$20*Main!$J27</f>
        <v>25442.664778023995</v>
      </c>
      <c r="AD22">
        <f>AD$20*Main!$J27</f>
        <v>25993.354657211999</v>
      </c>
      <c r="AE22">
        <f>AE$20*Main!$J27</f>
        <v>26401.419819487994</v>
      </c>
      <c r="AF22">
        <f>AF$20*Main!$J27</f>
        <v>26654.974871775998</v>
      </c>
      <c r="AG22">
        <f>AG$20*Main!$J27</f>
        <v>26742.134420999999</v>
      </c>
    </row>
    <row r="23" spans="1:33">
      <c r="A23">
        <v>3</v>
      </c>
      <c r="B23" t="str">
        <f t="shared" si="2"/>
        <v>Yorkshire and The Humber</v>
      </c>
      <c r="C23">
        <v>0</v>
      </c>
      <c r="D23">
        <f>D$20*Main!$J28</f>
        <v>69.365134722074075</v>
      </c>
      <c r="E23">
        <f>E$20*Main!$J28</f>
        <v>271.15461754992594</v>
      </c>
      <c r="F23">
        <f>F$20*Main!$J28</f>
        <v>595.90956647600012</v>
      </c>
      <c r="G23">
        <f>G$20*Main!$J28</f>
        <v>1034.1710994927407</v>
      </c>
      <c r="H23">
        <f>H$20*Main!$J28</f>
        <v>1576.4803345925925</v>
      </c>
      <c r="I23">
        <f>I$20*Main!$J28</f>
        <v>2213.3783897680005</v>
      </c>
      <c r="J23">
        <f>J$20*Main!$J28</f>
        <v>2935.4063830114073</v>
      </c>
      <c r="K23">
        <f>K$20*Main!$J28</f>
        <v>3733.1054323152593</v>
      </c>
      <c r="L23">
        <f>L$20*Main!$J28</f>
        <v>4597.0166556720005</v>
      </c>
      <c r="M23">
        <f>M$20*Main!$J28</f>
        <v>5517.681171074074</v>
      </c>
      <c r="N23">
        <f>N$20*Main!$J28</f>
        <v>6485.6400965139255</v>
      </c>
      <c r="O23">
        <f>O$20*Main!$J28</f>
        <v>7491.4345499840019</v>
      </c>
      <c r="P23">
        <f>P$20*Main!$J28</f>
        <v>8525.6056494767417</v>
      </c>
      <c r="Q23">
        <f>Q$20*Main!$J28</f>
        <v>9578.6945129845935</v>
      </c>
      <c r="R23">
        <f>R$20*Main!$J28</f>
        <v>10641.2422585</v>
      </c>
      <c r="S23">
        <f>S$20*Main!$J28</f>
        <v>11703.790004015407</v>
      </c>
      <c r="T23">
        <f>T$20*Main!$J28</f>
        <v>12756.878867523257</v>
      </c>
      <c r="U23">
        <f>U$20*Main!$J28</f>
        <v>13791.049967016002</v>
      </c>
      <c r="V23">
        <f>V$20*Main!$J28</f>
        <v>14796.844420486072</v>
      </c>
      <c r="W23">
        <f>W$20*Main!$J28</f>
        <v>15764.803345925926</v>
      </c>
      <c r="X23">
        <f>X$20*Main!$J28</f>
        <v>16685.467861327998</v>
      </c>
      <c r="Y23">
        <f>Y$20*Main!$J28</f>
        <v>17549.379084684741</v>
      </c>
      <c r="Z23">
        <f>Z$20*Main!$J28</f>
        <v>18347.078133988594</v>
      </c>
      <c r="AA23">
        <f>AA$20*Main!$J28</f>
        <v>19069.106127232004</v>
      </c>
      <c r="AB23">
        <f>AB$20*Main!$J28</f>
        <v>19706.004182407407</v>
      </c>
      <c r="AC23">
        <f>AC$20*Main!$J28</f>
        <v>20248.313417507256</v>
      </c>
      <c r="AD23">
        <f>AD$20*Main!$J28</f>
        <v>20686.574950524002</v>
      </c>
      <c r="AE23">
        <f>AE$20*Main!$J28</f>
        <v>21011.329899450069</v>
      </c>
      <c r="AF23">
        <f>AF$20*Main!$J28</f>
        <v>21213.119382277924</v>
      </c>
      <c r="AG23">
        <f>AG$20*Main!$J28</f>
        <v>21282.484517000001</v>
      </c>
    </row>
    <row r="24" spans="1:33">
      <c r="A24">
        <v>4</v>
      </c>
      <c r="B24" t="str">
        <f t="shared" si="2"/>
        <v>East Midlands</v>
      </c>
      <c r="C24">
        <v>0</v>
      </c>
      <c r="D24">
        <f>D$20*Main!$J29</f>
        <v>46.764715682666662</v>
      </c>
      <c r="E24">
        <f>E$20*Main!$J29</f>
        <v>182.80752494133333</v>
      </c>
      <c r="F24">
        <f>F$20*Main!$J29</f>
        <v>401.75142109200004</v>
      </c>
      <c r="G24">
        <f>G$20*Main!$J29</f>
        <v>697.21939745066663</v>
      </c>
      <c r="H24">
        <f>H$20*Main!$J29</f>
        <v>1062.8344473333332</v>
      </c>
      <c r="I24">
        <f>I$20*Main!$J29</f>
        <v>1492.2195640560003</v>
      </c>
      <c r="J24">
        <f>J$20*Main!$J29</f>
        <v>1978.9977409346666</v>
      </c>
      <c r="K24">
        <f>K$20*Main!$J29</f>
        <v>2516.7919712853331</v>
      </c>
      <c r="L24">
        <f>L$20*Main!$J29</f>
        <v>3099.2252484240003</v>
      </c>
      <c r="M24">
        <f>M$20*Main!$J29</f>
        <v>3719.9205656666663</v>
      </c>
      <c r="N24">
        <f>N$20*Main!$J29</f>
        <v>4372.5009163293325</v>
      </c>
      <c r="O24">
        <f>O$20*Main!$J29</f>
        <v>5050.5892937280014</v>
      </c>
      <c r="P24">
        <f>P$20*Main!$J29</f>
        <v>5747.8086911786668</v>
      </c>
      <c r="Q24">
        <f>Q$20*Main!$J29</f>
        <v>6457.7821019973335</v>
      </c>
      <c r="R24">
        <f>R$20*Main!$J29</f>
        <v>7174.1325194999999</v>
      </c>
      <c r="S24">
        <f>S$20*Main!$J29</f>
        <v>7890.4829370026664</v>
      </c>
      <c r="T24">
        <f>T$20*Main!$J29</f>
        <v>8600.4563478213313</v>
      </c>
      <c r="U24">
        <f>U$20*Main!$J29</f>
        <v>9297.6757452720012</v>
      </c>
      <c r="V24">
        <f>V$20*Main!$J29</f>
        <v>9975.7641226706655</v>
      </c>
      <c r="W24">
        <f>W$20*Main!$J29</f>
        <v>10628.344473333333</v>
      </c>
      <c r="X24">
        <f>X$20*Main!$J29</f>
        <v>11249.039790575998</v>
      </c>
      <c r="Y24">
        <f>Y$20*Main!$J29</f>
        <v>11831.473067714665</v>
      </c>
      <c r="Z24">
        <f>Z$20*Main!$J29</f>
        <v>12369.267298065333</v>
      </c>
      <c r="AA24">
        <f>AA$20*Main!$J29</f>
        <v>12856.045474944001</v>
      </c>
      <c r="AB24">
        <f>AB$20*Main!$J29</f>
        <v>13285.430591666665</v>
      </c>
      <c r="AC24">
        <f>AC$20*Main!$J29</f>
        <v>13651.045641549332</v>
      </c>
      <c r="AD24">
        <f>AD$20*Main!$J29</f>
        <v>13946.513617908</v>
      </c>
      <c r="AE24">
        <f>AE$20*Main!$J29</f>
        <v>14165.457514058664</v>
      </c>
      <c r="AF24">
        <f>AF$20*Main!$J29</f>
        <v>14301.500323317332</v>
      </c>
      <c r="AG24">
        <f>AG$20*Main!$J29</f>
        <v>14348.265039</v>
      </c>
    </row>
    <row r="25" spans="1:33">
      <c r="A25">
        <v>5</v>
      </c>
      <c r="B25" t="str">
        <f t="shared" si="2"/>
        <v>West Midlands</v>
      </c>
      <c r="C25">
        <v>0</v>
      </c>
      <c r="D25">
        <f>D$20*Main!$J30</f>
        <v>53.241395337777774</v>
      </c>
      <c r="E25">
        <f>E$20*Main!$J30</f>
        <v>208.12545450222223</v>
      </c>
      <c r="F25">
        <f>F$20*Main!$J30</f>
        <v>457.39198722000009</v>
      </c>
      <c r="G25">
        <f>G$20*Main!$J30</f>
        <v>793.78080321777782</v>
      </c>
      <c r="H25">
        <f>H$20*Main!$J30</f>
        <v>1210.0317122222223</v>
      </c>
      <c r="I25">
        <f>I$20*Main!$J30</f>
        <v>1698.8845239600005</v>
      </c>
      <c r="J25">
        <f>J$20*Main!$J30</f>
        <v>2253.0790481577778</v>
      </c>
      <c r="K25">
        <f>K$20*Main!$J30</f>
        <v>2865.3550945422221</v>
      </c>
      <c r="L25">
        <f>L$20*Main!$J30</f>
        <v>3528.4524728400006</v>
      </c>
      <c r="M25">
        <f>M$20*Main!$J30</f>
        <v>4235.1109927777779</v>
      </c>
      <c r="N25">
        <f>N$20*Main!$J30</f>
        <v>4978.0704640822214</v>
      </c>
      <c r="O25">
        <f>O$20*Main!$J30</f>
        <v>5750.070696480002</v>
      </c>
      <c r="P25">
        <f>P$20*Main!$J30</f>
        <v>6543.8514996977783</v>
      </c>
      <c r="Q25">
        <f>Q$20*Main!$J30</f>
        <v>7352.1526834622227</v>
      </c>
      <c r="R25">
        <f>R$20*Main!$J30</f>
        <v>8167.7140575000003</v>
      </c>
      <c r="S25">
        <f>S$20*Main!$J30</f>
        <v>8983.2754315377788</v>
      </c>
      <c r="T25">
        <f>T$20*Main!$J30</f>
        <v>9791.5766153022196</v>
      </c>
      <c r="U25">
        <f>U$20*Main!$J30</f>
        <v>10585.357418520003</v>
      </c>
      <c r="V25">
        <f>V$20*Main!$J30</f>
        <v>11357.357650917776</v>
      </c>
      <c r="W25">
        <f>W$20*Main!$J30</f>
        <v>12100.317122222223</v>
      </c>
      <c r="X25">
        <f>X$20*Main!$J30</f>
        <v>12806.97564216</v>
      </c>
      <c r="Y25">
        <f>Y$20*Main!$J30</f>
        <v>13470.073020457778</v>
      </c>
      <c r="Z25">
        <f>Z$20*Main!$J30</f>
        <v>14082.349066842224</v>
      </c>
      <c r="AA25">
        <f>AA$20*Main!$J30</f>
        <v>14636.543591040003</v>
      </c>
      <c r="AB25">
        <f>AB$20*Main!$J30</f>
        <v>15125.396402777777</v>
      </c>
      <c r="AC25">
        <f>AC$20*Main!$J30</f>
        <v>15541.647311782221</v>
      </c>
      <c r="AD25">
        <f>AD$20*Main!$J30</f>
        <v>15878.03612778</v>
      </c>
      <c r="AE25">
        <f>AE$20*Main!$J30</f>
        <v>16127.302660497775</v>
      </c>
      <c r="AF25">
        <f>AF$20*Main!$J30</f>
        <v>16282.186719662222</v>
      </c>
      <c r="AG25">
        <f>AG$20*Main!$J30</f>
        <v>16335.428115000001</v>
      </c>
    </row>
    <row r="26" spans="1:33">
      <c r="A26">
        <v>6</v>
      </c>
      <c r="B26" t="str">
        <f t="shared" si="2"/>
        <v>East</v>
      </c>
      <c r="C26">
        <v>0</v>
      </c>
      <c r="D26">
        <f>D$20*Main!$J31</f>
        <v>48.433125034962956</v>
      </c>
      <c r="E26">
        <f>E$20*Main!$J31</f>
        <v>189.32948877303701</v>
      </c>
      <c r="F26">
        <f>F$20*Main!$J31</f>
        <v>416.08457416400006</v>
      </c>
      <c r="G26">
        <f>G$20*Main!$J31</f>
        <v>722.09386415762958</v>
      </c>
      <c r="H26">
        <f>H$20*Main!$J31</f>
        <v>1100.7528417037036</v>
      </c>
      <c r="I26">
        <f>I$20*Main!$J31</f>
        <v>1545.4569897520003</v>
      </c>
      <c r="J26">
        <f>J$20*Main!$J31</f>
        <v>2049.6017912522962</v>
      </c>
      <c r="K26">
        <f>K$20*Main!$J31</f>
        <v>2606.5827291543701</v>
      </c>
      <c r="L26">
        <f>L$20*Main!$J31</f>
        <v>3209.7952864080003</v>
      </c>
      <c r="M26">
        <f>M$20*Main!$J31</f>
        <v>3852.6349459629628</v>
      </c>
      <c r="N26">
        <f>N$20*Main!$J31</f>
        <v>4528.497190769036</v>
      </c>
      <c r="O26">
        <f>O$20*Main!$J31</f>
        <v>5230.7775037760011</v>
      </c>
      <c r="P26">
        <f>P$20*Main!$J31</f>
        <v>5952.8713679336297</v>
      </c>
      <c r="Q26">
        <f>Q$20*Main!$J31</f>
        <v>6688.1742661917033</v>
      </c>
      <c r="R26">
        <f>R$20*Main!$J31</f>
        <v>7430.0816814999998</v>
      </c>
      <c r="S26">
        <f>S$20*Main!$J31</f>
        <v>8171.9890968082964</v>
      </c>
      <c r="T26">
        <f>T$20*Main!$J31</f>
        <v>8907.2919950663691</v>
      </c>
      <c r="U26">
        <f>U$20*Main!$J31</f>
        <v>9629.3858592240013</v>
      </c>
      <c r="V26">
        <f>V$20*Main!$J31</f>
        <v>10331.66617223096</v>
      </c>
      <c r="W26">
        <f>W$20*Main!$J31</f>
        <v>11007.528417037036</v>
      </c>
      <c r="X26">
        <f>X$20*Main!$J31</f>
        <v>11650.368076591998</v>
      </c>
      <c r="Y26">
        <f>Y$20*Main!$J31</f>
        <v>12253.580633845628</v>
      </c>
      <c r="Z26">
        <f>Z$20*Main!$J31</f>
        <v>12810.561571747703</v>
      </c>
      <c r="AA26">
        <f>AA$20*Main!$J31</f>
        <v>13314.706373248002</v>
      </c>
      <c r="AB26">
        <f>AB$20*Main!$J31</f>
        <v>13759.410521296295</v>
      </c>
      <c r="AC26">
        <f>AC$20*Main!$J31</f>
        <v>14138.069498842367</v>
      </c>
      <c r="AD26">
        <f>AD$20*Main!$J31</f>
        <v>14444.078788835999</v>
      </c>
      <c r="AE26">
        <f>AE$20*Main!$J31</f>
        <v>14670.833874226959</v>
      </c>
      <c r="AF26">
        <f>AF$20*Main!$J31</f>
        <v>14811.730237965035</v>
      </c>
      <c r="AG26">
        <f>AG$20*Main!$J31</f>
        <v>14860.163363</v>
      </c>
    </row>
    <row r="27" spans="1:33">
      <c r="A27">
        <v>7</v>
      </c>
      <c r="B27" t="str">
        <f t="shared" si="2"/>
        <v>Inner London</v>
      </c>
      <c r="C27">
        <v>0</v>
      </c>
      <c r="D27">
        <f>D$20*Main!$J32</f>
        <v>39.934459083851849</v>
      </c>
      <c r="E27">
        <f>E$20*Main!$J32</f>
        <v>156.10743096414814</v>
      </c>
      <c r="F27">
        <f>F$20*Main!$J32</f>
        <v>343.07330758400008</v>
      </c>
      <c r="G27">
        <f>G$20*Main!$J32</f>
        <v>595.38648088651848</v>
      </c>
      <c r="H27">
        <f>H$20*Main!$J32</f>
        <v>907.60134281481476</v>
      </c>
      <c r="I27">
        <f>I$20*Main!$J32</f>
        <v>1274.2722853120003</v>
      </c>
      <c r="J27">
        <f>J$20*Main!$J32</f>
        <v>1689.9537003211851</v>
      </c>
      <c r="K27">
        <f>K$20*Main!$J32</f>
        <v>2149.1999797854814</v>
      </c>
      <c r="L27">
        <f>L$20*Main!$J32</f>
        <v>2646.5655156480002</v>
      </c>
      <c r="M27">
        <f>M$20*Main!$J32</f>
        <v>3176.6046998518518</v>
      </c>
      <c r="N27">
        <f>N$20*Main!$J32</f>
        <v>3733.8719243401479</v>
      </c>
      <c r="O27">
        <f>O$20*Main!$J32</f>
        <v>4312.9215810560008</v>
      </c>
      <c r="P27">
        <f>P$20*Main!$J32</f>
        <v>4908.3080619425191</v>
      </c>
      <c r="Q27">
        <f>Q$20*Main!$J32</f>
        <v>5514.5857589428151</v>
      </c>
      <c r="R27">
        <f>R$20*Main!$J32</f>
        <v>6126.309064</v>
      </c>
      <c r="S27">
        <f>S$20*Main!$J32</f>
        <v>6738.032369057185</v>
      </c>
      <c r="T27">
        <f>T$20*Main!$J32</f>
        <v>7344.3100660574801</v>
      </c>
      <c r="U27">
        <f>U$20*Main!$J32</f>
        <v>7939.696546944002</v>
      </c>
      <c r="V27">
        <f>V$20*Main!$J32</f>
        <v>8518.7462036598499</v>
      </c>
      <c r="W27">
        <f>W$20*Main!$J32</f>
        <v>9076.0134281481478</v>
      </c>
      <c r="X27">
        <f>X$20*Main!$J32</f>
        <v>9606.0526123519994</v>
      </c>
      <c r="Y27">
        <f>Y$20*Main!$J32</f>
        <v>10103.418148214518</v>
      </c>
      <c r="Z27">
        <f>Z$20*Main!$J32</f>
        <v>10562.664427678816</v>
      </c>
      <c r="AA27">
        <f>AA$20*Main!$J32</f>
        <v>10978.345842688002</v>
      </c>
      <c r="AB27">
        <f>AB$20*Main!$J32</f>
        <v>11345.016785185184</v>
      </c>
      <c r="AC27">
        <f>AC$20*Main!$J32</f>
        <v>11657.23164711348</v>
      </c>
      <c r="AD27">
        <f>AD$20*Main!$J32</f>
        <v>11909.544820416</v>
      </c>
      <c r="AE27">
        <f>AE$20*Main!$J32</f>
        <v>12096.51069703585</v>
      </c>
      <c r="AF27">
        <f>AF$20*Main!$J32</f>
        <v>12212.683668916148</v>
      </c>
      <c r="AG27">
        <f>AG$20*Main!$J32</f>
        <v>12252.618128</v>
      </c>
    </row>
    <row r="28" spans="1:33">
      <c r="A28">
        <v>8</v>
      </c>
      <c r="B28" t="str">
        <f t="shared" si="2"/>
        <v>Outer London</v>
      </c>
      <c r="C28">
        <v>0</v>
      </c>
      <c r="D28">
        <f>D$20*Main!$J33</f>
        <v>26.118070080829629</v>
      </c>
      <c r="E28">
        <f>E$20*Main!$J33</f>
        <v>102.09791031597037</v>
      </c>
      <c r="F28">
        <f>F$20*Main!$J33</f>
        <v>224.37796569440005</v>
      </c>
      <c r="G28">
        <f>G$20*Main!$J33</f>
        <v>389.39668120509629</v>
      </c>
      <c r="H28">
        <f>H$20*Main!$J33</f>
        <v>593.59250183703705</v>
      </c>
      <c r="I28">
        <f>I$20*Main!$J33</f>
        <v>833.4038725792002</v>
      </c>
      <c r="J28">
        <f>J$20*Main!$J33</f>
        <v>1105.2692384205629</v>
      </c>
      <c r="K28">
        <f>K$20*Main!$J33</f>
        <v>1405.6270443501037</v>
      </c>
      <c r="L28">
        <f>L$20*Main!$J33</f>
        <v>1730.9157353568003</v>
      </c>
      <c r="M28">
        <f>M$20*Main!$J33</f>
        <v>2077.5737564296296</v>
      </c>
      <c r="N28">
        <f>N$20*Main!$J33</f>
        <v>2442.03955255757</v>
      </c>
      <c r="O28">
        <f>O$20*Main!$J33</f>
        <v>2820.7515687296009</v>
      </c>
      <c r="P28">
        <f>P$20*Main!$J33</f>
        <v>3210.1482499346967</v>
      </c>
      <c r="Q28">
        <f>Q$20*Main!$J33</f>
        <v>3606.6680411618372</v>
      </c>
      <c r="R28">
        <f>R$20*Main!$J33</f>
        <v>4006.7493874000002</v>
      </c>
      <c r="S28">
        <f>S$20*Main!$J33</f>
        <v>4406.8307336381631</v>
      </c>
      <c r="T28">
        <f>T$20*Main!$J33</f>
        <v>4803.3505248653028</v>
      </c>
      <c r="U28">
        <f>U$20*Main!$J33</f>
        <v>5192.7472060704013</v>
      </c>
      <c r="V28">
        <f>V$20*Main!$J33</f>
        <v>5571.459222242429</v>
      </c>
      <c r="W28">
        <f>W$20*Main!$J33</f>
        <v>5935.9250183703707</v>
      </c>
      <c r="X28">
        <f>X$20*Main!$J33</f>
        <v>6282.5830394431996</v>
      </c>
      <c r="Y28">
        <f>Y$20*Main!$J33</f>
        <v>6607.8717304498959</v>
      </c>
      <c r="Z28">
        <f>Z$20*Main!$J33</f>
        <v>6908.2295363794374</v>
      </c>
      <c r="AA28">
        <f>AA$20*Main!$J33</f>
        <v>7180.0949022208015</v>
      </c>
      <c r="AB28">
        <f>AB$20*Main!$J33</f>
        <v>7419.9062729629622</v>
      </c>
      <c r="AC28">
        <f>AC$20*Main!$J33</f>
        <v>7624.1020935949027</v>
      </c>
      <c r="AD28">
        <f>AD$20*Main!$J33</f>
        <v>7789.1208091056005</v>
      </c>
      <c r="AE28">
        <f>AE$20*Main!$J33</f>
        <v>7911.4008644840287</v>
      </c>
      <c r="AF28">
        <f>AF$20*Main!$J33</f>
        <v>7987.3807047191704</v>
      </c>
      <c r="AG28">
        <f>AG$20*Main!$J33</f>
        <v>8013.4987748000003</v>
      </c>
    </row>
    <row r="29" spans="1:33">
      <c r="A29">
        <v>9</v>
      </c>
      <c r="B29" t="str">
        <f t="shared" si="2"/>
        <v>South East</v>
      </c>
      <c r="C29">
        <v>0</v>
      </c>
      <c r="D29">
        <f>D$20*Main!$J34</f>
        <v>59.608085976592598</v>
      </c>
      <c r="E29">
        <f>E$20*Main!$J34</f>
        <v>233.01342699940741</v>
      </c>
      <c r="F29">
        <f>F$20*Main!$J34</f>
        <v>512.08764770800008</v>
      </c>
      <c r="G29">
        <f>G$20*Main!$J34</f>
        <v>888.70237274192596</v>
      </c>
      <c r="H29">
        <f>H$20*Main!$J34</f>
        <v>1354.7292267407408</v>
      </c>
      <c r="I29">
        <f>I$20*Main!$J34</f>
        <v>1902.0398343440006</v>
      </c>
      <c r="J29">
        <f>J$20*Main!$J34</f>
        <v>2522.5058201912593</v>
      </c>
      <c r="K29">
        <f>K$20*Main!$J34</f>
        <v>3207.9988089220742</v>
      </c>
      <c r="L29">
        <f>L$20*Main!$J34</f>
        <v>3950.3904251760009</v>
      </c>
      <c r="M29">
        <f>M$20*Main!$J34</f>
        <v>4741.5522935925928</v>
      </c>
      <c r="N29">
        <f>N$20*Main!$J34</f>
        <v>5573.3560388114074</v>
      </c>
      <c r="O29">
        <f>O$20*Main!$J34</f>
        <v>6437.6732854720021</v>
      </c>
      <c r="P29">
        <f>P$20*Main!$J34</f>
        <v>7326.3756582139267</v>
      </c>
      <c r="Q29">
        <f>Q$20*Main!$J34</f>
        <v>8231.3347816767418</v>
      </c>
      <c r="R29">
        <f>R$20*Main!$J34</f>
        <v>9144.4222805000009</v>
      </c>
      <c r="S29">
        <f>S$20*Main!$J34</f>
        <v>10057.50977932326</v>
      </c>
      <c r="T29">
        <f>T$20*Main!$J34</f>
        <v>10962.468902786073</v>
      </c>
      <c r="U29">
        <f>U$20*Main!$J34</f>
        <v>11851.171275528004</v>
      </c>
      <c r="V29">
        <f>V$20*Main!$J34</f>
        <v>12715.488522188591</v>
      </c>
      <c r="W29">
        <f>W$20*Main!$J34</f>
        <v>13547.292267407407</v>
      </c>
      <c r="X29">
        <f>X$20*Main!$J34</f>
        <v>14338.454135824</v>
      </c>
      <c r="Y29">
        <f>Y$20*Main!$J34</f>
        <v>15080.845752077927</v>
      </c>
      <c r="Z29">
        <f>Z$20*Main!$J34</f>
        <v>15766.338740808742</v>
      </c>
      <c r="AA29">
        <f>AA$20*Main!$J34</f>
        <v>16386.804726656002</v>
      </c>
      <c r="AB29">
        <f>AB$20*Main!$J34</f>
        <v>16934.115334259259</v>
      </c>
      <c r="AC29">
        <f>AC$20*Main!$J34</f>
        <v>17400.142188258073</v>
      </c>
      <c r="AD29">
        <f>AD$20*Main!$J34</f>
        <v>17776.756913292</v>
      </c>
      <c r="AE29">
        <f>AE$20*Main!$J34</f>
        <v>18055.831134000589</v>
      </c>
      <c r="AF29">
        <f>AF$20*Main!$J34</f>
        <v>18229.236475023408</v>
      </c>
      <c r="AG29">
        <f>AG$20*Main!$J34</f>
        <v>18288.844561000002</v>
      </c>
    </row>
    <row r="30" spans="1:33">
      <c r="A30">
        <v>10</v>
      </c>
      <c r="B30" t="str">
        <f t="shared" si="2"/>
        <v>South West</v>
      </c>
      <c r="C30">
        <v>0</v>
      </c>
      <c r="D30">
        <f>D$20*Main!$J35</f>
        <v>37.430447866370365</v>
      </c>
      <c r="E30">
        <f>E$20*Main!$J35</f>
        <v>146.3190234776296</v>
      </c>
      <c r="F30">
        <f>F$20*Main!$J35</f>
        <v>321.56157485200004</v>
      </c>
      <c r="G30">
        <f>G$20*Main!$J35</f>
        <v>558.05395000770363</v>
      </c>
      <c r="H30">
        <f>H$20*Main!$J35</f>
        <v>850.69199696296289</v>
      </c>
      <c r="I30">
        <f>I$20*Main!$J35</f>
        <v>1194.3715637360001</v>
      </c>
      <c r="J30">
        <f>J$20*Main!$J35</f>
        <v>1583.988498345037</v>
      </c>
      <c r="K30">
        <f>K$20*Main!$J35</f>
        <v>2014.4386488082962</v>
      </c>
      <c r="L30">
        <f>L$20*Main!$J35</f>
        <v>2480.6178631440002</v>
      </c>
      <c r="M30">
        <f>M$20*Main!$J35</f>
        <v>2977.4219893703698</v>
      </c>
      <c r="N30">
        <f>N$20*Main!$J35</f>
        <v>3499.7468755056289</v>
      </c>
      <c r="O30">
        <f>O$20*Main!$J35</f>
        <v>4042.488369568001</v>
      </c>
      <c r="P30">
        <f>P$20*Main!$J35</f>
        <v>4600.5423195757039</v>
      </c>
      <c r="Q30">
        <f>Q$20*Main!$J35</f>
        <v>5168.8045735469623</v>
      </c>
      <c r="R30">
        <f>R$20*Main!$J35</f>
        <v>5742.1709794999997</v>
      </c>
      <c r="S30">
        <f>S$20*Main!$J35</f>
        <v>6315.5373854530371</v>
      </c>
      <c r="T30">
        <f>T$20*Main!$J35</f>
        <v>6883.7996394242946</v>
      </c>
      <c r="U30">
        <f>U$20*Main!$J35</f>
        <v>7441.8535894320012</v>
      </c>
      <c r="V30">
        <f>V$20*Main!$J35</f>
        <v>7984.5950834943687</v>
      </c>
      <c r="W30">
        <f>W$20*Main!$J35</f>
        <v>8506.9199696296291</v>
      </c>
      <c r="X30">
        <f>X$20*Main!$J35</f>
        <v>9003.7240958559978</v>
      </c>
      <c r="Y30">
        <f>Y$20*Main!$J35</f>
        <v>9469.903310191703</v>
      </c>
      <c r="Z30">
        <f>Z$20*Main!$J35</f>
        <v>9900.353460654962</v>
      </c>
      <c r="AA30">
        <f>AA$20*Main!$J35</f>
        <v>10289.970395264001</v>
      </c>
      <c r="AB30">
        <f>AB$20*Main!$J35</f>
        <v>10633.649962037036</v>
      </c>
      <c r="AC30">
        <f>AC$20*Main!$J35</f>
        <v>10926.288008992295</v>
      </c>
      <c r="AD30">
        <f>AD$20*Main!$J35</f>
        <v>11162.780384148</v>
      </c>
      <c r="AE30">
        <f>AE$20*Main!$J35</f>
        <v>11338.022935522367</v>
      </c>
      <c r="AF30">
        <f>AF$20*Main!$J35</f>
        <v>11446.911511133629</v>
      </c>
      <c r="AG30">
        <f>AG$20*Main!$J35</f>
        <v>11484.341958999999</v>
      </c>
    </row>
    <row r="31" spans="1:33">
      <c r="A31">
        <v>11</v>
      </c>
      <c r="B31" t="str">
        <f t="shared" si="2"/>
        <v>Scotland</v>
      </c>
      <c r="C31">
        <v>0</v>
      </c>
      <c r="D31">
        <f>D$20*Main!$J36</f>
        <v>64.480923052740735</v>
      </c>
      <c r="E31">
        <f>E$20*Main!$J36</f>
        <v>252.06179011525924</v>
      </c>
      <c r="F31">
        <f>F$20*Main!$J36</f>
        <v>553.9497480440001</v>
      </c>
      <c r="G31">
        <f>G$20*Main!$J36</f>
        <v>961.35194369540727</v>
      </c>
      <c r="H31">
        <f>H$20*Main!$J36</f>
        <v>1465.4755239259257</v>
      </c>
      <c r="I31">
        <f>I$20*Main!$J36</f>
        <v>2057.5276355920005</v>
      </c>
      <c r="J31">
        <f>J$20*Main!$J36</f>
        <v>2728.7154255500741</v>
      </c>
      <c r="K31">
        <f>K$20*Main!$J36</f>
        <v>3470.2460406565924</v>
      </c>
      <c r="L31">
        <f>L$20*Main!$J36</f>
        <v>4273.3266277680004</v>
      </c>
      <c r="M31">
        <f>M$20*Main!$J36</f>
        <v>5129.1643337407404</v>
      </c>
      <c r="N31">
        <f>N$20*Main!$J36</f>
        <v>6028.9663054312587</v>
      </c>
      <c r="O31">
        <f>O$20*Main!$J36</f>
        <v>6963.9396896960016</v>
      </c>
      <c r="P31">
        <f>P$20*Main!$J36</f>
        <v>7925.2916333914072</v>
      </c>
      <c r="Q31">
        <f>Q$20*Main!$J36</f>
        <v>8904.2292833739248</v>
      </c>
      <c r="R31">
        <f>R$20*Main!$J36</f>
        <v>9891.9597864999996</v>
      </c>
      <c r="S31">
        <f>S$20*Main!$J36</f>
        <v>10879.690289626074</v>
      </c>
      <c r="T31">
        <f>T$20*Main!$J36</f>
        <v>11858.62793960859</v>
      </c>
      <c r="U31">
        <f>U$20*Main!$J36</f>
        <v>12819.979883304002</v>
      </c>
      <c r="V31">
        <f>V$20*Main!$J36</f>
        <v>13754.953267568737</v>
      </c>
      <c r="W31">
        <f>W$20*Main!$J36</f>
        <v>14654.755239259257</v>
      </c>
      <c r="X31">
        <f>X$20*Main!$J36</f>
        <v>15510.592945231998</v>
      </c>
      <c r="Y31">
        <f>Y$20*Main!$J36</f>
        <v>16313.673532343406</v>
      </c>
      <c r="Z31">
        <f>Z$20*Main!$J36</f>
        <v>17055.204147449927</v>
      </c>
      <c r="AA31">
        <f>AA$20*Main!$J36</f>
        <v>17726.391937408003</v>
      </c>
      <c r="AB31">
        <f>AB$20*Main!$J36</f>
        <v>18318.444049074071</v>
      </c>
      <c r="AC31">
        <f>AC$20*Main!$J36</f>
        <v>18822.567629304587</v>
      </c>
      <c r="AD31">
        <f>AD$20*Main!$J36</f>
        <v>19229.969824955999</v>
      </c>
      <c r="AE31">
        <f>AE$20*Main!$J36</f>
        <v>19531.857782884737</v>
      </c>
      <c r="AF31">
        <f>AF$20*Main!$J36</f>
        <v>19719.438649947257</v>
      </c>
      <c r="AG31">
        <f>AG$20*Main!$J36</f>
        <v>19783.919572999999</v>
      </c>
    </row>
    <row r="32" spans="1:33">
      <c r="A32">
        <v>12</v>
      </c>
      <c r="B32" t="str">
        <f t="shared" si="2"/>
        <v>Wales</v>
      </c>
      <c r="C32">
        <v>0</v>
      </c>
      <c r="D32">
        <f>D$20*Main!$J37</f>
        <v>31.688452646725928</v>
      </c>
      <c r="E32">
        <f>E$20*Main!$J37</f>
        <v>123.87304216447407</v>
      </c>
      <c r="F32">
        <f>F$20*Main!$J37</f>
        <v>272.23261591960005</v>
      </c>
      <c r="G32">
        <f>G$20*Main!$J37</f>
        <v>472.44602127845928</v>
      </c>
      <c r="H32">
        <f>H$20*Main!$J37</f>
        <v>720.19210560740748</v>
      </c>
      <c r="I32">
        <f>I$20*Main!$J37</f>
        <v>1011.1497162728003</v>
      </c>
      <c r="J32">
        <f>J$20*Main!$J37</f>
        <v>1340.9977006409927</v>
      </c>
      <c r="K32">
        <f>K$20*Main!$J37</f>
        <v>1705.4149060783409</v>
      </c>
      <c r="L32">
        <f>L$20*Main!$J37</f>
        <v>2100.0801799512005</v>
      </c>
      <c r="M32">
        <f>M$20*Main!$J37</f>
        <v>2520.672369625926</v>
      </c>
      <c r="N32">
        <f>N$20*Main!$J37</f>
        <v>2962.8703224688738</v>
      </c>
      <c r="O32">
        <f>O$20*Main!$J37</f>
        <v>3422.352885846401</v>
      </c>
      <c r="P32">
        <f>P$20*Main!$J37</f>
        <v>3894.7989071248599</v>
      </c>
      <c r="Q32">
        <f>Q$20*Main!$J37</f>
        <v>4375.8872336706081</v>
      </c>
      <c r="R32">
        <f>R$20*Main!$J37</f>
        <v>4861.2967128500004</v>
      </c>
      <c r="S32">
        <f>S$20*Main!$J37</f>
        <v>5346.7061920293927</v>
      </c>
      <c r="T32">
        <f>T$20*Main!$J37</f>
        <v>5827.7945185751396</v>
      </c>
      <c r="U32">
        <f>U$20*Main!$J37</f>
        <v>6300.2405398536021</v>
      </c>
      <c r="V32">
        <f>V$20*Main!$J37</f>
        <v>6759.7231032311256</v>
      </c>
      <c r="W32">
        <f>W$20*Main!$J37</f>
        <v>7201.9210560740739</v>
      </c>
      <c r="X32">
        <f>X$20*Main!$J37</f>
        <v>7622.5132457487998</v>
      </c>
      <c r="Y32">
        <f>Y$20*Main!$J37</f>
        <v>8017.1785196216597</v>
      </c>
      <c r="Z32">
        <f>Z$20*Main!$J37</f>
        <v>8381.5957250590091</v>
      </c>
      <c r="AA32">
        <f>AA$20*Main!$J37</f>
        <v>8711.4437094272016</v>
      </c>
      <c r="AB32">
        <f>AB$20*Main!$J37</f>
        <v>9002.4013200925929</v>
      </c>
      <c r="AC32">
        <f>AC$20*Main!$J37</f>
        <v>9250.1474044215392</v>
      </c>
      <c r="AD32">
        <f>AD$20*Main!$J37</f>
        <v>9450.3608097804008</v>
      </c>
      <c r="AE32">
        <f>AE$20*Main!$J37</f>
        <v>9598.7203835355249</v>
      </c>
      <c r="AF32">
        <f>AF$20*Main!$J37</f>
        <v>9690.9049730532752</v>
      </c>
      <c r="AG32">
        <f>AG$20*Main!$J37</f>
        <v>9722.5934257000008</v>
      </c>
    </row>
    <row r="35" spans="1:18">
      <c r="B35" t="s">
        <v>44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14</v>
      </c>
      <c r="R35" t="s">
        <v>15</v>
      </c>
    </row>
    <row r="36" spans="1:18">
      <c r="B36" t="s">
        <v>40</v>
      </c>
      <c r="C36">
        <v>6.7024573759222647E-2</v>
      </c>
      <c r="D36">
        <v>0.20460121446413645</v>
      </c>
      <c r="E36">
        <v>0.10032942294581604</v>
      </c>
      <c r="F36">
        <v>6.6582082625197797E-2</v>
      </c>
      <c r="G36">
        <v>5.0985684858215828E-2</v>
      </c>
      <c r="H36">
        <v>0.11979094027174</v>
      </c>
      <c r="I36">
        <v>6.5265277158334731E-2</v>
      </c>
      <c r="J36">
        <v>3.775346100525942E-2</v>
      </c>
      <c r="K36">
        <v>1.6694568077133074E-2</v>
      </c>
      <c r="L36">
        <v>2.5531745297178186E-2</v>
      </c>
      <c r="M36">
        <v>1.151279685244069E-2</v>
      </c>
      <c r="N36">
        <v>5.1750616699275109E-3</v>
      </c>
      <c r="O36">
        <v>4.3816800603254234E-2</v>
      </c>
      <c r="P36">
        <v>0.10019383335311605</v>
      </c>
      <c r="Q36">
        <v>5.4163373402934076E-2</v>
      </c>
      <c r="R36">
        <v>3.0579163656093443E-2</v>
      </c>
    </row>
    <row r="37" spans="1:18">
      <c r="B37" t="s">
        <v>43</v>
      </c>
      <c r="C37">
        <v>6.3846485914813553E-2</v>
      </c>
      <c r="D37">
        <v>0.20635605883400474</v>
      </c>
      <c r="E37">
        <v>9.3643643065090279E-2</v>
      </c>
      <c r="F37">
        <v>6.7342841185515478E-2</v>
      </c>
      <c r="G37">
        <v>5.0208255492049422E-2</v>
      </c>
      <c r="H37">
        <v>0.12197452550765742</v>
      </c>
      <c r="I37">
        <v>6.3476193058965652E-2</v>
      </c>
      <c r="J37">
        <v>4.0099155952726437E-2</v>
      </c>
      <c r="K37">
        <v>1.6966740211281368E-2</v>
      </c>
      <c r="L37">
        <v>2.5429744898429224E-2</v>
      </c>
      <c r="M37">
        <v>1.238076447606546E-2</v>
      </c>
      <c r="N37">
        <v>6.6199243071198366E-3</v>
      </c>
      <c r="O37">
        <v>4.342230840639287E-2</v>
      </c>
      <c r="P37">
        <v>0.10164688906476682</v>
      </c>
      <c r="Q37">
        <v>5.3103373746355598E-2</v>
      </c>
      <c r="R37">
        <v>3.3483095878765877E-2</v>
      </c>
    </row>
    <row r="39" spans="1:18">
      <c r="B39" t="s">
        <v>112</v>
      </c>
      <c r="C39">
        <v>2020</v>
      </c>
      <c r="F39" t="s">
        <v>235</v>
      </c>
      <c r="G39" t="s">
        <v>111</v>
      </c>
      <c r="H39">
        <v>0.8</v>
      </c>
    </row>
    <row r="40" spans="1:18">
      <c r="C40" s="24" t="s">
        <v>0</v>
      </c>
      <c r="D40" s="24" t="s">
        <v>1</v>
      </c>
      <c r="E40" s="24" t="s">
        <v>2</v>
      </c>
      <c r="F40" s="24" t="s">
        <v>3</v>
      </c>
      <c r="G40" s="24" t="s">
        <v>4</v>
      </c>
      <c r="H40" s="24" t="s">
        <v>5</v>
      </c>
      <c r="I40" s="24" t="s">
        <v>6</v>
      </c>
      <c r="J40" s="24" t="s">
        <v>7</v>
      </c>
      <c r="K40" s="24" t="s">
        <v>8</v>
      </c>
      <c r="L40" s="24" t="s">
        <v>9</v>
      </c>
      <c r="M40" s="24" t="s">
        <v>10</v>
      </c>
      <c r="N40" s="24" t="s">
        <v>11</v>
      </c>
      <c r="O40" s="24" t="s">
        <v>12</v>
      </c>
      <c r="P40" s="24" t="s">
        <v>13</v>
      </c>
      <c r="Q40" s="24" t="s">
        <v>14</v>
      </c>
      <c r="R40" s="25" t="s">
        <v>15</v>
      </c>
    </row>
    <row r="41" spans="1:18">
      <c r="A41">
        <v>1</v>
      </c>
      <c r="B41" t="s">
        <v>66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</row>
    <row r="42" spans="1:18">
      <c r="A42">
        <v>2</v>
      </c>
      <c r="B42" t="s">
        <v>69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</row>
    <row r="43" spans="1:18">
      <c r="A43">
        <v>3</v>
      </c>
      <c r="B43" t="s">
        <v>72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</row>
    <row r="44" spans="1:18">
      <c r="A44">
        <v>4</v>
      </c>
      <c r="B44" t="s">
        <v>75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</row>
    <row r="45" spans="1:18">
      <c r="A45">
        <v>5</v>
      </c>
      <c r="B45" t="s">
        <v>78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</row>
    <row r="46" spans="1:18">
      <c r="A46">
        <v>6</v>
      </c>
      <c r="B46" t="s">
        <v>81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</row>
    <row r="47" spans="1:18">
      <c r="A47">
        <v>7</v>
      </c>
      <c r="B47" t="s">
        <v>84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</row>
    <row r="48" spans="1:18">
      <c r="A48">
        <v>8</v>
      </c>
      <c r="B48" t="s">
        <v>86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</row>
    <row r="49" spans="1:21">
      <c r="A49">
        <v>9</v>
      </c>
      <c r="B49" t="s">
        <v>88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</row>
    <row r="50" spans="1:21">
      <c r="A50">
        <v>10</v>
      </c>
      <c r="B50" t="s">
        <v>91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</row>
    <row r="51" spans="1:21">
      <c r="A51">
        <v>11</v>
      </c>
      <c r="B51" t="s">
        <v>94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</row>
    <row r="52" spans="1:21">
      <c r="A52">
        <v>12</v>
      </c>
      <c r="B52" t="s">
        <v>97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</row>
    <row r="55" spans="1:21">
      <c r="U55" s="54"/>
    </row>
    <row r="56" spans="1:21">
      <c r="B56" t="s">
        <v>112</v>
      </c>
      <c r="C56">
        <v>2025</v>
      </c>
      <c r="F56" t="s">
        <v>235</v>
      </c>
      <c r="G56" t="s">
        <v>111</v>
      </c>
      <c r="H56">
        <v>0.8</v>
      </c>
      <c r="U56" s="54"/>
    </row>
    <row r="57" spans="1:21">
      <c r="C57" s="24" t="s">
        <v>0</v>
      </c>
      <c r="D57" s="24" t="s">
        <v>1</v>
      </c>
      <c r="E57" s="24" t="s">
        <v>2</v>
      </c>
      <c r="F57" s="24" t="s">
        <v>3</v>
      </c>
      <c r="G57" s="24" t="s">
        <v>4</v>
      </c>
      <c r="H57" s="24" t="s">
        <v>5</v>
      </c>
      <c r="I57" s="24" t="s">
        <v>6</v>
      </c>
      <c r="J57" s="24" t="s">
        <v>7</v>
      </c>
      <c r="K57" s="24" t="s">
        <v>8</v>
      </c>
      <c r="L57" s="24" t="s">
        <v>9</v>
      </c>
      <c r="M57" s="24" t="s">
        <v>10</v>
      </c>
      <c r="N57" s="24" t="s">
        <v>11</v>
      </c>
      <c r="O57" s="24" t="s">
        <v>12</v>
      </c>
      <c r="P57" s="24" t="s">
        <v>13</v>
      </c>
      <c r="Q57" s="24" t="s">
        <v>14</v>
      </c>
      <c r="R57" s="25" t="s">
        <v>15</v>
      </c>
      <c r="U57" s="54"/>
    </row>
    <row r="58" spans="1:21">
      <c r="A58">
        <v>1</v>
      </c>
      <c r="B58" t="s">
        <v>66</v>
      </c>
      <c r="C58" s="51">
        <f t="shared" ref="C58:R69" si="3">1000*$H$56*(INDEX($C$20:$AG$32,MATCH($B58,$B$20:$B$32,0),MATCH($C$56,$C$19:$AG$19,0))*INDEX($C$37:$R$37,1,MATCH(C$57,$C$35:$R$35,0))+INDEX($C$36:$R$36,1,MATCH(C$57,$C$35:$R$35,0))*INDEX($D$3:$AG$15,MATCH($B58,$B$3:$B$15,0),MATCH($C$56,$D$2:$AG$2,0)))/8760</f>
        <v>10.902238295888228</v>
      </c>
      <c r="D58" s="51">
        <f t="shared" si="3"/>
        <v>33.985828825192222</v>
      </c>
      <c r="E58" s="51">
        <f t="shared" si="3"/>
        <v>16.200885179624994</v>
      </c>
      <c r="F58" s="51">
        <f t="shared" si="3"/>
        <v>11.071472520249564</v>
      </c>
      <c r="G58" s="51">
        <f t="shared" si="3"/>
        <v>8.39432595515337</v>
      </c>
      <c r="H58" s="51">
        <f t="shared" si="3"/>
        <v>19.969373034112845</v>
      </c>
      <c r="I58" s="51">
        <f t="shared" si="3"/>
        <v>10.69645101655018</v>
      </c>
      <c r="J58" s="51">
        <f t="shared" si="3"/>
        <v>6.395619942208163</v>
      </c>
      <c r="K58" s="51">
        <f t="shared" si="3"/>
        <v>2.7810367735136476</v>
      </c>
      <c r="L58" s="51">
        <f t="shared" si="3"/>
        <v>4.2212565484818523</v>
      </c>
      <c r="M58" s="51">
        <f t="shared" si="3"/>
        <v>1.9597222816870694</v>
      </c>
      <c r="N58" s="51">
        <f t="shared" si="3"/>
        <v>0.94584009124850166</v>
      </c>
      <c r="O58" s="51">
        <f t="shared" si="3"/>
        <v>7.2308810848546994</v>
      </c>
      <c r="P58" s="51">
        <f t="shared" si="3"/>
        <v>16.679515470277451</v>
      </c>
      <c r="Q58" s="51">
        <f t="shared" si="3"/>
        <v>8.9030894611425051</v>
      </c>
      <c r="R58" s="51">
        <f t="shared" si="3"/>
        <v>5.24207142104928</v>
      </c>
    </row>
    <row r="59" spans="1:21">
      <c r="A59">
        <v>2</v>
      </c>
      <c r="B59" t="s">
        <v>69</v>
      </c>
      <c r="C59" s="51">
        <f t="shared" si="3"/>
        <v>29.269688096308762</v>
      </c>
      <c r="D59" s="51">
        <f t="shared" si="3"/>
        <v>91.422026789700098</v>
      </c>
      <c r="E59" s="51">
        <f t="shared" si="3"/>
        <v>43.465073425990347</v>
      </c>
      <c r="F59" s="51">
        <f t="shared" si="3"/>
        <v>29.785209293778628</v>
      </c>
      <c r="G59" s="51">
        <f t="shared" si="3"/>
        <v>22.562200787787638</v>
      </c>
      <c r="H59" s="51">
        <f t="shared" si="3"/>
        <v>53.735376759932159</v>
      </c>
      <c r="I59" s="51">
        <f t="shared" si="3"/>
        <v>28.737587083942007</v>
      </c>
      <c r="J59" s="51">
        <f t="shared" si="3"/>
        <v>17.235158682831653</v>
      </c>
      <c r="K59" s="51">
        <f t="shared" si="3"/>
        <v>7.4829730580308231</v>
      </c>
      <c r="L59" s="51">
        <f t="shared" si="3"/>
        <v>11.350290775580943</v>
      </c>
      <c r="M59" s="51">
        <f t="shared" si="3"/>
        <v>5.2834223507640798</v>
      </c>
      <c r="N59" s="51">
        <f t="shared" si="3"/>
        <v>2.5657263115786377</v>
      </c>
      <c r="O59" s="51">
        <f t="shared" si="3"/>
        <v>19.439323996607026</v>
      </c>
      <c r="P59" s="51">
        <f t="shared" si="3"/>
        <v>44.877046212887862</v>
      </c>
      <c r="Q59" s="51">
        <f t="shared" si="3"/>
        <v>23.926039802288081</v>
      </c>
      <c r="R59" s="51">
        <f t="shared" si="3"/>
        <v>14.141584047046235</v>
      </c>
    </row>
    <row r="60" spans="1:21">
      <c r="A60">
        <v>3</v>
      </c>
      <c r="B60" t="s">
        <v>72</v>
      </c>
      <c r="C60" s="51">
        <f t="shared" si="3"/>
        <v>22.774692027534776</v>
      </c>
      <c r="D60" s="51">
        <f t="shared" si="3"/>
        <v>71.172087540531109</v>
      </c>
      <c r="E60" s="51">
        <f t="shared" si="3"/>
        <v>33.813906095070287</v>
      </c>
      <c r="F60" s="51">
        <f t="shared" si="3"/>
        <v>23.188393416559986</v>
      </c>
      <c r="G60" s="51">
        <f t="shared" si="3"/>
        <v>17.56087255108848</v>
      </c>
      <c r="H60" s="51">
        <f t="shared" si="3"/>
        <v>41.836640931311194</v>
      </c>
      <c r="I60" s="51">
        <f t="shared" si="3"/>
        <v>22.364855743614353</v>
      </c>
      <c r="J60" s="51">
        <f t="shared" si="3"/>
        <v>13.423921097547726</v>
      </c>
      <c r="K60" s="51">
        <f t="shared" si="3"/>
        <v>5.8259023931805407</v>
      </c>
      <c r="L60" s="51">
        <f t="shared" si="3"/>
        <v>8.8351993825568602</v>
      </c>
      <c r="M60" s="51">
        <f t="shared" si="3"/>
        <v>4.1155596176580325</v>
      </c>
      <c r="N60" s="51">
        <f t="shared" si="3"/>
        <v>2.0018122879401714</v>
      </c>
      <c r="O60" s="51">
        <f t="shared" si="3"/>
        <v>15.131105754266162</v>
      </c>
      <c r="P60" s="51">
        <f t="shared" si="3"/>
        <v>34.938662380631627</v>
      </c>
      <c r="Q60" s="51">
        <f t="shared" si="3"/>
        <v>18.62164990691689</v>
      </c>
      <c r="R60" s="51">
        <f t="shared" si="3"/>
        <v>11.017516096659641</v>
      </c>
    </row>
    <row r="61" spans="1:21">
      <c r="A61">
        <v>4</v>
      </c>
      <c r="B61" t="s">
        <v>75</v>
      </c>
      <c r="C61" s="51">
        <f t="shared" si="3"/>
        <v>17.475232261952101</v>
      </c>
      <c r="D61" s="51">
        <f t="shared" si="3"/>
        <v>54.457399625351961</v>
      </c>
      <c r="E61" s="51">
        <f t="shared" si="3"/>
        <v>25.971579921605382</v>
      </c>
      <c r="F61" s="51">
        <f t="shared" si="3"/>
        <v>17.740139897554279</v>
      </c>
      <c r="G61" s="51">
        <f t="shared" si="3"/>
        <v>13.452629785134445</v>
      </c>
      <c r="H61" s="51">
        <f t="shared" si="3"/>
        <v>31.996208982165502</v>
      </c>
      <c r="I61" s="51">
        <f t="shared" si="3"/>
        <v>17.143256304058756</v>
      </c>
      <c r="J61" s="51">
        <f t="shared" si="3"/>
        <v>10.244847242748586</v>
      </c>
      <c r="K61" s="51">
        <f t="shared" si="3"/>
        <v>4.4560062080182012</v>
      </c>
      <c r="L61" s="51">
        <f t="shared" si="3"/>
        <v>6.7644662413633201</v>
      </c>
      <c r="M61" s="51">
        <f t="shared" si="3"/>
        <v>3.1389504326849136</v>
      </c>
      <c r="N61" s="51">
        <f t="shared" si="3"/>
        <v>1.5133469145316081</v>
      </c>
      <c r="O61" s="51">
        <f t="shared" si="3"/>
        <v>11.587670515541371</v>
      </c>
      <c r="P61" s="51">
        <f t="shared" si="3"/>
        <v>26.725579566134957</v>
      </c>
      <c r="Q61" s="51">
        <f t="shared" si="3"/>
        <v>14.268342475053254</v>
      </c>
      <c r="R61" s="51">
        <f t="shared" si="3"/>
        <v>8.3954667784774841</v>
      </c>
    </row>
    <row r="62" spans="1:21">
      <c r="A62">
        <v>5</v>
      </c>
      <c r="B62" t="s">
        <v>78</v>
      </c>
      <c r="C62" s="51">
        <f t="shared" si="3"/>
        <v>20.345890549711033</v>
      </c>
      <c r="D62" s="51">
        <f t="shared" si="3"/>
        <v>63.37446103393556</v>
      </c>
      <c r="E62" s="51">
        <f t="shared" si="3"/>
        <v>30.242758829022758</v>
      </c>
      <c r="F62" s="51">
        <f t="shared" si="3"/>
        <v>20.644512893069404</v>
      </c>
      <c r="G62" s="51">
        <f t="shared" si="3"/>
        <v>15.658391418901624</v>
      </c>
      <c r="H62" s="51">
        <f t="shared" si="3"/>
        <v>37.232556351988521</v>
      </c>
      <c r="I62" s="51">
        <f t="shared" si="3"/>
        <v>19.956114561793935</v>
      </c>
      <c r="J62" s="51">
        <f t="shared" si="3"/>
        <v>11.917422372614347</v>
      </c>
      <c r="K62" s="51">
        <f t="shared" si="3"/>
        <v>5.1853334818938972</v>
      </c>
      <c r="L62" s="51">
        <f t="shared" si="3"/>
        <v>7.8728922688931506</v>
      </c>
      <c r="M62" s="51">
        <f t="shared" si="3"/>
        <v>3.6510489518685825</v>
      </c>
      <c r="N62" s="51">
        <f t="shared" si="3"/>
        <v>1.7577159217609901</v>
      </c>
      <c r="O62" s="51">
        <f t="shared" si="3"/>
        <v>13.486967481941484</v>
      </c>
      <c r="P62" s="51">
        <f t="shared" si="3"/>
        <v>31.10027245607893</v>
      </c>
      <c r="Q62" s="51">
        <f t="shared" si="3"/>
        <v>16.608431293721821</v>
      </c>
      <c r="R62" s="51">
        <f t="shared" si="3"/>
        <v>9.7636984500710504</v>
      </c>
    </row>
    <row r="63" spans="1:21">
      <c r="A63">
        <v>6</v>
      </c>
      <c r="B63" t="s">
        <v>81</v>
      </c>
      <c r="C63" s="51">
        <f t="shared" si="3"/>
        <v>19.62134669006317</v>
      </c>
      <c r="D63" s="51">
        <f t="shared" si="3"/>
        <v>61.048364474671132</v>
      </c>
      <c r="E63" s="51">
        <f t="shared" si="3"/>
        <v>29.177431363088836</v>
      </c>
      <c r="F63" s="51">
        <f t="shared" si="3"/>
        <v>19.885652886941376</v>
      </c>
      <c r="G63" s="51">
        <f t="shared" si="3"/>
        <v>15.09086157255307</v>
      </c>
      <c r="H63" s="51">
        <f t="shared" si="3"/>
        <v>35.859123574101886</v>
      </c>
      <c r="I63" s="51">
        <f t="shared" si="3"/>
        <v>19.237559443589255</v>
      </c>
      <c r="J63" s="51">
        <f t="shared" si="3"/>
        <v>11.468027935786509</v>
      </c>
      <c r="K63" s="51">
        <f t="shared" si="3"/>
        <v>4.9942468926519084</v>
      </c>
      <c r="L63" s="51">
        <f t="shared" si="3"/>
        <v>7.585827038919823</v>
      </c>
      <c r="M63" s="51">
        <f t="shared" si="3"/>
        <v>3.5124840877073802</v>
      </c>
      <c r="N63" s="51">
        <f t="shared" si="3"/>
        <v>1.6849045315673821</v>
      </c>
      <c r="O63" s="51">
        <f t="shared" si="3"/>
        <v>12.996504902553555</v>
      </c>
      <c r="P63" s="51">
        <f t="shared" si="3"/>
        <v>29.955250896190357</v>
      </c>
      <c r="Q63" s="51">
        <f t="shared" si="3"/>
        <v>16.007866527161262</v>
      </c>
      <c r="R63" s="51">
        <f t="shared" si="3"/>
        <v>9.3896828969804442</v>
      </c>
    </row>
    <row r="64" spans="1:21">
      <c r="A64">
        <v>7</v>
      </c>
      <c r="B64" t="s">
        <v>84</v>
      </c>
      <c r="C64" s="51">
        <f t="shared" si="3"/>
        <v>11.685220083695645</v>
      </c>
      <c r="D64" s="51">
        <f t="shared" si="3"/>
        <v>36.620223943453865</v>
      </c>
      <c r="E64" s="51">
        <f t="shared" si="3"/>
        <v>17.331820682422329</v>
      </c>
      <c r="F64" s="51">
        <f t="shared" si="3"/>
        <v>11.932811173374535</v>
      </c>
      <c r="G64" s="51">
        <f t="shared" si="3"/>
        <v>9.0249080083953253</v>
      </c>
      <c r="H64" s="51">
        <f t="shared" si="3"/>
        <v>21.53642012453119</v>
      </c>
      <c r="I64" s="51">
        <f t="shared" si="3"/>
        <v>11.486714782622654</v>
      </c>
      <c r="J64" s="51">
        <f t="shared" si="3"/>
        <v>6.924829434490384</v>
      </c>
      <c r="K64" s="51">
        <f t="shared" si="3"/>
        <v>2.9987417984743296</v>
      </c>
      <c r="L64" s="51">
        <f t="shared" si="3"/>
        <v>4.5431539069380964</v>
      </c>
      <c r="M64" s="51">
        <f t="shared" si="3"/>
        <v>2.1243575235681385</v>
      </c>
      <c r="N64" s="51">
        <f t="shared" si="3"/>
        <v>1.0423300686614545</v>
      </c>
      <c r="O64" s="51">
        <f t="shared" si="3"/>
        <v>7.7786331389367094</v>
      </c>
      <c r="P64" s="51">
        <f t="shared" si="3"/>
        <v>17.982244046879455</v>
      </c>
      <c r="Q64" s="51">
        <f t="shared" si="3"/>
        <v>9.5679814081238383</v>
      </c>
      <c r="R64" s="51">
        <f t="shared" si="3"/>
        <v>5.6921194780026658</v>
      </c>
    </row>
    <row r="65" spans="1:18">
      <c r="A65">
        <v>8</v>
      </c>
      <c r="B65" t="s">
        <v>86</v>
      </c>
      <c r="C65" s="51">
        <f t="shared" si="3"/>
        <v>15.584195869114275</v>
      </c>
      <c r="D65" s="51">
        <f t="shared" si="3"/>
        <v>48.193823986447022</v>
      </c>
      <c r="E65" s="51">
        <f t="shared" si="3"/>
        <v>23.223519606804683</v>
      </c>
      <c r="F65" s="51">
        <f t="shared" si="3"/>
        <v>15.693695147155607</v>
      </c>
      <c r="G65" s="51">
        <f t="shared" si="3"/>
        <v>11.943830384026224</v>
      </c>
      <c r="H65" s="51">
        <f t="shared" si="3"/>
        <v>28.279434780898455</v>
      </c>
      <c r="I65" s="51">
        <f t="shared" si="3"/>
        <v>15.245908473988877</v>
      </c>
      <c r="J65" s="51">
        <f t="shared" si="3"/>
        <v>9.0024344166400692</v>
      </c>
      <c r="K65" s="51">
        <f t="shared" si="3"/>
        <v>3.9393983227569329</v>
      </c>
      <c r="L65" s="51">
        <f t="shared" si="3"/>
        <v>5.996603274383741</v>
      </c>
      <c r="M65" s="51">
        <f t="shared" si="3"/>
        <v>2.7535388587690877</v>
      </c>
      <c r="N65" s="51">
        <f t="shared" si="3"/>
        <v>1.2949049205582774</v>
      </c>
      <c r="O65" s="51">
        <f t="shared" si="3"/>
        <v>10.279291360218812</v>
      </c>
      <c r="P65" s="51">
        <f t="shared" si="3"/>
        <v>23.632845591069426</v>
      </c>
      <c r="Q65" s="51">
        <f t="shared" si="3"/>
        <v>12.675539627916795</v>
      </c>
      <c r="R65" s="51">
        <f t="shared" si="3"/>
        <v>7.3461257617986462</v>
      </c>
    </row>
    <row r="66" spans="1:18">
      <c r="A66">
        <v>9</v>
      </c>
      <c r="B66" t="s">
        <v>88</v>
      </c>
      <c r="C66" s="51">
        <f t="shared" si="3"/>
        <v>28.325360573444936</v>
      </c>
      <c r="D66" s="51">
        <f t="shared" si="3"/>
        <v>87.884218291475193</v>
      </c>
      <c r="E66" s="51">
        <f t="shared" si="3"/>
        <v>42.161784073617575</v>
      </c>
      <c r="F66" s="51">
        <f t="shared" si="3"/>
        <v>28.623075237973904</v>
      </c>
      <c r="G66" s="51">
        <f t="shared" si="3"/>
        <v>21.750058696958455</v>
      </c>
      <c r="H66" s="51">
        <f t="shared" si="3"/>
        <v>51.5979291805005</v>
      </c>
      <c r="I66" s="51">
        <f t="shared" si="3"/>
        <v>27.743387703684515</v>
      </c>
      <c r="J66" s="51">
        <f t="shared" si="3"/>
        <v>16.466734075379961</v>
      </c>
      <c r="K66" s="51">
        <f t="shared" si="3"/>
        <v>7.1869273864384926</v>
      </c>
      <c r="L66" s="51">
        <f t="shared" si="3"/>
        <v>10.927170536060522</v>
      </c>
      <c r="M66" s="51">
        <f t="shared" si="3"/>
        <v>5.0403642134572308</v>
      </c>
      <c r="N66" s="51">
        <f t="shared" si="3"/>
        <v>2.3961576105647877</v>
      </c>
      <c r="O66" s="51">
        <f t="shared" si="3"/>
        <v>18.725726660288188</v>
      </c>
      <c r="P66" s="51">
        <f t="shared" si="3"/>
        <v>43.110620114041673</v>
      </c>
      <c r="Q66" s="51">
        <f t="shared" si="3"/>
        <v>23.076668709141714</v>
      </c>
      <c r="R66" s="51">
        <f t="shared" si="3"/>
        <v>13.461770699867682</v>
      </c>
    </row>
    <row r="67" spans="1:18">
      <c r="A67">
        <v>10</v>
      </c>
      <c r="B67" t="s">
        <v>91</v>
      </c>
      <c r="C67" s="51">
        <f t="shared" si="3"/>
        <v>15.254773592377063</v>
      </c>
      <c r="D67" s="51">
        <f t="shared" si="3"/>
        <v>47.457208477884066</v>
      </c>
      <c r="E67" s="51">
        <f t="shared" si="3"/>
        <v>22.685126075212288</v>
      </c>
      <c r="F67" s="51">
        <f t="shared" si="3"/>
        <v>15.458436831899641</v>
      </c>
      <c r="G67" s="51">
        <f t="shared" si="3"/>
        <v>11.731748071054254</v>
      </c>
      <c r="H67" s="51">
        <f t="shared" si="3"/>
        <v>27.875303176042966</v>
      </c>
      <c r="I67" s="51">
        <f t="shared" si="3"/>
        <v>14.955787375614674</v>
      </c>
      <c r="J67" s="51">
        <f t="shared" si="3"/>
        <v>8.9139852326891198</v>
      </c>
      <c r="K67" s="51">
        <f t="shared" si="3"/>
        <v>3.882322184032073</v>
      </c>
      <c r="L67" s="51">
        <f t="shared" si="3"/>
        <v>5.8971461046418323</v>
      </c>
      <c r="M67" s="51">
        <f t="shared" si="3"/>
        <v>2.7301508235997982</v>
      </c>
      <c r="N67" s="51">
        <f t="shared" si="3"/>
        <v>1.3091557648068382</v>
      </c>
      <c r="O67" s="51">
        <f t="shared" si="3"/>
        <v>10.10345363334469</v>
      </c>
      <c r="P67" s="51">
        <f t="shared" si="3"/>
        <v>23.286062545818545</v>
      </c>
      <c r="Q67" s="51">
        <f t="shared" si="3"/>
        <v>12.444742334779445</v>
      </c>
      <c r="R67" s="51">
        <f t="shared" si="3"/>
        <v>7.298057684878513</v>
      </c>
    </row>
    <row r="68" spans="1:18">
      <c r="A68">
        <v>11</v>
      </c>
      <c r="B68" t="s">
        <v>94</v>
      </c>
      <c r="C68" s="51">
        <f t="shared" si="3"/>
        <v>21.398361682782099</v>
      </c>
      <c r="D68" s="51">
        <f t="shared" si="3"/>
        <v>66.854522347485982</v>
      </c>
      <c r="E68" s="51">
        <f t="shared" si="3"/>
        <v>31.773220115820834</v>
      </c>
      <c r="F68" s="51">
        <f t="shared" si="3"/>
        <v>21.78143243580957</v>
      </c>
      <c r="G68" s="51">
        <f t="shared" si="3"/>
        <v>16.497269314704798</v>
      </c>
      <c r="H68" s="51">
        <f t="shared" si="3"/>
        <v>39.297050925174219</v>
      </c>
      <c r="I68" s="51">
        <f t="shared" si="3"/>
        <v>21.011416791827763</v>
      </c>
      <c r="J68" s="51">
        <f t="shared" si="3"/>
        <v>12.606737847817945</v>
      </c>
      <c r="K68" s="51">
        <f t="shared" si="3"/>
        <v>5.4723003055739028</v>
      </c>
      <c r="L68" s="51">
        <f t="shared" si="3"/>
        <v>8.2996736604435117</v>
      </c>
      <c r="M68" s="51">
        <f t="shared" si="3"/>
        <v>3.8648146729856889</v>
      </c>
      <c r="N68" s="51">
        <f t="shared" si="3"/>
        <v>1.8784091289589642</v>
      </c>
      <c r="O68" s="51">
        <f t="shared" si="3"/>
        <v>14.214277463869646</v>
      </c>
      <c r="P68" s="51">
        <f t="shared" si="3"/>
        <v>32.81831902984986</v>
      </c>
      <c r="Q68" s="51">
        <f t="shared" si="3"/>
        <v>17.49413082201173</v>
      </c>
      <c r="R68" s="51">
        <f t="shared" si="3"/>
        <v>10.345444459449711</v>
      </c>
    </row>
    <row r="69" spans="1:18">
      <c r="A69">
        <v>12</v>
      </c>
      <c r="B69" t="s">
        <v>97</v>
      </c>
      <c r="C69" s="51">
        <f t="shared" si="3"/>
        <v>10.748300183994017</v>
      </c>
      <c r="D69" s="51">
        <f t="shared" si="3"/>
        <v>33.564078529290043</v>
      </c>
      <c r="E69" s="51">
        <f t="shared" si="3"/>
        <v>15.962346556696049</v>
      </c>
      <c r="F69" s="51">
        <f t="shared" si="3"/>
        <v>10.935022494162659</v>
      </c>
      <c r="G69" s="51">
        <f t="shared" si="3"/>
        <v>8.2841206565173184</v>
      </c>
      <c r="H69" s="51">
        <f t="shared" si="3"/>
        <v>19.727305344047952</v>
      </c>
      <c r="I69" s="51">
        <f t="shared" si="3"/>
        <v>10.552042592014105</v>
      </c>
      <c r="J69" s="51">
        <f t="shared" si="3"/>
        <v>6.3262982390824387</v>
      </c>
      <c r="K69" s="51">
        <f t="shared" si="3"/>
        <v>2.7471660728132061</v>
      </c>
      <c r="L69" s="51">
        <f t="shared" si="3"/>
        <v>4.1672777316649636</v>
      </c>
      <c r="M69" s="51">
        <f t="shared" si="3"/>
        <v>1.9392246568776832</v>
      </c>
      <c r="N69" s="51">
        <f t="shared" si="3"/>
        <v>0.94106058449628061</v>
      </c>
      <c r="O69" s="51">
        <f t="shared" si="3"/>
        <v>7.1373216935082899</v>
      </c>
      <c r="P69" s="51">
        <f t="shared" si="3"/>
        <v>16.475479168867572</v>
      </c>
      <c r="Q69" s="51">
        <f t="shared" si="3"/>
        <v>8.7850313119738672</v>
      </c>
      <c r="R69" s="51">
        <f t="shared" si="3"/>
        <v>5.1901439891686056</v>
      </c>
    </row>
    <row r="71" spans="1:18">
      <c r="B71" t="s">
        <v>112</v>
      </c>
      <c r="C71">
        <v>2030</v>
      </c>
    </row>
    <row r="72" spans="1:18">
      <c r="C72" s="24" t="s">
        <v>0</v>
      </c>
      <c r="D72" s="24" t="s">
        <v>1</v>
      </c>
      <c r="E72" s="24" t="s">
        <v>2</v>
      </c>
      <c r="F72" s="24" t="s">
        <v>3</v>
      </c>
      <c r="G72" s="24" t="s">
        <v>4</v>
      </c>
      <c r="H72" s="24" t="s">
        <v>5</v>
      </c>
      <c r="I72" s="24" t="s">
        <v>6</v>
      </c>
      <c r="J72" s="24" t="s">
        <v>7</v>
      </c>
      <c r="K72" s="24" t="s">
        <v>8</v>
      </c>
      <c r="L72" s="24" t="s">
        <v>9</v>
      </c>
      <c r="M72" s="24" t="s">
        <v>10</v>
      </c>
      <c r="N72" s="24" t="s">
        <v>11</v>
      </c>
      <c r="O72" s="24" t="s">
        <v>12</v>
      </c>
      <c r="P72" s="24" t="s">
        <v>13</v>
      </c>
      <c r="Q72" s="24" t="s">
        <v>14</v>
      </c>
      <c r="R72" s="25" t="s">
        <v>15</v>
      </c>
    </row>
    <row r="73" spans="1:18">
      <c r="A73">
        <v>1</v>
      </c>
      <c r="B73" t="s">
        <v>66</v>
      </c>
      <c r="C73" s="51">
        <f t="shared" ref="C73:R84" si="4">1000*$H$56*(INDEX($C$20:$AG$32,MATCH($B73,$B$20:$B$32,0),MATCH($C$71,$C$19:$AG$19,0))*INDEX($C$37:$R$37,1,MATCH(C$57,$C$35:$R$35,0))+INDEX($C$36:$R$36,1,MATCH(C$57,$C$35:$R$35,0))*INDEX($D$3:$AG$15,MATCH($B73,$B$3:$B$15,0),MATCH($C$71,$D$2:$AG$2,0)))/8760</f>
        <v>38.157834035608808</v>
      </c>
      <c r="D73" s="51">
        <f t="shared" si="4"/>
        <v>118.95040088817278</v>
      </c>
      <c r="E73" s="51">
        <f t="shared" si="4"/>
        <v>56.703098128687486</v>
      </c>
      <c r="F73" s="51">
        <f t="shared" si="4"/>
        <v>38.750153820873479</v>
      </c>
      <c r="G73" s="51">
        <f t="shared" si="4"/>
        <v>29.380140843036799</v>
      </c>
      <c r="H73" s="51">
        <f t="shared" si="4"/>
        <v>69.892805619394949</v>
      </c>
      <c r="I73" s="51">
        <f t="shared" si="4"/>
        <v>37.43757855792564</v>
      </c>
      <c r="J73" s="51">
        <f t="shared" si="4"/>
        <v>22.384669797728574</v>
      </c>
      <c r="K73" s="51">
        <f t="shared" si="4"/>
        <v>9.7336287072977665</v>
      </c>
      <c r="L73" s="51">
        <f t="shared" si="4"/>
        <v>14.774397919686486</v>
      </c>
      <c r="M73" s="51">
        <f t="shared" si="4"/>
        <v>6.8590279859047447</v>
      </c>
      <c r="N73" s="51">
        <f t="shared" si="4"/>
        <v>3.3104403193697567</v>
      </c>
      <c r="O73" s="51">
        <f t="shared" si="4"/>
        <v>25.308083796991454</v>
      </c>
      <c r="P73" s="51">
        <f t="shared" si="4"/>
        <v>58.378304145971086</v>
      </c>
      <c r="Q73" s="51">
        <f t="shared" si="4"/>
        <v>31.160813113998771</v>
      </c>
      <c r="R73" s="51">
        <f t="shared" si="4"/>
        <v>18.347249973672483</v>
      </c>
    </row>
    <row r="74" spans="1:18">
      <c r="A74">
        <v>2</v>
      </c>
      <c r="B74" t="s">
        <v>69</v>
      </c>
      <c r="C74" s="51">
        <f t="shared" si="4"/>
        <v>102.44390833708067</v>
      </c>
      <c r="D74" s="51">
        <f t="shared" si="4"/>
        <v>319.97709376395028</v>
      </c>
      <c r="E74" s="51">
        <f t="shared" si="4"/>
        <v>152.12775699096622</v>
      </c>
      <c r="F74" s="51">
        <f t="shared" si="4"/>
        <v>104.24823252822522</v>
      </c>
      <c r="G74" s="51">
        <f t="shared" si="4"/>
        <v>78.967702757256745</v>
      </c>
      <c r="H74" s="51">
        <f t="shared" si="4"/>
        <v>188.07381865976254</v>
      </c>
      <c r="I74" s="51">
        <f t="shared" si="4"/>
        <v>100.58155479379704</v>
      </c>
      <c r="J74" s="51">
        <f t="shared" si="4"/>
        <v>60.323055389910785</v>
      </c>
      <c r="K74" s="51">
        <f t="shared" si="4"/>
        <v>26.190405703107885</v>
      </c>
      <c r="L74" s="51">
        <f t="shared" si="4"/>
        <v>39.726017714533306</v>
      </c>
      <c r="M74" s="51">
        <f t="shared" si="4"/>
        <v>18.491978227674281</v>
      </c>
      <c r="N74" s="51">
        <f t="shared" si="4"/>
        <v>8.9800420905252327</v>
      </c>
      <c r="O74" s="51">
        <f t="shared" si="4"/>
        <v>68.037633988124611</v>
      </c>
      <c r="P74" s="51">
        <f t="shared" si="4"/>
        <v>157.06966174510751</v>
      </c>
      <c r="Q74" s="51">
        <f t="shared" si="4"/>
        <v>83.741139308008286</v>
      </c>
      <c r="R74" s="51">
        <f t="shared" si="4"/>
        <v>49.495544164661837</v>
      </c>
    </row>
    <row r="75" spans="1:18">
      <c r="A75">
        <v>3</v>
      </c>
      <c r="B75" t="s">
        <v>72</v>
      </c>
      <c r="C75" s="51">
        <f t="shared" si="4"/>
        <v>79.71142209637172</v>
      </c>
      <c r="D75" s="51">
        <f t="shared" si="4"/>
        <v>249.10230639185889</v>
      </c>
      <c r="E75" s="51">
        <f t="shared" si="4"/>
        <v>118.34867133274599</v>
      </c>
      <c r="F75" s="51">
        <f t="shared" si="4"/>
        <v>81.15937695795995</v>
      </c>
      <c r="G75" s="51">
        <f t="shared" si="4"/>
        <v>61.463053928809686</v>
      </c>
      <c r="H75" s="51">
        <f t="shared" si="4"/>
        <v>146.42824325958921</v>
      </c>
      <c r="I75" s="51">
        <f t="shared" si="4"/>
        <v>78.276995102650233</v>
      </c>
      <c r="J75" s="51">
        <f t="shared" si="4"/>
        <v>46.983723841417053</v>
      </c>
      <c r="K75" s="51">
        <f t="shared" si="4"/>
        <v>20.390658376131892</v>
      </c>
      <c r="L75" s="51">
        <f t="shared" si="4"/>
        <v>30.923197838949008</v>
      </c>
      <c r="M75" s="51">
        <f t="shared" si="4"/>
        <v>14.404458661803114</v>
      </c>
      <c r="N75" s="51">
        <f t="shared" si="4"/>
        <v>7.0063430077905995</v>
      </c>
      <c r="O75" s="51">
        <f t="shared" si="4"/>
        <v>52.95887013993157</v>
      </c>
      <c r="P75" s="51">
        <f t="shared" si="4"/>
        <v>122.28531833221072</v>
      </c>
      <c r="Q75" s="51">
        <f t="shared" si="4"/>
        <v>65.175774674209123</v>
      </c>
      <c r="R75" s="51">
        <f t="shared" si="4"/>
        <v>38.561306338308746</v>
      </c>
    </row>
    <row r="76" spans="1:18">
      <c r="A76">
        <v>4</v>
      </c>
      <c r="B76" t="s">
        <v>75</v>
      </c>
      <c r="C76" s="51">
        <f t="shared" si="4"/>
        <v>61.163312916832361</v>
      </c>
      <c r="D76" s="51">
        <f t="shared" si="4"/>
        <v>190.60089868873189</v>
      </c>
      <c r="E76" s="51">
        <f t="shared" si="4"/>
        <v>90.900529725618824</v>
      </c>
      <c r="F76" s="51">
        <f t="shared" si="4"/>
        <v>62.09048964143998</v>
      </c>
      <c r="G76" s="51">
        <f t="shared" si="4"/>
        <v>47.084204247970554</v>
      </c>
      <c r="H76" s="51">
        <f t="shared" si="4"/>
        <v>111.98673143757924</v>
      </c>
      <c r="I76" s="51">
        <f t="shared" si="4"/>
        <v>60.001397064205655</v>
      </c>
      <c r="J76" s="51">
        <f t="shared" si="4"/>
        <v>35.856965349620054</v>
      </c>
      <c r="K76" s="51">
        <f t="shared" si="4"/>
        <v>15.596021728063704</v>
      </c>
      <c r="L76" s="51">
        <f t="shared" si="4"/>
        <v>23.675631844771623</v>
      </c>
      <c r="M76" s="51">
        <f t="shared" si="4"/>
        <v>10.986326514397199</v>
      </c>
      <c r="N76" s="51">
        <f t="shared" si="4"/>
        <v>5.2967142008606283</v>
      </c>
      <c r="O76" s="51">
        <f t="shared" si="4"/>
        <v>40.556846804394795</v>
      </c>
      <c r="P76" s="51">
        <f t="shared" si="4"/>
        <v>93.539528481472345</v>
      </c>
      <c r="Q76" s="51">
        <f t="shared" si="4"/>
        <v>49.939198662686394</v>
      </c>
      <c r="R76" s="51">
        <f t="shared" si="4"/>
        <v>29.384133724671191</v>
      </c>
    </row>
    <row r="77" spans="1:18">
      <c r="A77">
        <v>5</v>
      </c>
      <c r="B77" t="s">
        <v>78</v>
      </c>
      <c r="C77" s="51">
        <f t="shared" si="4"/>
        <v>71.210616923988624</v>
      </c>
      <c r="D77" s="51">
        <f t="shared" si="4"/>
        <v>221.81061361877443</v>
      </c>
      <c r="E77" s="51">
        <f t="shared" si="4"/>
        <v>105.84965590157964</v>
      </c>
      <c r="F77" s="51">
        <f t="shared" si="4"/>
        <v>72.255795125742907</v>
      </c>
      <c r="G77" s="51">
        <f t="shared" si="4"/>
        <v>54.804369966155683</v>
      </c>
      <c r="H77" s="51">
        <f t="shared" si="4"/>
        <v>130.31394723195982</v>
      </c>
      <c r="I77" s="51">
        <f t="shared" si="4"/>
        <v>69.846400966278765</v>
      </c>
      <c r="J77" s="51">
        <f t="shared" si="4"/>
        <v>41.71097830415021</v>
      </c>
      <c r="K77" s="51">
        <f t="shared" si="4"/>
        <v>18.148667186628639</v>
      </c>
      <c r="L77" s="51">
        <f t="shared" si="4"/>
        <v>27.555122941126022</v>
      </c>
      <c r="M77" s="51">
        <f t="shared" si="4"/>
        <v>12.778671331540036</v>
      </c>
      <c r="N77" s="51">
        <f t="shared" si="4"/>
        <v>6.1520057261634662</v>
      </c>
      <c r="O77" s="51">
        <f t="shared" si="4"/>
        <v>47.20438618679519</v>
      </c>
      <c r="P77" s="51">
        <f t="shared" si="4"/>
        <v>108.85095359627627</v>
      </c>
      <c r="Q77" s="51">
        <f t="shared" si="4"/>
        <v>58.129509528026375</v>
      </c>
      <c r="R77" s="51">
        <f t="shared" si="4"/>
        <v>34.172944575248678</v>
      </c>
    </row>
    <row r="78" spans="1:18">
      <c r="A78">
        <v>6</v>
      </c>
      <c r="B78" t="s">
        <v>81</v>
      </c>
      <c r="C78" s="51">
        <f t="shared" si="4"/>
        <v>68.674713415221092</v>
      </c>
      <c r="D78" s="51">
        <f t="shared" si="4"/>
        <v>213.66927566134896</v>
      </c>
      <c r="E78" s="51">
        <f t="shared" si="4"/>
        <v>102.12100977081093</v>
      </c>
      <c r="F78" s="51">
        <f t="shared" si="4"/>
        <v>69.599785104294824</v>
      </c>
      <c r="G78" s="51">
        <f t="shared" si="4"/>
        <v>52.818015503935747</v>
      </c>
      <c r="H78" s="51">
        <f t="shared" si="4"/>
        <v>125.50693250935662</v>
      </c>
      <c r="I78" s="51">
        <f t="shared" si="4"/>
        <v>67.331458052562397</v>
      </c>
      <c r="J78" s="51">
        <f t="shared" si="4"/>
        <v>40.138097775252788</v>
      </c>
      <c r="K78" s="51">
        <f t="shared" si="4"/>
        <v>17.479864124281679</v>
      </c>
      <c r="L78" s="51">
        <f t="shared" si="4"/>
        <v>26.550394636219387</v>
      </c>
      <c r="M78" s="51">
        <f t="shared" si="4"/>
        <v>12.29369430697583</v>
      </c>
      <c r="N78" s="51">
        <f t="shared" si="4"/>
        <v>5.8971658604858366</v>
      </c>
      <c r="O78" s="51">
        <f t="shared" si="4"/>
        <v>45.487767158937451</v>
      </c>
      <c r="P78" s="51">
        <f t="shared" si="4"/>
        <v>104.84337813666625</v>
      </c>
      <c r="Q78" s="51">
        <f t="shared" si="4"/>
        <v>56.027532845064414</v>
      </c>
      <c r="R78" s="51">
        <f t="shared" si="4"/>
        <v>32.863890139431554</v>
      </c>
    </row>
    <row r="79" spans="1:18">
      <c r="A79">
        <v>7</v>
      </c>
      <c r="B79" t="s">
        <v>84</v>
      </c>
      <c r="C79" s="51">
        <f t="shared" si="4"/>
        <v>40.898270292934761</v>
      </c>
      <c r="D79" s="51">
        <f t="shared" si="4"/>
        <v>128.17078380208852</v>
      </c>
      <c r="E79" s="51">
        <f t="shared" si="4"/>
        <v>60.661372388478156</v>
      </c>
      <c r="F79" s="51">
        <f t="shared" si="4"/>
        <v>41.764839106810868</v>
      </c>
      <c r="G79" s="51">
        <f t="shared" si="4"/>
        <v>31.587178029383644</v>
      </c>
      <c r="H79" s="51">
        <f t="shared" si="4"/>
        <v>75.37747043585918</v>
      </c>
      <c r="I79" s="51">
        <f t="shared" si="4"/>
        <v>40.203501739179288</v>
      </c>
      <c r="J79" s="51">
        <f t="shared" si="4"/>
        <v>24.236903020716341</v>
      </c>
      <c r="K79" s="51">
        <f t="shared" si="4"/>
        <v>10.495596294660155</v>
      </c>
      <c r="L79" s="51">
        <f t="shared" si="4"/>
        <v>15.901038674283337</v>
      </c>
      <c r="M79" s="51">
        <f t="shared" si="4"/>
        <v>7.4352513324884857</v>
      </c>
      <c r="N79" s="51">
        <f t="shared" si="4"/>
        <v>3.6481552403150905</v>
      </c>
      <c r="O79" s="51">
        <f t="shared" si="4"/>
        <v>27.225215986278481</v>
      </c>
      <c r="P79" s="51">
        <f t="shared" si="4"/>
        <v>62.93785416407809</v>
      </c>
      <c r="Q79" s="51">
        <f t="shared" si="4"/>
        <v>33.487934928433432</v>
      </c>
      <c r="R79" s="51">
        <f t="shared" si="4"/>
        <v>19.92241817300933</v>
      </c>
    </row>
    <row r="80" spans="1:18">
      <c r="A80">
        <v>8</v>
      </c>
      <c r="B80" t="s">
        <v>86</v>
      </c>
      <c r="C80" s="51">
        <f t="shared" si="4"/>
        <v>54.544685541899973</v>
      </c>
      <c r="D80" s="51">
        <f t="shared" si="4"/>
        <v>168.67838395256459</v>
      </c>
      <c r="E80" s="51">
        <f t="shared" si="4"/>
        <v>81.282318623816394</v>
      </c>
      <c r="F80" s="51">
        <f t="shared" si="4"/>
        <v>54.92793301504463</v>
      </c>
      <c r="G80" s="51">
        <f t="shared" si="4"/>
        <v>41.803406344091776</v>
      </c>
      <c r="H80" s="51">
        <f t="shared" si="4"/>
        <v>98.978021733144587</v>
      </c>
      <c r="I80" s="51">
        <f t="shared" si="4"/>
        <v>53.360679658961075</v>
      </c>
      <c r="J80" s="51">
        <f t="shared" si="4"/>
        <v>31.508520458240238</v>
      </c>
      <c r="K80" s="51">
        <f t="shared" si="4"/>
        <v>13.787894129649265</v>
      </c>
      <c r="L80" s="51">
        <f t="shared" si="4"/>
        <v>20.988111460343095</v>
      </c>
      <c r="M80" s="51">
        <f t="shared" si="4"/>
        <v>9.6373860056918073</v>
      </c>
      <c r="N80" s="51">
        <f t="shared" si="4"/>
        <v>4.5321672219539701</v>
      </c>
      <c r="O80" s="51">
        <f t="shared" si="4"/>
        <v>35.977519760765851</v>
      </c>
      <c r="P80" s="51">
        <f t="shared" si="4"/>
        <v>82.714959568742998</v>
      </c>
      <c r="Q80" s="51">
        <f t="shared" si="4"/>
        <v>44.364388697708783</v>
      </c>
      <c r="R80" s="51">
        <f t="shared" si="4"/>
        <v>25.711440166295258</v>
      </c>
    </row>
    <row r="81" spans="1:18">
      <c r="A81">
        <v>9</v>
      </c>
      <c r="B81" t="s">
        <v>88</v>
      </c>
      <c r="C81" s="51">
        <f t="shared" si="4"/>
        <v>99.138762007057267</v>
      </c>
      <c r="D81" s="51">
        <f t="shared" si="4"/>
        <v>307.59476402016321</v>
      </c>
      <c r="E81" s="51">
        <f t="shared" si="4"/>
        <v>147.56624425766154</v>
      </c>
      <c r="F81" s="51">
        <f t="shared" si="4"/>
        <v>100.18076333290868</v>
      </c>
      <c r="G81" s="51">
        <f t="shared" si="4"/>
        <v>76.125205439354616</v>
      </c>
      <c r="H81" s="51">
        <f t="shared" si="4"/>
        <v>180.59275213175172</v>
      </c>
      <c r="I81" s="51">
        <f t="shared" si="4"/>
        <v>97.101856962895809</v>
      </c>
      <c r="J81" s="51">
        <f t="shared" si="4"/>
        <v>57.633569263829877</v>
      </c>
      <c r="K81" s="51">
        <f t="shared" si="4"/>
        <v>25.154245852534725</v>
      </c>
      <c r="L81" s="51">
        <f t="shared" si="4"/>
        <v>38.245096876211832</v>
      </c>
      <c r="M81" s="51">
        <f t="shared" si="4"/>
        <v>17.641274747100308</v>
      </c>
      <c r="N81" s="51">
        <f t="shared" si="4"/>
        <v>8.3865516369767583</v>
      </c>
      <c r="O81" s="51">
        <f t="shared" si="4"/>
        <v>65.540043311008645</v>
      </c>
      <c r="P81" s="51">
        <f t="shared" si="4"/>
        <v>150.88717039914587</v>
      </c>
      <c r="Q81" s="51">
        <f t="shared" si="4"/>
        <v>80.768340481996006</v>
      </c>
      <c r="R81" s="51">
        <f t="shared" si="4"/>
        <v>47.116197449536884</v>
      </c>
    </row>
    <row r="82" spans="1:18">
      <c r="A82">
        <v>10</v>
      </c>
      <c r="B82" t="s">
        <v>91</v>
      </c>
      <c r="C82" s="51">
        <f t="shared" si="4"/>
        <v>53.391707573319728</v>
      </c>
      <c r="D82" s="51">
        <f t="shared" si="4"/>
        <v>166.10022967259425</v>
      </c>
      <c r="E82" s="51">
        <f t="shared" si="4"/>
        <v>79.397941263243013</v>
      </c>
      <c r="F82" s="51">
        <f t="shared" si="4"/>
        <v>54.10452891164875</v>
      </c>
      <c r="G82" s="51">
        <f t="shared" si="4"/>
        <v>41.061118248689887</v>
      </c>
      <c r="H82" s="51">
        <f t="shared" si="4"/>
        <v>97.563561116150382</v>
      </c>
      <c r="I82" s="51">
        <f t="shared" si="4"/>
        <v>52.345255814651367</v>
      </c>
      <c r="J82" s="51">
        <f t="shared" si="4"/>
        <v>31.198948314411918</v>
      </c>
      <c r="K82" s="51">
        <f t="shared" si="4"/>
        <v>13.588127644112255</v>
      </c>
      <c r="L82" s="51">
        <f t="shared" si="4"/>
        <v>20.640011366246412</v>
      </c>
      <c r="M82" s="51">
        <f t="shared" si="4"/>
        <v>9.5555278825992946</v>
      </c>
      <c r="N82" s="51">
        <f t="shared" si="4"/>
        <v>4.5820451768239332</v>
      </c>
      <c r="O82" s="51">
        <f t="shared" si="4"/>
        <v>35.362087716706412</v>
      </c>
      <c r="P82" s="51">
        <f t="shared" si="4"/>
        <v>81.501218910364926</v>
      </c>
      <c r="Q82" s="51">
        <f t="shared" si="4"/>
        <v>43.556598171728055</v>
      </c>
      <c r="R82" s="51">
        <f t="shared" si="4"/>
        <v>25.543201897074798</v>
      </c>
    </row>
    <row r="83" spans="1:18">
      <c r="A83">
        <v>11</v>
      </c>
      <c r="B83" t="s">
        <v>94</v>
      </c>
      <c r="C83" s="51">
        <f t="shared" si="4"/>
        <v>74.894265889737355</v>
      </c>
      <c r="D83" s="51">
        <f t="shared" si="4"/>
        <v>233.99082821620095</v>
      </c>
      <c r="E83" s="51">
        <f t="shared" si="4"/>
        <v>111.20627040537292</v>
      </c>
      <c r="F83" s="51">
        <f t="shared" si="4"/>
        <v>76.2350135253335</v>
      </c>
      <c r="G83" s="51">
        <f t="shared" si="4"/>
        <v>57.740442601466803</v>
      </c>
      <c r="H83" s="51">
        <f t="shared" si="4"/>
        <v>137.53967823810976</v>
      </c>
      <c r="I83" s="51">
        <f t="shared" si="4"/>
        <v>73.539958771397181</v>
      </c>
      <c r="J83" s="51">
        <f t="shared" si="4"/>
        <v>44.123582467362809</v>
      </c>
      <c r="K83" s="51">
        <f t="shared" si="4"/>
        <v>19.153051069508656</v>
      </c>
      <c r="L83" s="51">
        <f t="shared" si="4"/>
        <v>29.048857811552292</v>
      </c>
      <c r="M83" s="51">
        <f t="shared" si="4"/>
        <v>13.526851355449912</v>
      </c>
      <c r="N83" s="51">
        <f t="shared" si="4"/>
        <v>6.5744319513563747</v>
      </c>
      <c r="O83" s="51">
        <f t="shared" si="4"/>
        <v>49.749971123543766</v>
      </c>
      <c r="P83" s="51">
        <f t="shared" si="4"/>
        <v>114.8641166044745</v>
      </c>
      <c r="Q83" s="51">
        <f t="shared" si="4"/>
        <v>61.229457877041057</v>
      </c>
      <c r="R83" s="51">
        <f t="shared" si="4"/>
        <v>36.209055608073996</v>
      </c>
    </row>
    <row r="84" spans="1:18">
      <c r="A84">
        <v>12</v>
      </c>
      <c r="B84" t="s">
        <v>97</v>
      </c>
      <c r="C84" s="51">
        <f t="shared" si="4"/>
        <v>37.619050643979051</v>
      </c>
      <c r="D84" s="51">
        <f t="shared" si="4"/>
        <v>117.47427485251515</v>
      </c>
      <c r="E84" s="51">
        <f t="shared" si="4"/>
        <v>55.868212948436174</v>
      </c>
      <c r="F84" s="51">
        <f t="shared" si="4"/>
        <v>38.272578729569311</v>
      </c>
      <c r="G84" s="51">
        <f t="shared" si="4"/>
        <v>28.994422297810619</v>
      </c>
      <c r="H84" s="51">
        <f t="shared" si="4"/>
        <v>69.045568704167835</v>
      </c>
      <c r="I84" s="51">
        <f t="shared" si="4"/>
        <v>36.932149072049363</v>
      </c>
      <c r="J84" s="51">
        <f t="shared" si="4"/>
        <v>22.142043836788538</v>
      </c>
      <c r="K84" s="51">
        <f t="shared" si="4"/>
        <v>9.6150812548462223</v>
      </c>
      <c r="L84" s="51">
        <f t="shared" si="4"/>
        <v>14.585472060827373</v>
      </c>
      <c r="M84" s="51">
        <f t="shared" si="4"/>
        <v>6.7872862990718899</v>
      </c>
      <c r="N84" s="51">
        <f t="shared" si="4"/>
        <v>3.293712045736982</v>
      </c>
      <c r="O84" s="51">
        <f t="shared" si="4"/>
        <v>24.980625927279011</v>
      </c>
      <c r="P84" s="51">
        <f t="shared" si="4"/>
        <v>57.6641770910365</v>
      </c>
      <c r="Q84" s="51">
        <f t="shared" si="4"/>
        <v>30.747609591908535</v>
      </c>
      <c r="R84" s="51">
        <f t="shared" si="4"/>
        <v>18.165503962090124</v>
      </c>
    </row>
    <row r="87" spans="1:18">
      <c r="B87" t="s">
        <v>112</v>
      </c>
      <c r="C87">
        <v>2035</v>
      </c>
    </row>
    <row r="88" spans="1:18">
      <c r="C88" s="24" t="s">
        <v>0</v>
      </c>
      <c r="D88" s="24" t="s">
        <v>1</v>
      </c>
      <c r="E88" s="24" t="s">
        <v>2</v>
      </c>
      <c r="F88" s="24" t="s">
        <v>3</v>
      </c>
      <c r="G88" s="24" t="s">
        <v>4</v>
      </c>
      <c r="H88" s="24" t="s">
        <v>5</v>
      </c>
      <c r="I88" s="24" t="s">
        <v>6</v>
      </c>
      <c r="J88" s="24" t="s">
        <v>7</v>
      </c>
      <c r="K88" s="24" t="s">
        <v>8</v>
      </c>
      <c r="L88" s="24" t="s">
        <v>9</v>
      </c>
      <c r="M88" s="24" t="s">
        <v>10</v>
      </c>
      <c r="N88" s="24" t="s">
        <v>11</v>
      </c>
      <c r="O88" s="24" t="s">
        <v>12</v>
      </c>
      <c r="P88" s="24" t="s">
        <v>13</v>
      </c>
      <c r="Q88" s="24" t="s">
        <v>14</v>
      </c>
      <c r="R88" s="25" t="s">
        <v>15</v>
      </c>
    </row>
    <row r="89" spans="1:18">
      <c r="A89">
        <v>1</v>
      </c>
      <c r="B89" t="s">
        <v>66</v>
      </c>
      <c r="C89" s="51">
        <f t="shared" ref="C89:R100" si="5">1000*$H$56*(INDEX($C$20:$AG$32,MATCH($B89,$B$20:$B$32,0),MATCH($C$87,$C$19:$AG$19,0))*INDEX($C$37:$R$37,1,MATCH(C$57,$C$35:$R$35,0))+INDEX($C$36:$R$36,1,MATCH(C$57,$C$35:$R$35,0))*INDEX($D$3:$AG$15,MATCH($B89,$B$3:$B$15,0),MATCH($C$87,$D$2:$AG$2,0)))/8760</f>
        <v>73.590108497245552</v>
      </c>
      <c r="D89" s="51">
        <f t="shared" si="5"/>
        <v>229.4043445700475</v>
      </c>
      <c r="E89" s="51">
        <f t="shared" si="5"/>
        <v>109.35597496246871</v>
      </c>
      <c r="F89" s="51">
        <f t="shared" si="5"/>
        <v>74.732439511684575</v>
      </c>
      <c r="G89" s="51">
        <f t="shared" si="5"/>
        <v>56.661700197285256</v>
      </c>
      <c r="H89" s="51">
        <f t="shared" si="5"/>
        <v>134.7932679802617</v>
      </c>
      <c r="I89" s="51">
        <f t="shared" si="5"/>
        <v>72.201044361713741</v>
      </c>
      <c r="J89" s="51">
        <f t="shared" si="5"/>
        <v>43.170434609905108</v>
      </c>
      <c r="K89" s="51">
        <f t="shared" si="5"/>
        <v>18.771998221217125</v>
      </c>
      <c r="L89" s="51">
        <f t="shared" si="5"/>
        <v>28.493481702252506</v>
      </c>
      <c r="M89" s="51">
        <f t="shared" si="5"/>
        <v>13.228125401387723</v>
      </c>
      <c r="N89" s="51">
        <f t="shared" si="5"/>
        <v>6.3844206159273877</v>
      </c>
      <c r="O89" s="51">
        <f t="shared" si="5"/>
        <v>48.808447322769226</v>
      </c>
      <c r="P89" s="51">
        <f t="shared" si="5"/>
        <v>112.58672942437281</v>
      </c>
      <c r="Q89" s="51">
        <f t="shared" si="5"/>
        <v>60.095853862711905</v>
      </c>
      <c r="R89" s="51">
        <f t="shared" si="5"/>
        <v>35.383982092082647</v>
      </c>
    </row>
    <row r="90" spans="1:18">
      <c r="A90">
        <v>2</v>
      </c>
      <c r="B90" t="s">
        <v>69</v>
      </c>
      <c r="C90" s="51">
        <f t="shared" si="5"/>
        <v>197.57039465008418</v>
      </c>
      <c r="D90" s="51">
        <f t="shared" si="5"/>
        <v>617.09868083047559</v>
      </c>
      <c r="E90" s="51">
        <f t="shared" si="5"/>
        <v>293.38924562543485</v>
      </c>
      <c r="F90" s="51">
        <f t="shared" si="5"/>
        <v>201.05016273300575</v>
      </c>
      <c r="G90" s="51">
        <f t="shared" si="5"/>
        <v>152.29485531756657</v>
      </c>
      <c r="H90" s="51">
        <f t="shared" si="5"/>
        <v>362.71379312954207</v>
      </c>
      <c r="I90" s="51">
        <f t="shared" si="5"/>
        <v>193.97871281660855</v>
      </c>
      <c r="J90" s="51">
        <f t="shared" si="5"/>
        <v>116.33732110911369</v>
      </c>
      <c r="K90" s="51">
        <f t="shared" si="5"/>
        <v>50.510068141708068</v>
      </c>
      <c r="L90" s="51">
        <f t="shared" si="5"/>
        <v>76.614462735171372</v>
      </c>
      <c r="M90" s="51">
        <f t="shared" si="5"/>
        <v>35.663100867657541</v>
      </c>
      <c r="N90" s="51">
        <f t="shared" si="5"/>
        <v>17.318652603155808</v>
      </c>
      <c r="O90" s="51">
        <f t="shared" si="5"/>
        <v>131.21543697709745</v>
      </c>
      <c r="P90" s="51">
        <f t="shared" si="5"/>
        <v>302.92006193699302</v>
      </c>
      <c r="Q90" s="51">
        <f t="shared" si="5"/>
        <v>161.50076866544458</v>
      </c>
      <c r="R90" s="51">
        <f t="shared" si="5"/>
        <v>95.455692317562125</v>
      </c>
    </row>
    <row r="91" spans="1:18">
      <c r="A91">
        <v>3</v>
      </c>
      <c r="B91" t="s">
        <v>72</v>
      </c>
      <c r="C91" s="51">
        <f t="shared" si="5"/>
        <v>153.72917118585974</v>
      </c>
      <c r="D91" s="51">
        <f t="shared" si="5"/>
        <v>480.41159089858513</v>
      </c>
      <c r="E91" s="51">
        <f t="shared" si="5"/>
        <v>228.24386614172442</v>
      </c>
      <c r="F91" s="51">
        <f t="shared" si="5"/>
        <v>156.52165556177991</v>
      </c>
      <c r="G91" s="51">
        <f t="shared" si="5"/>
        <v>118.53588971984728</v>
      </c>
      <c r="H91" s="51">
        <f t="shared" si="5"/>
        <v>282.39732628635056</v>
      </c>
      <c r="I91" s="51">
        <f t="shared" si="5"/>
        <v>150.9627762693969</v>
      </c>
      <c r="J91" s="51">
        <f t="shared" si="5"/>
        <v>90.611467408447169</v>
      </c>
      <c r="K91" s="51">
        <f t="shared" si="5"/>
        <v>39.324841153968656</v>
      </c>
      <c r="L91" s="51">
        <f t="shared" si="5"/>
        <v>59.637595832258796</v>
      </c>
      <c r="M91" s="51">
        <f t="shared" si="5"/>
        <v>27.780027419191722</v>
      </c>
      <c r="N91" s="51">
        <f t="shared" si="5"/>
        <v>13.51223294359616</v>
      </c>
      <c r="O91" s="51">
        <f t="shared" si="5"/>
        <v>102.13496384129661</v>
      </c>
      <c r="P91" s="51">
        <f t="shared" si="5"/>
        <v>235.83597106926348</v>
      </c>
      <c r="Q91" s="51">
        <f t="shared" si="5"/>
        <v>125.69613687168903</v>
      </c>
      <c r="R91" s="51">
        <f t="shared" si="5"/>
        <v>74.368233652452588</v>
      </c>
    </row>
    <row r="92" spans="1:18">
      <c r="A92">
        <v>4</v>
      </c>
      <c r="B92" t="s">
        <v>75</v>
      </c>
      <c r="C92" s="51">
        <f t="shared" si="5"/>
        <v>117.95781776817668</v>
      </c>
      <c r="D92" s="51">
        <f t="shared" si="5"/>
        <v>367.58744747112581</v>
      </c>
      <c r="E92" s="51">
        <f t="shared" si="5"/>
        <v>175.30816447083635</v>
      </c>
      <c r="F92" s="51">
        <f t="shared" si="5"/>
        <v>119.74594430849139</v>
      </c>
      <c r="G92" s="51">
        <f t="shared" si="5"/>
        <v>90.8052510496575</v>
      </c>
      <c r="H92" s="51">
        <f t="shared" si="5"/>
        <v>215.97441062961715</v>
      </c>
      <c r="I92" s="51">
        <f t="shared" si="5"/>
        <v>115.71698005239664</v>
      </c>
      <c r="J92" s="51">
        <f t="shared" si="5"/>
        <v>69.152718888552968</v>
      </c>
      <c r="K92" s="51">
        <f t="shared" si="5"/>
        <v>30.078041904122863</v>
      </c>
      <c r="L92" s="51">
        <f t="shared" si="5"/>
        <v>45.660147129202414</v>
      </c>
      <c r="M92" s="51">
        <f t="shared" si="5"/>
        <v>21.187915420623174</v>
      </c>
      <c r="N92" s="51">
        <f t="shared" si="5"/>
        <v>10.215091673088352</v>
      </c>
      <c r="O92" s="51">
        <f t="shared" si="5"/>
        <v>78.216775979904256</v>
      </c>
      <c r="P92" s="51">
        <f t="shared" si="5"/>
        <v>180.39766207141096</v>
      </c>
      <c r="Q92" s="51">
        <f t="shared" si="5"/>
        <v>96.311311706609473</v>
      </c>
      <c r="R92" s="51">
        <f t="shared" si="5"/>
        <v>56.669400754723029</v>
      </c>
    </row>
    <row r="93" spans="1:18">
      <c r="A93">
        <v>5</v>
      </c>
      <c r="B93" t="s">
        <v>78</v>
      </c>
      <c r="C93" s="51">
        <f t="shared" si="5"/>
        <v>137.33476121054946</v>
      </c>
      <c r="D93" s="51">
        <f t="shared" si="5"/>
        <v>427.777611979065</v>
      </c>
      <c r="E93" s="51">
        <f t="shared" si="5"/>
        <v>204.13862209590363</v>
      </c>
      <c r="F93" s="51">
        <f t="shared" si="5"/>
        <v>139.35046202821846</v>
      </c>
      <c r="G93" s="51">
        <f t="shared" si="5"/>
        <v>105.69414207758597</v>
      </c>
      <c r="H93" s="51">
        <f t="shared" si="5"/>
        <v>251.31975537592248</v>
      </c>
      <c r="I93" s="51">
        <f t="shared" si="5"/>
        <v>134.70377329210905</v>
      </c>
      <c r="J93" s="51">
        <f t="shared" si="5"/>
        <v>80.442601015146835</v>
      </c>
      <c r="K93" s="51">
        <f t="shared" si="5"/>
        <v>35.001001002783802</v>
      </c>
      <c r="L93" s="51">
        <f t="shared" si="5"/>
        <v>53.142022815028753</v>
      </c>
      <c r="M93" s="51">
        <f t="shared" si="5"/>
        <v>24.644580425112935</v>
      </c>
      <c r="N93" s="51">
        <f t="shared" si="5"/>
        <v>11.864582471886685</v>
      </c>
      <c r="O93" s="51">
        <f t="shared" si="5"/>
        <v>91.037030503105001</v>
      </c>
      <c r="P93" s="51">
        <f t="shared" si="5"/>
        <v>209.92683907853279</v>
      </c>
      <c r="Q93" s="51">
        <f t="shared" si="5"/>
        <v>112.10691123262229</v>
      </c>
      <c r="R93" s="51">
        <f t="shared" si="5"/>
        <v>65.904964537979595</v>
      </c>
    </row>
    <row r="94" spans="1:18">
      <c r="A94">
        <v>6</v>
      </c>
      <c r="B94" t="s">
        <v>81</v>
      </c>
      <c r="C94" s="51">
        <f t="shared" si="5"/>
        <v>132.44409015792638</v>
      </c>
      <c r="D94" s="51">
        <f t="shared" si="5"/>
        <v>412.07646020403013</v>
      </c>
      <c r="E94" s="51">
        <f t="shared" si="5"/>
        <v>196.94766170084966</v>
      </c>
      <c r="F94" s="51">
        <f t="shared" si="5"/>
        <v>134.22815698685429</v>
      </c>
      <c r="G94" s="51">
        <f t="shared" si="5"/>
        <v>101.86331561473324</v>
      </c>
      <c r="H94" s="51">
        <f t="shared" si="5"/>
        <v>242.0490841251877</v>
      </c>
      <c r="I94" s="51">
        <f t="shared" si="5"/>
        <v>129.85352624422745</v>
      </c>
      <c r="J94" s="51">
        <f t="shared" si="5"/>
        <v>77.409188566558953</v>
      </c>
      <c r="K94" s="51">
        <f t="shared" si="5"/>
        <v>33.711166525400373</v>
      </c>
      <c r="L94" s="51">
        <f t="shared" si="5"/>
        <v>51.204332512708817</v>
      </c>
      <c r="M94" s="51">
        <f t="shared" si="5"/>
        <v>23.709267592024819</v>
      </c>
      <c r="N94" s="51">
        <f t="shared" si="5"/>
        <v>11.373105588079829</v>
      </c>
      <c r="O94" s="51">
        <f t="shared" si="5"/>
        <v>87.726408092236511</v>
      </c>
      <c r="P94" s="51">
        <f t="shared" si="5"/>
        <v>202.19794354928493</v>
      </c>
      <c r="Q94" s="51">
        <f t="shared" si="5"/>
        <v>108.05309905833852</v>
      </c>
      <c r="R94" s="51">
        <f t="shared" si="5"/>
        <v>63.380359554617996</v>
      </c>
    </row>
    <row r="95" spans="1:18">
      <c r="A95">
        <v>7</v>
      </c>
      <c r="B95" t="s">
        <v>84</v>
      </c>
      <c r="C95" s="51">
        <f t="shared" si="5"/>
        <v>78.875235564945626</v>
      </c>
      <c r="D95" s="51">
        <f t="shared" si="5"/>
        <v>247.18651161831357</v>
      </c>
      <c r="E95" s="51">
        <f t="shared" si="5"/>
        <v>116.98978960635073</v>
      </c>
      <c r="F95" s="51">
        <f t="shared" si="5"/>
        <v>80.546475420278128</v>
      </c>
      <c r="G95" s="51">
        <f t="shared" si="5"/>
        <v>60.918129056668455</v>
      </c>
      <c r="H95" s="51">
        <f t="shared" si="5"/>
        <v>145.37083584058556</v>
      </c>
      <c r="I95" s="51">
        <f t="shared" si="5"/>
        <v>77.535324782702929</v>
      </c>
      <c r="J95" s="51">
        <f t="shared" si="5"/>
        <v>46.742598682810097</v>
      </c>
      <c r="K95" s="51">
        <f t="shared" si="5"/>
        <v>20.241507139701731</v>
      </c>
      <c r="L95" s="51">
        <f t="shared" si="5"/>
        <v>30.666288871832151</v>
      </c>
      <c r="M95" s="51">
        <f t="shared" si="5"/>
        <v>14.339413284084937</v>
      </c>
      <c r="N95" s="51">
        <f t="shared" si="5"/>
        <v>7.0357279634648178</v>
      </c>
      <c r="O95" s="51">
        <f t="shared" si="5"/>
        <v>52.505773687822781</v>
      </c>
      <c r="P95" s="51">
        <f t="shared" si="5"/>
        <v>121.38014731643632</v>
      </c>
      <c r="Q95" s="51">
        <f t="shared" si="5"/>
        <v>64.583874504835904</v>
      </c>
      <c r="R95" s="51">
        <f t="shared" si="5"/>
        <v>38.421806476517993</v>
      </c>
    </row>
    <row r="96" spans="1:18">
      <c r="A96">
        <v>8</v>
      </c>
      <c r="B96" t="s">
        <v>86</v>
      </c>
      <c r="C96" s="51">
        <f t="shared" si="5"/>
        <v>105.19332211652136</v>
      </c>
      <c r="D96" s="51">
        <f t="shared" si="5"/>
        <v>325.30831190851745</v>
      </c>
      <c r="E96" s="51">
        <f t="shared" si="5"/>
        <v>156.75875734593163</v>
      </c>
      <c r="F96" s="51">
        <f t="shared" si="5"/>
        <v>105.93244224330037</v>
      </c>
      <c r="G96" s="51">
        <f t="shared" si="5"/>
        <v>80.620855092177024</v>
      </c>
      <c r="H96" s="51">
        <f t="shared" si="5"/>
        <v>190.88618477106459</v>
      </c>
      <c r="I96" s="51">
        <f t="shared" si="5"/>
        <v>102.90988219942493</v>
      </c>
      <c r="J96" s="51">
        <f t="shared" si="5"/>
        <v>60.766432312320461</v>
      </c>
      <c r="K96" s="51">
        <f t="shared" si="5"/>
        <v>26.590938678609294</v>
      </c>
      <c r="L96" s="51">
        <f t="shared" si="5"/>
        <v>40.477072102090254</v>
      </c>
      <c r="M96" s="51">
        <f t="shared" si="5"/>
        <v>18.586387296691342</v>
      </c>
      <c r="N96" s="51">
        <f t="shared" si="5"/>
        <v>8.7406082137683736</v>
      </c>
      <c r="O96" s="51">
        <f t="shared" si="5"/>
        <v>69.38521668147699</v>
      </c>
      <c r="P96" s="51">
        <f t="shared" si="5"/>
        <v>159.52170773971864</v>
      </c>
      <c r="Q96" s="51">
        <f t="shared" si="5"/>
        <v>85.559892488438365</v>
      </c>
      <c r="R96" s="51">
        <f t="shared" si="5"/>
        <v>49.586348892140869</v>
      </c>
    </row>
    <row r="97" spans="1:18">
      <c r="A97">
        <v>9</v>
      </c>
      <c r="B97" t="s">
        <v>88</v>
      </c>
      <c r="C97" s="51">
        <f t="shared" si="5"/>
        <v>191.19618387075334</v>
      </c>
      <c r="D97" s="51">
        <f t="shared" si="5"/>
        <v>593.21847346745756</v>
      </c>
      <c r="E97" s="51">
        <f t="shared" si="5"/>
        <v>284.59204249691862</v>
      </c>
      <c r="F97" s="51">
        <f t="shared" si="5"/>
        <v>193.20575785632388</v>
      </c>
      <c r="G97" s="51">
        <f t="shared" si="5"/>
        <v>146.81289620446961</v>
      </c>
      <c r="H97" s="51">
        <f t="shared" si="5"/>
        <v>348.28602196837841</v>
      </c>
      <c r="I97" s="51">
        <f t="shared" si="5"/>
        <v>187.26786699987048</v>
      </c>
      <c r="J97" s="51">
        <f t="shared" si="5"/>
        <v>111.15045500881475</v>
      </c>
      <c r="K97" s="51">
        <f t="shared" si="5"/>
        <v>48.511759858459826</v>
      </c>
      <c r="L97" s="51">
        <f t="shared" si="5"/>
        <v>73.758401118408543</v>
      </c>
      <c r="M97" s="51">
        <f t="shared" si="5"/>
        <v>34.02245844083631</v>
      </c>
      <c r="N97" s="51">
        <f t="shared" si="5"/>
        <v>16.17406387131232</v>
      </c>
      <c r="O97" s="51">
        <f t="shared" si="5"/>
        <v>126.39865495694528</v>
      </c>
      <c r="P97" s="51">
        <f t="shared" si="5"/>
        <v>290.99668576978132</v>
      </c>
      <c r="Q97" s="51">
        <f t="shared" si="5"/>
        <v>155.76751378670659</v>
      </c>
      <c r="R97" s="51">
        <f t="shared" si="5"/>
        <v>90.866952224106868</v>
      </c>
    </row>
    <row r="98" spans="1:18">
      <c r="A98">
        <v>10</v>
      </c>
      <c r="B98" t="s">
        <v>91</v>
      </c>
      <c r="C98" s="51">
        <f t="shared" si="5"/>
        <v>102.96972174854518</v>
      </c>
      <c r="D98" s="51">
        <f t="shared" si="5"/>
        <v>320.33615722571756</v>
      </c>
      <c r="E98" s="51">
        <f t="shared" si="5"/>
        <v>153.12460100768297</v>
      </c>
      <c r="F98" s="51">
        <f t="shared" si="5"/>
        <v>104.34444861532258</v>
      </c>
      <c r="G98" s="51">
        <f t="shared" si="5"/>
        <v>79.189299479616238</v>
      </c>
      <c r="H98" s="51">
        <f t="shared" si="5"/>
        <v>188.15829643828999</v>
      </c>
      <c r="I98" s="51">
        <f t="shared" si="5"/>
        <v>100.95156478539907</v>
      </c>
      <c r="J98" s="51">
        <f t="shared" si="5"/>
        <v>60.169400320651548</v>
      </c>
      <c r="K98" s="51">
        <f t="shared" si="5"/>
        <v>26.205674742216491</v>
      </c>
      <c r="L98" s="51">
        <f t="shared" si="5"/>
        <v>39.805736206332369</v>
      </c>
      <c r="M98" s="51">
        <f t="shared" si="5"/>
        <v>18.428518059298639</v>
      </c>
      <c r="N98" s="51">
        <f t="shared" si="5"/>
        <v>8.8368014124461585</v>
      </c>
      <c r="O98" s="51">
        <f t="shared" si="5"/>
        <v>68.19831202507666</v>
      </c>
      <c r="P98" s="51">
        <f t="shared" si="5"/>
        <v>157.1809221842752</v>
      </c>
      <c r="Q98" s="51">
        <f t="shared" si="5"/>
        <v>84.002010759761262</v>
      </c>
      <c r="R98" s="51">
        <f t="shared" si="5"/>
        <v>49.261889372929964</v>
      </c>
    </row>
    <row r="99" spans="1:18">
      <c r="A99">
        <v>11</v>
      </c>
      <c r="B99" t="s">
        <v>94</v>
      </c>
      <c r="C99" s="51">
        <f t="shared" si="5"/>
        <v>144.43894135877918</v>
      </c>
      <c r="D99" s="51">
        <f t="shared" si="5"/>
        <v>451.26802584553042</v>
      </c>
      <c r="E99" s="51">
        <f t="shared" si="5"/>
        <v>214.4692357817907</v>
      </c>
      <c r="F99" s="51">
        <f t="shared" si="5"/>
        <v>147.02466894171462</v>
      </c>
      <c r="G99" s="51">
        <f t="shared" si="5"/>
        <v>111.35656787425741</v>
      </c>
      <c r="H99" s="51">
        <f t="shared" si="5"/>
        <v>265.255093744926</v>
      </c>
      <c r="I99" s="51">
        <f t="shared" si="5"/>
        <v>141.8270633448374</v>
      </c>
      <c r="J99" s="51">
        <f t="shared" si="5"/>
        <v>85.095480472771143</v>
      </c>
      <c r="K99" s="51">
        <f t="shared" si="5"/>
        <v>36.938027062623839</v>
      </c>
      <c r="L99" s="51">
        <f t="shared" si="5"/>
        <v>56.022797207993705</v>
      </c>
      <c r="M99" s="51">
        <f t="shared" si="5"/>
        <v>26.087499042653405</v>
      </c>
      <c r="N99" s="51">
        <f t="shared" si="5"/>
        <v>12.679261620473008</v>
      </c>
      <c r="O99" s="51">
        <f t="shared" si="5"/>
        <v>95.946372881120112</v>
      </c>
      <c r="P99" s="51">
        <f t="shared" si="5"/>
        <v>221.52365345148655</v>
      </c>
      <c r="Q99" s="51">
        <f t="shared" si="5"/>
        <v>118.08538304857919</v>
      </c>
      <c r="R99" s="51">
        <f t="shared" si="5"/>
        <v>69.831750101285564</v>
      </c>
    </row>
    <row r="100" spans="1:18">
      <c r="A100">
        <v>12</v>
      </c>
      <c r="B100" t="s">
        <v>97</v>
      </c>
      <c r="C100" s="51">
        <f t="shared" si="5"/>
        <v>72.551026241959605</v>
      </c>
      <c r="D100" s="51">
        <f t="shared" si="5"/>
        <v>226.55753007270783</v>
      </c>
      <c r="E100" s="51">
        <f t="shared" si="5"/>
        <v>107.74583925769832</v>
      </c>
      <c r="F100" s="51">
        <f t="shared" si="5"/>
        <v>73.811401835597977</v>
      </c>
      <c r="G100" s="51">
        <f t="shared" si="5"/>
        <v>55.917814431491905</v>
      </c>
      <c r="H100" s="51">
        <f t="shared" si="5"/>
        <v>133.15931107232367</v>
      </c>
      <c r="I100" s="51">
        <f t="shared" si="5"/>
        <v>71.22628749609521</v>
      </c>
      <c r="J100" s="51">
        <f t="shared" si="5"/>
        <v>42.702513113806468</v>
      </c>
      <c r="K100" s="51">
        <f t="shared" si="5"/>
        <v>18.543370991489144</v>
      </c>
      <c r="L100" s="51">
        <f t="shared" si="5"/>
        <v>28.129124688738504</v>
      </c>
      <c r="M100" s="51">
        <f t="shared" si="5"/>
        <v>13.089766433924357</v>
      </c>
      <c r="N100" s="51">
        <f t="shared" si="5"/>
        <v>6.3521589453498946</v>
      </c>
      <c r="O100" s="51">
        <f t="shared" si="5"/>
        <v>48.176921431180958</v>
      </c>
      <c r="P100" s="51">
        <f t="shared" si="5"/>
        <v>111.20948438985613</v>
      </c>
      <c r="Q100" s="51">
        <f t="shared" si="5"/>
        <v>59.298961355823607</v>
      </c>
      <c r="R100" s="51">
        <f t="shared" si="5"/>
        <v>35.03347192688809</v>
      </c>
    </row>
    <row r="102" spans="1:18">
      <c r="B102" t="s">
        <v>112</v>
      </c>
      <c r="C102">
        <v>2040</v>
      </c>
    </row>
    <row r="103" spans="1:18">
      <c r="C103" s="24" t="s">
        <v>0</v>
      </c>
      <c r="D103" s="24" t="s">
        <v>1</v>
      </c>
      <c r="E103" s="24" t="s">
        <v>2</v>
      </c>
      <c r="F103" s="24" t="s">
        <v>3</v>
      </c>
      <c r="G103" s="24" t="s">
        <v>4</v>
      </c>
      <c r="H103" s="24" t="s">
        <v>5</v>
      </c>
      <c r="I103" s="24" t="s">
        <v>6</v>
      </c>
      <c r="J103" s="24" t="s">
        <v>7</v>
      </c>
      <c r="K103" s="24" t="s">
        <v>8</v>
      </c>
      <c r="L103" s="24" t="s">
        <v>9</v>
      </c>
      <c r="M103" s="24" t="s">
        <v>10</v>
      </c>
      <c r="N103" s="24" t="s">
        <v>11</v>
      </c>
      <c r="O103" s="24" t="s">
        <v>12</v>
      </c>
      <c r="P103" s="24" t="s">
        <v>13</v>
      </c>
      <c r="Q103" s="24" t="s">
        <v>14</v>
      </c>
      <c r="R103" s="25" t="s">
        <v>15</v>
      </c>
    </row>
    <row r="104" spans="1:18">
      <c r="A104">
        <v>1</v>
      </c>
      <c r="B104" t="s">
        <v>66</v>
      </c>
      <c r="C104" s="51">
        <f t="shared" ref="C104:R115" si="6">1000*$H$56*(INDEX($C$20:$AG$32,MATCH($B104,$B$20:$B$32,0),MATCH($C$102,$C$19:$AG$19,0))*INDEX($C$37:$R$37,1,MATCH(C$57,$C$35:$R$35,0))+INDEX($C$36:$R$36,1,MATCH(C$57,$C$35:$R$35,0))*INDEX($D$3:$AG$15,MATCH($B104,$B$3:$B$15,0),MATCH($C$102,$D$2:$AG$2,0)))/8760</f>
        <v>109.0223829588823</v>
      </c>
      <c r="D104" s="51">
        <f t="shared" si="6"/>
        <v>339.85828825192226</v>
      </c>
      <c r="E104" s="51">
        <f t="shared" si="6"/>
        <v>162.00885179624993</v>
      </c>
      <c r="F104" s="51">
        <f t="shared" si="6"/>
        <v>110.71472520249566</v>
      </c>
      <c r="G104" s="51">
        <f t="shared" si="6"/>
        <v>83.943259551533714</v>
      </c>
      <c r="H104" s="51">
        <f t="shared" si="6"/>
        <v>199.69373034112846</v>
      </c>
      <c r="I104" s="51">
        <f t="shared" si="6"/>
        <v>106.96451016550184</v>
      </c>
      <c r="J104" s="51">
        <f t="shared" si="6"/>
        <v>63.956199422081639</v>
      </c>
      <c r="K104" s="51">
        <f t="shared" si="6"/>
        <v>27.810367735136481</v>
      </c>
      <c r="L104" s="51">
        <f t="shared" si="6"/>
        <v>42.212565484818526</v>
      </c>
      <c r="M104" s="51">
        <f t="shared" si="6"/>
        <v>19.597222816870698</v>
      </c>
      <c r="N104" s="51">
        <f t="shared" si="6"/>
        <v>9.4584009124850184</v>
      </c>
      <c r="O104" s="51">
        <f t="shared" si="6"/>
        <v>72.308810848547012</v>
      </c>
      <c r="P104" s="51">
        <f t="shared" si="6"/>
        <v>166.79515470277451</v>
      </c>
      <c r="Q104" s="51">
        <f t="shared" si="6"/>
        <v>89.030894611425055</v>
      </c>
      <c r="R104" s="51">
        <f t="shared" si="6"/>
        <v>52.420714210492804</v>
      </c>
    </row>
    <row r="105" spans="1:18">
      <c r="A105">
        <v>2</v>
      </c>
      <c r="B105" t="s">
        <v>69</v>
      </c>
      <c r="C105" s="51">
        <f t="shared" si="6"/>
        <v>292.69688096308766</v>
      </c>
      <c r="D105" s="51">
        <f t="shared" si="6"/>
        <v>914.22026789700078</v>
      </c>
      <c r="E105" s="51">
        <f t="shared" si="6"/>
        <v>434.65073425990346</v>
      </c>
      <c r="F105" s="51">
        <f t="shared" si="6"/>
        <v>297.85209293778632</v>
      </c>
      <c r="G105" s="51">
        <f t="shared" si="6"/>
        <v>225.62200787787637</v>
      </c>
      <c r="H105" s="51">
        <f t="shared" si="6"/>
        <v>537.35376759932149</v>
      </c>
      <c r="I105" s="51">
        <f t="shared" si="6"/>
        <v>287.37587083942009</v>
      </c>
      <c r="J105" s="51">
        <f t="shared" si="6"/>
        <v>172.35158682831656</v>
      </c>
      <c r="K105" s="51">
        <f t="shared" si="6"/>
        <v>74.829730580308237</v>
      </c>
      <c r="L105" s="51">
        <f t="shared" si="6"/>
        <v>113.50290775580943</v>
      </c>
      <c r="M105" s="51">
        <f t="shared" si="6"/>
        <v>52.834223507640807</v>
      </c>
      <c r="N105" s="51">
        <f t="shared" si="6"/>
        <v>25.657263115786378</v>
      </c>
      <c r="O105" s="51">
        <f t="shared" si="6"/>
        <v>194.39323996607024</v>
      </c>
      <c r="P105" s="51">
        <f t="shared" si="6"/>
        <v>448.77046212887853</v>
      </c>
      <c r="Q105" s="51">
        <f t="shared" si="6"/>
        <v>239.26039802288079</v>
      </c>
      <c r="R105" s="51">
        <f t="shared" si="6"/>
        <v>141.41584047046237</v>
      </c>
    </row>
    <row r="106" spans="1:18">
      <c r="A106">
        <v>3</v>
      </c>
      <c r="B106" t="s">
        <v>72</v>
      </c>
      <c r="C106" s="51">
        <f t="shared" si="6"/>
        <v>227.74692027534775</v>
      </c>
      <c r="D106" s="51">
        <f t="shared" si="6"/>
        <v>711.72087540531118</v>
      </c>
      <c r="E106" s="51">
        <f t="shared" si="6"/>
        <v>338.13906095070286</v>
      </c>
      <c r="F106" s="51">
        <f t="shared" si="6"/>
        <v>231.88393416559984</v>
      </c>
      <c r="G106" s="51">
        <f t="shared" si="6"/>
        <v>175.60872551088482</v>
      </c>
      <c r="H106" s="51">
        <f t="shared" si="6"/>
        <v>418.36640931311194</v>
      </c>
      <c r="I106" s="51">
        <f t="shared" si="6"/>
        <v>223.64855743614353</v>
      </c>
      <c r="J106" s="51">
        <f t="shared" si="6"/>
        <v>134.23921097547728</v>
      </c>
      <c r="K106" s="51">
        <f t="shared" si="6"/>
        <v>58.259023931805402</v>
      </c>
      <c r="L106" s="51">
        <f t="shared" si="6"/>
        <v>88.351993825568584</v>
      </c>
      <c r="M106" s="51">
        <f t="shared" si="6"/>
        <v>41.155596176580325</v>
      </c>
      <c r="N106" s="51">
        <f t="shared" si="6"/>
        <v>20.018122879401712</v>
      </c>
      <c r="O106" s="51">
        <f t="shared" si="6"/>
        <v>151.31105754266164</v>
      </c>
      <c r="P106" s="51">
        <f t="shared" si="6"/>
        <v>349.38662380631632</v>
      </c>
      <c r="Q106" s="51">
        <f t="shared" si="6"/>
        <v>186.21649906916892</v>
      </c>
      <c r="R106" s="51">
        <f t="shared" si="6"/>
        <v>110.17516096659641</v>
      </c>
    </row>
    <row r="107" spans="1:18">
      <c r="A107">
        <v>4</v>
      </c>
      <c r="B107" t="s">
        <v>75</v>
      </c>
      <c r="C107" s="51">
        <f t="shared" si="6"/>
        <v>174.75232261952101</v>
      </c>
      <c r="D107" s="51">
        <f t="shared" si="6"/>
        <v>544.57399625351957</v>
      </c>
      <c r="E107" s="51">
        <f t="shared" si="6"/>
        <v>259.71579921605382</v>
      </c>
      <c r="F107" s="51">
        <f t="shared" si="6"/>
        <v>177.4013989755428</v>
      </c>
      <c r="G107" s="51">
        <f t="shared" si="6"/>
        <v>134.52629785134445</v>
      </c>
      <c r="H107" s="51">
        <f t="shared" si="6"/>
        <v>319.96208982165501</v>
      </c>
      <c r="I107" s="51">
        <f t="shared" si="6"/>
        <v>171.43256304058758</v>
      </c>
      <c r="J107" s="51">
        <f t="shared" si="6"/>
        <v>102.44847242748587</v>
      </c>
      <c r="K107" s="51">
        <f t="shared" si="6"/>
        <v>44.560062080182014</v>
      </c>
      <c r="L107" s="51">
        <f t="shared" si="6"/>
        <v>67.644662413633199</v>
      </c>
      <c r="M107" s="51">
        <f t="shared" si="6"/>
        <v>31.389504326849138</v>
      </c>
      <c r="N107" s="51">
        <f t="shared" si="6"/>
        <v>15.133469145316079</v>
      </c>
      <c r="O107" s="51">
        <f t="shared" si="6"/>
        <v>115.8767051554137</v>
      </c>
      <c r="P107" s="51">
        <f t="shared" si="6"/>
        <v>267.25579566134957</v>
      </c>
      <c r="Q107" s="51">
        <f t="shared" si="6"/>
        <v>142.68342475053254</v>
      </c>
      <c r="R107" s="51">
        <f t="shared" si="6"/>
        <v>83.954667784774841</v>
      </c>
    </row>
    <row r="108" spans="1:18">
      <c r="A108">
        <v>5</v>
      </c>
      <c r="B108" t="s">
        <v>78</v>
      </c>
      <c r="C108" s="51">
        <f t="shared" si="6"/>
        <v>203.45890549711032</v>
      </c>
      <c r="D108" s="51">
        <f t="shared" si="6"/>
        <v>633.74461033935552</v>
      </c>
      <c r="E108" s="51">
        <f t="shared" si="6"/>
        <v>302.42758829022756</v>
      </c>
      <c r="F108" s="51">
        <f t="shared" si="6"/>
        <v>206.44512893069401</v>
      </c>
      <c r="G108" s="51">
        <f t="shared" si="6"/>
        <v>156.58391418901624</v>
      </c>
      <c r="H108" s="51">
        <f t="shared" si="6"/>
        <v>372.32556351988518</v>
      </c>
      <c r="I108" s="51">
        <f t="shared" si="6"/>
        <v>199.56114561793933</v>
      </c>
      <c r="J108" s="51">
        <f t="shared" si="6"/>
        <v>119.17422372614345</v>
      </c>
      <c r="K108" s="51">
        <f t="shared" si="6"/>
        <v>51.853334818938968</v>
      </c>
      <c r="L108" s="51">
        <f t="shared" si="6"/>
        <v>78.72892268893149</v>
      </c>
      <c r="M108" s="51">
        <f t="shared" si="6"/>
        <v>36.510489518685823</v>
      </c>
      <c r="N108" s="51">
        <f t="shared" si="6"/>
        <v>17.577159217609903</v>
      </c>
      <c r="O108" s="51">
        <f t="shared" si="6"/>
        <v>134.86967481941483</v>
      </c>
      <c r="P108" s="51">
        <f t="shared" si="6"/>
        <v>311.00272456078937</v>
      </c>
      <c r="Q108" s="51">
        <f t="shared" si="6"/>
        <v>166.08431293721819</v>
      </c>
      <c r="R108" s="51">
        <f t="shared" si="6"/>
        <v>97.636984500710511</v>
      </c>
    </row>
    <row r="109" spans="1:18">
      <c r="A109">
        <v>6</v>
      </c>
      <c r="B109" t="s">
        <v>81</v>
      </c>
      <c r="C109" s="51">
        <f t="shared" si="6"/>
        <v>196.21346690063169</v>
      </c>
      <c r="D109" s="51">
        <f t="shared" si="6"/>
        <v>610.48364474671132</v>
      </c>
      <c r="E109" s="51">
        <f t="shared" si="6"/>
        <v>291.77431363088834</v>
      </c>
      <c r="F109" s="51">
        <f t="shared" si="6"/>
        <v>198.85652886941375</v>
      </c>
      <c r="G109" s="51">
        <f t="shared" si="6"/>
        <v>150.90861572553072</v>
      </c>
      <c r="H109" s="51">
        <f t="shared" si="6"/>
        <v>358.59123574101881</v>
      </c>
      <c r="I109" s="51">
        <f t="shared" si="6"/>
        <v>192.37559443589251</v>
      </c>
      <c r="J109" s="51">
        <f t="shared" si="6"/>
        <v>114.68027935786509</v>
      </c>
      <c r="K109" s="51">
        <f t="shared" si="6"/>
        <v>49.942468926519076</v>
      </c>
      <c r="L109" s="51">
        <f t="shared" si="6"/>
        <v>75.858270389198239</v>
      </c>
      <c r="M109" s="51">
        <f t="shared" si="6"/>
        <v>35.124840877073801</v>
      </c>
      <c r="N109" s="51">
        <f t="shared" si="6"/>
        <v>16.849045315673816</v>
      </c>
      <c r="O109" s="51">
        <f t="shared" si="6"/>
        <v>129.96504902553556</v>
      </c>
      <c r="P109" s="51">
        <f t="shared" si="6"/>
        <v>299.55250896190353</v>
      </c>
      <c r="Q109" s="51">
        <f t="shared" si="6"/>
        <v>160.07866527161264</v>
      </c>
      <c r="R109" s="51">
        <f t="shared" si="6"/>
        <v>93.896828969804432</v>
      </c>
    </row>
    <row r="110" spans="1:18">
      <c r="A110">
        <v>7</v>
      </c>
      <c r="B110" t="s">
        <v>84</v>
      </c>
      <c r="C110" s="51">
        <f t="shared" si="6"/>
        <v>116.85220083695648</v>
      </c>
      <c r="D110" s="51">
        <f t="shared" si="6"/>
        <v>366.20223943453863</v>
      </c>
      <c r="E110" s="51">
        <f t="shared" si="6"/>
        <v>173.31820682422332</v>
      </c>
      <c r="F110" s="51">
        <f t="shared" si="6"/>
        <v>119.32811173374536</v>
      </c>
      <c r="G110" s="51">
        <f t="shared" si="6"/>
        <v>90.24908008395326</v>
      </c>
      <c r="H110" s="51">
        <f t="shared" si="6"/>
        <v>215.36420124531193</v>
      </c>
      <c r="I110" s="51">
        <f t="shared" si="6"/>
        <v>114.86714782622656</v>
      </c>
      <c r="J110" s="51">
        <f t="shared" si="6"/>
        <v>69.248294344903854</v>
      </c>
      <c r="K110" s="51">
        <f t="shared" si="6"/>
        <v>29.987417984743303</v>
      </c>
      <c r="L110" s="51">
        <f t="shared" si="6"/>
        <v>45.431539069380953</v>
      </c>
      <c r="M110" s="51">
        <f t="shared" si="6"/>
        <v>21.243575235681387</v>
      </c>
      <c r="N110" s="51">
        <f t="shared" si="6"/>
        <v>10.423300686614544</v>
      </c>
      <c r="O110" s="51">
        <f t="shared" si="6"/>
        <v>77.786331389367092</v>
      </c>
      <c r="P110" s="51">
        <f t="shared" si="6"/>
        <v>179.82244046879453</v>
      </c>
      <c r="Q110" s="51">
        <f t="shared" si="6"/>
        <v>95.679814081238362</v>
      </c>
      <c r="R110" s="51">
        <f t="shared" si="6"/>
        <v>56.921194780026667</v>
      </c>
    </row>
    <row r="111" spans="1:18">
      <c r="A111">
        <v>8</v>
      </c>
      <c r="B111" t="s">
        <v>86</v>
      </c>
      <c r="C111" s="51">
        <f t="shared" si="6"/>
        <v>155.84195869114279</v>
      </c>
      <c r="D111" s="51">
        <f t="shared" si="6"/>
        <v>481.93823986447035</v>
      </c>
      <c r="E111" s="51">
        <f t="shared" si="6"/>
        <v>232.23519606804686</v>
      </c>
      <c r="F111" s="51">
        <f t="shared" si="6"/>
        <v>156.93695147155609</v>
      </c>
      <c r="G111" s="51">
        <f t="shared" si="6"/>
        <v>119.43830384026225</v>
      </c>
      <c r="H111" s="51">
        <f t="shared" si="6"/>
        <v>282.79434780898453</v>
      </c>
      <c r="I111" s="51">
        <f t="shared" si="6"/>
        <v>152.45908473988879</v>
      </c>
      <c r="J111" s="51">
        <f t="shared" si="6"/>
        <v>90.024344166400695</v>
      </c>
      <c r="K111" s="51">
        <f t="shared" si="6"/>
        <v>39.393983227569329</v>
      </c>
      <c r="L111" s="51">
        <f t="shared" si="6"/>
        <v>59.966032743837417</v>
      </c>
      <c r="M111" s="51">
        <f t="shared" si="6"/>
        <v>27.535388587690878</v>
      </c>
      <c r="N111" s="51">
        <f t="shared" si="6"/>
        <v>12.949049205582776</v>
      </c>
      <c r="O111" s="51">
        <f t="shared" si="6"/>
        <v>102.79291360218814</v>
      </c>
      <c r="P111" s="51">
        <f t="shared" si="6"/>
        <v>236.32845591069432</v>
      </c>
      <c r="Q111" s="51">
        <f t="shared" si="6"/>
        <v>126.75539627916795</v>
      </c>
      <c r="R111" s="51">
        <f t="shared" si="6"/>
        <v>73.461257617986476</v>
      </c>
    </row>
    <row r="112" spans="1:18">
      <c r="A112">
        <v>9</v>
      </c>
      <c r="B112" t="s">
        <v>88</v>
      </c>
      <c r="C112" s="51">
        <f t="shared" si="6"/>
        <v>283.25360573444937</v>
      </c>
      <c r="D112" s="51">
        <f t="shared" si="6"/>
        <v>878.8421829147519</v>
      </c>
      <c r="E112" s="51">
        <f t="shared" si="6"/>
        <v>421.61784073617571</v>
      </c>
      <c r="F112" s="51">
        <f t="shared" si="6"/>
        <v>286.23075237973904</v>
      </c>
      <c r="G112" s="51">
        <f t="shared" si="6"/>
        <v>217.50058696958456</v>
      </c>
      <c r="H112" s="51">
        <f t="shared" si="6"/>
        <v>515.97929180500489</v>
      </c>
      <c r="I112" s="51">
        <f t="shared" si="6"/>
        <v>277.4338770368451</v>
      </c>
      <c r="J112" s="51">
        <f t="shared" si="6"/>
        <v>164.66734075379961</v>
      </c>
      <c r="K112" s="51">
        <f t="shared" si="6"/>
        <v>71.869273864384908</v>
      </c>
      <c r="L112" s="51">
        <f t="shared" si="6"/>
        <v>109.27170536060522</v>
      </c>
      <c r="M112" s="51">
        <f t="shared" si="6"/>
        <v>50.403642134572301</v>
      </c>
      <c r="N112" s="51">
        <f t="shared" si="6"/>
        <v>23.961576105647882</v>
      </c>
      <c r="O112" s="51">
        <f t="shared" si="6"/>
        <v>187.25726660288186</v>
      </c>
      <c r="P112" s="51">
        <f t="shared" si="6"/>
        <v>431.10620114041672</v>
      </c>
      <c r="Q112" s="51">
        <f t="shared" si="6"/>
        <v>230.76668709141714</v>
      </c>
      <c r="R112" s="51">
        <f t="shared" si="6"/>
        <v>134.61770699867679</v>
      </c>
    </row>
    <row r="113" spans="1:18">
      <c r="A113">
        <v>10</v>
      </c>
      <c r="B113" t="s">
        <v>91</v>
      </c>
      <c r="C113" s="51">
        <f t="shared" si="6"/>
        <v>152.54773592377063</v>
      </c>
      <c r="D113" s="51">
        <f t="shared" si="6"/>
        <v>474.57208477884069</v>
      </c>
      <c r="E113" s="51">
        <f t="shared" si="6"/>
        <v>226.8512607521229</v>
      </c>
      <c r="F113" s="51">
        <f t="shared" si="6"/>
        <v>154.58436831899641</v>
      </c>
      <c r="G113" s="51">
        <f t="shared" si="6"/>
        <v>117.31748071054255</v>
      </c>
      <c r="H113" s="51">
        <f t="shared" si="6"/>
        <v>278.75303176042962</v>
      </c>
      <c r="I113" s="51">
        <f t="shared" si="6"/>
        <v>149.55787375614673</v>
      </c>
      <c r="J113" s="51">
        <f t="shared" si="6"/>
        <v>89.139852326891187</v>
      </c>
      <c r="K113" s="51">
        <f t="shared" si="6"/>
        <v>38.823221840320727</v>
      </c>
      <c r="L113" s="51">
        <f t="shared" si="6"/>
        <v>58.97146104641832</v>
      </c>
      <c r="M113" s="51">
        <f t="shared" si="6"/>
        <v>27.301508235997979</v>
      </c>
      <c r="N113" s="51">
        <f t="shared" si="6"/>
        <v>13.091557648068383</v>
      </c>
      <c r="O113" s="51">
        <f t="shared" si="6"/>
        <v>101.03453633344689</v>
      </c>
      <c r="P113" s="51">
        <f t="shared" si="6"/>
        <v>232.86062545818544</v>
      </c>
      <c r="Q113" s="51">
        <f t="shared" si="6"/>
        <v>124.44742334779447</v>
      </c>
      <c r="R113" s="51">
        <f t="shared" si="6"/>
        <v>72.980576848785134</v>
      </c>
    </row>
    <row r="114" spans="1:18">
      <c r="A114">
        <v>11</v>
      </c>
      <c r="B114" t="s">
        <v>94</v>
      </c>
      <c r="C114" s="51">
        <f t="shared" si="6"/>
        <v>213.98361682782098</v>
      </c>
      <c r="D114" s="51">
        <f t="shared" si="6"/>
        <v>668.54522347485988</v>
      </c>
      <c r="E114" s="51">
        <f t="shared" si="6"/>
        <v>317.73220115820834</v>
      </c>
      <c r="F114" s="51">
        <f t="shared" si="6"/>
        <v>217.81432435809569</v>
      </c>
      <c r="G114" s="51">
        <f t="shared" si="6"/>
        <v>164.97269314704798</v>
      </c>
      <c r="H114" s="51">
        <f t="shared" si="6"/>
        <v>392.97050925174216</v>
      </c>
      <c r="I114" s="51">
        <f t="shared" si="6"/>
        <v>210.11416791827764</v>
      </c>
      <c r="J114" s="51">
        <f t="shared" si="6"/>
        <v>126.06737847817946</v>
      </c>
      <c r="K114" s="51">
        <f t="shared" si="6"/>
        <v>54.723003055739021</v>
      </c>
      <c r="L114" s="51">
        <f t="shared" si="6"/>
        <v>82.996736604435114</v>
      </c>
      <c r="M114" s="51">
        <f t="shared" si="6"/>
        <v>38.64814672985689</v>
      </c>
      <c r="N114" s="51">
        <f t="shared" si="6"/>
        <v>18.784091289589643</v>
      </c>
      <c r="O114" s="51">
        <f t="shared" si="6"/>
        <v>142.14277463869647</v>
      </c>
      <c r="P114" s="51">
        <f t="shared" si="6"/>
        <v>328.18319029849857</v>
      </c>
      <c r="Q114" s="51">
        <f t="shared" si="6"/>
        <v>174.94130822011732</v>
      </c>
      <c r="R114" s="51">
        <f t="shared" si="6"/>
        <v>103.45444459449712</v>
      </c>
    </row>
    <row r="115" spans="1:18">
      <c r="A115">
        <v>12</v>
      </c>
      <c r="B115" t="s">
        <v>97</v>
      </c>
      <c r="C115" s="51">
        <f t="shared" si="6"/>
        <v>107.48300183994016</v>
      </c>
      <c r="D115" s="51">
        <f t="shared" si="6"/>
        <v>335.64078529290043</v>
      </c>
      <c r="E115" s="51">
        <f t="shared" si="6"/>
        <v>159.62346556696048</v>
      </c>
      <c r="F115" s="51">
        <f t="shared" si="6"/>
        <v>109.35022494162661</v>
      </c>
      <c r="G115" s="51">
        <f t="shared" si="6"/>
        <v>82.841206565173195</v>
      </c>
      <c r="H115" s="51">
        <f t="shared" si="6"/>
        <v>197.27305344047954</v>
      </c>
      <c r="I115" s="51">
        <f t="shared" si="6"/>
        <v>105.52042592014107</v>
      </c>
      <c r="J115" s="51">
        <f t="shared" si="6"/>
        <v>63.262982390824398</v>
      </c>
      <c r="K115" s="51">
        <f t="shared" si="6"/>
        <v>27.471660728132065</v>
      </c>
      <c r="L115" s="51">
        <f t="shared" si="6"/>
        <v>41.672777316649636</v>
      </c>
      <c r="M115" s="51">
        <f t="shared" si="6"/>
        <v>19.39224656877683</v>
      </c>
      <c r="N115" s="51">
        <f t="shared" si="6"/>
        <v>9.4106058449628058</v>
      </c>
      <c r="O115" s="51">
        <f t="shared" si="6"/>
        <v>71.37321693508288</v>
      </c>
      <c r="P115" s="51">
        <f t="shared" si="6"/>
        <v>164.75479168867574</v>
      </c>
      <c r="Q115" s="51">
        <f t="shared" si="6"/>
        <v>87.850313119738672</v>
      </c>
      <c r="R115" s="51">
        <f t="shared" si="6"/>
        <v>51.90143989168606</v>
      </c>
    </row>
    <row r="117" spans="1:18">
      <c r="B117" t="s">
        <v>112</v>
      </c>
      <c r="C117">
        <v>2045</v>
      </c>
    </row>
    <row r="118" spans="1:18">
      <c r="C118" s="24" t="s">
        <v>0</v>
      </c>
      <c r="D118" s="24" t="s">
        <v>1</v>
      </c>
      <c r="E118" s="24" t="s">
        <v>2</v>
      </c>
      <c r="F118" s="24" t="s">
        <v>3</v>
      </c>
      <c r="G118" s="24" t="s">
        <v>4</v>
      </c>
      <c r="H118" s="24" t="s">
        <v>5</v>
      </c>
      <c r="I118" s="24" t="s">
        <v>6</v>
      </c>
      <c r="J118" s="24" t="s">
        <v>7</v>
      </c>
      <c r="K118" s="24" t="s">
        <v>8</v>
      </c>
      <c r="L118" s="24" t="s">
        <v>9</v>
      </c>
      <c r="M118" s="24" t="s">
        <v>10</v>
      </c>
      <c r="N118" s="24" t="s">
        <v>11</v>
      </c>
      <c r="O118" s="24" t="s">
        <v>12</v>
      </c>
      <c r="P118" s="24" t="s">
        <v>13</v>
      </c>
      <c r="Q118" s="24" t="s">
        <v>14</v>
      </c>
      <c r="R118" s="25" t="s">
        <v>15</v>
      </c>
    </row>
    <row r="119" spans="1:18">
      <c r="A119">
        <v>1</v>
      </c>
      <c r="B119" t="s">
        <v>66</v>
      </c>
      <c r="C119" s="51">
        <f t="shared" ref="C119:R130" si="7">1000*$H$56*(INDEX($C$20:$AG$32,MATCH($B119,$B$20:$B$32,0),MATCH($C$117,$C$19:$AG$19,0))*INDEX($C$37:$R$37,1,MATCH(C$57,$C$35:$R$35,0))+INDEX($C$36:$R$36,1,MATCH(C$57,$C$35:$R$35,0))*INDEX($D$3:$AG$15,MATCH($B119,$B$3:$B$15,0),MATCH($C$117,$D$2:$AG$2,0)))/8760</f>
        <v>136.27797869860285</v>
      </c>
      <c r="D119" s="51">
        <f t="shared" si="7"/>
        <v>424.82286031490281</v>
      </c>
      <c r="E119" s="51">
        <f t="shared" si="7"/>
        <v>202.51106474531244</v>
      </c>
      <c r="F119" s="51">
        <f t="shared" si="7"/>
        <v>138.39340650311956</v>
      </c>
      <c r="G119" s="51">
        <f t="shared" si="7"/>
        <v>104.92907443941714</v>
      </c>
      <c r="H119" s="51">
        <f t="shared" si="7"/>
        <v>249.61716292641054</v>
      </c>
      <c r="I119" s="51">
        <f t="shared" si="7"/>
        <v>133.70563770687727</v>
      </c>
      <c r="J119" s="51">
        <f t="shared" si="7"/>
        <v>79.945249277602045</v>
      </c>
      <c r="K119" s="51">
        <f t="shared" si="7"/>
        <v>34.762959668920601</v>
      </c>
      <c r="L119" s="51">
        <f t="shared" si="7"/>
        <v>52.765706856023165</v>
      </c>
      <c r="M119" s="51">
        <f t="shared" si="7"/>
        <v>24.496528521088369</v>
      </c>
      <c r="N119" s="51">
        <f t="shared" si="7"/>
        <v>11.823001140606273</v>
      </c>
      <c r="O119" s="51">
        <f t="shared" si="7"/>
        <v>90.386013560683764</v>
      </c>
      <c r="P119" s="51">
        <f t="shared" si="7"/>
        <v>208.49394337846817</v>
      </c>
      <c r="Q119" s="51">
        <f t="shared" si="7"/>
        <v>111.28861826428131</v>
      </c>
      <c r="R119" s="51">
        <f t="shared" si="7"/>
        <v>65.525892763116005</v>
      </c>
    </row>
    <row r="120" spans="1:18">
      <c r="A120">
        <v>2</v>
      </c>
      <c r="B120" t="s">
        <v>69</v>
      </c>
      <c r="C120" s="51">
        <f t="shared" si="7"/>
        <v>365.8711012038595</v>
      </c>
      <c r="D120" s="51">
        <f t="shared" si="7"/>
        <v>1142.7753348712511</v>
      </c>
      <c r="E120" s="51">
        <f t="shared" si="7"/>
        <v>543.31341782487937</v>
      </c>
      <c r="F120" s="51">
        <f t="shared" si="7"/>
        <v>372.31511617223288</v>
      </c>
      <c r="G120" s="51">
        <f t="shared" si="7"/>
        <v>282.02750984734547</v>
      </c>
      <c r="H120" s="51">
        <f t="shared" si="7"/>
        <v>671.69220949915189</v>
      </c>
      <c r="I120" s="51">
        <f t="shared" si="7"/>
        <v>359.2198385492751</v>
      </c>
      <c r="J120" s="51">
        <f t="shared" si="7"/>
        <v>215.43948353539568</v>
      </c>
      <c r="K120" s="51">
        <f t="shared" si="7"/>
        <v>93.537163225385299</v>
      </c>
      <c r="L120" s="51">
        <f t="shared" si="7"/>
        <v>141.87863469476181</v>
      </c>
      <c r="M120" s="51">
        <f t="shared" si="7"/>
        <v>66.042779384550997</v>
      </c>
      <c r="N120" s="51">
        <f t="shared" si="7"/>
        <v>32.071578894732973</v>
      </c>
      <c r="O120" s="51">
        <f t="shared" si="7"/>
        <v>242.99154995758784</v>
      </c>
      <c r="P120" s="51">
        <f t="shared" si="7"/>
        <v>560.96307766109828</v>
      </c>
      <c r="Q120" s="51">
        <f t="shared" si="7"/>
        <v>299.07549752860098</v>
      </c>
      <c r="R120" s="51">
        <f t="shared" si="7"/>
        <v>176.76980058807797</v>
      </c>
    </row>
    <row r="121" spans="1:18">
      <c r="A121">
        <v>3</v>
      </c>
      <c r="B121" t="s">
        <v>72</v>
      </c>
      <c r="C121" s="51">
        <f t="shared" si="7"/>
        <v>284.68365034418468</v>
      </c>
      <c r="D121" s="51">
        <f t="shared" si="7"/>
        <v>889.65109425663888</v>
      </c>
      <c r="E121" s="51">
        <f t="shared" si="7"/>
        <v>422.6738261883786</v>
      </c>
      <c r="F121" s="51">
        <f t="shared" si="7"/>
        <v>289.8549177069998</v>
      </c>
      <c r="G121" s="51">
        <f t="shared" si="7"/>
        <v>219.510906888606</v>
      </c>
      <c r="H121" s="51">
        <f t="shared" si="7"/>
        <v>522.95801164138993</v>
      </c>
      <c r="I121" s="51">
        <f t="shared" si="7"/>
        <v>279.56069679517935</v>
      </c>
      <c r="J121" s="51">
        <f t="shared" si="7"/>
        <v>167.79901371934656</v>
      </c>
      <c r="K121" s="51">
        <f t="shared" si="7"/>
        <v>72.823779914756756</v>
      </c>
      <c r="L121" s="51">
        <f t="shared" si="7"/>
        <v>110.43999228196074</v>
      </c>
      <c r="M121" s="51">
        <f t="shared" si="7"/>
        <v>51.444495220725408</v>
      </c>
      <c r="N121" s="51">
        <f t="shared" si="7"/>
        <v>25.022653599252141</v>
      </c>
      <c r="O121" s="51">
        <f t="shared" si="7"/>
        <v>189.13882192832705</v>
      </c>
      <c r="P121" s="51">
        <f t="shared" si="7"/>
        <v>436.73327975789533</v>
      </c>
      <c r="Q121" s="51">
        <f t="shared" si="7"/>
        <v>232.77062383646114</v>
      </c>
      <c r="R121" s="51">
        <f t="shared" si="7"/>
        <v>137.71895120824547</v>
      </c>
    </row>
    <row r="122" spans="1:18">
      <c r="A122">
        <v>4</v>
      </c>
      <c r="B122" t="s">
        <v>75</v>
      </c>
      <c r="C122" s="51">
        <f t="shared" si="7"/>
        <v>218.44040327440126</v>
      </c>
      <c r="D122" s="51">
        <f t="shared" si="7"/>
        <v>680.71749531689943</v>
      </c>
      <c r="E122" s="51">
        <f t="shared" si="7"/>
        <v>324.64474902006731</v>
      </c>
      <c r="F122" s="51">
        <f t="shared" si="7"/>
        <v>221.75174871942849</v>
      </c>
      <c r="G122" s="51">
        <f t="shared" si="7"/>
        <v>168.15787231418057</v>
      </c>
      <c r="H122" s="51">
        <f t="shared" si="7"/>
        <v>399.95261227706879</v>
      </c>
      <c r="I122" s="51">
        <f t="shared" si="7"/>
        <v>214.29070380073446</v>
      </c>
      <c r="J122" s="51">
        <f t="shared" si="7"/>
        <v>128.06059053435732</v>
      </c>
      <c r="K122" s="51">
        <f t="shared" si="7"/>
        <v>55.700077600227516</v>
      </c>
      <c r="L122" s="51">
        <f t="shared" si="7"/>
        <v>84.55582801704152</v>
      </c>
      <c r="M122" s="51">
        <f t="shared" si="7"/>
        <v>39.236880408561433</v>
      </c>
      <c r="N122" s="51">
        <f t="shared" si="7"/>
        <v>18.916836431645098</v>
      </c>
      <c r="O122" s="51">
        <f t="shared" si="7"/>
        <v>144.84588144426712</v>
      </c>
      <c r="P122" s="51">
        <f t="shared" si="7"/>
        <v>334.0697445766869</v>
      </c>
      <c r="Q122" s="51">
        <f t="shared" si="7"/>
        <v>178.35428093816569</v>
      </c>
      <c r="R122" s="51">
        <f t="shared" si="7"/>
        <v>104.94333473096854</v>
      </c>
    </row>
    <row r="123" spans="1:18">
      <c r="A123">
        <v>5</v>
      </c>
      <c r="B123" t="s">
        <v>78</v>
      </c>
      <c r="C123" s="51">
        <f t="shared" si="7"/>
        <v>254.3236318713879</v>
      </c>
      <c r="D123" s="51">
        <f t="shared" si="7"/>
        <v>792.18076292419425</v>
      </c>
      <c r="E123" s="51">
        <f t="shared" si="7"/>
        <v>378.03448536278444</v>
      </c>
      <c r="F123" s="51">
        <f t="shared" si="7"/>
        <v>258.0564111633675</v>
      </c>
      <c r="G123" s="51">
        <f t="shared" si="7"/>
        <v>195.72989273627027</v>
      </c>
      <c r="H123" s="51">
        <f t="shared" si="7"/>
        <v>465.40695439985643</v>
      </c>
      <c r="I123" s="51">
        <f t="shared" si="7"/>
        <v>249.45143202242411</v>
      </c>
      <c r="J123" s="51">
        <f t="shared" si="7"/>
        <v>148.9677796576793</v>
      </c>
      <c r="K123" s="51">
        <f t="shared" si="7"/>
        <v>64.816668523673698</v>
      </c>
      <c r="L123" s="51">
        <f t="shared" si="7"/>
        <v>98.411153361164352</v>
      </c>
      <c r="M123" s="51">
        <f t="shared" si="7"/>
        <v>45.638111898357273</v>
      </c>
      <c r="N123" s="51">
        <f t="shared" si="7"/>
        <v>21.971449022012376</v>
      </c>
      <c r="O123" s="51">
        <f t="shared" si="7"/>
        <v>168.58709352426854</v>
      </c>
      <c r="P123" s="51">
        <f t="shared" si="7"/>
        <v>388.75340570098655</v>
      </c>
      <c r="Q123" s="51">
        <f t="shared" si="7"/>
        <v>207.60539117152271</v>
      </c>
      <c r="R123" s="51">
        <f t="shared" si="7"/>
        <v>122.0462306258881</v>
      </c>
    </row>
    <row r="124" spans="1:18">
      <c r="A124">
        <v>6</v>
      </c>
      <c r="B124" t="s">
        <v>81</v>
      </c>
      <c r="C124" s="51">
        <f t="shared" si="7"/>
        <v>245.26683362578962</v>
      </c>
      <c r="D124" s="51">
        <f t="shared" si="7"/>
        <v>763.10455593338907</v>
      </c>
      <c r="E124" s="51">
        <f t="shared" si="7"/>
        <v>364.71789203861044</v>
      </c>
      <c r="F124" s="51">
        <f t="shared" si="7"/>
        <v>248.57066108676713</v>
      </c>
      <c r="G124" s="51">
        <f t="shared" si="7"/>
        <v>188.63576965691337</v>
      </c>
      <c r="H124" s="51">
        <f t="shared" si="7"/>
        <v>448.23904467627352</v>
      </c>
      <c r="I124" s="51">
        <f t="shared" si="7"/>
        <v>240.4694930448656</v>
      </c>
      <c r="J124" s="51">
        <f t="shared" si="7"/>
        <v>143.35034919733133</v>
      </c>
      <c r="K124" s="51">
        <f t="shared" si="7"/>
        <v>62.428086158148844</v>
      </c>
      <c r="L124" s="51">
        <f t="shared" si="7"/>
        <v>94.822837986497788</v>
      </c>
      <c r="M124" s="51">
        <f t="shared" si="7"/>
        <v>43.906051096342253</v>
      </c>
      <c r="N124" s="51">
        <f t="shared" si="7"/>
        <v>21.061306644592271</v>
      </c>
      <c r="O124" s="51">
        <f t="shared" si="7"/>
        <v>162.45631128191945</v>
      </c>
      <c r="P124" s="51">
        <f t="shared" si="7"/>
        <v>374.44063620237944</v>
      </c>
      <c r="Q124" s="51">
        <f t="shared" si="7"/>
        <v>200.09833158951577</v>
      </c>
      <c r="R124" s="51">
        <f t="shared" si="7"/>
        <v>117.37103621225553</v>
      </c>
    </row>
    <row r="125" spans="1:18">
      <c r="A125">
        <v>7</v>
      </c>
      <c r="B125" t="s">
        <v>84</v>
      </c>
      <c r="C125" s="51">
        <f t="shared" si="7"/>
        <v>146.06525104619558</v>
      </c>
      <c r="D125" s="51">
        <f t="shared" si="7"/>
        <v>457.75279929317327</v>
      </c>
      <c r="E125" s="51">
        <f t="shared" si="7"/>
        <v>216.64775853027913</v>
      </c>
      <c r="F125" s="51">
        <f t="shared" si="7"/>
        <v>149.16013966718168</v>
      </c>
      <c r="G125" s="51">
        <f t="shared" si="7"/>
        <v>112.81135010494157</v>
      </c>
      <c r="H125" s="51">
        <f t="shared" si="7"/>
        <v>269.20525155663989</v>
      </c>
      <c r="I125" s="51">
        <f t="shared" si="7"/>
        <v>143.58393478278316</v>
      </c>
      <c r="J125" s="51">
        <f t="shared" si="7"/>
        <v>86.560367931129804</v>
      </c>
      <c r="K125" s="51">
        <f t="shared" si="7"/>
        <v>37.484272480929128</v>
      </c>
      <c r="L125" s="51">
        <f t="shared" si="7"/>
        <v>56.789423836726201</v>
      </c>
      <c r="M125" s="51">
        <f t="shared" si="7"/>
        <v>26.554469044601731</v>
      </c>
      <c r="N125" s="51">
        <f t="shared" si="7"/>
        <v>13.029125858268181</v>
      </c>
      <c r="O125" s="51">
        <f t="shared" si="7"/>
        <v>97.232914236708837</v>
      </c>
      <c r="P125" s="51">
        <f t="shared" si="7"/>
        <v>224.77805058599318</v>
      </c>
      <c r="Q125" s="51">
        <f t="shared" si="7"/>
        <v>119.59976760154797</v>
      </c>
      <c r="R125" s="51">
        <f t="shared" si="7"/>
        <v>71.15149347503332</v>
      </c>
    </row>
    <row r="126" spans="1:18">
      <c r="A126">
        <v>8</v>
      </c>
      <c r="B126" t="s">
        <v>86</v>
      </c>
      <c r="C126" s="51">
        <f t="shared" si="7"/>
        <v>194.80244836392845</v>
      </c>
      <c r="D126" s="51">
        <f t="shared" si="7"/>
        <v>602.42279983058779</v>
      </c>
      <c r="E126" s="51">
        <f t="shared" si="7"/>
        <v>290.29399508505855</v>
      </c>
      <c r="F126" s="51">
        <f t="shared" si="7"/>
        <v>196.17118933944511</v>
      </c>
      <c r="G126" s="51">
        <f t="shared" si="7"/>
        <v>149.29787980032776</v>
      </c>
      <c r="H126" s="51">
        <f t="shared" si="7"/>
        <v>353.49293476123069</v>
      </c>
      <c r="I126" s="51">
        <f t="shared" si="7"/>
        <v>190.57385592486096</v>
      </c>
      <c r="J126" s="51">
        <f t="shared" si="7"/>
        <v>112.53043020800085</v>
      </c>
      <c r="K126" s="51">
        <f t="shared" si="7"/>
        <v>49.242479034461653</v>
      </c>
      <c r="L126" s="51">
        <f t="shared" si="7"/>
        <v>74.957540929796764</v>
      </c>
      <c r="M126" s="51">
        <f t="shared" si="7"/>
        <v>34.419235734613601</v>
      </c>
      <c r="N126" s="51">
        <f t="shared" si="7"/>
        <v>16.18631150697847</v>
      </c>
      <c r="O126" s="51">
        <f t="shared" si="7"/>
        <v>128.49114200273516</v>
      </c>
      <c r="P126" s="51">
        <f t="shared" si="7"/>
        <v>295.41056988836783</v>
      </c>
      <c r="Q126" s="51">
        <f t="shared" si="7"/>
        <v>158.44424534895992</v>
      </c>
      <c r="R126" s="51">
        <f t="shared" si="7"/>
        <v>91.826572022483077</v>
      </c>
    </row>
    <row r="127" spans="1:18">
      <c r="A127">
        <v>9</v>
      </c>
      <c r="B127" t="s">
        <v>88</v>
      </c>
      <c r="C127" s="51">
        <f t="shared" si="7"/>
        <v>354.06700716806171</v>
      </c>
      <c r="D127" s="51">
        <f t="shared" si="7"/>
        <v>1098.5527286434401</v>
      </c>
      <c r="E127" s="51">
        <f t="shared" si="7"/>
        <v>527.02230092021966</v>
      </c>
      <c r="F127" s="51">
        <f t="shared" si="7"/>
        <v>357.78844047467379</v>
      </c>
      <c r="G127" s="51">
        <f t="shared" si="7"/>
        <v>271.87573371198067</v>
      </c>
      <c r="H127" s="51">
        <f t="shared" si="7"/>
        <v>644.97411475625631</v>
      </c>
      <c r="I127" s="51">
        <f t="shared" si="7"/>
        <v>346.79234629605645</v>
      </c>
      <c r="J127" s="51">
        <f t="shared" si="7"/>
        <v>205.83417594224954</v>
      </c>
      <c r="K127" s="51">
        <f t="shared" si="7"/>
        <v>89.836592330481167</v>
      </c>
      <c r="L127" s="51">
        <f t="shared" si="7"/>
        <v>136.58963170075651</v>
      </c>
      <c r="M127" s="51">
        <f t="shared" si="7"/>
        <v>63.004552668215375</v>
      </c>
      <c r="N127" s="51">
        <f t="shared" si="7"/>
        <v>29.951970132059845</v>
      </c>
      <c r="O127" s="51">
        <f t="shared" si="7"/>
        <v>234.07158325360237</v>
      </c>
      <c r="P127" s="51">
        <f t="shared" si="7"/>
        <v>538.88275142552084</v>
      </c>
      <c r="Q127" s="51">
        <f t="shared" si="7"/>
        <v>288.45835886427142</v>
      </c>
      <c r="R127" s="51">
        <f t="shared" si="7"/>
        <v>168.27213374834605</v>
      </c>
    </row>
    <row r="128" spans="1:18">
      <c r="A128">
        <v>10</v>
      </c>
      <c r="B128" t="s">
        <v>91</v>
      </c>
      <c r="C128" s="51">
        <f t="shared" si="7"/>
        <v>190.68466990471327</v>
      </c>
      <c r="D128" s="51">
        <f t="shared" si="7"/>
        <v>593.21510597355086</v>
      </c>
      <c r="E128" s="51">
        <f t="shared" si="7"/>
        <v>283.56407594015366</v>
      </c>
      <c r="F128" s="51">
        <f t="shared" si="7"/>
        <v>193.23046039874552</v>
      </c>
      <c r="G128" s="51">
        <f t="shared" si="7"/>
        <v>146.64685088817819</v>
      </c>
      <c r="H128" s="51">
        <f t="shared" si="7"/>
        <v>348.44128970053703</v>
      </c>
      <c r="I128" s="51">
        <f t="shared" si="7"/>
        <v>186.94734219518344</v>
      </c>
      <c r="J128" s="51">
        <f t="shared" si="7"/>
        <v>111.42481540861398</v>
      </c>
      <c r="K128" s="51">
        <f t="shared" si="7"/>
        <v>48.529027300400912</v>
      </c>
      <c r="L128" s="51">
        <f t="shared" si="7"/>
        <v>73.714326308022905</v>
      </c>
      <c r="M128" s="51">
        <f t="shared" si="7"/>
        <v>34.126885294997479</v>
      </c>
      <c r="N128" s="51">
        <f t="shared" si="7"/>
        <v>16.364447060085478</v>
      </c>
      <c r="O128" s="51">
        <f t="shared" si="7"/>
        <v>126.29317041680862</v>
      </c>
      <c r="P128" s="51">
        <f t="shared" si="7"/>
        <v>291.07578182273187</v>
      </c>
      <c r="Q128" s="51">
        <f t="shared" si="7"/>
        <v>155.55927918474308</v>
      </c>
      <c r="R128" s="51">
        <f t="shared" si="7"/>
        <v>91.225721060981414</v>
      </c>
    </row>
    <row r="129" spans="1:18">
      <c r="A129">
        <v>11</v>
      </c>
      <c r="B129" t="s">
        <v>94</v>
      </c>
      <c r="C129" s="51">
        <f t="shared" si="7"/>
        <v>267.47952103477627</v>
      </c>
      <c r="D129" s="51">
        <f t="shared" si="7"/>
        <v>835.68152934357477</v>
      </c>
      <c r="E129" s="51">
        <f t="shared" si="7"/>
        <v>397.16525144776045</v>
      </c>
      <c r="F129" s="51">
        <f t="shared" si="7"/>
        <v>272.26790544761963</v>
      </c>
      <c r="G129" s="51">
        <f t="shared" si="7"/>
        <v>206.21586643380999</v>
      </c>
      <c r="H129" s="51">
        <f t="shared" si="7"/>
        <v>491.2131365646776</v>
      </c>
      <c r="I129" s="51">
        <f t="shared" si="7"/>
        <v>262.64270989784706</v>
      </c>
      <c r="J129" s="51">
        <f t="shared" si="7"/>
        <v>157.5842230977243</v>
      </c>
      <c r="K129" s="51">
        <f t="shared" si="7"/>
        <v>68.403753819673781</v>
      </c>
      <c r="L129" s="51">
        <f t="shared" si="7"/>
        <v>103.74592075554388</v>
      </c>
      <c r="M129" s="51">
        <f t="shared" si="7"/>
        <v>48.310183412321109</v>
      </c>
      <c r="N129" s="51">
        <f t="shared" si="7"/>
        <v>23.480114111987049</v>
      </c>
      <c r="O129" s="51">
        <f t="shared" si="7"/>
        <v>177.67846829837057</v>
      </c>
      <c r="P129" s="51">
        <f t="shared" si="7"/>
        <v>410.22898787312317</v>
      </c>
      <c r="Q129" s="51">
        <f t="shared" si="7"/>
        <v>218.67663527514657</v>
      </c>
      <c r="R129" s="51">
        <f t="shared" si="7"/>
        <v>129.31805574312139</v>
      </c>
    </row>
    <row r="130" spans="1:18">
      <c r="A130">
        <v>12</v>
      </c>
      <c r="B130" t="s">
        <v>97</v>
      </c>
      <c r="C130" s="51">
        <f t="shared" si="7"/>
        <v>134.35375229992519</v>
      </c>
      <c r="D130" s="51">
        <f t="shared" si="7"/>
        <v>419.55098161612551</v>
      </c>
      <c r="E130" s="51">
        <f t="shared" si="7"/>
        <v>199.52933195870057</v>
      </c>
      <c r="F130" s="51">
        <f t="shared" si="7"/>
        <v>136.68778117703326</v>
      </c>
      <c r="G130" s="51">
        <f t="shared" si="7"/>
        <v>103.55150820646648</v>
      </c>
      <c r="H130" s="51">
        <f t="shared" si="7"/>
        <v>246.5913168005994</v>
      </c>
      <c r="I130" s="51">
        <f t="shared" si="7"/>
        <v>131.9005324001763</v>
      </c>
      <c r="J130" s="51">
        <f t="shared" si="7"/>
        <v>79.078727988530474</v>
      </c>
      <c r="K130" s="51">
        <f t="shared" si="7"/>
        <v>34.339575910165074</v>
      </c>
      <c r="L130" s="51">
        <f t="shared" si="7"/>
        <v>52.090971645812033</v>
      </c>
      <c r="M130" s="51">
        <f t="shared" si="7"/>
        <v>24.240308210971037</v>
      </c>
      <c r="N130" s="51">
        <f t="shared" si="7"/>
        <v>11.763257306203505</v>
      </c>
      <c r="O130" s="51">
        <f t="shared" si="7"/>
        <v>89.216521168853617</v>
      </c>
      <c r="P130" s="51">
        <f t="shared" si="7"/>
        <v>205.94348961084464</v>
      </c>
      <c r="Q130" s="51">
        <f t="shared" si="7"/>
        <v>109.81289139967332</v>
      </c>
      <c r="R130" s="51">
        <f t="shared" si="7"/>
        <v>64.876799864607563</v>
      </c>
    </row>
    <row r="132" spans="1:18">
      <c r="B132" t="s">
        <v>112</v>
      </c>
      <c r="C132">
        <v>2050</v>
      </c>
    </row>
    <row r="133" spans="1:18">
      <c r="C133" s="24" t="s">
        <v>0</v>
      </c>
      <c r="D133" s="24" t="s">
        <v>1</v>
      </c>
      <c r="E133" s="24" t="s">
        <v>2</v>
      </c>
      <c r="F133" s="24" t="s">
        <v>3</v>
      </c>
      <c r="G133" s="24" t="s">
        <v>4</v>
      </c>
      <c r="H133" s="24" t="s">
        <v>5</v>
      </c>
      <c r="I133" s="24" t="s">
        <v>6</v>
      </c>
      <c r="J133" s="24" t="s">
        <v>7</v>
      </c>
      <c r="K133" s="24" t="s">
        <v>8</v>
      </c>
      <c r="L133" s="24" t="s">
        <v>9</v>
      </c>
      <c r="M133" s="24" t="s">
        <v>10</v>
      </c>
      <c r="N133" s="24" t="s">
        <v>11</v>
      </c>
      <c r="O133" s="24" t="s">
        <v>12</v>
      </c>
      <c r="P133" s="24" t="s">
        <v>13</v>
      </c>
      <c r="Q133" s="24" t="s">
        <v>14</v>
      </c>
      <c r="R133" s="25" t="s">
        <v>15</v>
      </c>
    </row>
    <row r="134" spans="1:18">
      <c r="A134">
        <v>1</v>
      </c>
      <c r="B134" t="s">
        <v>66</v>
      </c>
      <c r="C134" s="51">
        <f t="shared" ref="C134:R145" si="8">1000*$H$56*(INDEX($C$20:$AG$32,MATCH($B134,$B$20:$B$32,0),MATCH($C$132,$C$19:$AG$19,0))*INDEX($C$37:$R$37,1,MATCH(C$57,$C$35:$R$35,0))+INDEX($C$36:$R$36,1,MATCH(C$57,$C$35:$R$35,0))*INDEX($D$3:$AG$15,MATCH($B134,$B$3:$B$15,0),MATCH($C$132,$D$2:$AG$2,0)))/8760</f>
        <v>147.1802169944911</v>
      </c>
      <c r="D134" s="51">
        <f t="shared" si="8"/>
        <v>458.808689140095</v>
      </c>
      <c r="E134" s="51">
        <f t="shared" si="8"/>
        <v>218.71194992493741</v>
      </c>
      <c r="F134" s="51">
        <f t="shared" si="8"/>
        <v>149.46487902336915</v>
      </c>
      <c r="G134" s="51">
        <f t="shared" si="8"/>
        <v>113.32340039457051</v>
      </c>
      <c r="H134" s="51">
        <f t="shared" si="8"/>
        <v>269.58653596052341</v>
      </c>
      <c r="I134" s="51">
        <f t="shared" si="8"/>
        <v>144.40208872342748</v>
      </c>
      <c r="J134" s="51">
        <f t="shared" si="8"/>
        <v>86.340869219810216</v>
      </c>
      <c r="K134" s="51">
        <f t="shared" si="8"/>
        <v>37.543996442434249</v>
      </c>
      <c r="L134" s="51">
        <f t="shared" si="8"/>
        <v>56.986963404505012</v>
      </c>
      <c r="M134" s="51">
        <f t="shared" si="8"/>
        <v>26.456250802775447</v>
      </c>
      <c r="N134" s="51">
        <f t="shared" si="8"/>
        <v>12.768841231854775</v>
      </c>
      <c r="O134" s="51">
        <f t="shared" si="8"/>
        <v>97.616894645538451</v>
      </c>
      <c r="P134" s="51">
        <f t="shared" si="8"/>
        <v>225.17345884874561</v>
      </c>
      <c r="Q134" s="51">
        <f t="shared" si="8"/>
        <v>120.19170772542381</v>
      </c>
      <c r="R134" s="51">
        <f t="shared" si="8"/>
        <v>70.767964184165294</v>
      </c>
    </row>
    <row r="135" spans="1:18">
      <c r="A135">
        <v>2</v>
      </c>
      <c r="B135" t="s">
        <v>69</v>
      </c>
      <c r="C135" s="51">
        <f t="shared" si="8"/>
        <v>395.14078930016836</v>
      </c>
      <c r="D135" s="51">
        <f t="shared" si="8"/>
        <v>1234.1973616609512</v>
      </c>
      <c r="E135" s="51">
        <f t="shared" si="8"/>
        <v>586.77849125086971</v>
      </c>
      <c r="F135" s="51">
        <f t="shared" si="8"/>
        <v>402.1003254660115</v>
      </c>
      <c r="G135" s="51">
        <f t="shared" si="8"/>
        <v>304.58971063513314</v>
      </c>
      <c r="H135" s="51">
        <f t="shared" si="8"/>
        <v>725.42758625908414</v>
      </c>
      <c r="I135" s="51">
        <f t="shared" si="8"/>
        <v>387.9574256332171</v>
      </c>
      <c r="J135" s="51">
        <f t="shared" si="8"/>
        <v>232.67464221822738</v>
      </c>
      <c r="K135" s="51">
        <f t="shared" si="8"/>
        <v>101.02013628341614</v>
      </c>
      <c r="L135" s="51">
        <f t="shared" si="8"/>
        <v>153.22892547034274</v>
      </c>
      <c r="M135" s="51">
        <f t="shared" si="8"/>
        <v>71.326201735315081</v>
      </c>
      <c r="N135" s="51">
        <f t="shared" si="8"/>
        <v>34.637305206311616</v>
      </c>
      <c r="O135" s="51">
        <f t="shared" si="8"/>
        <v>262.43087395419491</v>
      </c>
      <c r="P135" s="51">
        <f t="shared" si="8"/>
        <v>605.84012387398604</v>
      </c>
      <c r="Q135" s="51">
        <f t="shared" si="8"/>
        <v>323.00153733088916</v>
      </c>
      <c r="R135" s="51">
        <f t="shared" si="8"/>
        <v>190.91138463512425</v>
      </c>
    </row>
    <row r="136" spans="1:18">
      <c r="A136">
        <v>3</v>
      </c>
      <c r="B136" t="s">
        <v>72</v>
      </c>
      <c r="C136" s="51">
        <f t="shared" si="8"/>
        <v>307.45834237171948</v>
      </c>
      <c r="D136" s="51">
        <f t="shared" si="8"/>
        <v>960.82318179717026</v>
      </c>
      <c r="E136" s="51">
        <f t="shared" si="8"/>
        <v>456.48773228344885</v>
      </c>
      <c r="F136" s="51">
        <f t="shared" si="8"/>
        <v>313.04331112355982</v>
      </c>
      <c r="G136" s="51">
        <f t="shared" si="8"/>
        <v>237.07177943969455</v>
      </c>
      <c r="H136" s="51">
        <f t="shared" si="8"/>
        <v>564.79465257270112</v>
      </c>
      <c r="I136" s="51">
        <f t="shared" si="8"/>
        <v>301.9255525387938</v>
      </c>
      <c r="J136" s="51">
        <f t="shared" si="8"/>
        <v>181.22293481689434</v>
      </c>
      <c r="K136" s="51">
        <f t="shared" si="8"/>
        <v>78.649682307937312</v>
      </c>
      <c r="L136" s="51">
        <f t="shared" si="8"/>
        <v>119.27519166451759</v>
      </c>
      <c r="M136" s="51">
        <f t="shared" si="8"/>
        <v>55.560054838383444</v>
      </c>
      <c r="N136" s="51">
        <f t="shared" si="8"/>
        <v>27.024465887192321</v>
      </c>
      <c r="O136" s="51">
        <f t="shared" si="8"/>
        <v>204.26992768259322</v>
      </c>
      <c r="P136" s="51">
        <f t="shared" si="8"/>
        <v>471.67194213852696</v>
      </c>
      <c r="Q136" s="51">
        <f t="shared" si="8"/>
        <v>251.39227374337807</v>
      </c>
      <c r="R136" s="51">
        <f t="shared" si="8"/>
        <v>148.73646730490518</v>
      </c>
    </row>
    <row r="137" spans="1:18">
      <c r="A137">
        <v>4</v>
      </c>
      <c r="B137" t="s">
        <v>75</v>
      </c>
      <c r="C137" s="51">
        <f t="shared" si="8"/>
        <v>235.91563553635336</v>
      </c>
      <c r="D137" s="51">
        <f t="shared" si="8"/>
        <v>735.17489494225163</v>
      </c>
      <c r="E137" s="51">
        <f t="shared" si="8"/>
        <v>350.61632894167269</v>
      </c>
      <c r="F137" s="51">
        <f t="shared" si="8"/>
        <v>239.49188861698278</v>
      </c>
      <c r="G137" s="51">
        <f t="shared" si="8"/>
        <v>181.610502099315</v>
      </c>
      <c r="H137" s="51">
        <f t="shared" si="8"/>
        <v>431.94882125923431</v>
      </c>
      <c r="I137" s="51">
        <f t="shared" si="8"/>
        <v>231.43396010479327</v>
      </c>
      <c r="J137" s="51">
        <f t="shared" si="8"/>
        <v>138.30543777710594</v>
      </c>
      <c r="K137" s="51">
        <f t="shared" si="8"/>
        <v>60.156083808245725</v>
      </c>
      <c r="L137" s="51">
        <f t="shared" si="8"/>
        <v>91.320294258404829</v>
      </c>
      <c r="M137" s="51">
        <f t="shared" si="8"/>
        <v>42.375830841246348</v>
      </c>
      <c r="N137" s="51">
        <f t="shared" si="8"/>
        <v>20.430183346176705</v>
      </c>
      <c r="O137" s="51">
        <f t="shared" si="8"/>
        <v>156.43355195980851</v>
      </c>
      <c r="P137" s="51">
        <f t="shared" si="8"/>
        <v>360.79532414282193</v>
      </c>
      <c r="Q137" s="51">
        <f t="shared" si="8"/>
        <v>192.62262341321895</v>
      </c>
      <c r="R137" s="51">
        <f t="shared" si="8"/>
        <v>113.33880150944606</v>
      </c>
    </row>
    <row r="138" spans="1:18">
      <c r="A138">
        <v>5</v>
      </c>
      <c r="B138" t="s">
        <v>78</v>
      </c>
      <c r="C138" s="51">
        <f t="shared" si="8"/>
        <v>274.66952242109892</v>
      </c>
      <c r="D138" s="51">
        <f t="shared" si="8"/>
        <v>855.55522395813</v>
      </c>
      <c r="E138" s="51">
        <f t="shared" si="8"/>
        <v>408.27724419180726</v>
      </c>
      <c r="F138" s="51">
        <f t="shared" si="8"/>
        <v>278.70092405643692</v>
      </c>
      <c r="G138" s="51">
        <f t="shared" si="8"/>
        <v>211.38828415517193</v>
      </c>
      <c r="H138" s="51">
        <f t="shared" si="8"/>
        <v>502.63951075184497</v>
      </c>
      <c r="I138" s="51">
        <f t="shared" si="8"/>
        <v>269.4075465842181</v>
      </c>
      <c r="J138" s="51">
        <f t="shared" si="8"/>
        <v>160.88520203029367</v>
      </c>
      <c r="K138" s="51">
        <f t="shared" si="8"/>
        <v>70.002002005567604</v>
      </c>
      <c r="L138" s="51">
        <f t="shared" si="8"/>
        <v>106.28404563005751</v>
      </c>
      <c r="M138" s="51">
        <f t="shared" si="8"/>
        <v>49.289160850225869</v>
      </c>
      <c r="N138" s="51">
        <f t="shared" si="8"/>
        <v>23.72916494377337</v>
      </c>
      <c r="O138" s="51">
        <f t="shared" si="8"/>
        <v>182.07406100621</v>
      </c>
      <c r="P138" s="51">
        <f t="shared" si="8"/>
        <v>419.85367815706559</v>
      </c>
      <c r="Q138" s="51">
        <f t="shared" si="8"/>
        <v>224.21382246524459</v>
      </c>
      <c r="R138" s="51">
        <f t="shared" si="8"/>
        <v>131.80992907595919</v>
      </c>
    </row>
    <row r="139" spans="1:18">
      <c r="A139">
        <v>6</v>
      </c>
      <c r="B139" t="s">
        <v>81</v>
      </c>
      <c r="C139" s="51">
        <f t="shared" si="8"/>
        <v>264.88818031585276</v>
      </c>
      <c r="D139" s="51">
        <f t="shared" si="8"/>
        <v>824.15292040806025</v>
      </c>
      <c r="E139" s="51">
        <f t="shared" si="8"/>
        <v>393.89532340169933</v>
      </c>
      <c r="F139" s="51">
        <f t="shared" si="8"/>
        <v>268.45631397370857</v>
      </c>
      <c r="G139" s="51">
        <f t="shared" si="8"/>
        <v>203.72663122946648</v>
      </c>
      <c r="H139" s="51">
        <f t="shared" si="8"/>
        <v>484.09816825037541</v>
      </c>
      <c r="I139" s="51">
        <f t="shared" si="8"/>
        <v>259.70705248845491</v>
      </c>
      <c r="J139" s="51">
        <f t="shared" si="8"/>
        <v>154.81837713311791</v>
      </c>
      <c r="K139" s="51">
        <f t="shared" si="8"/>
        <v>67.422333050800745</v>
      </c>
      <c r="L139" s="51">
        <f t="shared" si="8"/>
        <v>102.40866502541763</v>
      </c>
      <c r="M139" s="51">
        <f t="shared" si="8"/>
        <v>47.418535184049638</v>
      </c>
      <c r="N139" s="51">
        <f t="shared" si="8"/>
        <v>22.746211176159658</v>
      </c>
      <c r="O139" s="51">
        <f t="shared" si="8"/>
        <v>175.45281618447302</v>
      </c>
      <c r="P139" s="51">
        <f t="shared" si="8"/>
        <v>404.39588709856986</v>
      </c>
      <c r="Q139" s="51">
        <f t="shared" si="8"/>
        <v>216.10619811667704</v>
      </c>
      <c r="R139" s="51">
        <f t="shared" si="8"/>
        <v>126.76071910923599</v>
      </c>
    </row>
    <row r="140" spans="1:18">
      <c r="A140">
        <v>7</v>
      </c>
      <c r="B140" t="s">
        <v>84</v>
      </c>
      <c r="C140" s="51">
        <f t="shared" si="8"/>
        <v>157.75047112989125</v>
      </c>
      <c r="D140" s="51">
        <f t="shared" si="8"/>
        <v>494.37302323662715</v>
      </c>
      <c r="E140" s="51">
        <f t="shared" si="8"/>
        <v>233.97957921270145</v>
      </c>
      <c r="F140" s="51">
        <f t="shared" si="8"/>
        <v>161.09295084055626</v>
      </c>
      <c r="G140" s="51">
        <f t="shared" si="8"/>
        <v>121.83625811333691</v>
      </c>
      <c r="H140" s="51">
        <f t="shared" si="8"/>
        <v>290.74167168117111</v>
      </c>
      <c r="I140" s="51">
        <f t="shared" si="8"/>
        <v>155.07064956540586</v>
      </c>
      <c r="J140" s="51">
        <f t="shared" si="8"/>
        <v>93.485197365620195</v>
      </c>
      <c r="K140" s="51">
        <f t="shared" si="8"/>
        <v>40.483014279403463</v>
      </c>
      <c r="L140" s="51">
        <f t="shared" si="8"/>
        <v>61.332577743664302</v>
      </c>
      <c r="M140" s="51">
        <f t="shared" si="8"/>
        <v>28.678826568169875</v>
      </c>
      <c r="N140" s="51">
        <f t="shared" si="8"/>
        <v>14.071455926929636</v>
      </c>
      <c r="O140" s="51">
        <f t="shared" si="8"/>
        <v>105.01154737564556</v>
      </c>
      <c r="P140" s="51">
        <f t="shared" si="8"/>
        <v>242.76029463287264</v>
      </c>
      <c r="Q140" s="51">
        <f t="shared" si="8"/>
        <v>129.16774900967181</v>
      </c>
      <c r="R140" s="51">
        <f t="shared" si="8"/>
        <v>76.843612953035986</v>
      </c>
    </row>
    <row r="141" spans="1:18">
      <c r="A141">
        <v>8</v>
      </c>
      <c r="B141" t="s">
        <v>86</v>
      </c>
      <c r="C141" s="51">
        <f t="shared" si="8"/>
        <v>210.38664423304272</v>
      </c>
      <c r="D141" s="51">
        <f t="shared" si="8"/>
        <v>650.61662381703491</v>
      </c>
      <c r="E141" s="51">
        <f t="shared" si="8"/>
        <v>313.51751469186325</v>
      </c>
      <c r="F141" s="51">
        <f t="shared" si="8"/>
        <v>211.86488448660074</v>
      </c>
      <c r="G141" s="51">
        <f t="shared" si="8"/>
        <v>161.24171018435405</v>
      </c>
      <c r="H141" s="51">
        <f t="shared" si="8"/>
        <v>381.77236954212918</v>
      </c>
      <c r="I141" s="51">
        <f t="shared" si="8"/>
        <v>205.81976439884986</v>
      </c>
      <c r="J141" s="51">
        <f t="shared" si="8"/>
        <v>121.53286462464092</v>
      </c>
      <c r="K141" s="51">
        <f t="shared" si="8"/>
        <v>53.181877357218589</v>
      </c>
      <c r="L141" s="51">
        <f t="shared" si="8"/>
        <v>80.954144204180508</v>
      </c>
      <c r="M141" s="51">
        <f t="shared" si="8"/>
        <v>37.172774593382684</v>
      </c>
      <c r="N141" s="51">
        <f t="shared" si="8"/>
        <v>17.481216427536747</v>
      </c>
      <c r="O141" s="51">
        <f t="shared" si="8"/>
        <v>138.77043336295398</v>
      </c>
      <c r="P141" s="51">
        <f t="shared" si="8"/>
        <v>319.04341547943727</v>
      </c>
      <c r="Q141" s="51">
        <f t="shared" si="8"/>
        <v>171.11978497687673</v>
      </c>
      <c r="R141" s="51">
        <f t="shared" si="8"/>
        <v>99.172697784281738</v>
      </c>
    </row>
    <row r="142" spans="1:18">
      <c r="A142">
        <v>9</v>
      </c>
      <c r="B142" t="s">
        <v>88</v>
      </c>
      <c r="C142" s="51">
        <f t="shared" si="8"/>
        <v>382.39236774150669</v>
      </c>
      <c r="D142" s="51">
        <f t="shared" si="8"/>
        <v>1186.4369469349151</v>
      </c>
      <c r="E142" s="51">
        <f t="shared" si="8"/>
        <v>569.18408499383725</v>
      </c>
      <c r="F142" s="51">
        <f t="shared" si="8"/>
        <v>386.41151571264777</v>
      </c>
      <c r="G142" s="51">
        <f t="shared" si="8"/>
        <v>293.62579240893922</v>
      </c>
      <c r="H142" s="51">
        <f t="shared" si="8"/>
        <v>696.57204393675681</v>
      </c>
      <c r="I142" s="51">
        <f t="shared" si="8"/>
        <v>374.53573399974096</v>
      </c>
      <c r="J142" s="51">
        <f t="shared" si="8"/>
        <v>222.30091001762949</v>
      </c>
      <c r="K142" s="51">
        <f t="shared" si="8"/>
        <v>97.023519716919651</v>
      </c>
      <c r="L142" s="51">
        <f t="shared" si="8"/>
        <v>147.51680223681709</v>
      </c>
      <c r="M142" s="51">
        <f t="shared" si="8"/>
        <v>68.04491688167262</v>
      </c>
      <c r="N142" s="51">
        <f t="shared" si="8"/>
        <v>32.348127742624641</v>
      </c>
      <c r="O142" s="51">
        <f t="shared" si="8"/>
        <v>252.79730991389056</v>
      </c>
      <c r="P142" s="51">
        <f t="shared" si="8"/>
        <v>581.99337153956265</v>
      </c>
      <c r="Q142" s="51">
        <f t="shared" si="8"/>
        <v>311.53502757341317</v>
      </c>
      <c r="R142" s="51">
        <f t="shared" si="8"/>
        <v>181.73390444821374</v>
      </c>
    </row>
    <row r="143" spans="1:18">
      <c r="A143">
        <v>10</v>
      </c>
      <c r="B143" t="s">
        <v>91</v>
      </c>
      <c r="C143" s="51">
        <f t="shared" si="8"/>
        <v>205.93944349709037</v>
      </c>
      <c r="D143" s="51">
        <f t="shared" si="8"/>
        <v>640.67231445143511</v>
      </c>
      <c r="E143" s="51">
        <f t="shared" si="8"/>
        <v>306.24920201536594</v>
      </c>
      <c r="F143" s="51">
        <f t="shared" si="8"/>
        <v>208.68889723064515</v>
      </c>
      <c r="G143" s="51">
        <f t="shared" si="8"/>
        <v>158.37859895923248</v>
      </c>
      <c r="H143" s="51">
        <f t="shared" si="8"/>
        <v>376.31659287657999</v>
      </c>
      <c r="I143" s="51">
        <f t="shared" si="8"/>
        <v>201.90312957079814</v>
      </c>
      <c r="J143" s="51">
        <f t="shared" si="8"/>
        <v>120.3388006413031</v>
      </c>
      <c r="K143" s="51">
        <f t="shared" si="8"/>
        <v>52.411349484432982</v>
      </c>
      <c r="L143" s="51">
        <f t="shared" si="8"/>
        <v>79.611472412664739</v>
      </c>
      <c r="M143" s="51">
        <f t="shared" si="8"/>
        <v>36.857036118597279</v>
      </c>
      <c r="N143" s="51">
        <f t="shared" si="8"/>
        <v>17.673602824892317</v>
      </c>
      <c r="O143" s="51">
        <f t="shared" si="8"/>
        <v>136.39662405015332</v>
      </c>
      <c r="P143" s="51">
        <f t="shared" si="8"/>
        <v>314.36184436855041</v>
      </c>
      <c r="Q143" s="51">
        <f t="shared" si="8"/>
        <v>168.00402151952252</v>
      </c>
      <c r="R143" s="51">
        <f t="shared" si="8"/>
        <v>98.523778745859929</v>
      </c>
    </row>
    <row r="144" spans="1:18">
      <c r="A144">
        <v>11</v>
      </c>
      <c r="B144" t="s">
        <v>94</v>
      </c>
      <c r="C144" s="51">
        <f t="shared" si="8"/>
        <v>288.87788271755835</v>
      </c>
      <c r="D144" s="51">
        <f t="shared" si="8"/>
        <v>902.53605169106083</v>
      </c>
      <c r="E144" s="51">
        <f t="shared" si="8"/>
        <v>428.9384715635814</v>
      </c>
      <c r="F144" s="51">
        <f t="shared" si="8"/>
        <v>294.04933788342925</v>
      </c>
      <c r="G144" s="51">
        <f t="shared" si="8"/>
        <v>222.71313574851482</v>
      </c>
      <c r="H144" s="51">
        <f t="shared" si="8"/>
        <v>530.510187489852</v>
      </c>
      <c r="I144" s="51">
        <f t="shared" si="8"/>
        <v>283.6541266896748</v>
      </c>
      <c r="J144" s="51">
        <f t="shared" si="8"/>
        <v>170.19096094554229</v>
      </c>
      <c r="K144" s="51">
        <f t="shared" si="8"/>
        <v>73.876054125247677</v>
      </c>
      <c r="L144" s="51">
        <f t="shared" si="8"/>
        <v>112.04559441598741</v>
      </c>
      <c r="M144" s="51">
        <f t="shared" si="8"/>
        <v>52.174998085306811</v>
      </c>
      <c r="N144" s="51">
        <f t="shared" si="8"/>
        <v>25.358523240946017</v>
      </c>
      <c r="O144" s="51">
        <f t="shared" si="8"/>
        <v>191.89274576224022</v>
      </c>
      <c r="P144" s="51">
        <f t="shared" si="8"/>
        <v>443.04730690297311</v>
      </c>
      <c r="Q144" s="51">
        <f t="shared" si="8"/>
        <v>236.17076609715838</v>
      </c>
      <c r="R144" s="51">
        <f t="shared" si="8"/>
        <v>139.66350020257113</v>
      </c>
    </row>
    <row r="145" spans="1:18">
      <c r="A145">
        <v>12</v>
      </c>
      <c r="B145" t="s">
        <v>97</v>
      </c>
      <c r="C145" s="51">
        <f t="shared" si="8"/>
        <v>145.10205248391921</v>
      </c>
      <c r="D145" s="51">
        <f t="shared" si="8"/>
        <v>453.11506014541567</v>
      </c>
      <c r="E145" s="51">
        <f t="shared" si="8"/>
        <v>215.49167851539664</v>
      </c>
      <c r="F145" s="51">
        <f t="shared" si="8"/>
        <v>147.62280367119595</v>
      </c>
      <c r="G145" s="51">
        <f t="shared" si="8"/>
        <v>111.83562886298381</v>
      </c>
      <c r="H145" s="51">
        <f t="shared" si="8"/>
        <v>266.31862214464735</v>
      </c>
      <c r="I145" s="51">
        <f t="shared" si="8"/>
        <v>142.45257499219042</v>
      </c>
      <c r="J145" s="51">
        <f t="shared" si="8"/>
        <v>85.405026227612936</v>
      </c>
      <c r="K145" s="51">
        <f t="shared" si="8"/>
        <v>37.086741982978289</v>
      </c>
      <c r="L145" s="51">
        <f t="shared" si="8"/>
        <v>56.258249377477007</v>
      </c>
      <c r="M145" s="51">
        <f t="shared" si="8"/>
        <v>26.179532867848714</v>
      </c>
      <c r="N145" s="51">
        <f t="shared" si="8"/>
        <v>12.704317890699789</v>
      </c>
      <c r="O145" s="51">
        <f t="shared" si="8"/>
        <v>96.353842862361915</v>
      </c>
      <c r="P145" s="51">
        <f t="shared" si="8"/>
        <v>222.41896877971226</v>
      </c>
      <c r="Q145" s="51">
        <f t="shared" si="8"/>
        <v>118.59792271164721</v>
      </c>
      <c r="R145" s="51">
        <f t="shared" si="8"/>
        <v>70.066943853776181</v>
      </c>
    </row>
  </sheetData>
  <hyperlinks>
    <hyperlink ref="B1" r:id="rId1" xr:uid="{F61A4F85-5704-49DD-A5F4-F0A309CBBA6F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0DC-79D1-4E14-9CF4-DA9AB35A47D3}">
  <dimension ref="A1:O49"/>
  <sheetViews>
    <sheetView topLeftCell="A35" workbookViewId="0">
      <selection activeCell="D52" sqref="D52"/>
    </sheetView>
  </sheetViews>
  <sheetFormatPr defaultRowHeight="14.5"/>
  <cols>
    <col min="2" max="2" width="23.36328125" bestFit="1" customWidth="1"/>
    <col min="3" max="5" width="12.453125" bestFit="1" customWidth="1"/>
    <col min="6" max="6" width="19.54296875" customWidth="1"/>
    <col min="7" max="14" width="12.453125" bestFit="1" customWidth="1"/>
    <col min="15" max="15" width="12.36328125" bestFit="1" customWidth="1"/>
  </cols>
  <sheetData>
    <row r="1" spans="1:10" ht="15" thickBot="1">
      <c r="D1" t="s">
        <v>149</v>
      </c>
      <c r="F1" s="46" t="s">
        <v>150</v>
      </c>
    </row>
    <row r="2" spans="1:10" ht="15" thickBot="1">
      <c r="A2" t="s">
        <v>230</v>
      </c>
      <c r="C2" t="s">
        <v>113</v>
      </c>
      <c r="D2" s="49" t="s">
        <v>126</v>
      </c>
      <c r="E2" s="49" t="s">
        <v>127</v>
      </c>
      <c r="F2" s="49" t="s">
        <v>128</v>
      </c>
      <c r="G2" s="49" t="s">
        <v>129</v>
      </c>
      <c r="H2" s="49" t="s">
        <v>130</v>
      </c>
      <c r="I2" s="49" t="s">
        <v>131</v>
      </c>
      <c r="J2" s="49" t="s">
        <v>132</v>
      </c>
    </row>
    <row r="3" spans="1:10">
      <c r="A3">
        <v>1</v>
      </c>
      <c r="B3" t="s">
        <v>66</v>
      </c>
      <c r="C3" t="s">
        <v>114</v>
      </c>
      <c r="D3" t="s">
        <v>114</v>
      </c>
      <c r="E3" t="s">
        <v>114</v>
      </c>
      <c r="F3" t="s">
        <v>133</v>
      </c>
      <c r="G3">
        <v>424696</v>
      </c>
      <c r="H3">
        <v>563745</v>
      </c>
      <c r="I3">
        <v>54.967722000000002</v>
      </c>
      <c r="J3">
        <v>-1.6157868</v>
      </c>
    </row>
    <row r="4" spans="1:10">
      <c r="A4">
        <v>2</v>
      </c>
      <c r="B4" t="s">
        <v>69</v>
      </c>
      <c r="C4" t="s">
        <v>115</v>
      </c>
      <c r="D4" t="s">
        <v>115</v>
      </c>
      <c r="E4" t="s">
        <v>115</v>
      </c>
      <c r="F4" t="s">
        <v>134</v>
      </c>
      <c r="G4">
        <v>414479</v>
      </c>
      <c r="H4">
        <v>416833</v>
      </c>
      <c r="I4">
        <v>53.647804999999998</v>
      </c>
      <c r="J4">
        <v>-1.7824397000000001</v>
      </c>
    </row>
    <row r="5" spans="1:10">
      <c r="A5">
        <v>3</v>
      </c>
      <c r="B5" t="s">
        <v>72</v>
      </c>
      <c r="C5" t="s">
        <v>116</v>
      </c>
      <c r="D5" t="s">
        <v>116</v>
      </c>
      <c r="E5" t="s">
        <v>116</v>
      </c>
      <c r="F5" t="s">
        <v>135</v>
      </c>
      <c r="G5">
        <v>470778</v>
      </c>
      <c r="H5">
        <v>446812</v>
      </c>
      <c r="I5">
        <v>53.912633999999997</v>
      </c>
      <c r="J5">
        <v>-0.92399010000000004</v>
      </c>
    </row>
    <row r="6" spans="1:10">
      <c r="A6">
        <v>4</v>
      </c>
      <c r="B6" t="s">
        <v>75</v>
      </c>
      <c r="C6" t="s">
        <v>117</v>
      </c>
      <c r="D6" t="s">
        <v>117</v>
      </c>
      <c r="E6" t="s">
        <v>117</v>
      </c>
      <c r="F6" t="s">
        <v>136</v>
      </c>
      <c r="G6">
        <v>445268</v>
      </c>
      <c r="H6">
        <v>325610</v>
      </c>
      <c r="I6">
        <v>52.826124999999998</v>
      </c>
      <c r="J6">
        <v>-1.329623</v>
      </c>
    </row>
    <row r="7" spans="1:10">
      <c r="A7">
        <v>5</v>
      </c>
      <c r="B7" t="s">
        <v>78</v>
      </c>
      <c r="C7" t="s">
        <v>123</v>
      </c>
      <c r="D7" t="s">
        <v>123</v>
      </c>
      <c r="E7" t="s">
        <v>123</v>
      </c>
      <c r="F7" t="s">
        <v>137</v>
      </c>
      <c r="G7">
        <v>407279</v>
      </c>
      <c r="H7">
        <v>288677</v>
      </c>
      <c r="I7">
        <v>52.495953</v>
      </c>
      <c r="J7">
        <v>-1.8942136999999999</v>
      </c>
    </row>
    <row r="8" spans="1:10">
      <c r="A8">
        <v>6</v>
      </c>
      <c r="B8" t="s">
        <v>81</v>
      </c>
      <c r="C8" t="s">
        <v>118</v>
      </c>
      <c r="D8" t="s">
        <v>118</v>
      </c>
      <c r="E8" t="s">
        <v>118</v>
      </c>
      <c r="F8" t="s">
        <v>138</v>
      </c>
      <c r="G8">
        <v>623490</v>
      </c>
      <c r="H8">
        <v>308619</v>
      </c>
      <c r="I8">
        <v>52.629286</v>
      </c>
      <c r="J8">
        <v>1.3009211000000001</v>
      </c>
    </row>
    <row r="9" spans="1:10">
      <c r="A9">
        <v>7</v>
      </c>
      <c r="B9" t="s">
        <v>84</v>
      </c>
      <c r="C9" t="s">
        <v>119</v>
      </c>
      <c r="D9" t="s">
        <v>119</v>
      </c>
      <c r="E9" t="s">
        <v>119</v>
      </c>
      <c r="F9" t="s">
        <v>139</v>
      </c>
      <c r="G9">
        <v>529995</v>
      </c>
      <c r="H9">
        <v>180358</v>
      </c>
      <c r="I9">
        <v>51.507209000000003</v>
      </c>
      <c r="J9">
        <v>-0.12829415</v>
      </c>
    </row>
    <row r="10" spans="1:10">
      <c r="A10">
        <v>8</v>
      </c>
      <c r="B10" t="s">
        <v>86</v>
      </c>
      <c r="C10" t="s">
        <v>120</v>
      </c>
      <c r="D10" t="s">
        <v>120</v>
      </c>
      <c r="E10" t="s">
        <v>120</v>
      </c>
      <c r="F10" t="s">
        <v>140</v>
      </c>
      <c r="G10">
        <v>537222</v>
      </c>
      <c r="H10">
        <v>166421</v>
      </c>
      <c r="I10">
        <v>51.380260999999997</v>
      </c>
      <c r="J10">
        <v>-2.9623311999999999E-2</v>
      </c>
    </row>
    <row r="11" spans="1:10">
      <c r="A11">
        <v>9</v>
      </c>
      <c r="B11" t="s">
        <v>88</v>
      </c>
      <c r="C11" t="s">
        <v>121</v>
      </c>
      <c r="D11" t="s">
        <v>121</v>
      </c>
      <c r="E11" t="s">
        <v>121</v>
      </c>
      <c r="F11" t="s">
        <v>141</v>
      </c>
      <c r="G11">
        <v>629476</v>
      </c>
      <c r="H11">
        <v>140421</v>
      </c>
      <c r="I11">
        <v>51.117100999999998</v>
      </c>
      <c r="J11">
        <v>1.277468</v>
      </c>
    </row>
    <row r="12" spans="1:10">
      <c r="A12">
        <v>10</v>
      </c>
      <c r="B12" t="s">
        <v>91</v>
      </c>
      <c r="C12" t="s">
        <v>124</v>
      </c>
      <c r="D12" t="s">
        <v>124</v>
      </c>
      <c r="E12" t="s">
        <v>124</v>
      </c>
      <c r="F12" t="s">
        <v>142</v>
      </c>
      <c r="G12">
        <v>248017</v>
      </c>
      <c r="H12">
        <v>54561</v>
      </c>
      <c r="I12">
        <v>50.371265999999999</v>
      </c>
      <c r="J12">
        <v>-4.1385665999999999</v>
      </c>
    </row>
    <row r="13" spans="1:10">
      <c r="A13">
        <v>11</v>
      </c>
      <c r="B13" t="s">
        <v>94</v>
      </c>
      <c r="C13" t="s">
        <v>125</v>
      </c>
      <c r="D13" t="s">
        <v>125</v>
      </c>
      <c r="E13" t="s">
        <v>125</v>
      </c>
      <c r="F13" t="s">
        <v>143</v>
      </c>
      <c r="G13">
        <v>394331</v>
      </c>
      <c r="H13">
        <v>806530</v>
      </c>
      <c r="I13">
        <v>57.149616000000002</v>
      </c>
      <c r="J13">
        <v>-2.0953293</v>
      </c>
    </row>
    <row r="14" spans="1:10">
      <c r="A14">
        <v>12</v>
      </c>
      <c r="B14" t="s">
        <v>97</v>
      </c>
      <c r="C14" t="s">
        <v>122</v>
      </c>
      <c r="D14" t="s">
        <v>122</v>
      </c>
      <c r="E14" t="s">
        <v>122</v>
      </c>
      <c r="F14" t="s">
        <v>144</v>
      </c>
      <c r="G14">
        <v>318336</v>
      </c>
      <c r="H14">
        <v>176192</v>
      </c>
      <c r="I14">
        <v>51.478768000000002</v>
      </c>
      <c r="J14">
        <v>-3.1773277000000002</v>
      </c>
    </row>
    <row r="15" spans="1:10">
      <c r="A15">
        <v>13</v>
      </c>
      <c r="B15" t="s">
        <v>234</v>
      </c>
      <c r="I15">
        <v>56.511000000000003</v>
      </c>
      <c r="J15">
        <v>3.5156000000000001</v>
      </c>
    </row>
    <row r="17" spans="2:15">
      <c r="B17" t="s">
        <v>145</v>
      </c>
      <c r="C17" t="s">
        <v>147</v>
      </c>
    </row>
    <row r="18" spans="2:15">
      <c r="B18" t="s">
        <v>146</v>
      </c>
      <c r="C18" t="s">
        <v>148</v>
      </c>
    </row>
    <row r="19" spans="2:15">
      <c r="D19" s="48"/>
      <c r="E19" s="48" t="s">
        <v>236</v>
      </c>
      <c r="F19" s="48"/>
      <c r="G19" s="48"/>
      <c r="H19" s="48"/>
      <c r="I19" s="48"/>
      <c r="J19" s="48"/>
      <c r="N19" t="s">
        <v>145</v>
      </c>
    </row>
    <row r="20" spans="2:15">
      <c r="C20" t="s">
        <v>66</v>
      </c>
      <c r="D20" t="s">
        <v>69</v>
      </c>
      <c r="E20" t="s">
        <v>72</v>
      </c>
      <c r="F20" t="s">
        <v>75</v>
      </c>
      <c r="G20" t="s">
        <v>78</v>
      </c>
      <c r="H20" t="s">
        <v>81</v>
      </c>
      <c r="I20" t="s">
        <v>84</v>
      </c>
      <c r="J20" t="s">
        <v>86</v>
      </c>
      <c r="K20" t="s">
        <v>88</v>
      </c>
      <c r="L20" t="s">
        <v>91</v>
      </c>
      <c r="M20" t="s">
        <v>94</v>
      </c>
      <c r="N20" t="s">
        <v>97</v>
      </c>
      <c r="O20" t="s">
        <v>234</v>
      </c>
    </row>
    <row r="21" spans="2:15">
      <c r="B21" t="str">
        <f>B3</f>
        <v>North East</v>
      </c>
      <c r="C21" s="50">
        <f>ACOS(COS(RADIANS(90-INDEX($I$3:$I$15,MATCH(C$20,$B$3:$B$15,0)))) *COS(RADIANS(90-INDEX($I$3:$I$15,MATCH($B21,$B$3:$B$15,0)))) +SIN(RADIANS(90-INDEX($I$3:$I$15,MATCH(C$20,$B$3:$B$15,0)))) *SIN(RADIANS(90-INDEX($I$3:$I$15,MATCH($B21,$B$3:$B$15,0)))) *COS(RADIANS(INDEX($J$3:$J$15,MATCH(C$20,$B$3:$B$15,0))-INDEX($J$3:$J$15,MATCH($B21,$B$3:$B$15,0))))) *6371</f>
        <v>0</v>
      </c>
      <c r="D21" s="50">
        <f t="shared" ref="D21:D32" si="0">ACOS(COS(RADIANS(90-INDEX($I$3:$I$14,MATCH(D$20,$B$3:$B$14,0)))) *COS(RADIANS(90-INDEX($I$3:$I$14,MATCH($B21,$B$3:$B$14,0)))) +SIN(RADIANS(90-INDEX($I$3:$I$14,MATCH(D$20,$B$3:$B$14,0)))) *SIN(RADIANS(90-INDEX($I$3:$I$14,MATCH($B21,$B$3:$B$14,0)))) *COS(RADIANS(INDEX($J$3:$J$14,MATCH(D$20,$B$3:$B$14,0))-INDEX($J$3:$J$14,MATCH($B21,$B$3:$B$14,0))))) *6371</f>
        <v>147.16562648418588</v>
      </c>
      <c r="E21" s="50">
        <f t="shared" ref="E21:N21" si="1">ACOS(COS(RADIANS(90-INDEX($I$3:$I$14,MATCH(E$20,$B$3:$B$14,0)))) *COS(RADIANS(90-INDEX($I$3:$I$14,MATCH($B21,$B$3:$B$14,0)))) +SIN(RADIANS(90-INDEX($I$3:$I$14,MATCH(E$20,$B$3:$B$14,0)))) *SIN(RADIANS(90-INDEX($I$3:$I$14,MATCH($B21,$B$3:$B$14,0)))) *COS(RADIANS(INDEX($J$3:$J$14,MATCH(E$20,$B$3:$B$14,0))-INDEX($J$3:$J$14,MATCH($B21,$B$3:$B$14,0))))) *6371</f>
        <v>125.55853663957571</v>
      </c>
      <c r="F21" s="50">
        <f t="shared" si="1"/>
        <v>238.87113723171501</v>
      </c>
      <c r="G21" s="50">
        <f t="shared" si="1"/>
        <v>275.45707890577052</v>
      </c>
      <c r="H21" s="50">
        <f t="shared" si="1"/>
        <v>322.90196081024175</v>
      </c>
      <c r="I21" s="50">
        <f t="shared" si="1"/>
        <v>397.29677446463472</v>
      </c>
      <c r="J21" s="50">
        <f t="shared" si="1"/>
        <v>412.6492004982349</v>
      </c>
      <c r="K21" s="50">
        <f t="shared" si="1"/>
        <v>469.73154525561267</v>
      </c>
      <c r="L21" s="50">
        <f t="shared" si="1"/>
        <v>538.57681636629343</v>
      </c>
      <c r="M21" s="50">
        <f t="shared" si="1"/>
        <v>244.43378818158021</v>
      </c>
      <c r="N21" s="50">
        <f t="shared" si="1"/>
        <v>401.61336389863811</v>
      </c>
      <c r="O21" s="50">
        <f t="shared" ref="C21:O33" si="2">ACOS(COS(RADIANS(90-INDEX($I$3:$I$15,MATCH(O$20,$B$3:$B$15,0)))) *COS(RADIANS(90-INDEX($I$3:$I$15,MATCH($B21,$B$3:$B$15,0)))) +SIN(RADIANS(90-INDEX($I$3:$I$15,MATCH(O$20,$B$3:$B$15,0)))) *SIN(RADIANS(90-INDEX($I$3:$I$15,MATCH($B21,$B$3:$B$15,0)))) *COS(RADIANS(INDEX($J$3:$J$15,MATCH(O$20,$B$3:$B$15,0))-INDEX($J$3:$J$15,MATCH($B21,$B$3:$B$15,0))))) *6371</f>
        <v>364.05173940688104</v>
      </c>
    </row>
    <row r="22" spans="2:15">
      <c r="B22" t="str">
        <f t="shared" ref="B22:B32" si="3">B4</f>
        <v>North West</v>
      </c>
      <c r="C22" s="50">
        <f>ACOS(COS(RADIANS(90-INDEX($I$3:$I$15,MATCH(C$20,$B$3:$B$15,0)))) *COS(RADIANS(90-INDEX($I$3:$I$15,MATCH($B22,$B$3:$B$15,0)))) +SIN(RADIANS(90-INDEX($I$3:$I$15,MATCH(C$20,$B$3:$B$15,0)))) *SIN(RADIANS(90-INDEX($I$3:$I$15,MATCH($B22,$B$3:$B$15,0)))) *COS(RADIANS(INDEX($J$3:$J$15,MATCH(C$20,$B$3:$B$15,0))-INDEX($J$3:$J$15,MATCH($B22,$B$3:$B$15,0))))) *6371</f>
        <v>147.16562648418588</v>
      </c>
      <c r="D22" s="50">
        <f t="shared" si="0"/>
        <v>0</v>
      </c>
      <c r="E22" s="50">
        <f t="shared" ref="E22:N32" si="4">ACOS(COS(RADIANS(90-INDEX($I$3:$I$14,MATCH(E$20,$B$3:$B$14,0)))) *COS(RADIANS(90-INDEX($I$3:$I$14,MATCH($B22,$B$3:$B$14,0)))) +SIN(RADIANS(90-INDEX($I$3:$I$14,MATCH(E$20,$B$3:$B$14,0)))) *SIN(RADIANS(90-INDEX($I$3:$I$14,MATCH($B22,$B$3:$B$14,0)))) *COS(RADIANS(INDEX($J$3:$J$14,MATCH(E$20,$B$3:$B$14,0))-INDEX($J$3:$J$14,MATCH($B22,$B$3:$B$14,0))))) *6371</f>
        <v>63.626923587237876</v>
      </c>
      <c r="F22" s="50">
        <f t="shared" si="4"/>
        <v>96.207601591177152</v>
      </c>
      <c r="G22" s="50">
        <f t="shared" si="4"/>
        <v>128.29754748358792</v>
      </c>
      <c r="H22" s="50">
        <f t="shared" si="4"/>
        <v>234.76347714817425</v>
      </c>
      <c r="I22" s="50">
        <f t="shared" si="4"/>
        <v>262.94301564733479</v>
      </c>
      <c r="J22" s="50">
        <f t="shared" si="4"/>
        <v>278.62387586670599</v>
      </c>
      <c r="K22" s="50">
        <f t="shared" si="4"/>
        <v>349.67094011624425</v>
      </c>
      <c r="L22" s="50">
        <f t="shared" si="4"/>
        <v>398.37290388931422</v>
      </c>
      <c r="M22" s="50">
        <f t="shared" si="4"/>
        <v>389.88337841820243</v>
      </c>
      <c r="N22" s="50">
        <f t="shared" si="4"/>
        <v>258.94719934207848</v>
      </c>
      <c r="O22" s="50">
        <f t="shared" si="2"/>
        <v>463.53405316592557</v>
      </c>
    </row>
    <row r="23" spans="2:15">
      <c r="B23" t="str">
        <f t="shared" si="3"/>
        <v>Yorkshire and The Humber</v>
      </c>
      <c r="C23" s="50">
        <f t="shared" si="2"/>
        <v>125.55853663957571</v>
      </c>
      <c r="D23" s="50">
        <f t="shared" si="0"/>
        <v>63.626923587237876</v>
      </c>
      <c r="E23" s="50">
        <f t="shared" si="4"/>
        <v>0</v>
      </c>
      <c r="F23" s="50">
        <f t="shared" si="4"/>
        <v>123.7747496317139</v>
      </c>
      <c r="G23" s="50">
        <f t="shared" si="4"/>
        <v>170.26194180269917</v>
      </c>
      <c r="H23" s="50">
        <f t="shared" si="4"/>
        <v>205.53847579229858</v>
      </c>
      <c r="I23" s="50">
        <f t="shared" si="4"/>
        <v>272.78476229516122</v>
      </c>
      <c r="J23" s="50">
        <f t="shared" si="4"/>
        <v>287.97281915150438</v>
      </c>
      <c r="K23" s="50">
        <f t="shared" si="4"/>
        <v>344.65969928099736</v>
      </c>
      <c r="L23" s="50">
        <f t="shared" si="4"/>
        <v>450.65142899391367</v>
      </c>
      <c r="M23" s="50">
        <f t="shared" si="4"/>
        <v>367.39207852555836</v>
      </c>
      <c r="N23" s="50">
        <f t="shared" si="4"/>
        <v>310.2870395374818</v>
      </c>
      <c r="O23" s="50">
        <f t="shared" si="2"/>
        <v>403.33889777423116</v>
      </c>
    </row>
    <row r="24" spans="2:15">
      <c r="B24" t="str">
        <f t="shared" si="3"/>
        <v>East Midlands</v>
      </c>
      <c r="C24" s="50">
        <f t="shared" si="2"/>
        <v>238.87113723171501</v>
      </c>
      <c r="D24" s="50">
        <f t="shared" si="0"/>
        <v>96.207601591177152</v>
      </c>
      <c r="E24" s="50">
        <f t="shared" si="4"/>
        <v>123.7747496317139</v>
      </c>
      <c r="F24" s="50">
        <f t="shared" si="4"/>
        <v>0</v>
      </c>
      <c r="G24" s="50">
        <f t="shared" si="4"/>
        <v>52.89380424779435</v>
      </c>
      <c r="H24" s="50">
        <f t="shared" si="4"/>
        <v>178.47776048732376</v>
      </c>
      <c r="I24" s="50">
        <f t="shared" si="4"/>
        <v>167.98676225418453</v>
      </c>
      <c r="J24" s="50">
        <f t="shared" si="4"/>
        <v>183.6544346459535</v>
      </c>
      <c r="K24" s="50">
        <f t="shared" si="4"/>
        <v>260.74972852109983</v>
      </c>
      <c r="L24" s="50">
        <f t="shared" si="4"/>
        <v>334.83638546987237</v>
      </c>
      <c r="M24" s="50">
        <f t="shared" si="4"/>
        <v>483.21746098772411</v>
      </c>
      <c r="N24" s="50">
        <f t="shared" si="4"/>
        <v>195.78468398936795</v>
      </c>
      <c r="O24" s="50">
        <f t="shared" si="2"/>
        <v>514.48093227471259</v>
      </c>
    </row>
    <row r="25" spans="2:15">
      <c r="B25" t="str">
        <f t="shared" si="3"/>
        <v>West Midlands</v>
      </c>
      <c r="C25" s="50">
        <f t="shared" si="2"/>
        <v>275.45707890577052</v>
      </c>
      <c r="D25" s="50">
        <f t="shared" si="0"/>
        <v>128.29754748358792</v>
      </c>
      <c r="E25" s="50">
        <f t="shared" si="4"/>
        <v>170.26194180269917</v>
      </c>
      <c r="F25" s="50">
        <f t="shared" si="4"/>
        <v>52.89380424779435</v>
      </c>
      <c r="G25" s="50">
        <f t="shared" si="4"/>
        <v>0</v>
      </c>
      <c r="H25" s="50">
        <f t="shared" si="4"/>
        <v>216.46464717321797</v>
      </c>
      <c r="I25" s="50">
        <f t="shared" si="4"/>
        <v>163.39685713005551</v>
      </c>
      <c r="J25" s="50">
        <f t="shared" si="4"/>
        <v>178.11675978663214</v>
      </c>
      <c r="K25" s="50">
        <f t="shared" si="4"/>
        <v>266.53161555894576</v>
      </c>
      <c r="L25" s="50">
        <f t="shared" si="4"/>
        <v>282.84970176660647</v>
      </c>
      <c r="M25" s="50">
        <f t="shared" si="4"/>
        <v>517.62345323474233</v>
      </c>
      <c r="N25" s="50">
        <f t="shared" si="4"/>
        <v>143.2192174508136</v>
      </c>
      <c r="O25" s="50">
        <f t="shared" si="2"/>
        <v>566.49639075847199</v>
      </c>
    </row>
    <row r="26" spans="2:15">
      <c r="B26" t="str">
        <f t="shared" si="3"/>
        <v>East</v>
      </c>
      <c r="C26" s="50">
        <f t="shared" si="2"/>
        <v>322.90196081024175</v>
      </c>
      <c r="D26" s="50">
        <f t="shared" si="0"/>
        <v>234.76347714817425</v>
      </c>
      <c r="E26" s="50">
        <f t="shared" si="4"/>
        <v>205.53847579229858</v>
      </c>
      <c r="F26" s="50">
        <f t="shared" si="4"/>
        <v>178.47776048732376</v>
      </c>
      <c r="G26" s="50">
        <f t="shared" si="4"/>
        <v>216.46464717321797</v>
      </c>
      <c r="H26" s="50">
        <f t="shared" si="4"/>
        <v>9.4935297966003418E-5</v>
      </c>
      <c r="I26" s="50">
        <f t="shared" si="4"/>
        <v>158.45849549130341</v>
      </c>
      <c r="J26" s="50">
        <f t="shared" si="4"/>
        <v>166.0783100256761</v>
      </c>
      <c r="K26" s="50">
        <f t="shared" si="4"/>
        <v>168.15500619132709</v>
      </c>
      <c r="L26" s="50">
        <f t="shared" si="4"/>
        <v>452.37076282849063</v>
      </c>
      <c r="M26" s="50">
        <f t="shared" si="4"/>
        <v>547.39431542337923</v>
      </c>
      <c r="N26" s="50">
        <f t="shared" si="4"/>
        <v>331.78139205862948</v>
      </c>
      <c r="O26" s="50">
        <f t="shared" si="2"/>
        <v>454.56155980235042</v>
      </c>
    </row>
    <row r="27" spans="2:15">
      <c r="B27" t="str">
        <f t="shared" si="3"/>
        <v>Inner London</v>
      </c>
      <c r="C27" s="50">
        <f t="shared" si="2"/>
        <v>397.29677446463472</v>
      </c>
      <c r="D27" s="50">
        <f t="shared" si="0"/>
        <v>262.94301564733479</v>
      </c>
      <c r="E27" s="50">
        <f t="shared" si="4"/>
        <v>272.78476229516122</v>
      </c>
      <c r="F27" s="50">
        <f t="shared" si="4"/>
        <v>167.98676225418453</v>
      </c>
      <c r="G27" s="50">
        <f t="shared" si="4"/>
        <v>163.39685713005551</v>
      </c>
      <c r="H27" s="50">
        <f t="shared" si="4"/>
        <v>158.45849549130341</v>
      </c>
      <c r="I27" s="50">
        <f t="shared" si="4"/>
        <v>0</v>
      </c>
      <c r="J27" s="50">
        <f t="shared" si="4"/>
        <v>15.685192739127364</v>
      </c>
      <c r="K27" s="50">
        <f t="shared" si="4"/>
        <v>106.90190534951516</v>
      </c>
      <c r="L27" s="50">
        <f t="shared" si="4"/>
        <v>308.02427773228112</v>
      </c>
      <c r="M27" s="50">
        <f t="shared" si="4"/>
        <v>640.16943089086192</v>
      </c>
      <c r="N27" s="50">
        <f t="shared" si="4"/>
        <v>211.09642600123126</v>
      </c>
      <c r="O27" s="50">
        <f t="shared" si="2"/>
        <v>604.99474985227164</v>
      </c>
    </row>
    <row r="28" spans="2:15">
      <c r="B28" t="str">
        <f t="shared" si="3"/>
        <v>Outer London</v>
      </c>
      <c r="C28" s="50">
        <f t="shared" si="2"/>
        <v>412.6492004982349</v>
      </c>
      <c r="D28" s="50">
        <f t="shared" si="0"/>
        <v>278.62387586670599</v>
      </c>
      <c r="E28" s="50">
        <f t="shared" si="4"/>
        <v>287.97281915150438</v>
      </c>
      <c r="F28" s="50">
        <f t="shared" si="4"/>
        <v>183.6544346459535</v>
      </c>
      <c r="G28" s="50">
        <f t="shared" si="4"/>
        <v>178.11675978663214</v>
      </c>
      <c r="H28" s="50">
        <f t="shared" si="4"/>
        <v>166.0783100256761</v>
      </c>
      <c r="I28" s="50">
        <f t="shared" si="4"/>
        <v>15.685192739127364</v>
      </c>
      <c r="J28" s="50">
        <f t="shared" si="4"/>
        <v>0</v>
      </c>
      <c r="K28" s="50">
        <f t="shared" si="4"/>
        <v>95.564190202551274</v>
      </c>
      <c r="L28" s="50">
        <f t="shared" si="4"/>
        <v>309.30940006331133</v>
      </c>
      <c r="M28" s="50">
        <f t="shared" si="4"/>
        <v>655.3194891137565</v>
      </c>
      <c r="N28" s="50">
        <f t="shared" si="4"/>
        <v>218.48020524661564</v>
      </c>
      <c r="O28" s="50">
        <f t="shared" si="2"/>
        <v>615.68141262470601</v>
      </c>
    </row>
    <row r="29" spans="2:15">
      <c r="B29" t="str">
        <f t="shared" si="3"/>
        <v>South East</v>
      </c>
      <c r="C29" s="50">
        <f t="shared" si="2"/>
        <v>469.73154525561267</v>
      </c>
      <c r="D29" s="50">
        <f t="shared" si="0"/>
        <v>349.67094011624425</v>
      </c>
      <c r="E29" s="50">
        <f t="shared" si="4"/>
        <v>344.65969928099736</v>
      </c>
      <c r="F29" s="50">
        <f t="shared" si="4"/>
        <v>260.74972852109983</v>
      </c>
      <c r="G29" s="50">
        <f t="shared" si="4"/>
        <v>266.53161555894576</v>
      </c>
      <c r="H29" s="50">
        <f t="shared" si="4"/>
        <v>168.15500619132709</v>
      </c>
      <c r="I29" s="50">
        <f t="shared" si="4"/>
        <v>106.90190534951516</v>
      </c>
      <c r="J29" s="50">
        <f t="shared" si="4"/>
        <v>95.564190202551274</v>
      </c>
      <c r="K29" s="50">
        <f t="shared" si="4"/>
        <v>0</v>
      </c>
      <c r="L29" s="50">
        <f t="shared" si="4"/>
        <v>389.90711418167592</v>
      </c>
      <c r="M29" s="50">
        <f t="shared" si="4"/>
        <v>705.63878502088335</v>
      </c>
      <c r="N29" s="50">
        <f t="shared" si="4"/>
        <v>312.2781984425763</v>
      </c>
      <c r="O29" s="50">
        <f t="shared" si="2"/>
        <v>617.42331358603712</v>
      </c>
    </row>
    <row r="30" spans="2:15">
      <c r="B30" t="str">
        <f t="shared" si="3"/>
        <v>South West</v>
      </c>
      <c r="C30" s="50">
        <f t="shared" si="2"/>
        <v>538.57681636629343</v>
      </c>
      <c r="D30" s="50">
        <f t="shared" si="0"/>
        <v>398.37290388931422</v>
      </c>
      <c r="E30" s="50">
        <f t="shared" si="4"/>
        <v>450.65142899391367</v>
      </c>
      <c r="F30" s="50">
        <f t="shared" si="4"/>
        <v>334.83638546987237</v>
      </c>
      <c r="G30" s="50">
        <f t="shared" si="4"/>
        <v>282.84970176660647</v>
      </c>
      <c r="H30" s="50">
        <f t="shared" si="4"/>
        <v>452.37076282849063</v>
      </c>
      <c r="I30" s="50">
        <f t="shared" si="4"/>
        <v>308.02427773228112</v>
      </c>
      <c r="J30" s="50">
        <f t="shared" si="4"/>
        <v>309.30940006331133</v>
      </c>
      <c r="K30" s="50">
        <f t="shared" si="4"/>
        <v>389.90711418167592</v>
      </c>
      <c r="L30" s="50">
        <f t="shared" si="4"/>
        <v>0</v>
      </c>
      <c r="M30" s="50">
        <f t="shared" si="4"/>
        <v>765.50015376594843</v>
      </c>
      <c r="N30" s="50">
        <f t="shared" si="4"/>
        <v>140.37064178508223</v>
      </c>
      <c r="O30" s="50">
        <f t="shared" si="2"/>
        <v>849.27134039136638</v>
      </c>
    </row>
    <row r="31" spans="2:15">
      <c r="B31" t="str">
        <f t="shared" si="3"/>
        <v>Scotland</v>
      </c>
      <c r="C31" s="50">
        <f t="shared" si="2"/>
        <v>244.43378818158021</v>
      </c>
      <c r="D31" s="50">
        <f t="shared" si="0"/>
        <v>389.88337841820243</v>
      </c>
      <c r="E31" s="50">
        <f t="shared" si="4"/>
        <v>367.39207852555836</v>
      </c>
      <c r="F31" s="50">
        <f t="shared" si="4"/>
        <v>483.21746098772411</v>
      </c>
      <c r="G31" s="50">
        <f t="shared" si="4"/>
        <v>517.62345323474233</v>
      </c>
      <c r="H31" s="50">
        <f t="shared" si="4"/>
        <v>547.39431542337923</v>
      </c>
      <c r="I31" s="50">
        <f t="shared" si="4"/>
        <v>640.16943089086192</v>
      </c>
      <c r="J31" s="50">
        <f t="shared" si="4"/>
        <v>655.3194891137565</v>
      </c>
      <c r="K31" s="50">
        <f t="shared" si="4"/>
        <v>705.63878502088335</v>
      </c>
      <c r="L31" s="50">
        <f t="shared" si="4"/>
        <v>765.50015376594843</v>
      </c>
      <c r="M31" s="50">
        <f t="shared" si="4"/>
        <v>0</v>
      </c>
      <c r="N31" s="50">
        <f t="shared" si="4"/>
        <v>634.44155874192245</v>
      </c>
      <c r="O31" s="50">
        <f t="shared" si="2"/>
        <v>348.55269055360304</v>
      </c>
    </row>
    <row r="32" spans="2:15">
      <c r="B32" t="str">
        <f t="shared" si="3"/>
        <v>Wales</v>
      </c>
      <c r="C32" s="50">
        <f t="shared" si="2"/>
        <v>401.61336389863811</v>
      </c>
      <c r="D32" s="50">
        <f t="shared" si="0"/>
        <v>258.94719934207848</v>
      </c>
      <c r="E32" s="50">
        <f t="shared" si="4"/>
        <v>310.2870395374818</v>
      </c>
      <c r="F32" s="50">
        <f t="shared" si="4"/>
        <v>195.78468398936795</v>
      </c>
      <c r="G32" s="50">
        <f t="shared" si="4"/>
        <v>143.2192174508136</v>
      </c>
      <c r="H32" s="50">
        <f t="shared" si="4"/>
        <v>331.78139205862948</v>
      </c>
      <c r="I32" s="50">
        <f t="shared" si="4"/>
        <v>211.09642600123126</v>
      </c>
      <c r="J32" s="50">
        <f t="shared" si="4"/>
        <v>218.48020524661564</v>
      </c>
      <c r="K32" s="50">
        <f t="shared" si="4"/>
        <v>312.2781984425763</v>
      </c>
      <c r="L32" s="50">
        <f t="shared" si="4"/>
        <v>140.37064178508223</v>
      </c>
      <c r="M32" s="50">
        <f t="shared" si="4"/>
        <v>634.44155874192245</v>
      </c>
      <c r="N32" s="50">
        <f t="shared" si="4"/>
        <v>0</v>
      </c>
      <c r="O32" s="50">
        <f t="shared" si="2"/>
        <v>709.60778179740112</v>
      </c>
    </row>
    <row r="33" spans="2:15">
      <c r="B33" t="s">
        <v>234</v>
      </c>
      <c r="C33" s="50">
        <f t="shared" si="2"/>
        <v>364.05173940688104</v>
      </c>
      <c r="D33" s="50">
        <f t="shared" si="2"/>
        <v>463.53405316592557</v>
      </c>
      <c r="E33" s="50">
        <f t="shared" si="2"/>
        <v>403.33889777423116</v>
      </c>
      <c r="F33" s="50">
        <f t="shared" si="2"/>
        <v>514.48093227471259</v>
      </c>
      <c r="G33" s="50">
        <f t="shared" si="2"/>
        <v>566.49639075847199</v>
      </c>
      <c r="H33" s="50">
        <f t="shared" si="2"/>
        <v>454.56155980235042</v>
      </c>
      <c r="I33" s="50">
        <f t="shared" si="2"/>
        <v>604.99474985227164</v>
      </c>
      <c r="J33" s="50">
        <f t="shared" si="2"/>
        <v>615.68141262470601</v>
      </c>
      <c r="K33" s="50">
        <f t="shared" si="2"/>
        <v>617.42331358603712</v>
      </c>
      <c r="L33" s="50">
        <f t="shared" si="2"/>
        <v>849.27134039136638</v>
      </c>
      <c r="M33" s="50">
        <f t="shared" si="2"/>
        <v>348.55269055360304</v>
      </c>
      <c r="N33" s="50">
        <f t="shared" si="2"/>
        <v>709.60778179740112</v>
      </c>
      <c r="O33" s="50">
        <f t="shared" si="2"/>
        <v>0</v>
      </c>
    </row>
    <row r="35" spans="2:15">
      <c r="B35" t="s">
        <v>238</v>
      </c>
      <c r="C35" t="s">
        <v>237</v>
      </c>
    </row>
    <row r="36" spans="2:15">
      <c r="B36">
        <v>1.1000000000000001</v>
      </c>
      <c r="C36" t="s">
        <v>66</v>
      </c>
      <c r="D36" t="s">
        <v>69</v>
      </c>
      <c r="E36" t="s">
        <v>72</v>
      </c>
      <c r="F36" t="s">
        <v>75</v>
      </c>
      <c r="G36" t="s">
        <v>78</v>
      </c>
      <c r="H36" t="s">
        <v>81</v>
      </c>
      <c r="I36" t="s">
        <v>84</v>
      </c>
      <c r="J36" t="s">
        <v>86</v>
      </c>
      <c r="K36" t="s">
        <v>88</v>
      </c>
      <c r="L36" t="s">
        <v>91</v>
      </c>
      <c r="M36" t="s">
        <v>94</v>
      </c>
      <c r="N36" t="s">
        <v>97</v>
      </c>
      <c r="O36" t="s">
        <v>234</v>
      </c>
    </row>
    <row r="37" spans="2:15">
      <c r="B37" t="s">
        <v>66</v>
      </c>
      <c r="C37" s="52">
        <f>C21*$B$36</f>
        <v>0</v>
      </c>
      <c r="D37" s="52">
        <f t="shared" ref="D37:O37" si="5">D21*$B$36</f>
        <v>161.88218913260448</v>
      </c>
      <c r="E37" s="52">
        <f t="shared" si="5"/>
        <v>138.1143903035333</v>
      </c>
      <c r="F37" s="52">
        <f t="shared" si="5"/>
        <v>262.75825095488653</v>
      </c>
      <c r="G37" s="52">
        <f t="shared" si="5"/>
        <v>303.00278679634761</v>
      </c>
      <c r="H37" s="52">
        <f t="shared" si="5"/>
        <v>355.19215689126594</v>
      </c>
      <c r="I37" s="52">
        <f t="shared" si="5"/>
        <v>437.02645191109821</v>
      </c>
      <c r="J37" s="52">
        <f t="shared" si="5"/>
        <v>453.91412054805841</v>
      </c>
      <c r="K37" s="52">
        <f t="shared" si="5"/>
        <v>516.70469978117399</v>
      </c>
      <c r="L37" s="52">
        <f t="shared" si="5"/>
        <v>592.43449800292285</v>
      </c>
      <c r="M37" s="52">
        <f t="shared" si="5"/>
        <v>268.87716699973828</v>
      </c>
      <c r="N37" s="52">
        <f t="shared" si="5"/>
        <v>441.77470028850195</v>
      </c>
      <c r="O37" s="52">
        <f t="shared" si="5"/>
        <v>400.45691334756918</v>
      </c>
    </row>
    <row r="38" spans="2:15">
      <c r="B38" t="s">
        <v>69</v>
      </c>
      <c r="C38" s="52">
        <f t="shared" ref="C38:O49" si="6">C22*$B$36</f>
        <v>161.88218913260448</v>
      </c>
      <c r="D38" s="52">
        <f t="shared" si="6"/>
        <v>0</v>
      </c>
      <c r="E38" s="52">
        <f t="shared" si="6"/>
        <v>69.989615945961674</v>
      </c>
      <c r="F38" s="52">
        <f t="shared" si="6"/>
        <v>105.82836175029487</v>
      </c>
      <c r="G38" s="52">
        <f t="shared" si="6"/>
        <v>141.12730223194671</v>
      </c>
      <c r="H38" s="52">
        <f t="shared" si="6"/>
        <v>258.23982486299167</v>
      </c>
      <c r="I38" s="52">
        <f t="shared" si="6"/>
        <v>289.23731721206832</v>
      </c>
      <c r="J38" s="52">
        <f t="shared" si="6"/>
        <v>306.48626345337664</v>
      </c>
      <c r="K38" s="52">
        <f t="shared" si="6"/>
        <v>384.63803412786871</v>
      </c>
      <c r="L38" s="52">
        <f t="shared" si="6"/>
        <v>438.21019427824569</v>
      </c>
      <c r="M38" s="52">
        <f t="shared" si="6"/>
        <v>428.87171626002271</v>
      </c>
      <c r="N38" s="52">
        <f t="shared" si="6"/>
        <v>284.84191927628638</v>
      </c>
      <c r="O38" s="52">
        <f t="shared" si="6"/>
        <v>509.88745848251818</v>
      </c>
    </row>
    <row r="39" spans="2:15">
      <c r="B39" t="s">
        <v>72</v>
      </c>
      <c r="C39" s="52">
        <f t="shared" si="6"/>
        <v>138.1143903035333</v>
      </c>
      <c r="D39" s="52">
        <f t="shared" si="6"/>
        <v>69.989615945961674</v>
      </c>
      <c r="E39" s="52">
        <f t="shared" si="6"/>
        <v>0</v>
      </c>
      <c r="F39" s="52">
        <f t="shared" si="6"/>
        <v>136.1522245948853</v>
      </c>
      <c r="G39" s="52">
        <f t="shared" si="6"/>
        <v>187.2881359829691</v>
      </c>
      <c r="H39" s="52">
        <f t="shared" si="6"/>
        <v>226.09232337152847</v>
      </c>
      <c r="I39" s="52">
        <f t="shared" si="6"/>
        <v>300.06323852467739</v>
      </c>
      <c r="J39" s="52">
        <f t="shared" si="6"/>
        <v>316.77010106665483</v>
      </c>
      <c r="K39" s="52">
        <f t="shared" si="6"/>
        <v>379.12566920909711</v>
      </c>
      <c r="L39" s="52">
        <f t="shared" si="6"/>
        <v>495.71657189330506</v>
      </c>
      <c r="M39" s="52">
        <f t="shared" si="6"/>
        <v>404.13128637811423</v>
      </c>
      <c r="N39" s="52">
        <f t="shared" si="6"/>
        <v>341.31574349123002</v>
      </c>
      <c r="O39" s="52">
        <f t="shared" si="6"/>
        <v>443.67278755165432</v>
      </c>
    </row>
    <row r="40" spans="2:15">
      <c r="B40" t="s">
        <v>75</v>
      </c>
      <c r="C40" s="52">
        <f t="shared" si="6"/>
        <v>262.75825095488653</v>
      </c>
      <c r="D40" s="52">
        <f t="shared" si="6"/>
        <v>105.82836175029487</v>
      </c>
      <c r="E40" s="52">
        <f t="shared" si="6"/>
        <v>136.1522245948853</v>
      </c>
      <c r="F40" s="52">
        <f t="shared" si="6"/>
        <v>0</v>
      </c>
      <c r="G40" s="52">
        <f t="shared" si="6"/>
        <v>58.183184672573788</v>
      </c>
      <c r="H40" s="52">
        <f t="shared" si="6"/>
        <v>196.32553653605615</v>
      </c>
      <c r="I40" s="52">
        <f t="shared" si="6"/>
        <v>184.78543847960299</v>
      </c>
      <c r="J40" s="52">
        <f t="shared" si="6"/>
        <v>202.01987811054886</v>
      </c>
      <c r="K40" s="52">
        <f t="shared" si="6"/>
        <v>286.82470137320985</v>
      </c>
      <c r="L40" s="52">
        <f t="shared" si="6"/>
        <v>368.32002401685963</v>
      </c>
      <c r="M40" s="52">
        <f t="shared" si="6"/>
        <v>531.53920708649662</v>
      </c>
      <c r="N40" s="52">
        <f t="shared" si="6"/>
        <v>215.36315238830477</v>
      </c>
      <c r="O40" s="52">
        <f t="shared" si="6"/>
        <v>565.92902550218389</v>
      </c>
    </row>
    <row r="41" spans="2:15">
      <c r="B41" t="s">
        <v>78</v>
      </c>
      <c r="C41" s="52">
        <f t="shared" si="6"/>
        <v>303.00278679634761</v>
      </c>
      <c r="D41" s="52">
        <f t="shared" si="6"/>
        <v>141.12730223194671</v>
      </c>
      <c r="E41" s="52">
        <f t="shared" si="6"/>
        <v>187.2881359829691</v>
      </c>
      <c r="F41" s="52">
        <f t="shared" si="6"/>
        <v>58.183184672573788</v>
      </c>
      <c r="G41" s="52">
        <f t="shared" si="6"/>
        <v>0</v>
      </c>
      <c r="H41" s="52">
        <f t="shared" si="6"/>
        <v>238.11111189053977</v>
      </c>
      <c r="I41" s="52">
        <f t="shared" si="6"/>
        <v>179.73654284306107</v>
      </c>
      <c r="J41" s="52">
        <f t="shared" si="6"/>
        <v>195.92843576529538</v>
      </c>
      <c r="K41" s="52">
        <f t="shared" si="6"/>
        <v>293.18477711484036</v>
      </c>
      <c r="L41" s="52">
        <f t="shared" si="6"/>
        <v>311.13467194326716</v>
      </c>
      <c r="M41" s="52">
        <f t="shared" si="6"/>
        <v>569.38579855821661</v>
      </c>
      <c r="N41" s="52">
        <f t="shared" si="6"/>
        <v>157.54113919589497</v>
      </c>
      <c r="O41" s="52">
        <f t="shared" si="6"/>
        <v>623.14602983431928</v>
      </c>
    </row>
    <row r="42" spans="2:15">
      <c r="B42" t="s">
        <v>81</v>
      </c>
      <c r="C42" s="52">
        <f t="shared" si="6"/>
        <v>355.19215689126594</v>
      </c>
      <c r="D42" s="52">
        <f t="shared" si="6"/>
        <v>258.23982486299167</v>
      </c>
      <c r="E42" s="52">
        <f t="shared" si="6"/>
        <v>226.09232337152847</v>
      </c>
      <c r="F42" s="52">
        <f t="shared" si="6"/>
        <v>196.32553653605615</v>
      </c>
      <c r="G42" s="52">
        <f t="shared" si="6"/>
        <v>238.11111189053977</v>
      </c>
      <c r="H42" s="52">
        <f t="shared" si="6"/>
        <v>1.0442882776260377E-4</v>
      </c>
      <c r="I42" s="52">
        <f t="shared" si="6"/>
        <v>174.30434504043376</v>
      </c>
      <c r="J42" s="52">
        <f t="shared" si="6"/>
        <v>182.68614102824372</v>
      </c>
      <c r="K42" s="52">
        <f t="shared" si="6"/>
        <v>184.97050681045982</v>
      </c>
      <c r="L42" s="52">
        <f t="shared" si="6"/>
        <v>497.60783911133973</v>
      </c>
      <c r="M42" s="52">
        <f t="shared" si="6"/>
        <v>602.13374696571725</v>
      </c>
      <c r="N42" s="52">
        <f t="shared" si="6"/>
        <v>364.95953126449245</v>
      </c>
      <c r="O42" s="52">
        <f t="shared" si="6"/>
        <v>500.01771578258553</v>
      </c>
    </row>
    <row r="43" spans="2:15">
      <c r="B43" t="s">
        <v>84</v>
      </c>
      <c r="C43" s="52">
        <f t="shared" si="6"/>
        <v>437.02645191109821</v>
      </c>
      <c r="D43" s="52">
        <f t="shared" si="6"/>
        <v>289.23731721206832</v>
      </c>
      <c r="E43" s="52">
        <f t="shared" si="6"/>
        <v>300.06323852467739</v>
      </c>
      <c r="F43" s="52">
        <f t="shared" si="6"/>
        <v>184.78543847960299</v>
      </c>
      <c r="G43" s="52">
        <f t="shared" si="6"/>
        <v>179.73654284306107</v>
      </c>
      <c r="H43" s="52">
        <f t="shared" si="6"/>
        <v>174.30434504043376</v>
      </c>
      <c r="I43" s="52">
        <f t="shared" si="6"/>
        <v>0</v>
      </c>
      <c r="J43" s="52">
        <f t="shared" si="6"/>
        <v>17.253712013040101</v>
      </c>
      <c r="K43" s="52">
        <f t="shared" si="6"/>
        <v>117.59209588446669</v>
      </c>
      <c r="L43" s="52">
        <f t="shared" si="6"/>
        <v>338.82670550550927</v>
      </c>
      <c r="M43" s="52">
        <f t="shared" si="6"/>
        <v>704.18637397994814</v>
      </c>
      <c r="N43" s="52">
        <f t="shared" si="6"/>
        <v>232.20606860135442</v>
      </c>
      <c r="O43" s="52">
        <f t="shared" si="6"/>
        <v>665.4942248374989</v>
      </c>
    </row>
    <row r="44" spans="2:15">
      <c r="B44" t="s">
        <v>86</v>
      </c>
      <c r="C44" s="52">
        <f t="shared" si="6"/>
        <v>453.91412054805841</v>
      </c>
      <c r="D44" s="52">
        <f t="shared" si="6"/>
        <v>306.48626345337664</v>
      </c>
      <c r="E44" s="52">
        <f t="shared" si="6"/>
        <v>316.77010106665483</v>
      </c>
      <c r="F44" s="52">
        <f t="shared" si="6"/>
        <v>202.01987811054886</v>
      </c>
      <c r="G44" s="52">
        <f t="shared" si="6"/>
        <v>195.92843576529538</v>
      </c>
      <c r="H44" s="52">
        <f t="shared" si="6"/>
        <v>182.68614102824372</v>
      </c>
      <c r="I44" s="52">
        <f t="shared" si="6"/>
        <v>17.253712013040101</v>
      </c>
      <c r="J44" s="52">
        <f t="shared" si="6"/>
        <v>0</v>
      </c>
      <c r="K44" s="52">
        <f t="shared" si="6"/>
        <v>105.12060922280641</v>
      </c>
      <c r="L44" s="52">
        <f t="shared" si="6"/>
        <v>340.24034006964251</v>
      </c>
      <c r="M44" s="52">
        <f t="shared" si="6"/>
        <v>720.85143802513221</v>
      </c>
      <c r="N44" s="52">
        <f t="shared" si="6"/>
        <v>240.32822577127723</v>
      </c>
      <c r="O44" s="52">
        <f t="shared" si="6"/>
        <v>677.24955388717672</v>
      </c>
    </row>
    <row r="45" spans="2:15">
      <c r="B45" t="s">
        <v>88</v>
      </c>
      <c r="C45" s="52">
        <f t="shared" si="6"/>
        <v>516.70469978117399</v>
      </c>
      <c r="D45" s="52">
        <f t="shared" si="6"/>
        <v>384.63803412786871</v>
      </c>
      <c r="E45" s="52">
        <f t="shared" si="6"/>
        <v>379.12566920909711</v>
      </c>
      <c r="F45" s="52">
        <f t="shared" si="6"/>
        <v>286.82470137320985</v>
      </c>
      <c r="G45" s="52">
        <f t="shared" si="6"/>
        <v>293.18477711484036</v>
      </c>
      <c r="H45" s="52">
        <f t="shared" si="6"/>
        <v>184.97050681045982</v>
      </c>
      <c r="I45" s="52">
        <f t="shared" si="6"/>
        <v>117.59209588446669</v>
      </c>
      <c r="J45" s="52">
        <f t="shared" si="6"/>
        <v>105.12060922280641</v>
      </c>
      <c r="K45" s="52">
        <f t="shared" si="6"/>
        <v>0</v>
      </c>
      <c r="L45" s="52">
        <f t="shared" si="6"/>
        <v>428.89782559984354</v>
      </c>
      <c r="M45" s="52">
        <f t="shared" si="6"/>
        <v>776.20266352297176</v>
      </c>
      <c r="N45" s="52">
        <f t="shared" si="6"/>
        <v>343.50601828683398</v>
      </c>
      <c r="O45" s="52">
        <f t="shared" si="6"/>
        <v>679.16564494464092</v>
      </c>
    </row>
    <row r="46" spans="2:15">
      <c r="B46" t="s">
        <v>91</v>
      </c>
      <c r="C46" s="52">
        <f t="shared" si="6"/>
        <v>592.43449800292285</v>
      </c>
      <c r="D46" s="52">
        <f t="shared" si="6"/>
        <v>438.21019427824569</v>
      </c>
      <c r="E46" s="52">
        <f t="shared" si="6"/>
        <v>495.71657189330506</v>
      </c>
      <c r="F46" s="52">
        <f t="shared" si="6"/>
        <v>368.32002401685963</v>
      </c>
      <c r="G46" s="52">
        <f t="shared" si="6"/>
        <v>311.13467194326716</v>
      </c>
      <c r="H46" s="52">
        <f t="shared" si="6"/>
        <v>497.60783911133973</v>
      </c>
      <c r="I46" s="52">
        <f t="shared" si="6"/>
        <v>338.82670550550927</v>
      </c>
      <c r="J46" s="52">
        <f t="shared" si="6"/>
        <v>340.24034006964251</v>
      </c>
      <c r="K46" s="52">
        <f t="shared" si="6"/>
        <v>428.89782559984354</v>
      </c>
      <c r="L46" s="52">
        <f t="shared" si="6"/>
        <v>0</v>
      </c>
      <c r="M46" s="52">
        <f t="shared" si="6"/>
        <v>842.05016914254338</v>
      </c>
      <c r="N46" s="52">
        <f t="shared" si="6"/>
        <v>154.40770596359047</v>
      </c>
      <c r="O46" s="52">
        <f t="shared" si="6"/>
        <v>934.1984744305031</v>
      </c>
    </row>
    <row r="47" spans="2:15">
      <c r="B47" t="s">
        <v>94</v>
      </c>
      <c r="C47" s="52">
        <f t="shared" si="6"/>
        <v>268.87716699973828</v>
      </c>
      <c r="D47" s="52">
        <f t="shared" si="6"/>
        <v>428.87171626002271</v>
      </c>
      <c r="E47" s="52">
        <f t="shared" si="6"/>
        <v>404.13128637811423</v>
      </c>
      <c r="F47" s="52">
        <f t="shared" si="6"/>
        <v>531.53920708649662</v>
      </c>
      <c r="G47" s="52">
        <f t="shared" si="6"/>
        <v>569.38579855821661</v>
      </c>
      <c r="H47" s="52">
        <f t="shared" si="6"/>
        <v>602.13374696571725</v>
      </c>
      <c r="I47" s="52">
        <f t="shared" si="6"/>
        <v>704.18637397994814</v>
      </c>
      <c r="J47" s="52">
        <f t="shared" si="6"/>
        <v>720.85143802513221</v>
      </c>
      <c r="K47" s="52">
        <f t="shared" si="6"/>
        <v>776.20266352297176</v>
      </c>
      <c r="L47" s="52">
        <f t="shared" si="6"/>
        <v>842.05016914254338</v>
      </c>
      <c r="M47" s="52">
        <f t="shared" si="6"/>
        <v>0</v>
      </c>
      <c r="N47" s="52">
        <f t="shared" si="6"/>
        <v>697.8857146161148</v>
      </c>
      <c r="O47" s="52">
        <f t="shared" si="6"/>
        <v>383.40795960896338</v>
      </c>
    </row>
    <row r="48" spans="2:15">
      <c r="B48" t="s">
        <v>97</v>
      </c>
      <c r="C48" s="52">
        <f t="shared" si="6"/>
        <v>441.77470028850195</v>
      </c>
      <c r="D48" s="52">
        <f t="shared" si="6"/>
        <v>284.84191927628638</v>
      </c>
      <c r="E48" s="52">
        <f t="shared" si="6"/>
        <v>341.31574349123002</v>
      </c>
      <c r="F48" s="52">
        <f t="shared" si="6"/>
        <v>215.36315238830477</v>
      </c>
      <c r="G48" s="52">
        <f t="shared" si="6"/>
        <v>157.54113919589497</v>
      </c>
      <c r="H48" s="52">
        <f t="shared" si="6"/>
        <v>364.95953126449245</v>
      </c>
      <c r="I48" s="52">
        <f t="shared" si="6"/>
        <v>232.20606860135442</v>
      </c>
      <c r="J48" s="52">
        <f t="shared" si="6"/>
        <v>240.32822577127723</v>
      </c>
      <c r="K48" s="52">
        <f t="shared" si="6"/>
        <v>343.50601828683398</v>
      </c>
      <c r="L48" s="52">
        <f t="shared" si="6"/>
        <v>154.40770596359047</v>
      </c>
      <c r="M48" s="52">
        <f t="shared" si="6"/>
        <v>697.8857146161148</v>
      </c>
      <c r="N48" s="52">
        <f t="shared" si="6"/>
        <v>0</v>
      </c>
      <c r="O48" s="52">
        <f t="shared" si="6"/>
        <v>780.56855997714126</v>
      </c>
    </row>
    <row r="49" spans="2:15">
      <c r="B49" t="s">
        <v>234</v>
      </c>
      <c r="C49" s="52">
        <f t="shared" si="6"/>
        <v>400.45691334756918</v>
      </c>
      <c r="D49" s="52">
        <f t="shared" si="6"/>
        <v>509.88745848251818</v>
      </c>
      <c r="E49" s="52">
        <f t="shared" si="6"/>
        <v>443.67278755165432</v>
      </c>
      <c r="F49" s="52">
        <f t="shared" si="6"/>
        <v>565.92902550218389</v>
      </c>
      <c r="G49" s="52">
        <f t="shared" si="6"/>
        <v>623.14602983431928</v>
      </c>
      <c r="H49" s="52">
        <f t="shared" si="6"/>
        <v>500.01771578258553</v>
      </c>
      <c r="I49" s="52">
        <f t="shared" si="6"/>
        <v>665.4942248374989</v>
      </c>
      <c r="J49" s="52">
        <f t="shared" si="6"/>
        <v>677.24955388717672</v>
      </c>
      <c r="K49" s="52">
        <f t="shared" si="6"/>
        <v>679.16564494464092</v>
      </c>
      <c r="L49" s="52">
        <f t="shared" si="6"/>
        <v>934.1984744305031</v>
      </c>
      <c r="M49" s="52">
        <f t="shared" si="6"/>
        <v>383.40795960896338</v>
      </c>
      <c r="N49" s="52">
        <f t="shared" si="6"/>
        <v>780.56855997714126</v>
      </c>
      <c r="O49" s="52">
        <f t="shared" si="6"/>
        <v>0</v>
      </c>
    </row>
  </sheetData>
  <hyperlinks>
    <hyperlink ref="F1" r:id="rId1" xr:uid="{17117A13-F4D2-4B58-9A1C-97A407EE15C3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280E-34F9-4D42-B0EF-CB6E156E18B8}">
  <dimension ref="A1:I26"/>
  <sheetViews>
    <sheetView tabSelected="1" topLeftCell="A8" zoomScaleNormal="100" workbookViewId="0">
      <selection activeCell="E22" sqref="E22"/>
    </sheetView>
  </sheetViews>
  <sheetFormatPr defaultRowHeight="14.5"/>
  <cols>
    <col min="3" max="3" width="44.453125" customWidth="1"/>
    <col min="4" max="4" width="22.1796875" customWidth="1"/>
    <col min="6" max="6" width="23.54296875" customWidth="1"/>
    <col min="8" max="8" width="17.26953125" customWidth="1"/>
  </cols>
  <sheetData>
    <row r="1" spans="1:9">
      <c r="A1" s="46" t="s">
        <v>233</v>
      </c>
      <c r="B1" t="s">
        <v>232</v>
      </c>
      <c r="C1" t="s">
        <v>231</v>
      </c>
      <c r="D1" t="s">
        <v>226</v>
      </c>
      <c r="E1" t="s">
        <v>230</v>
      </c>
      <c r="F1" t="s">
        <v>227</v>
      </c>
      <c r="G1" t="s">
        <v>230</v>
      </c>
      <c r="H1" t="s">
        <v>228</v>
      </c>
      <c r="I1" t="s">
        <v>229</v>
      </c>
    </row>
    <row r="2" spans="1:9">
      <c r="B2" t="s">
        <v>225</v>
      </c>
      <c r="C2" t="s">
        <v>151</v>
      </c>
      <c r="D2" t="s">
        <v>152</v>
      </c>
      <c r="E2">
        <v>13</v>
      </c>
      <c r="F2" t="s">
        <v>153</v>
      </c>
      <c r="G2">
        <v>13</v>
      </c>
      <c r="H2">
        <v>24</v>
      </c>
      <c r="I2">
        <v>111</v>
      </c>
    </row>
    <row r="3" spans="1:9">
      <c r="B3" t="s">
        <v>155</v>
      </c>
      <c r="C3" t="s">
        <v>156</v>
      </c>
      <c r="D3" t="s">
        <v>157</v>
      </c>
      <c r="E3">
        <v>13</v>
      </c>
      <c r="F3" t="s">
        <v>158</v>
      </c>
      <c r="G3">
        <v>11</v>
      </c>
      <c r="H3">
        <v>30</v>
      </c>
      <c r="I3">
        <v>325</v>
      </c>
    </row>
    <row r="4" spans="1:9">
      <c r="B4" t="s">
        <v>159</v>
      </c>
      <c r="C4" t="s">
        <v>160</v>
      </c>
      <c r="D4" t="s">
        <v>161</v>
      </c>
      <c r="E4">
        <v>13</v>
      </c>
      <c r="F4" t="s">
        <v>158</v>
      </c>
      <c r="G4">
        <v>11</v>
      </c>
      <c r="H4">
        <v>36</v>
      </c>
      <c r="I4">
        <v>452</v>
      </c>
    </row>
    <row r="5" spans="1:9">
      <c r="B5" t="s">
        <v>162</v>
      </c>
      <c r="C5" t="s">
        <v>163</v>
      </c>
      <c r="D5" t="s">
        <v>164</v>
      </c>
      <c r="E5">
        <v>13</v>
      </c>
      <c r="F5" t="s">
        <v>165</v>
      </c>
      <c r="G5">
        <v>6</v>
      </c>
      <c r="H5">
        <v>34</v>
      </c>
      <c r="I5">
        <v>473</v>
      </c>
    </row>
    <row r="6" spans="1:9">
      <c r="B6" t="s">
        <v>166</v>
      </c>
      <c r="C6" t="s">
        <v>167</v>
      </c>
      <c r="D6" t="s">
        <v>168</v>
      </c>
      <c r="E6">
        <v>13</v>
      </c>
      <c r="F6" t="s">
        <v>169</v>
      </c>
      <c r="G6">
        <v>1</v>
      </c>
      <c r="H6">
        <v>36</v>
      </c>
      <c r="I6">
        <v>402</v>
      </c>
    </row>
    <row r="7" spans="1:9">
      <c r="B7" t="s">
        <v>170</v>
      </c>
      <c r="C7" t="s">
        <v>151</v>
      </c>
      <c r="D7" t="s">
        <v>171</v>
      </c>
      <c r="E7">
        <v>13</v>
      </c>
      <c r="F7" t="s">
        <v>165</v>
      </c>
      <c r="G7">
        <v>6</v>
      </c>
      <c r="H7">
        <v>24</v>
      </c>
      <c r="I7">
        <v>166</v>
      </c>
    </row>
    <row r="8" spans="1:9" ht="20.5">
      <c r="B8" t="s">
        <v>172</v>
      </c>
      <c r="C8" t="s">
        <v>173</v>
      </c>
      <c r="D8" t="s">
        <v>153</v>
      </c>
      <c r="E8">
        <v>13</v>
      </c>
      <c r="F8" t="s">
        <v>158</v>
      </c>
      <c r="G8">
        <v>11</v>
      </c>
      <c r="H8" t="s">
        <v>174</v>
      </c>
      <c r="I8">
        <v>354</v>
      </c>
    </row>
    <row r="9" spans="1:9">
      <c r="B9" t="s">
        <v>175</v>
      </c>
      <c r="C9" t="s">
        <v>176</v>
      </c>
      <c r="D9" t="s">
        <v>177</v>
      </c>
      <c r="E9">
        <v>13</v>
      </c>
      <c r="F9" t="s">
        <v>158</v>
      </c>
      <c r="G9">
        <v>11</v>
      </c>
      <c r="H9">
        <v>20</v>
      </c>
      <c r="I9">
        <v>290</v>
      </c>
    </row>
    <row r="10" spans="1:9" ht="20.5">
      <c r="B10" t="s">
        <v>178</v>
      </c>
      <c r="C10" t="s">
        <v>151</v>
      </c>
      <c r="D10" t="s">
        <v>179</v>
      </c>
      <c r="E10">
        <v>6</v>
      </c>
      <c r="F10" t="s">
        <v>165</v>
      </c>
      <c r="G10">
        <v>6</v>
      </c>
      <c r="H10">
        <v>30</v>
      </c>
      <c r="I10">
        <v>95</v>
      </c>
    </row>
    <row r="11" spans="1:9">
      <c r="B11" t="s">
        <v>180</v>
      </c>
      <c r="C11" t="s">
        <v>151</v>
      </c>
      <c r="D11" t="s">
        <v>181</v>
      </c>
      <c r="E11">
        <v>12</v>
      </c>
      <c r="F11" t="s">
        <v>165</v>
      </c>
      <c r="G11">
        <v>6</v>
      </c>
      <c r="H11" t="s">
        <v>154</v>
      </c>
      <c r="I11" t="s">
        <v>154</v>
      </c>
    </row>
    <row r="12" spans="1:9">
      <c r="B12" t="s">
        <v>182</v>
      </c>
      <c r="C12" t="s">
        <v>183</v>
      </c>
      <c r="D12" t="s">
        <v>184</v>
      </c>
      <c r="E12">
        <v>13</v>
      </c>
      <c r="F12" t="s">
        <v>161</v>
      </c>
      <c r="G12">
        <v>13</v>
      </c>
      <c r="H12">
        <v>20</v>
      </c>
      <c r="I12">
        <v>79</v>
      </c>
    </row>
    <row r="13" spans="1:9">
      <c r="B13" t="s">
        <v>185</v>
      </c>
      <c r="C13" t="s">
        <v>151</v>
      </c>
      <c r="D13" t="s">
        <v>186</v>
      </c>
      <c r="E13">
        <v>2</v>
      </c>
      <c r="F13" t="s">
        <v>187</v>
      </c>
      <c r="G13">
        <v>2</v>
      </c>
      <c r="H13" t="s">
        <v>154</v>
      </c>
      <c r="I13" t="s">
        <v>154</v>
      </c>
    </row>
    <row r="14" spans="1:9">
      <c r="B14" t="s">
        <v>188</v>
      </c>
      <c r="C14" t="s">
        <v>151</v>
      </c>
      <c r="D14" t="s">
        <v>189</v>
      </c>
      <c r="E14">
        <v>13</v>
      </c>
      <c r="F14" t="s">
        <v>190</v>
      </c>
      <c r="G14">
        <v>11</v>
      </c>
      <c r="H14" t="s">
        <v>154</v>
      </c>
      <c r="I14" t="s">
        <v>154</v>
      </c>
    </row>
    <row r="15" spans="1:9" ht="20.5">
      <c r="B15" t="s">
        <v>191</v>
      </c>
      <c r="C15" t="s">
        <v>151</v>
      </c>
      <c r="D15" t="s">
        <v>192</v>
      </c>
      <c r="E15">
        <v>13</v>
      </c>
      <c r="F15" t="s">
        <v>193</v>
      </c>
      <c r="G15">
        <v>1</v>
      </c>
      <c r="H15" t="s">
        <v>194</v>
      </c>
      <c r="I15" t="s">
        <v>154</v>
      </c>
    </row>
    <row r="16" spans="1:9">
      <c r="B16" t="s">
        <v>195</v>
      </c>
      <c r="C16" t="s">
        <v>151</v>
      </c>
      <c r="D16" t="s">
        <v>158</v>
      </c>
      <c r="E16">
        <v>11</v>
      </c>
      <c r="F16" t="s">
        <v>196</v>
      </c>
      <c r="G16">
        <v>5</v>
      </c>
      <c r="H16">
        <v>36</v>
      </c>
      <c r="I16" t="s">
        <v>154</v>
      </c>
    </row>
    <row r="17" spans="2:9">
      <c r="B17" t="s">
        <v>197</v>
      </c>
      <c r="C17" t="s">
        <v>151</v>
      </c>
      <c r="D17" t="s">
        <v>198</v>
      </c>
      <c r="E17">
        <v>11</v>
      </c>
      <c r="F17" t="s">
        <v>199</v>
      </c>
      <c r="G17">
        <v>10</v>
      </c>
      <c r="H17" t="s">
        <v>154</v>
      </c>
      <c r="I17" t="s">
        <v>154</v>
      </c>
    </row>
    <row r="18" spans="2:9">
      <c r="B18" t="s">
        <v>200</v>
      </c>
      <c r="C18" t="s">
        <v>151</v>
      </c>
      <c r="D18" t="s">
        <v>201</v>
      </c>
      <c r="E18">
        <v>6</v>
      </c>
      <c r="F18" t="s">
        <v>202</v>
      </c>
      <c r="H18" t="s">
        <v>203</v>
      </c>
      <c r="I18">
        <v>52</v>
      </c>
    </row>
    <row r="19" spans="2:9">
      <c r="B19" t="s">
        <v>204</v>
      </c>
      <c r="C19" t="s">
        <v>205</v>
      </c>
      <c r="D19" t="s">
        <v>206</v>
      </c>
      <c r="E19">
        <v>13</v>
      </c>
      <c r="F19" t="s">
        <v>201</v>
      </c>
      <c r="G19">
        <v>6</v>
      </c>
      <c r="H19" t="s">
        <v>207</v>
      </c>
      <c r="I19">
        <v>221</v>
      </c>
    </row>
    <row r="20" spans="2:9">
      <c r="B20" t="s">
        <v>208</v>
      </c>
      <c r="C20" t="s">
        <v>151</v>
      </c>
      <c r="D20" t="s">
        <v>209</v>
      </c>
      <c r="E20">
        <v>13</v>
      </c>
      <c r="F20" t="s">
        <v>158</v>
      </c>
      <c r="G20">
        <v>11</v>
      </c>
      <c r="H20">
        <v>28</v>
      </c>
      <c r="I20">
        <v>185</v>
      </c>
    </row>
    <row r="21" spans="2:9">
      <c r="B21" t="s">
        <v>210</v>
      </c>
      <c r="C21" t="s">
        <v>151</v>
      </c>
      <c r="D21" t="s">
        <v>211</v>
      </c>
      <c r="E21">
        <v>13</v>
      </c>
      <c r="F21" t="s">
        <v>158</v>
      </c>
      <c r="G21">
        <v>11</v>
      </c>
      <c r="H21">
        <v>20</v>
      </c>
      <c r="I21">
        <v>102</v>
      </c>
    </row>
    <row r="22" spans="2:9" ht="20.5">
      <c r="B22" t="s">
        <v>212</v>
      </c>
      <c r="C22" t="s">
        <v>151</v>
      </c>
      <c r="D22" t="s">
        <v>213</v>
      </c>
      <c r="E22">
        <v>13</v>
      </c>
      <c r="F22" t="s">
        <v>158</v>
      </c>
      <c r="G22">
        <v>11</v>
      </c>
      <c r="H22">
        <v>30</v>
      </c>
      <c r="I22">
        <v>240</v>
      </c>
    </row>
    <row r="23" spans="2:9">
      <c r="B23" t="s">
        <v>214</v>
      </c>
      <c r="C23" t="s">
        <v>151</v>
      </c>
      <c r="D23" t="s">
        <v>215</v>
      </c>
      <c r="E23">
        <v>13</v>
      </c>
      <c r="F23" t="s">
        <v>216</v>
      </c>
      <c r="G23">
        <v>6</v>
      </c>
      <c r="H23">
        <v>26</v>
      </c>
      <c r="I23">
        <v>180</v>
      </c>
    </row>
    <row r="24" spans="2:9">
      <c r="B24" t="s">
        <v>217</v>
      </c>
      <c r="C24" t="s">
        <v>151</v>
      </c>
      <c r="D24" t="s">
        <v>218</v>
      </c>
      <c r="E24">
        <v>1</v>
      </c>
      <c r="F24" t="s">
        <v>165</v>
      </c>
      <c r="G24">
        <v>6</v>
      </c>
      <c r="H24">
        <v>30</v>
      </c>
      <c r="I24">
        <v>106</v>
      </c>
    </row>
    <row r="25" spans="2:9">
      <c r="B25" t="s">
        <v>219</v>
      </c>
      <c r="C25" t="s">
        <v>151</v>
      </c>
      <c r="D25" t="s">
        <v>220</v>
      </c>
      <c r="E25">
        <v>13</v>
      </c>
      <c r="F25" t="s">
        <v>201</v>
      </c>
      <c r="G25">
        <v>6</v>
      </c>
      <c r="H25">
        <v>36</v>
      </c>
      <c r="I25">
        <v>119</v>
      </c>
    </row>
    <row r="26" spans="2:9">
      <c r="B26" t="s">
        <v>221</v>
      </c>
      <c r="C26" t="s">
        <v>222</v>
      </c>
      <c r="D26" t="s">
        <v>223</v>
      </c>
      <c r="E26">
        <v>11</v>
      </c>
      <c r="F26" t="s">
        <v>224</v>
      </c>
      <c r="G26">
        <v>2</v>
      </c>
      <c r="H26">
        <v>24</v>
      </c>
      <c r="I26">
        <v>40</v>
      </c>
    </row>
  </sheetData>
  <hyperlinks>
    <hyperlink ref="A1" r:id="rId1" xr:uid="{E9D7F352-B535-466E-A242-5DF28D80297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Adoption curves</vt:lpstr>
      <vt:lpstr>Distances</vt:lpstr>
      <vt:lpstr>GasNetwork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 Vega, Francisca A</dc:creator>
  <cp:lastModifiedBy>Hassan Al-sherbaz</cp:lastModifiedBy>
  <dcterms:created xsi:type="dcterms:W3CDTF">2019-10-14T13:59:28Z</dcterms:created>
  <dcterms:modified xsi:type="dcterms:W3CDTF">2020-02-06T11:10:05Z</dcterms:modified>
</cp:coreProperties>
</file>