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2800" yWindow="0" windowWidth="12800" windowHeight="137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9" i="1" l="1"/>
  <c r="I80" i="1"/>
  <c r="I81" i="1"/>
  <c r="I82" i="1"/>
  <c r="I83" i="1"/>
  <c r="I84" i="1"/>
  <c r="I85" i="1"/>
  <c r="I86" i="1"/>
  <c r="I87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H71" i="1"/>
  <c r="H56" i="1"/>
  <c r="H41" i="1"/>
  <c r="H34" i="1"/>
  <c r="F34" i="1"/>
  <c r="H23" i="1"/>
  <c r="F16" i="1"/>
  <c r="F23" i="1"/>
  <c r="H5" i="1"/>
  <c r="H16" i="1"/>
</calcChain>
</file>

<file path=xl/sharedStrings.xml><?xml version="1.0" encoding="utf-8"?>
<sst xmlns="http://schemas.openxmlformats.org/spreadsheetml/2006/main" count="147" uniqueCount="76">
  <si>
    <t>Date</t>
  </si>
  <si>
    <t>Time</t>
  </si>
  <si>
    <t>Action</t>
  </si>
  <si>
    <t>3:30AM</t>
  </si>
  <si>
    <t>9AM</t>
  </si>
  <si>
    <t>12PM</t>
  </si>
  <si>
    <t>BUY</t>
  </si>
  <si>
    <t>SHORT</t>
  </si>
  <si>
    <t>4:30AM</t>
  </si>
  <si>
    <t>8:30AM</t>
  </si>
  <si>
    <t>11PM</t>
  </si>
  <si>
    <t>2:30AM</t>
  </si>
  <si>
    <t>10AM</t>
  </si>
  <si>
    <t>6AM</t>
  </si>
  <si>
    <t>1:00PM</t>
  </si>
  <si>
    <t>5:30AM</t>
  </si>
  <si>
    <t>8AM</t>
  </si>
  <si>
    <t>10:30AM</t>
  </si>
  <si>
    <t xml:space="preserve">Profit Potential </t>
  </si>
  <si>
    <t>Loss Potential</t>
  </si>
  <si>
    <t>Week 1</t>
  </si>
  <si>
    <t>Week 2</t>
  </si>
  <si>
    <t>Totals</t>
  </si>
  <si>
    <t>Week 3</t>
  </si>
  <si>
    <t>Week 4</t>
  </si>
  <si>
    <t>Current Rules</t>
  </si>
  <si>
    <t>Current Rules:</t>
  </si>
  <si>
    <t>Sim Profit</t>
  </si>
  <si>
    <t>$5,000 start</t>
  </si>
  <si>
    <t>4:56AM</t>
  </si>
  <si>
    <t>Short: (30,-22)</t>
  </si>
  <si>
    <t>Long:(40,-22)</t>
  </si>
  <si>
    <t>Total ROI</t>
  </si>
  <si>
    <t>4:45AM</t>
  </si>
  <si>
    <t>7:51PM</t>
  </si>
  <si>
    <t>4:22AM</t>
  </si>
  <si>
    <t>6:30AM</t>
  </si>
  <si>
    <t>8:50AM</t>
  </si>
  <si>
    <t>9:26AM</t>
  </si>
  <si>
    <t>10:35AM</t>
  </si>
  <si>
    <t>Week 5</t>
  </si>
  <si>
    <t>3:12AM</t>
  </si>
  <si>
    <t>`</t>
  </si>
  <si>
    <t>6:58AM</t>
  </si>
  <si>
    <t>1:57PM</t>
  </si>
  <si>
    <t>Week 6</t>
  </si>
  <si>
    <t>10:50AM</t>
  </si>
  <si>
    <t>4:24AM</t>
  </si>
  <si>
    <t>5:38AM</t>
  </si>
  <si>
    <t>9:43AM</t>
  </si>
  <si>
    <t>4:58PM</t>
  </si>
  <si>
    <t>5:17AM</t>
  </si>
  <si>
    <t>8:37AM</t>
  </si>
  <si>
    <t>8:36AM</t>
  </si>
  <si>
    <t>10:21AM</t>
  </si>
  <si>
    <t>7:13PM</t>
  </si>
  <si>
    <t>11:58AM</t>
  </si>
  <si>
    <t>9:59PM</t>
  </si>
  <si>
    <t>Week 7</t>
  </si>
  <si>
    <t>3:19AM</t>
  </si>
  <si>
    <t>???</t>
  </si>
  <si>
    <t>4:00AM</t>
  </si>
  <si>
    <t>6:19AM</t>
  </si>
  <si>
    <t>4:21AM</t>
  </si>
  <si>
    <t>9:00AM</t>
  </si>
  <si>
    <t>2:21AM</t>
  </si>
  <si>
    <t>10:22AM</t>
  </si>
  <si>
    <t>5:20AM</t>
  </si>
  <si>
    <t>7:20AM</t>
  </si>
  <si>
    <t>11:00AM</t>
  </si>
  <si>
    <t>Week 8</t>
  </si>
  <si>
    <t>9:51AM</t>
  </si>
  <si>
    <t>7:51AM</t>
  </si>
  <si>
    <t>2:20AM</t>
  </si>
  <si>
    <t>10:24AM</t>
  </si>
  <si>
    <t>2:20PM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</si>
</sst>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2" fillId="0" borderId="0" xfId="0" applyFont="1"/>
    <xf numFmtId="16" fontId="2" fillId="0" borderId="0" xfId="0" applyNumberFormat="1" applyFont="1"/>
    <xf numFmtId="16" fontId="0" fillId="2" borderId="0" xfId="0" applyNumberFormat="1" applyFont="1" applyFill="1"/>
    <xf numFmtId="0" fontId="0" fillId="2" borderId="0" xfId="0" applyFont="1" applyFill="1"/>
    <xf numFmtId="16" fontId="2" fillId="0" borderId="0" xfId="0" applyNumberFormat="1" applyFont="1" applyFill="1"/>
    <xf numFmtId="0" fontId="2" fillId="0" borderId="0" xfId="0" applyFont="1" applyFill="1"/>
    <xf numFmtId="9" fontId="0" fillId="0" borderId="0" xfId="0" applyNumberFormat="1"/>
    <xf numFmtId="6" fontId="0" fillId="0" borderId="0" xfId="0" applyNumberFormat="1"/>
    <xf numFmtId="9" fontId="2" fillId="0" borderId="0" xfId="0" applyNumberFormat="1" applyFont="1"/>
    <xf numFmtId="9" fontId="2" fillId="0" borderId="0" xfId="0" applyNumberFormat="1" applyFont="1" applyFill="1"/>
    <xf numFmtId="164" fontId="0" fillId="0" borderId="0" xfId="0" applyNumberFormat="1"/>
    <xf numFmtId="164" fontId="2" fillId="0" borderId="0" xfId="0" applyNumberFormat="1" applyFont="1"/>
    <xf numFmtId="9" fontId="2" fillId="0" borderId="0" xfId="1" applyFont="1"/>
    <xf numFmtId="164" fontId="0" fillId="0" borderId="0" xfId="4" applyNumberFormat="1" applyFont="1"/>
    <xf numFmtId="0" fontId="0" fillId="2" borderId="0" xfId="0" applyFill="1"/>
    <xf numFmtId="164" fontId="0" fillId="2" borderId="0" xfId="0" applyNumberFormat="1" applyFont="1" applyFill="1"/>
    <xf numFmtId="164" fontId="2" fillId="0" borderId="0" xfId="0" applyNumberFormat="1" applyFont="1" applyFill="1"/>
    <xf numFmtId="164" fontId="0" fillId="2" borderId="0" xfId="0" applyNumberFormat="1" applyFill="1"/>
  </cellXfs>
  <cellStyles count="5">
    <cellStyle name="Currency" xfId="4" builtinId="4"/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abSelected="1" topLeftCell="A56" workbookViewId="0">
      <selection activeCell="C105" sqref="C105"/>
    </sheetView>
  </sheetViews>
  <sheetFormatPr baseColWidth="10" defaultColWidth="11" defaultRowHeight="15" x14ac:dyDescent="0"/>
  <cols>
    <col min="1" max="1" width="15.1640625" bestFit="1" customWidth="1"/>
    <col min="4" max="4" width="14" bestFit="1" customWidth="1"/>
    <col min="5" max="5" width="12.5" bestFit="1" customWidth="1"/>
    <col min="6" max="6" width="17.1640625" bestFit="1" customWidth="1"/>
    <col min="7" max="7" width="11" style="13" bestFit="1" customWidth="1"/>
    <col min="8" max="8" width="13.5" customWidth="1"/>
    <col min="9" max="9" width="13.1640625" bestFit="1" customWidth="1"/>
    <col min="11" max="11" width="17" bestFit="1" customWidth="1"/>
  </cols>
  <sheetData>
    <row r="1" spans="1:10" s="3" customFormat="1">
      <c r="A1" s="3" t="s">
        <v>0</v>
      </c>
      <c r="B1" s="3" t="s">
        <v>1</v>
      </c>
      <c r="C1" s="3" t="s">
        <v>2</v>
      </c>
      <c r="D1" s="3" t="s">
        <v>18</v>
      </c>
      <c r="E1" s="3" t="s">
        <v>19</v>
      </c>
      <c r="F1" s="3" t="s">
        <v>25</v>
      </c>
      <c r="G1" s="14" t="s">
        <v>27</v>
      </c>
      <c r="H1" s="3" t="s">
        <v>32</v>
      </c>
      <c r="I1" s="3" t="s">
        <v>26</v>
      </c>
      <c r="J1" s="3" t="s">
        <v>27</v>
      </c>
    </row>
    <row r="2" spans="1:10" s="6" customFormat="1">
      <c r="A2" s="6" t="s">
        <v>20</v>
      </c>
      <c r="G2" s="18"/>
      <c r="I2" s="6" t="s">
        <v>30</v>
      </c>
      <c r="J2" s="6" t="s">
        <v>28</v>
      </c>
    </row>
    <row r="3" spans="1:10">
      <c r="A3" s="1">
        <v>40955</v>
      </c>
      <c r="B3" t="s">
        <v>3</v>
      </c>
      <c r="C3" t="s">
        <v>6</v>
      </c>
      <c r="D3">
        <v>162</v>
      </c>
      <c r="E3">
        <v>18</v>
      </c>
      <c r="F3">
        <v>128</v>
      </c>
      <c r="G3" s="13">
        <f>((5000)*40)*(F3/13300)</f>
        <v>1924.812030075188</v>
      </c>
      <c r="H3" s="10"/>
      <c r="I3" t="s">
        <v>31</v>
      </c>
      <c r="J3" s="9">
        <v>0.8</v>
      </c>
    </row>
    <row r="4" spans="1:10">
      <c r="A4" s="1">
        <v>40956</v>
      </c>
      <c r="B4" t="s">
        <v>4</v>
      </c>
      <c r="C4" t="s">
        <v>7</v>
      </c>
      <c r="D4">
        <v>39</v>
      </c>
      <c r="E4">
        <v>17</v>
      </c>
      <c r="F4">
        <v>37</v>
      </c>
      <c r="G4" s="13">
        <f>((5000+G3)*40)*(F4/13300)</f>
        <v>770.5805868053593</v>
      </c>
      <c r="H4" s="10"/>
    </row>
    <row r="5" spans="1:10" s="3" customFormat="1">
      <c r="A5" s="4" t="s">
        <v>22</v>
      </c>
      <c r="G5" s="14">
        <f>SUM(G3:G4)+5000</f>
        <v>7695.3926168805474</v>
      </c>
      <c r="H5" s="11">
        <f>((G5-5000)/5000)</f>
        <v>0.53907852337610951</v>
      </c>
    </row>
    <row r="6" spans="1:10" s="6" customFormat="1">
      <c r="A6" s="5" t="s">
        <v>21</v>
      </c>
      <c r="G6" s="18"/>
    </row>
    <row r="7" spans="1:10">
      <c r="A7" s="1">
        <v>40959</v>
      </c>
      <c r="B7" t="s">
        <v>8</v>
      </c>
      <c r="C7" t="s">
        <v>6</v>
      </c>
      <c r="D7">
        <v>55</v>
      </c>
      <c r="E7">
        <v>9</v>
      </c>
      <c r="F7">
        <v>44</v>
      </c>
      <c r="G7" s="13">
        <f>((G5)*40)*(F7/13300)</f>
        <v>1018.3376696022378</v>
      </c>
    </row>
    <row r="8" spans="1:10">
      <c r="A8" s="1">
        <v>40959</v>
      </c>
      <c r="B8" t="s">
        <v>9</v>
      </c>
      <c r="C8" t="s">
        <v>6</v>
      </c>
      <c r="D8">
        <v>0</v>
      </c>
      <c r="E8">
        <v>21</v>
      </c>
      <c r="F8">
        <v>0</v>
      </c>
      <c r="G8" s="13">
        <f>((G5+G7)*40)*(F8/13300)</f>
        <v>0</v>
      </c>
    </row>
    <row r="9" spans="1:10">
      <c r="A9" s="1">
        <v>40959</v>
      </c>
      <c r="B9" t="s">
        <v>10</v>
      </c>
      <c r="C9" t="s">
        <v>6</v>
      </c>
      <c r="D9">
        <v>78</v>
      </c>
      <c r="E9">
        <v>21</v>
      </c>
      <c r="F9">
        <v>26</v>
      </c>
      <c r="G9" s="13">
        <f>((G5+G7+G8)*40)*(F9/13300)</f>
        <v>681.3743983415111</v>
      </c>
    </row>
    <row r="10" spans="1:10">
      <c r="A10" s="1">
        <v>40960</v>
      </c>
      <c r="B10" t="s">
        <v>11</v>
      </c>
      <c r="C10" t="s">
        <v>7</v>
      </c>
      <c r="D10">
        <v>10</v>
      </c>
      <c r="E10">
        <v>31</v>
      </c>
      <c r="F10">
        <v>-20</v>
      </c>
      <c r="G10" s="13">
        <f>((G5+G7+G8+G9)*40)*(F10/13300)</f>
        <v>-565.11907878642387</v>
      </c>
    </row>
    <row r="11" spans="1:10">
      <c r="A11" s="1">
        <v>40960</v>
      </c>
      <c r="B11" t="s">
        <v>12</v>
      </c>
      <c r="C11" t="s">
        <v>6</v>
      </c>
      <c r="D11">
        <v>44</v>
      </c>
      <c r="E11">
        <v>4</v>
      </c>
      <c r="F11">
        <v>26</v>
      </c>
      <c r="G11" s="13">
        <f>((G5+G7+G8+G9+G10)*40)*(F11/13300)</f>
        <v>690.46503987063079</v>
      </c>
    </row>
    <row r="12" spans="1:10">
      <c r="A12" s="1">
        <v>40961</v>
      </c>
      <c r="B12" t="s">
        <v>13</v>
      </c>
      <c r="C12" t="s">
        <v>6</v>
      </c>
      <c r="D12">
        <v>107</v>
      </c>
      <c r="E12">
        <v>19</v>
      </c>
      <c r="F12">
        <v>52</v>
      </c>
      <c r="G12" s="13">
        <f>((G5+G7+G8+G9+G10+G11)*40)*(F12/13300)</f>
        <v>1488.91258221727</v>
      </c>
    </row>
    <row r="13" spans="1:10">
      <c r="A13" s="1">
        <v>40962</v>
      </c>
      <c r="B13" t="s">
        <v>8</v>
      </c>
      <c r="C13" t="s">
        <v>7</v>
      </c>
      <c r="D13">
        <v>63</v>
      </c>
      <c r="E13">
        <v>3</v>
      </c>
      <c r="F13">
        <v>0</v>
      </c>
      <c r="G13" s="13">
        <f>((G5+G7+G8+G9+G10+G11+G12)*40)*(F13/13300)</f>
        <v>0</v>
      </c>
    </row>
    <row r="14" spans="1:10">
      <c r="A14" s="1">
        <v>40962</v>
      </c>
      <c r="B14" t="s">
        <v>14</v>
      </c>
      <c r="C14" t="s">
        <v>6</v>
      </c>
      <c r="D14">
        <v>58</v>
      </c>
      <c r="E14">
        <v>1</v>
      </c>
      <c r="F14">
        <v>53</v>
      </c>
      <c r="G14" s="13">
        <f>((G5+G7+G8+G9+G10+G11+G12+G13)*40)*(F14/13300)</f>
        <v>1754.8759431298226</v>
      </c>
    </row>
    <row r="15" spans="1:10">
      <c r="A15" s="1">
        <v>40963</v>
      </c>
      <c r="B15" t="s">
        <v>15</v>
      </c>
      <c r="C15" t="s">
        <v>6</v>
      </c>
      <c r="D15">
        <v>90</v>
      </c>
      <c r="E15">
        <v>6</v>
      </c>
      <c r="F15">
        <v>80</v>
      </c>
      <c r="G15" s="13">
        <f>((G5+G7+G8+G9+G10+G11+G12+G13+G14)*40)*(F15/13300)</f>
        <v>3071.095138948715</v>
      </c>
    </row>
    <row r="16" spans="1:10" s="3" customFormat="1">
      <c r="A16" s="4" t="s">
        <v>22</v>
      </c>
      <c r="F16" s="3">
        <f>SUM(F7:F15)</f>
        <v>261</v>
      </c>
      <c r="G16" s="14">
        <f>SUM(G7:G15) + G5</f>
        <v>15835.334310204311</v>
      </c>
      <c r="H16" s="11">
        <f>((G16-5000)/5000)</f>
        <v>2.167066862040862</v>
      </c>
    </row>
    <row r="17" spans="1:8" s="6" customFormat="1">
      <c r="A17" s="5" t="s">
        <v>23</v>
      </c>
      <c r="G17" s="18"/>
    </row>
    <row r="18" spans="1:8">
      <c r="A18" s="1">
        <v>40966</v>
      </c>
      <c r="B18" t="s">
        <v>3</v>
      </c>
      <c r="C18" t="s">
        <v>7</v>
      </c>
      <c r="D18">
        <v>52</v>
      </c>
      <c r="E18">
        <v>10</v>
      </c>
      <c r="F18">
        <v>44</v>
      </c>
      <c r="G18" s="13">
        <f>((G16)*40)*(F18/13300)</f>
        <v>2095.502886162375</v>
      </c>
    </row>
    <row r="19" spans="1:8">
      <c r="A19" s="1">
        <v>40967</v>
      </c>
      <c r="B19" s="2" t="s">
        <v>17</v>
      </c>
      <c r="C19" t="s">
        <v>7</v>
      </c>
      <c r="D19">
        <v>0</v>
      </c>
      <c r="E19">
        <v>56</v>
      </c>
      <c r="F19">
        <v>-20</v>
      </c>
      <c r="G19" s="13">
        <f>((G16+G18)*40)*(F19/13300)</f>
        <v>-1078.5465982776955</v>
      </c>
    </row>
    <row r="20" spans="1:8">
      <c r="A20" s="1">
        <v>40968</v>
      </c>
      <c r="B20" s="2" t="s">
        <v>17</v>
      </c>
      <c r="C20" t="s">
        <v>7</v>
      </c>
      <c r="D20">
        <v>83</v>
      </c>
      <c r="E20">
        <v>0</v>
      </c>
      <c r="F20">
        <v>26</v>
      </c>
      <c r="G20" s="13">
        <f>((G16+G18+G19)*40)*(F20/13300)</f>
        <v>1317.7730993994401</v>
      </c>
    </row>
    <row r="21" spans="1:8">
      <c r="A21" s="1">
        <v>40969</v>
      </c>
      <c r="B21" t="s">
        <v>16</v>
      </c>
      <c r="C21" t="s">
        <v>7</v>
      </c>
      <c r="D21">
        <v>28</v>
      </c>
      <c r="E21">
        <v>24</v>
      </c>
      <c r="F21">
        <v>8</v>
      </c>
      <c r="G21" s="13">
        <f>((G16+G18+G19+G20)*40)*(F21/13300)</f>
        <v>437.17446490197727</v>
      </c>
    </row>
    <row r="22" spans="1:8">
      <c r="A22" s="1">
        <v>40969</v>
      </c>
      <c r="B22" t="s">
        <v>5</v>
      </c>
      <c r="C22" t="s">
        <v>7</v>
      </c>
      <c r="D22">
        <v>125</v>
      </c>
      <c r="E22">
        <v>15</v>
      </c>
      <c r="F22">
        <v>62</v>
      </c>
      <c r="G22" s="13">
        <f>((G16+G18+G19+G20+G21)*40)*(F22/13300)</f>
        <v>3469.6203490773096</v>
      </c>
    </row>
    <row r="23" spans="1:8" s="8" customFormat="1">
      <c r="A23" s="7" t="s">
        <v>22</v>
      </c>
      <c r="F23" s="8">
        <f>SUM(F18:F22)</f>
        <v>120</v>
      </c>
      <c r="G23" s="19">
        <f>SUM(G18:G22)+G16</f>
        <v>22076.858511467719</v>
      </c>
      <c r="H23" s="12">
        <f>((G23-5000)/5000)</f>
        <v>3.4153717022935437</v>
      </c>
    </row>
    <row r="24" spans="1:8" s="6" customFormat="1">
      <c r="A24" s="5" t="s">
        <v>24</v>
      </c>
      <c r="G24" s="18"/>
    </row>
    <row r="25" spans="1:8">
      <c r="A25" s="1">
        <v>40973</v>
      </c>
      <c r="B25" t="s">
        <v>3</v>
      </c>
      <c r="C25" t="s">
        <v>7</v>
      </c>
      <c r="D25">
        <v>31</v>
      </c>
      <c r="E25">
        <v>9</v>
      </c>
      <c r="F25">
        <v>8</v>
      </c>
      <c r="G25" s="13">
        <f>((G23)*40)*(F25/13300)</f>
        <v>531.17253561426094</v>
      </c>
    </row>
    <row r="26" spans="1:8">
      <c r="A26" s="1">
        <v>40974</v>
      </c>
      <c r="B26" t="s">
        <v>29</v>
      </c>
      <c r="C26" t="s">
        <v>7</v>
      </c>
      <c r="D26">
        <v>57</v>
      </c>
      <c r="E26">
        <v>10</v>
      </c>
      <c r="F26">
        <v>20</v>
      </c>
      <c r="G26" s="13">
        <f>((G23+G25)*40)*(F26/13300)</f>
        <v>1359.8815667417732</v>
      </c>
    </row>
    <row r="27" spans="1:8">
      <c r="A27" s="1">
        <v>40975</v>
      </c>
      <c r="B27" t="s">
        <v>33</v>
      </c>
      <c r="C27" t="s">
        <v>6</v>
      </c>
      <c r="D27">
        <v>25</v>
      </c>
      <c r="E27">
        <v>41</v>
      </c>
      <c r="F27">
        <v>8</v>
      </c>
      <c r="G27" s="13">
        <f>((G23+G25+G26)*40)*(F27/13300)</f>
        <v>576.67158168598496</v>
      </c>
    </row>
    <row r="28" spans="1:8">
      <c r="A28" s="1">
        <v>40975</v>
      </c>
      <c r="B28" t="s">
        <v>36</v>
      </c>
      <c r="C28" t="s">
        <v>7</v>
      </c>
      <c r="F28">
        <v>8</v>
      </c>
      <c r="G28" s="13">
        <f>((G23+G25+G26+G27)*40)*(F28/13300)</f>
        <v>590.54638665888081</v>
      </c>
    </row>
    <row r="29" spans="1:8">
      <c r="A29" s="1">
        <v>40975</v>
      </c>
      <c r="B29" t="s">
        <v>34</v>
      </c>
      <c r="C29" t="s">
        <v>7</v>
      </c>
      <c r="D29">
        <v>0</v>
      </c>
      <c r="E29">
        <v>22</v>
      </c>
      <c r="F29">
        <v>-20</v>
      </c>
      <c r="G29" s="16">
        <f>((G23+G25+G26+G27+G28)*40)*(F29/13300)</f>
        <v>-1511.8875538146535</v>
      </c>
    </row>
    <row r="30" spans="1:8">
      <c r="A30" s="1">
        <v>40976</v>
      </c>
      <c r="B30" t="s">
        <v>35</v>
      </c>
      <c r="C30" t="s">
        <v>6</v>
      </c>
      <c r="D30">
        <v>52</v>
      </c>
      <c r="E30">
        <v>0</v>
      </c>
      <c r="F30">
        <v>44</v>
      </c>
      <c r="G30" s="16">
        <f>((G23+G25+G26+G27+G28+G29)*40)*(F30/13300)</f>
        <v>3126.0832879626296</v>
      </c>
    </row>
    <row r="31" spans="1:8">
      <c r="A31" s="1">
        <v>40977</v>
      </c>
      <c r="B31" s="2" t="s">
        <v>37</v>
      </c>
      <c r="C31" t="s">
        <v>7</v>
      </c>
      <c r="F31">
        <v>8</v>
      </c>
      <c r="G31" s="13">
        <f>((G23+G25+G26+G27+G28+G29+G30)*40)*(F31/13300)</f>
        <v>643.5928136256623</v>
      </c>
    </row>
    <row r="32" spans="1:8">
      <c r="A32" s="1">
        <v>40977</v>
      </c>
      <c r="B32" t="s">
        <v>38</v>
      </c>
      <c r="C32" t="s">
        <v>7</v>
      </c>
      <c r="F32">
        <v>8</v>
      </c>
      <c r="G32" s="13">
        <f>((G23+G25+G26+G27+G28+G29+G30+G31)*40)*(F32/13300)</f>
        <v>659.07775350237</v>
      </c>
    </row>
    <row r="33" spans="1:8">
      <c r="A33" s="1">
        <v>40977</v>
      </c>
      <c r="B33" t="s">
        <v>39</v>
      </c>
      <c r="C33" t="s">
        <v>7</v>
      </c>
      <c r="F33">
        <v>8</v>
      </c>
      <c r="G33" s="13">
        <f>((G23+G25+G26+G27+G28+G29+G30+G31+G32)*40)*(F33/13300)</f>
        <v>674.93526336107357</v>
      </c>
    </row>
    <row r="34" spans="1:8" s="3" customFormat="1">
      <c r="A34" s="3" t="s">
        <v>22</v>
      </c>
      <c r="F34" s="3">
        <f>SUM(F26:F33)+F25</f>
        <v>92</v>
      </c>
      <c r="G34" s="14">
        <f>SUM(G26:G33)+G25+G23</f>
        <v>28726.932146805702</v>
      </c>
      <c r="H34" s="15">
        <f>((G34-5000)/5000)</f>
        <v>4.7453864293611403</v>
      </c>
    </row>
    <row r="35" spans="1:8" s="17" customFormat="1">
      <c r="A35" s="17" t="s">
        <v>40</v>
      </c>
      <c r="G35" s="20"/>
    </row>
    <row r="36" spans="1:8">
      <c r="A36" s="1">
        <v>40980</v>
      </c>
      <c r="B36" t="s">
        <v>41</v>
      </c>
      <c r="C36" t="s">
        <v>6</v>
      </c>
      <c r="D36" t="s">
        <v>42</v>
      </c>
      <c r="F36">
        <v>8</v>
      </c>
      <c r="G36" s="13">
        <f>((G34)*40)*(F36/13300)</f>
        <v>691.1743072915657</v>
      </c>
    </row>
    <row r="37" spans="1:8">
      <c r="A37" s="1">
        <v>40980</v>
      </c>
      <c r="B37" t="s">
        <v>37</v>
      </c>
      <c r="C37" t="s">
        <v>7</v>
      </c>
      <c r="F37">
        <v>-20</v>
      </c>
      <c r="G37" s="13">
        <f>((G34+G36)*40)*(F37/13300)</f>
        <v>-1769.5101626524674</v>
      </c>
    </row>
    <row r="38" spans="1:8">
      <c r="A38" s="1">
        <v>40981</v>
      </c>
      <c r="B38" t="s">
        <v>43</v>
      </c>
      <c r="C38" t="s">
        <v>7</v>
      </c>
      <c r="F38">
        <v>39</v>
      </c>
      <c r="G38" s="13">
        <f>((G34+G36+G37)*40)*(F38/13300)</f>
        <v>3242.9932492220969</v>
      </c>
    </row>
    <row r="39" spans="1:8">
      <c r="A39" s="1">
        <v>40983</v>
      </c>
      <c r="B39" t="s">
        <v>44</v>
      </c>
      <c r="C39" t="s">
        <v>6</v>
      </c>
      <c r="F39">
        <v>-20</v>
      </c>
      <c r="G39" s="13">
        <f>((G34+G37+G38+G36)*40)*(F39/13300)</f>
        <v>-1858.1407242506407</v>
      </c>
    </row>
    <row r="40" spans="1:8">
      <c r="A40" s="1">
        <v>40984</v>
      </c>
      <c r="F40">
        <v>38</v>
      </c>
      <c r="G40" s="13">
        <f>((G34+G38+G39+G37+G36)*40)*(F40/13300)</f>
        <v>3318.1084361618582</v>
      </c>
    </row>
    <row r="41" spans="1:8" s="3" customFormat="1">
      <c r="A41" s="3" t="s">
        <v>22</v>
      </c>
      <c r="G41" s="14">
        <f>SUM(G36:G40)+G34</f>
        <v>32351.557252578114</v>
      </c>
      <c r="H41" s="15">
        <f>((G41-5000)/5000)</f>
        <v>5.4703114505156227</v>
      </c>
    </row>
    <row r="42" spans="1:8" s="17" customFormat="1">
      <c r="A42" s="17" t="s">
        <v>45</v>
      </c>
      <c r="G42" s="20"/>
    </row>
    <row r="43" spans="1:8">
      <c r="A43" s="1">
        <v>40987</v>
      </c>
      <c r="B43" t="s">
        <v>46</v>
      </c>
      <c r="C43" t="s">
        <v>6</v>
      </c>
      <c r="F43">
        <v>39</v>
      </c>
      <c r="G43" s="16">
        <f>((G41)*40)*(F43/13300)</f>
        <v>3794.6187454151768</v>
      </c>
    </row>
    <row r="44" spans="1:8">
      <c r="A44" s="1">
        <v>40988</v>
      </c>
      <c r="B44" t="s">
        <v>53</v>
      </c>
      <c r="C44" t="s">
        <v>7</v>
      </c>
      <c r="D44">
        <v>0</v>
      </c>
      <c r="E44">
        <v>70</v>
      </c>
      <c r="F44">
        <v>-20</v>
      </c>
      <c r="G44" s="16">
        <f>((G41+G43)*40)*(F44/13300)</f>
        <v>-2174.2060750672658</v>
      </c>
    </row>
    <row r="45" spans="1:8">
      <c r="A45" s="1">
        <v>40988</v>
      </c>
      <c r="B45" t="s">
        <v>54</v>
      </c>
      <c r="C45" t="s">
        <v>6</v>
      </c>
      <c r="D45">
        <v>45</v>
      </c>
      <c r="E45">
        <v>21</v>
      </c>
      <c r="F45">
        <v>-20</v>
      </c>
      <c r="G45" s="16">
        <f>((G41+G43+G44)*40)*(F45/13300)</f>
        <v>-2043.4267622812645</v>
      </c>
    </row>
    <row r="46" spans="1:8">
      <c r="A46" s="1">
        <v>40988</v>
      </c>
      <c r="B46" t="s">
        <v>55</v>
      </c>
      <c r="C46" t="s">
        <v>6</v>
      </c>
      <c r="D46">
        <v>44</v>
      </c>
      <c r="E46">
        <v>4</v>
      </c>
      <c r="F46">
        <v>23</v>
      </c>
      <c r="G46" s="16">
        <f>((G41+G43+G44+G45)*40)*(F46/13300)</f>
        <v>2208.5909554731711</v>
      </c>
    </row>
    <row r="47" spans="1:8">
      <c r="A47" s="1">
        <v>40989</v>
      </c>
      <c r="B47" t="s">
        <v>56</v>
      </c>
      <c r="C47" t="s">
        <v>7</v>
      </c>
      <c r="D47">
        <v>2</v>
      </c>
      <c r="E47">
        <v>43</v>
      </c>
      <c r="F47">
        <v>-20</v>
      </c>
      <c r="G47" s="16">
        <f>((G41+G43+G44+G45+G46)*40)*(F47/13300)</f>
        <v>-2053.3614505935598</v>
      </c>
    </row>
    <row r="48" spans="1:8">
      <c r="A48" s="1">
        <v>40989</v>
      </c>
      <c r="B48" t="s">
        <v>57</v>
      </c>
      <c r="C48" t="s">
        <v>6</v>
      </c>
      <c r="D48">
        <v>11</v>
      </c>
      <c r="E48">
        <v>110</v>
      </c>
      <c r="F48">
        <v>-20</v>
      </c>
      <c r="G48" s="16">
        <f>((G41+G43+G44+G45+G46+G47)*40)*(F48/13300)</f>
        <v>-1929.8509873999624</v>
      </c>
    </row>
    <row r="49" spans="1:8">
      <c r="A49" s="1">
        <v>40990</v>
      </c>
      <c r="B49" t="s">
        <v>47</v>
      </c>
      <c r="C49" t="s">
        <v>7</v>
      </c>
      <c r="D49">
        <v>60</v>
      </c>
      <c r="E49">
        <v>0</v>
      </c>
      <c r="F49">
        <v>43</v>
      </c>
      <c r="G49" s="16">
        <f>((G41+G43+G44+G45+G46+G47+G48)*40)*(F49/13300)</f>
        <v>3899.6049087499232</v>
      </c>
    </row>
    <row r="50" spans="1:8">
      <c r="A50" s="1">
        <v>40990</v>
      </c>
      <c r="B50" t="s">
        <v>48</v>
      </c>
      <c r="C50" t="s">
        <v>7</v>
      </c>
      <c r="D50">
        <v>0</v>
      </c>
      <c r="E50">
        <v>22</v>
      </c>
      <c r="F50">
        <v>-20</v>
      </c>
      <c r="G50" s="13">
        <f>((G41+G43+G44+G45+G46+G47+G48+G49)*40)*(F50/13300)</f>
        <v>-2048.3324262781553</v>
      </c>
    </row>
    <row r="51" spans="1:8">
      <c r="A51" s="1">
        <v>40990</v>
      </c>
      <c r="B51" t="s">
        <v>49</v>
      </c>
      <c r="C51" t="s">
        <v>7</v>
      </c>
      <c r="D51">
        <v>0</v>
      </c>
      <c r="E51">
        <v>23</v>
      </c>
      <c r="F51">
        <v>-20</v>
      </c>
      <c r="G51" s="13">
        <f>((G41+G43+G44+G45+G46+G47+G48+G49+G50)*40)*(F51/13300)</f>
        <v>-1925.12446078774</v>
      </c>
    </row>
    <row r="52" spans="1:8">
      <c r="A52" s="1">
        <v>40990</v>
      </c>
      <c r="B52" t="s">
        <v>17</v>
      </c>
      <c r="C52" t="s">
        <v>7</v>
      </c>
      <c r="D52">
        <v>0</v>
      </c>
      <c r="E52">
        <v>32</v>
      </c>
      <c r="F52">
        <v>-20</v>
      </c>
      <c r="G52" s="13">
        <f>((G41+G43+G44+G45+G46+G47+G48+G49+G50+G51)*40)*(F52/13300)</f>
        <v>-1809.3275007403572</v>
      </c>
    </row>
    <row r="53" spans="1:8">
      <c r="A53" s="1">
        <v>40990</v>
      </c>
      <c r="B53" t="s">
        <v>50</v>
      </c>
      <c r="C53" t="s">
        <v>6</v>
      </c>
      <c r="D53">
        <v>12</v>
      </c>
      <c r="E53">
        <v>92</v>
      </c>
      <c r="F53">
        <v>80</v>
      </c>
      <c r="G53" s="13">
        <f>((G41+G43+G44+G45+G46+G47+G48+G49+G50+G51+G52)*40)*(F53/13300)</f>
        <v>6801.9830854900647</v>
      </c>
    </row>
    <row r="54" spans="1:8">
      <c r="A54" s="1">
        <v>40991</v>
      </c>
      <c r="B54" t="s">
        <v>51</v>
      </c>
      <c r="C54" t="s">
        <v>6</v>
      </c>
      <c r="D54">
        <v>0</v>
      </c>
      <c r="E54">
        <v>76</v>
      </c>
      <c r="F54">
        <v>-20</v>
      </c>
      <c r="G54" s="13">
        <f>((G41+G43+G44+G45+G46+G47+G48+G49+G50+G51+G52+G53)*40)*(F54/13300)</f>
        <v>-2109.6376111012414</v>
      </c>
    </row>
    <row r="55" spans="1:8">
      <c r="A55" s="1">
        <v>40991</v>
      </c>
      <c r="B55" t="s">
        <v>52</v>
      </c>
      <c r="C55" t="s">
        <v>6</v>
      </c>
      <c r="D55">
        <v>31</v>
      </c>
      <c r="E55">
        <v>22</v>
      </c>
      <c r="F55">
        <v>-20</v>
      </c>
      <c r="G55" s="13">
        <f>((G41+G43+G44+G45+G46+G47+G48+G49+G50+G51+G52+G53+G54)*40)*(F55/13300)</f>
        <v>-1982.7421156966557</v>
      </c>
    </row>
    <row r="56" spans="1:8" s="3" customFormat="1">
      <c r="A56" s="3" t="s">
        <v>22</v>
      </c>
      <c r="G56" s="14">
        <f>SUM(G43:G55) +G41</f>
        <v>30980.345557760247</v>
      </c>
      <c r="H56" s="15">
        <f>((G56-5000)/5000)</f>
        <v>5.1960691115520499</v>
      </c>
    </row>
    <row r="57" spans="1:8" s="17" customFormat="1">
      <c r="A57" s="17" t="s">
        <v>58</v>
      </c>
      <c r="G57" s="20"/>
    </row>
    <row r="58" spans="1:8">
      <c r="A58" s="1">
        <v>40994</v>
      </c>
      <c r="B58" t="s">
        <v>59</v>
      </c>
      <c r="C58" t="s">
        <v>7</v>
      </c>
      <c r="D58" t="s">
        <v>60</v>
      </c>
      <c r="E58" t="s">
        <v>60</v>
      </c>
      <c r="F58">
        <v>3</v>
      </c>
      <c r="G58" s="13">
        <f>((G56)*40)*(F58/13300)</f>
        <v>279.5219148068594</v>
      </c>
    </row>
    <row r="59" spans="1:8">
      <c r="A59" s="1">
        <v>40994</v>
      </c>
      <c r="B59" t="s">
        <v>61</v>
      </c>
      <c r="C59" t="s">
        <v>7</v>
      </c>
      <c r="D59">
        <v>47</v>
      </c>
      <c r="E59">
        <v>0</v>
      </c>
      <c r="F59">
        <v>37</v>
      </c>
      <c r="G59" s="13">
        <f>((G56+G58)*40)*(F59/13300)</f>
        <v>3478.5416435638585</v>
      </c>
    </row>
    <row r="60" spans="1:8">
      <c r="A60" s="1">
        <v>40994</v>
      </c>
      <c r="B60" t="s">
        <v>62</v>
      </c>
      <c r="C60" t="s">
        <v>6</v>
      </c>
      <c r="D60">
        <v>130</v>
      </c>
      <c r="E60">
        <v>0</v>
      </c>
      <c r="F60">
        <v>80</v>
      </c>
      <c r="G60" s="13">
        <f>((G56+G58+G59)*40)*(F60/13300)</f>
        <v>8358.1134715503085</v>
      </c>
    </row>
    <row r="61" spans="1:8">
      <c r="A61" s="1">
        <v>40995</v>
      </c>
      <c r="B61" t="s">
        <v>63</v>
      </c>
      <c r="C61" t="s">
        <v>6</v>
      </c>
      <c r="D61">
        <v>34</v>
      </c>
      <c r="E61">
        <v>0</v>
      </c>
      <c r="F61">
        <v>16</v>
      </c>
      <c r="G61" s="13">
        <f>((G56+G58+G59+G60)*40)*(F61/13300)</f>
        <v>2073.8176282793997</v>
      </c>
    </row>
    <row r="62" spans="1:8">
      <c r="A62" s="1">
        <v>40995</v>
      </c>
      <c r="B62" t="s">
        <v>64</v>
      </c>
      <c r="C62" t="s">
        <v>7</v>
      </c>
      <c r="D62">
        <v>21</v>
      </c>
      <c r="E62">
        <v>10</v>
      </c>
      <c r="F62">
        <v>3</v>
      </c>
      <c r="G62" s="13">
        <f>((G56+G58+G59+G60+G61)*40)*(F62/13300)</f>
        <v>407.55194179814146</v>
      </c>
    </row>
    <row r="63" spans="1:8">
      <c r="A63" s="1">
        <v>40996</v>
      </c>
      <c r="B63" t="s">
        <v>65</v>
      </c>
      <c r="C63" t="s">
        <v>7</v>
      </c>
      <c r="F63">
        <v>-20</v>
      </c>
      <c r="G63">
        <f>((G56+G58+G59+G60+G61+G62)*40)*(F63/13300)</f>
        <v>-2741.5273478351169</v>
      </c>
    </row>
    <row r="64" spans="1:8">
      <c r="A64" s="1">
        <v>40996</v>
      </c>
      <c r="B64" t="s">
        <v>63</v>
      </c>
      <c r="C64" t="s">
        <v>6</v>
      </c>
      <c r="F64">
        <v>-20</v>
      </c>
      <c r="G64" s="13">
        <f>((G56+G58+G59+G60+G61+G62+G63)*40)*(F64/13300)</f>
        <v>-2576.6234472134556</v>
      </c>
    </row>
    <row r="65" spans="1:9">
      <c r="A65" s="1">
        <v>40996</v>
      </c>
      <c r="B65" t="s">
        <v>66</v>
      </c>
      <c r="C65" t="s">
        <v>7</v>
      </c>
      <c r="F65">
        <v>0</v>
      </c>
      <c r="G65" s="13">
        <f>((G56+G58+G59+G60+G61+G62+G63+G64)*40)*(F65/13300)</f>
        <v>0</v>
      </c>
    </row>
    <row r="66" spans="1:9">
      <c r="A66" s="1">
        <v>40997</v>
      </c>
      <c r="B66" t="s">
        <v>67</v>
      </c>
      <c r="C66" t="s">
        <v>7</v>
      </c>
      <c r="F66">
        <v>22</v>
      </c>
      <c r="G66" s="13">
        <f>((G56+G58+G59+G60+G61+G62+G63+G64)*40)*(F66/13300)</f>
        <v>2663.8024360289492</v>
      </c>
    </row>
    <row r="67" spans="1:9">
      <c r="A67" s="1">
        <v>40997</v>
      </c>
      <c r="B67" t="s">
        <v>68</v>
      </c>
      <c r="C67" t="s">
        <v>7</v>
      </c>
      <c r="F67">
        <v>10</v>
      </c>
      <c r="G67" s="13">
        <f>((G56+G58+G59+G60+G61+G62+G63+G64+G65+G66)*40)*(F67/13300)</f>
        <v>1290.933648082382</v>
      </c>
    </row>
    <row r="68" spans="1:9">
      <c r="A68" s="1">
        <v>40997</v>
      </c>
      <c r="F68">
        <v>80</v>
      </c>
      <c r="G68" s="13">
        <f>((G56+G58+G59+G60+G61+G62+G63+G64+G65+G66+G67)*40)*(F68/13300)</f>
        <v>10638.069761641284</v>
      </c>
    </row>
    <row r="69" spans="1:9">
      <c r="A69" s="1">
        <v>40998</v>
      </c>
      <c r="B69" t="s">
        <v>63</v>
      </c>
      <c r="F69">
        <v>-22</v>
      </c>
      <c r="G69" s="13">
        <f>((G56+G58+G59+G60+G61+G62+G63+G64+G65+G66+G67+G68)*40)*(F69/13300)</f>
        <v>-3629.3414694321295</v>
      </c>
    </row>
    <row r="70" spans="1:9">
      <c r="A70" s="1">
        <v>40998</v>
      </c>
      <c r="B70" t="s">
        <v>69</v>
      </c>
      <c r="F70">
        <v>10</v>
      </c>
      <c r="G70" s="13">
        <f>((G56+G58+G59+G60+G61+G62+G63+G64+G65+G66+G67+G68+G69)*40)*(F70/13300)</f>
        <v>1540.5475410234808</v>
      </c>
    </row>
    <row r="71" spans="1:9" s="3" customFormat="1">
      <c r="A71" s="3" t="s">
        <v>22</v>
      </c>
      <c r="G71" s="14">
        <f>SUM(G58:G70)+G56</f>
        <v>52763.753280054203</v>
      </c>
      <c r="H71" s="15">
        <f>((G71-5000)/5000)</f>
        <v>9.5527506560108399</v>
      </c>
    </row>
    <row r="72" spans="1:9" s="17" customFormat="1">
      <c r="A72" s="17" t="s">
        <v>70</v>
      </c>
      <c r="G72" s="20"/>
    </row>
    <row r="73" spans="1:9">
      <c r="A73" s="1">
        <v>41000</v>
      </c>
      <c r="B73" t="s">
        <v>71</v>
      </c>
      <c r="C73" t="s">
        <v>7</v>
      </c>
      <c r="F73">
        <v>-22</v>
      </c>
    </row>
    <row r="74" spans="1:9">
      <c r="A74" s="1">
        <v>41001</v>
      </c>
      <c r="B74" t="s">
        <v>72</v>
      </c>
      <c r="C74" t="s">
        <v>7</v>
      </c>
      <c r="F74">
        <v>30</v>
      </c>
    </row>
    <row r="75" spans="1:9">
      <c r="A75" s="1">
        <v>41002</v>
      </c>
      <c r="B75" t="s">
        <v>73</v>
      </c>
      <c r="C75" t="s">
        <v>6</v>
      </c>
      <c r="F75">
        <v>-22</v>
      </c>
    </row>
    <row r="76" spans="1:9">
      <c r="A76" s="1">
        <v>41002</v>
      </c>
      <c r="B76" t="s">
        <v>74</v>
      </c>
      <c r="C76" t="s">
        <v>7</v>
      </c>
      <c r="F76">
        <v>-22</v>
      </c>
    </row>
    <row r="77" spans="1:9">
      <c r="A77" s="1">
        <v>41002</v>
      </c>
      <c r="B77" t="s">
        <v>75</v>
      </c>
      <c r="C77" t="s">
        <v>7</v>
      </c>
      <c r="F77">
        <v>30</v>
      </c>
    </row>
    <row r="79" spans="1:9">
      <c r="H79">
        <v>20</v>
      </c>
      <c r="I79">
        <f>((7500)*40)*(H79/13250)</f>
        <v>452.83018867924528</v>
      </c>
    </row>
    <row r="80" spans="1:9">
      <c r="H80">
        <v>20</v>
      </c>
      <c r="I80">
        <f>((7500+I79)*40)*(H80/13250)</f>
        <v>480.17087931648274</v>
      </c>
    </row>
    <row r="81" spans="6:9">
      <c r="H81">
        <v>20</v>
      </c>
      <c r="I81">
        <f>((7500+I80+I79)*40)*(H80/13250)</f>
        <v>509.16232863370431</v>
      </c>
    </row>
    <row r="82" spans="6:9">
      <c r="H82">
        <v>20</v>
      </c>
      <c r="I82">
        <f>((7500+I80+I79+I81)*40)*(H80/13250)</f>
        <v>539.90420507951285</v>
      </c>
    </row>
    <row r="83" spans="6:9">
      <c r="H83">
        <v>-20</v>
      </c>
      <c r="I83">
        <f>((7500+I80+I79+I81+I82)*40)*(H83/13250)</f>
        <v>-572.50219482016269</v>
      </c>
    </row>
    <row r="84" spans="6:9">
      <c r="H84">
        <v>20</v>
      </c>
      <c r="I84">
        <f>((7500+I80+I79+I81+I82+I83)*40)*(H84/13250)</f>
        <v>537.93602456686983</v>
      </c>
    </row>
    <row r="85" spans="6:9">
      <c r="H85">
        <v>20</v>
      </c>
      <c r="I85">
        <f>((7500+I80+I79+I81+I82+I83+I84)*40)*(H84/13250)</f>
        <v>570.41518076713373</v>
      </c>
    </row>
    <row r="86" spans="6:9">
      <c r="H86">
        <v>20</v>
      </c>
      <c r="I86">
        <f>((7500+I80+I79+I81+I82+I83+I84+I85)*40)*(H84/13250)</f>
        <v>604.85534262477188</v>
      </c>
    </row>
    <row r="87" spans="6:9">
      <c r="I87">
        <f>SUM(I79:I86)</f>
        <v>3122.7719548475579</v>
      </c>
    </row>
    <row r="88" spans="6:9">
      <c r="F88" s="13"/>
      <c r="G88"/>
    </row>
    <row r="89" spans="6:9">
      <c r="F89" s="13"/>
      <c r="G89"/>
    </row>
    <row r="90" spans="6:9">
      <c r="F90" s="13"/>
      <c r="G90"/>
    </row>
    <row r="91" spans="6:9">
      <c r="F91" s="13"/>
      <c r="G91"/>
    </row>
    <row r="92" spans="6:9">
      <c r="F92" s="13"/>
      <c r="G92"/>
    </row>
    <row r="93" spans="6:9">
      <c r="F93" s="13"/>
      <c r="G93"/>
    </row>
    <row r="94" spans="6:9">
      <c r="F94" s="13"/>
      <c r="G94"/>
    </row>
    <row r="95" spans="6:9">
      <c r="F95" s="13"/>
      <c r="G95"/>
    </row>
    <row r="96" spans="6:9">
      <c r="F96" s="13"/>
      <c r="G96"/>
    </row>
    <row r="97" spans="6:7">
      <c r="F97" s="13"/>
      <c r="G97"/>
    </row>
    <row r="98" spans="6:7">
      <c r="F98" s="13"/>
      <c r="G98"/>
    </row>
    <row r="99" spans="6:7">
      <c r="F99" s="13"/>
      <c r="G99"/>
    </row>
    <row r="100" spans="6:7">
      <c r="F100" s="13"/>
      <c r="G100"/>
    </row>
    <row r="101" spans="6:7">
      <c r="F101" s="13"/>
      <c r="G101"/>
    </row>
    <row r="102" spans="6:7">
      <c r="F102" s="13"/>
      <c r="G102"/>
    </row>
    <row r="103" spans="6:7">
      <c r="F103" s="13"/>
      <c r="G103"/>
    </row>
    <row r="104" spans="6:7">
      <c r="F104" s="13"/>
      <c r="G104"/>
    </row>
    <row r="105" spans="6:7">
      <c r="F105" s="13"/>
      <c r="G105"/>
    </row>
    <row r="106" spans="6:7">
      <c r="F106" s="13"/>
      <c r="G10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LePrevost</dc:creator>
  <cp:lastModifiedBy>Kyle LePrevost</cp:lastModifiedBy>
  <dcterms:created xsi:type="dcterms:W3CDTF">2012-03-05T19:58:24Z</dcterms:created>
  <dcterms:modified xsi:type="dcterms:W3CDTF">2012-04-04T20:11:50Z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safePathAndName">
    <vt:lpwstr>D:\Dropbox\Forex\ForexProfitsNew.xlsx</vt:lpwstr>
  </property>
</Properties>
</file>