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 Fall\MATH4511\Tables\"/>
    </mc:Choice>
  </mc:AlternateContent>
  <xr:revisionPtr revIDLastSave="0" documentId="13_ncr:1_{68340D5C-785D-4ED4-9A32-331956904710}" xr6:coauthVersionLast="45" xr6:coauthVersionMax="45" xr10:uidLastSave="{00000000-0000-0000-0000-000000000000}"/>
  <bookViews>
    <workbookView xWindow="1380" yWindow="-15450" windowWidth="15390" windowHeight="5685" xr2:uid="{00000000-000D-0000-FFFF-FFFF00000000}"/>
  </bookViews>
  <sheets>
    <sheet name="table (3)" sheetId="3" r:id="rId1"/>
    <sheet name="table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E7" i="3"/>
  <c r="E9" i="3"/>
  <c r="E11" i="3"/>
  <c r="D11" i="3"/>
  <c r="A21" i="3"/>
  <c r="A17" i="3"/>
  <c r="A15" i="3"/>
  <c r="D7" i="3"/>
  <c r="D9" i="3" l="1"/>
  <c r="A7" i="2"/>
  <c r="D7" i="2" s="1"/>
  <c r="A9" i="2"/>
  <c r="A11" i="2"/>
  <c r="A15" i="2"/>
  <c r="A17" i="2"/>
  <c r="A21" i="2"/>
  <c r="D9" i="2" l="1"/>
  <c r="D13" i="3" l="1"/>
  <c r="D11" i="2"/>
  <c r="D13" i="2" s="1"/>
  <c r="D15" i="3" l="1"/>
  <c r="D17" i="3" s="1"/>
  <c r="D15" i="2"/>
  <c r="D19" i="2" s="1"/>
  <c r="D17" i="2"/>
  <c r="D19" i="3" l="1"/>
  <c r="D21" i="3" s="1"/>
  <c r="D23" i="3" s="1"/>
  <c r="D21" i="2"/>
  <c r="D23" i="2" s="1"/>
</calcChain>
</file>

<file path=xl/sharedStrings.xml><?xml version="1.0" encoding="utf-8"?>
<sst xmlns="http://schemas.openxmlformats.org/spreadsheetml/2006/main" count="34" uniqueCount="20">
  <si>
    <t>Table 1.2: Selected U.S. Treasury Bond Prices as of May 28, 2010</t>
  </si>
  <si>
    <t>Fixed Income Securities: Tools for Today's Markets, Third Edition</t>
  </si>
  <si>
    <t>By Bruce Tuckman and Angel Serrat, Copyright Bruce Tuckman and Angel Serrat © 2012, Publisher: John Wiley &amp; Sons (US)</t>
  </si>
  <si>
    <t>Coupon</t>
  </si>
  <si>
    <t>Maturity</t>
  </si>
  <si>
    <t>Price</t>
  </si>
  <si>
    <t>"11/30/2010"</t>
  </si>
  <si>
    <t>"5/31/2011"</t>
  </si>
  <si>
    <t>"11/30/2011"</t>
  </si>
  <si>
    <t>"5/31/2012"</t>
  </si>
  <si>
    <t>"11/30/2012"</t>
  </si>
  <si>
    <t>"5/31/2013"</t>
  </si>
  <si>
    <t>"11/30/2013"</t>
  </si>
  <si>
    <t>"5/31/2014"</t>
  </si>
  <si>
    <t>"11/30/2014"</t>
  </si>
  <si>
    <r>
      <t xml:space="preserve">Provided for the personal use of Personal account, Hong Kong University of Science and Technology (HKUST), as a subscription benefit of Books24x7, </t>
    </r>
    <r>
      <rPr>
        <i/>
        <sz val="10"/>
        <rFont val="Arial"/>
      </rPr>
      <t>http://www.books24x7.com/</t>
    </r>
    <r>
      <rPr>
        <sz val="10"/>
        <rFont val="Arial"/>
      </rPr>
      <t xml:space="preserve">, and is governed by the terms of the Membership Agreement, </t>
    </r>
    <r>
      <rPr>
        <i/>
        <sz val="10"/>
        <rFont val="Arial"/>
      </rPr>
      <t>http://www.books24x7.com/mhelp.asp?item=membership</t>
    </r>
  </si>
  <si>
    <t>Discount Factors</t>
  </si>
  <si>
    <t>11/15/2010</t>
  </si>
  <si>
    <t>5/15/2011</t>
  </si>
  <si>
    <t>11/15/2011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</si>
</sst>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0000"/>
  </numFmts>
  <fonts count="6" x14ac:knownFonts="1">
    <font>
      <sz val="10"/>
      <name val="Arial"/>
    </font>
    <font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9" fontId="0" fillId="0" borderId="2" xfId="0" applyNumberFormat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9" fontId="0" fillId="0" borderId="3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65" fontId="0" fillId="0" borderId="2" xfId="0" applyNumberFormat="1" applyBorder="1" applyAlignment="1">
      <alignment horizontal="left" vertical="top" wrapText="1"/>
    </xf>
    <xf numFmtId="165" fontId="0" fillId="0" borderId="3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/>
    <xf numFmtId="164" fontId="0" fillId="0" borderId="2" xfId="1" applyNumberFormat="1" applyFont="1" applyBorder="1" applyAlignment="1">
      <alignment horizontal="left" vertical="top" wrapText="1"/>
    </xf>
    <xf numFmtId="164" fontId="0" fillId="0" borderId="3" xfId="1" applyNumberFormat="1" applyFont="1" applyBorder="1" applyAlignment="1">
      <alignment horizontal="left" vertical="top" wrapText="1"/>
    </xf>
    <xf numFmtId="10" fontId="0" fillId="0" borderId="2" xfId="0" applyNumberFormat="1" applyBorder="1" applyAlignment="1">
      <alignment horizontal="left" vertical="top" wrapText="1"/>
    </xf>
    <xf numFmtId="165" fontId="0" fillId="0" borderId="2" xfId="1" applyNumberFormat="1" applyFont="1" applyBorder="1" applyAlignment="1">
      <alignment horizontal="left" vertical="top" wrapText="1"/>
    </xf>
    <xf numFmtId="165" fontId="0" fillId="0" borderId="3" xfId="1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百分比" xfId="1" builtinId="5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0181-4078-4D42-99EB-9D808F4AEE0A}">
  <dimension ref="A1:G26"/>
  <sheetViews>
    <sheetView showGridLines="0" tabSelected="1" zoomScale="175" zoomScaleNormal="175" workbookViewId="0">
      <selection activeCell="D2" sqref="D2"/>
    </sheetView>
  </sheetViews>
  <sheetFormatPr defaultRowHeight="12.75" x14ac:dyDescent="0.35"/>
  <cols>
    <col min="1" max="1" width="16.59765625" style="14" customWidth="1"/>
    <col min="2" max="2" width="24.1328125" style="14" customWidth="1"/>
    <col min="3" max="3" width="16.59765625" style="14" customWidth="1"/>
    <col min="4" max="4" width="22.73046875" style="14" customWidth="1"/>
    <col min="5" max="16384" width="9.06640625" style="14"/>
  </cols>
  <sheetData>
    <row r="1" spans="1:7" x14ac:dyDescent="0.35">
      <c r="A1" s="32" t="s">
        <v>0</v>
      </c>
      <c r="B1" s="26"/>
      <c r="C1" s="26"/>
    </row>
    <row r="2" spans="1:7" x14ac:dyDescent="0.35">
      <c r="A2" s="32"/>
      <c r="B2" s="26"/>
      <c r="C2" s="26"/>
    </row>
    <row r="3" spans="1:7" x14ac:dyDescent="0.35">
      <c r="A3" s="33" t="s">
        <v>1</v>
      </c>
      <c r="B3" s="26"/>
      <c r="C3" s="26"/>
    </row>
    <row r="4" spans="1:7" x14ac:dyDescent="0.35">
      <c r="A4" s="32" t="s">
        <v>2</v>
      </c>
      <c r="B4" s="26"/>
      <c r="C4" s="26"/>
    </row>
    <row r="5" spans="1:7" x14ac:dyDescent="0.35">
      <c r="A5" s="32"/>
      <c r="B5" s="26"/>
      <c r="C5" s="26"/>
    </row>
    <row r="6" spans="1:7" ht="13.15" x14ac:dyDescent="0.4">
      <c r="A6" s="2" t="s">
        <v>3</v>
      </c>
      <c r="B6" s="3" t="s">
        <v>4</v>
      </c>
      <c r="C6" s="4" t="s">
        <v>5</v>
      </c>
      <c r="D6" s="10" t="s">
        <v>16</v>
      </c>
    </row>
    <row r="7" spans="1:7" x14ac:dyDescent="0.35">
      <c r="A7" s="27">
        <v>4.4999999999999998E-2</v>
      </c>
      <c r="B7" s="21" t="s">
        <v>17</v>
      </c>
      <c r="C7" s="23">
        <v>102.15806000000001</v>
      </c>
      <c r="D7" s="13">
        <f>C7/(100*(1+A7/2))</f>
        <v>0.99910083129584359</v>
      </c>
      <c r="E7" s="14">
        <f>100*2%/2</f>
        <v>1</v>
      </c>
      <c r="G7" s="14">
        <f>E7*D7+E9*D9+E11*D11</f>
        <v>102.01652798405152</v>
      </c>
    </row>
    <row r="8" spans="1:7" x14ac:dyDescent="0.35">
      <c r="A8" s="28"/>
      <c r="B8" s="22"/>
      <c r="C8" s="24"/>
      <c r="D8" s="13"/>
    </row>
    <row r="9" spans="1:7" x14ac:dyDescent="0.35">
      <c r="A9" s="30">
        <v>0</v>
      </c>
      <c r="B9" s="21" t="s">
        <v>18</v>
      </c>
      <c r="C9" s="23">
        <v>99.601200000000006</v>
      </c>
      <c r="D9" s="13">
        <f>(C9-100*A9/2*D7)/(100*(1+A9/2))</f>
        <v>0.99601200000000001</v>
      </c>
      <c r="E9" s="14">
        <f>100*2%/2</f>
        <v>1</v>
      </c>
    </row>
    <row r="10" spans="1:7" x14ac:dyDescent="0.35">
      <c r="A10" s="31"/>
      <c r="B10" s="22"/>
      <c r="C10" s="24"/>
      <c r="D10" s="13"/>
    </row>
    <row r="11" spans="1:7" x14ac:dyDescent="0.35">
      <c r="A11" s="27">
        <v>1.7500000000000002E-2</v>
      </c>
      <c r="B11" s="21" t="s">
        <v>19</v>
      </c>
      <c r="C11" s="23">
        <v>101.64335</v>
      </c>
      <c r="D11" s="13">
        <f>(C11-100*A11/2*SUM($D$7:D9))/(100*(1+A11/2))</f>
        <v>0.9903110411163929</v>
      </c>
      <c r="E11" s="14">
        <f>100*(1+2%/2)</f>
        <v>101</v>
      </c>
    </row>
    <row r="12" spans="1:7" x14ac:dyDescent="0.35">
      <c r="A12" s="28"/>
      <c r="B12" s="22"/>
      <c r="C12" s="24"/>
      <c r="D12" s="13"/>
    </row>
    <row r="13" spans="1:7" x14ac:dyDescent="0.35">
      <c r="A13" s="29">
        <v>4.7500000000000001E-2</v>
      </c>
      <c r="B13" s="21" t="s">
        <v>9</v>
      </c>
      <c r="C13" s="23">
        <v>107.96599999999999</v>
      </c>
      <c r="D13" s="13">
        <f>(C13-100*A13/2*SUM($D$7:D11))/(100*(1+A13/2))</f>
        <v>0.98535402493793334</v>
      </c>
    </row>
    <row r="14" spans="1:7" x14ac:dyDescent="0.35">
      <c r="A14" s="22"/>
      <c r="B14" s="22"/>
      <c r="C14" s="24"/>
      <c r="D14" s="13"/>
    </row>
    <row r="15" spans="1:7" x14ac:dyDescent="0.35">
      <c r="A15" s="30">
        <f>(3+3/8)/100</f>
        <v>3.3750000000000002E-2</v>
      </c>
      <c r="B15" s="21" t="s">
        <v>10</v>
      </c>
      <c r="C15" s="23">
        <v>105.869</v>
      </c>
      <c r="D15" s="13">
        <f>(C15-100*A15/2*SUM($D$7:D13))/(100*(1+A15/2))</f>
        <v>0.97522618117488968</v>
      </c>
    </row>
    <row r="16" spans="1:7" x14ac:dyDescent="0.35">
      <c r="A16" s="31"/>
      <c r="B16" s="22"/>
      <c r="C16" s="24"/>
      <c r="D16" s="13"/>
    </row>
    <row r="17" spans="1:4" x14ac:dyDescent="0.35">
      <c r="A17" s="27">
        <f>3.5%</f>
        <v>3.5000000000000003E-2</v>
      </c>
      <c r="B17" s="21" t="s">
        <v>11</v>
      </c>
      <c r="C17" s="23">
        <v>106.76</v>
      </c>
      <c r="D17" s="12">
        <f>(C17-100*A17/2*SUM($D$7:D15))/(100*(1+A17/2))</f>
        <v>0.96417192002536756</v>
      </c>
    </row>
    <row r="18" spans="1:4" x14ac:dyDescent="0.35">
      <c r="A18" s="28"/>
      <c r="B18" s="22"/>
      <c r="C18" s="24"/>
      <c r="D18" s="13"/>
    </row>
    <row r="19" spans="1:4" x14ac:dyDescent="0.35">
      <c r="A19" s="9">
        <v>0.02</v>
      </c>
      <c r="B19" s="15" t="s">
        <v>12</v>
      </c>
      <c r="C19" s="17">
        <v>101.55200000000001</v>
      </c>
      <c r="D19" s="13">
        <f>(C19-100*A19/2*SUM($D$7:D17))/(100*(1+A19/2))</f>
        <v>0.94694875248959975</v>
      </c>
    </row>
    <row r="20" spans="1:4" x14ac:dyDescent="0.35">
      <c r="A20" s="11"/>
      <c r="B20" s="16"/>
      <c r="C20" s="18"/>
      <c r="D20" s="13"/>
    </row>
    <row r="21" spans="1:4" x14ac:dyDescent="0.35">
      <c r="A21" s="29">
        <f>2.25%</f>
        <v>2.2499999999999999E-2</v>
      </c>
      <c r="B21" s="21" t="s">
        <v>13</v>
      </c>
      <c r="C21" s="23">
        <v>101.93600000000001</v>
      </c>
      <c r="D21" s="13">
        <f>(C21-100*A21/2*SUM($D$7:D19))/(100*(1+A21/2))</f>
        <v>0.93173532415406657</v>
      </c>
    </row>
    <row r="22" spans="1:4" x14ac:dyDescent="0.35">
      <c r="A22" s="22"/>
      <c r="B22" s="22"/>
      <c r="C22" s="24"/>
      <c r="D22" s="13"/>
    </row>
    <row r="23" spans="1:4" x14ac:dyDescent="0.35">
      <c r="A23" s="19">
        <v>2.1250000000000002E-2</v>
      </c>
      <c r="B23" s="21" t="s">
        <v>14</v>
      </c>
      <c r="C23" s="23">
        <v>100.834</v>
      </c>
      <c r="D23" s="13">
        <f>(C23-100*A23/2*SUM($D$7:D21))/(100*(1+A23/2))</f>
        <v>0.9158524296361783</v>
      </c>
    </row>
    <row r="24" spans="1:4" x14ac:dyDescent="0.35">
      <c r="A24" s="20"/>
      <c r="B24" s="22"/>
      <c r="C24" s="24"/>
    </row>
    <row r="26" spans="1:4" ht="63.75" customHeight="1" x14ac:dyDescent="0.35">
      <c r="A26" s="25" t="s">
        <v>15</v>
      </c>
      <c r="B26" s="26"/>
      <c r="C26" s="26"/>
    </row>
  </sheetData>
  <mergeCells count="30">
    <mergeCell ref="A23:A24"/>
    <mergeCell ref="B23:B24"/>
    <mergeCell ref="C23:C24"/>
    <mergeCell ref="A26:C26"/>
    <mergeCell ref="A17:A18"/>
    <mergeCell ref="B17:B18"/>
    <mergeCell ref="C17:C18"/>
    <mergeCell ref="A21:A22"/>
    <mergeCell ref="B21:B22"/>
    <mergeCell ref="C21:C22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1:C1"/>
    <mergeCell ref="A2:C2"/>
    <mergeCell ref="A3:C3"/>
    <mergeCell ref="A4:C4"/>
    <mergeCell ref="A5:C5"/>
    <mergeCell ref="A7:A8"/>
    <mergeCell ref="B7:B8"/>
    <mergeCell ref="C7:C8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workbookViewId="0">
      <selection activeCell="D17" sqref="D17"/>
    </sheetView>
  </sheetViews>
  <sheetFormatPr defaultRowHeight="12.75" x14ac:dyDescent="0.35"/>
  <cols>
    <col min="1" max="1" width="16.59765625" customWidth="1"/>
    <col min="2" max="2" width="24.1328125" customWidth="1"/>
    <col min="3" max="3" width="16.59765625" customWidth="1"/>
    <col min="4" max="4" width="22.73046875" customWidth="1"/>
  </cols>
  <sheetData>
    <row r="1" spans="1:4" x14ac:dyDescent="0.35">
      <c r="A1" s="32" t="s">
        <v>0</v>
      </c>
      <c r="B1" s="26"/>
      <c r="C1" s="26"/>
    </row>
    <row r="2" spans="1:4" x14ac:dyDescent="0.35">
      <c r="A2" s="32"/>
      <c r="B2" s="26"/>
      <c r="C2" s="26"/>
    </row>
    <row r="3" spans="1:4" x14ac:dyDescent="0.35">
      <c r="A3" s="33" t="s">
        <v>1</v>
      </c>
      <c r="B3" s="26"/>
      <c r="C3" s="26"/>
    </row>
    <row r="4" spans="1:4" x14ac:dyDescent="0.35">
      <c r="A4" s="32" t="s">
        <v>2</v>
      </c>
      <c r="B4" s="26"/>
      <c r="C4" s="26"/>
    </row>
    <row r="5" spans="1:4" x14ac:dyDescent="0.35">
      <c r="A5" s="32"/>
      <c r="B5" s="26"/>
      <c r="C5" s="26"/>
    </row>
    <row r="6" spans="1:4" ht="13.15" x14ac:dyDescent="0.4">
      <c r="A6" s="2" t="s">
        <v>3</v>
      </c>
      <c r="B6" s="3" t="s">
        <v>4</v>
      </c>
      <c r="C6" s="4" t="s">
        <v>5</v>
      </c>
      <c r="D6" s="10" t="s">
        <v>16</v>
      </c>
    </row>
    <row r="7" spans="1:4" x14ac:dyDescent="0.35">
      <c r="A7" s="27">
        <f>1.25%</f>
        <v>1.2500000000000001E-2</v>
      </c>
      <c r="B7" s="21" t="s">
        <v>6</v>
      </c>
      <c r="C7" s="23">
        <v>100.55</v>
      </c>
      <c r="D7" s="1">
        <f>C7/(100*(1+A7/2))</f>
        <v>0.99925465838509298</v>
      </c>
    </row>
    <row r="8" spans="1:4" x14ac:dyDescent="0.35">
      <c r="A8" s="28"/>
      <c r="B8" s="22"/>
      <c r="C8" s="24"/>
      <c r="D8" s="1"/>
    </row>
    <row r="9" spans="1:4" x14ac:dyDescent="0.35">
      <c r="A9" s="30">
        <f>(4+7/8)/100</f>
        <v>4.8750000000000002E-2</v>
      </c>
      <c r="B9" s="21" t="s">
        <v>7</v>
      </c>
      <c r="C9" s="23">
        <v>104.51300000000001</v>
      </c>
      <c r="D9" s="1">
        <f>(C9-100*A9/2*D7)/(100*(1+A9/2))</f>
        <v>0.99648387329040966</v>
      </c>
    </row>
    <row r="10" spans="1:4" x14ac:dyDescent="0.35">
      <c r="A10" s="31"/>
      <c r="B10" s="22"/>
      <c r="C10" s="24"/>
      <c r="D10" s="1"/>
    </row>
    <row r="11" spans="1:4" x14ac:dyDescent="0.35">
      <c r="A11" s="27">
        <f>4.5%</f>
        <v>4.4999999999999998E-2</v>
      </c>
      <c r="B11" s="21" t="s">
        <v>8</v>
      </c>
      <c r="C11" s="23">
        <v>105.85599999999999</v>
      </c>
      <c r="D11" s="1">
        <f>(C11-100*A11/2*SUM($D$7:D9))/(100*(1+A11/2))</f>
        <v>0.99135049685799614</v>
      </c>
    </row>
    <row r="12" spans="1:4" x14ac:dyDescent="0.35">
      <c r="A12" s="28"/>
      <c r="B12" s="22"/>
      <c r="C12" s="24"/>
      <c r="D12" s="1"/>
    </row>
    <row r="13" spans="1:4" x14ac:dyDescent="0.35">
      <c r="A13" s="29">
        <v>4.7500000000000001E-2</v>
      </c>
      <c r="B13" s="21" t="s">
        <v>9</v>
      </c>
      <c r="C13" s="23">
        <v>107.96599999999999</v>
      </c>
      <c r="D13" s="1">
        <f>(C13-100*A13/2*SUM($D$7:D11))/(100*(1+A13/2))</f>
        <v>0.98531539494244624</v>
      </c>
    </row>
    <row r="14" spans="1:4" x14ac:dyDescent="0.35">
      <c r="A14" s="22"/>
      <c r="B14" s="22"/>
      <c r="C14" s="24"/>
      <c r="D14" s="1"/>
    </row>
    <row r="15" spans="1:4" x14ac:dyDescent="0.35">
      <c r="A15" s="30">
        <f>(3+3/8)/100</f>
        <v>3.3750000000000002E-2</v>
      </c>
      <c r="B15" s="21" t="s">
        <v>10</v>
      </c>
      <c r="C15" s="23">
        <v>105.869</v>
      </c>
      <c r="D15" s="1">
        <f>(C15-100*A15/2*SUM($D$7:D13))/(100*(1+A15/2))</f>
        <v>0.97519918903881342</v>
      </c>
    </row>
    <row r="16" spans="1:4" x14ac:dyDescent="0.35">
      <c r="A16" s="31"/>
      <c r="B16" s="22"/>
      <c r="C16" s="24"/>
      <c r="D16" s="1"/>
    </row>
    <row r="17" spans="1:4" x14ac:dyDescent="0.35">
      <c r="A17" s="27">
        <f>3.5%</f>
        <v>3.5000000000000003E-2</v>
      </c>
      <c r="B17" s="21" t="s">
        <v>11</v>
      </c>
      <c r="C17" s="23">
        <v>106.76</v>
      </c>
      <c r="D17" s="12">
        <f>(C17-100*A17/2*SUM($D$7:D15))/(100*(1+A17/2))</f>
        <v>0.96414440961276837</v>
      </c>
    </row>
    <row r="18" spans="1:4" x14ac:dyDescent="0.35">
      <c r="A18" s="28"/>
      <c r="B18" s="22"/>
      <c r="C18" s="24"/>
      <c r="D18" s="1"/>
    </row>
    <row r="19" spans="1:4" x14ac:dyDescent="0.35">
      <c r="A19" s="9">
        <v>0.02</v>
      </c>
      <c r="B19" s="5" t="s">
        <v>12</v>
      </c>
      <c r="C19" s="7">
        <v>101.55200000000001</v>
      </c>
      <c r="D19" s="1">
        <f>(C19-100*A19/2*SUM($D$7:D17))/(100*(1+A19/2))</f>
        <v>0.94693318789972758</v>
      </c>
    </row>
    <row r="20" spans="1:4" x14ac:dyDescent="0.35">
      <c r="A20" s="11"/>
      <c r="B20" s="6"/>
      <c r="C20" s="8"/>
      <c r="D20" s="1"/>
    </row>
    <row r="21" spans="1:4" x14ac:dyDescent="0.35">
      <c r="A21" s="29">
        <f>2.25%</f>
        <v>2.2499999999999999E-2</v>
      </c>
      <c r="B21" s="21" t="s">
        <v>13</v>
      </c>
      <c r="C21" s="23">
        <v>101.93600000000001</v>
      </c>
      <c r="D21" s="1">
        <f>(C21-100*A21/2*SUM($D$7:D19))/(100*(1+A21/2))</f>
        <v>0.93171800878832478</v>
      </c>
    </row>
    <row r="22" spans="1:4" x14ac:dyDescent="0.35">
      <c r="A22" s="22"/>
      <c r="B22" s="22"/>
      <c r="C22" s="24"/>
      <c r="D22" s="1"/>
    </row>
    <row r="23" spans="1:4" x14ac:dyDescent="0.35">
      <c r="A23" s="19">
        <v>2.1250000000000002E-2</v>
      </c>
      <c r="B23" s="21" t="s">
        <v>14</v>
      </c>
      <c r="C23" s="23">
        <v>100.834</v>
      </c>
      <c r="D23" s="1">
        <f>(C23-100*A23/2*SUM($D$7:D21))/(100*(1+A23/2))</f>
        <v>0.91583624816334885</v>
      </c>
    </row>
    <row r="24" spans="1:4" x14ac:dyDescent="0.35">
      <c r="A24" s="20"/>
      <c r="B24" s="22"/>
      <c r="C24" s="24"/>
    </row>
    <row r="26" spans="1:4" ht="63.75" customHeight="1" x14ac:dyDescent="0.35">
      <c r="A26" s="25" t="s">
        <v>15</v>
      </c>
      <c r="B26" s="26"/>
      <c r="C26" s="26"/>
    </row>
  </sheetData>
  <mergeCells count="30">
    <mergeCell ref="A7:A8"/>
    <mergeCell ref="B7:B8"/>
    <mergeCell ref="C7:C8"/>
    <mergeCell ref="A1:C1"/>
    <mergeCell ref="A2:C2"/>
    <mergeCell ref="A3:C3"/>
    <mergeCell ref="A4:C4"/>
    <mergeCell ref="A5:C5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23:A24"/>
    <mergeCell ref="B23:B24"/>
    <mergeCell ref="C23:C24"/>
    <mergeCell ref="A26:C26"/>
    <mergeCell ref="A17:A18"/>
    <mergeCell ref="B17:B18"/>
    <mergeCell ref="C17:C18"/>
    <mergeCell ref="A21:A22"/>
    <mergeCell ref="B21:B22"/>
    <mergeCell ref="C21:C22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(3)</vt:lpstr>
      <vt:lpstr>table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Elva</cp:lastModifiedBy>
  <dcterms:created xsi:type="dcterms:W3CDTF">2013-07-25T09:33:45Z</dcterms:created>
  <dcterms:modified xsi:type="dcterms:W3CDTF">2020-10-27T12:51:12Z</dcterms:modified>
</cp:coreProperties>
</file>