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" i="1" l="1"/>
  <c r="B154" i="1" l="1"/>
  <c r="B153" i="1"/>
  <c r="C158" i="1"/>
  <c r="C152" i="1"/>
  <c r="C156" i="1"/>
  <c r="C157" i="1" s="1"/>
  <c r="C154" i="1"/>
  <c r="C153" i="1"/>
  <c r="B152" i="1"/>
  <c r="B149" i="1" l="1"/>
  <c r="D145" i="1"/>
  <c r="D144" i="1"/>
  <c r="D143" i="1"/>
  <c r="C145" i="1"/>
  <c r="C144" i="1"/>
  <c r="C143" i="1"/>
  <c r="C142" i="1"/>
  <c r="D142" i="1" s="1"/>
  <c r="C141" i="1"/>
  <c r="B143" i="1"/>
  <c r="B144" i="1" s="1"/>
  <c r="B145" i="1" s="1"/>
  <c r="B142" i="1"/>
  <c r="C16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B17" i="1"/>
  <c r="B18" i="1" s="1"/>
  <c r="C10" i="1"/>
  <c r="C7" i="1"/>
  <c r="C3" i="1"/>
  <c r="B19" i="1" l="1"/>
  <c r="C18" i="1"/>
  <c r="D16" i="1"/>
  <c r="C17" i="1"/>
  <c r="D17" i="1" s="1"/>
  <c r="E18" i="1" l="1"/>
  <c r="E17" i="1"/>
  <c r="D18" i="1"/>
  <c r="B20" i="1"/>
  <c r="C19" i="1"/>
  <c r="E19" i="1" l="1"/>
  <c r="B21" i="1"/>
  <c r="C20" i="1"/>
  <c r="D20" i="1" s="1"/>
  <c r="D19" i="1"/>
  <c r="E20" i="1" l="1"/>
  <c r="B22" i="1"/>
  <c r="C21" i="1"/>
  <c r="D21" i="1" s="1"/>
  <c r="E21" i="1" l="1"/>
  <c r="B23" i="1"/>
  <c r="C22" i="1"/>
  <c r="E22" i="1" l="1"/>
  <c r="B24" i="1"/>
  <c r="C23" i="1"/>
  <c r="D22" i="1"/>
  <c r="E23" i="1" l="1"/>
  <c r="B25" i="1"/>
  <c r="C24" i="1"/>
  <c r="D24" i="1" s="1"/>
  <c r="D23" i="1"/>
  <c r="D25" i="1" l="1"/>
  <c r="E24" i="1"/>
  <c r="B26" i="1"/>
  <c r="C25" i="1"/>
  <c r="E25" i="1" l="1"/>
  <c r="B27" i="1"/>
  <c r="C26" i="1"/>
  <c r="E26" i="1" l="1"/>
  <c r="B28" i="1"/>
  <c r="C27" i="1"/>
  <c r="D26" i="1"/>
  <c r="E27" i="1" l="1"/>
  <c r="B29" i="1"/>
  <c r="C28" i="1"/>
  <c r="D27" i="1"/>
  <c r="E28" i="1" l="1"/>
  <c r="B30" i="1"/>
  <c r="C29" i="1"/>
  <c r="D28" i="1"/>
  <c r="E29" i="1" l="1"/>
  <c r="B31" i="1"/>
  <c r="C30" i="1"/>
  <c r="D29" i="1"/>
  <c r="E30" i="1" l="1"/>
  <c r="D30" i="1"/>
  <c r="B32" i="1"/>
  <c r="C31" i="1"/>
  <c r="D31" i="1" s="1"/>
  <c r="B33" i="1" l="1"/>
  <c r="C32" i="1"/>
  <c r="D32" i="1" s="1"/>
  <c r="E31" i="1"/>
  <c r="E32" i="1" l="1"/>
  <c r="B34" i="1"/>
  <c r="C33" i="1"/>
  <c r="B35" i="1" l="1"/>
  <c r="C34" i="1"/>
  <c r="D34" i="1" s="1"/>
  <c r="E33" i="1"/>
  <c r="D33" i="1"/>
  <c r="E34" i="1" l="1"/>
  <c r="B36" i="1"/>
  <c r="C35" i="1"/>
  <c r="E35" i="1" l="1"/>
  <c r="B37" i="1"/>
  <c r="C36" i="1"/>
  <c r="D35" i="1"/>
  <c r="E36" i="1" l="1"/>
  <c r="B38" i="1"/>
  <c r="C37" i="1"/>
  <c r="D36" i="1"/>
  <c r="E37" i="1" l="1"/>
  <c r="B39" i="1"/>
  <c r="C38" i="1"/>
  <c r="D37" i="1"/>
  <c r="E38" i="1" l="1"/>
  <c r="B40" i="1"/>
  <c r="C39" i="1"/>
  <c r="D38" i="1"/>
  <c r="E39" i="1" l="1"/>
  <c r="B41" i="1"/>
  <c r="C40" i="1"/>
  <c r="D39" i="1"/>
  <c r="E40" i="1" l="1"/>
  <c r="B42" i="1"/>
  <c r="C41" i="1"/>
  <c r="D40" i="1"/>
  <c r="E41" i="1" l="1"/>
  <c r="B43" i="1"/>
  <c r="C42" i="1"/>
  <c r="D41" i="1"/>
  <c r="E42" i="1" l="1"/>
  <c r="B44" i="1"/>
  <c r="C43" i="1"/>
  <c r="D42" i="1"/>
  <c r="E43" i="1" l="1"/>
  <c r="B45" i="1"/>
  <c r="C44" i="1"/>
  <c r="D43" i="1"/>
  <c r="E44" i="1" l="1"/>
  <c r="B46" i="1"/>
  <c r="C45" i="1"/>
  <c r="D44" i="1"/>
  <c r="E45" i="1" l="1"/>
  <c r="B47" i="1"/>
  <c r="C46" i="1"/>
  <c r="D45" i="1"/>
  <c r="E46" i="1" l="1"/>
  <c r="B48" i="1"/>
  <c r="C47" i="1"/>
  <c r="D46" i="1"/>
  <c r="E47" i="1" l="1"/>
  <c r="B49" i="1"/>
  <c r="C48" i="1"/>
  <c r="D47" i="1"/>
  <c r="E48" i="1" l="1"/>
  <c r="B50" i="1"/>
  <c r="C49" i="1"/>
  <c r="D48" i="1"/>
  <c r="E49" i="1" l="1"/>
  <c r="B51" i="1"/>
  <c r="C50" i="1"/>
  <c r="D49" i="1"/>
  <c r="E50" i="1" l="1"/>
  <c r="B52" i="1"/>
  <c r="C51" i="1"/>
  <c r="D50" i="1"/>
  <c r="E51" i="1" l="1"/>
  <c r="B53" i="1"/>
  <c r="C52" i="1"/>
  <c r="D51" i="1"/>
  <c r="B54" i="1" l="1"/>
  <c r="C53" i="1"/>
  <c r="D53" i="1"/>
  <c r="E52" i="1"/>
  <c r="D52" i="1"/>
  <c r="E53" i="1" l="1"/>
  <c r="B55" i="1"/>
  <c r="C54" i="1"/>
  <c r="E54" i="1" l="1"/>
  <c r="B56" i="1"/>
  <c r="C55" i="1"/>
  <c r="D54" i="1"/>
  <c r="E55" i="1" l="1"/>
  <c r="B57" i="1"/>
  <c r="C56" i="1"/>
  <c r="D55" i="1"/>
  <c r="E56" i="1" l="1"/>
  <c r="B58" i="1"/>
  <c r="C57" i="1"/>
  <c r="D56" i="1"/>
  <c r="E57" i="1" l="1"/>
  <c r="B59" i="1"/>
  <c r="C58" i="1"/>
  <c r="D57" i="1"/>
  <c r="E58" i="1" l="1"/>
  <c r="B60" i="1"/>
  <c r="C59" i="1"/>
  <c r="D58" i="1"/>
  <c r="E59" i="1" l="1"/>
  <c r="B61" i="1"/>
  <c r="C60" i="1"/>
  <c r="D59" i="1"/>
  <c r="E60" i="1" l="1"/>
  <c r="B62" i="1"/>
  <c r="C61" i="1"/>
  <c r="D60" i="1"/>
  <c r="E61" i="1" l="1"/>
  <c r="B63" i="1"/>
  <c r="C62" i="1"/>
  <c r="D61" i="1"/>
  <c r="E62" i="1" l="1"/>
  <c r="B64" i="1"/>
  <c r="C63" i="1"/>
  <c r="D62" i="1"/>
  <c r="E63" i="1" l="1"/>
  <c r="B65" i="1"/>
  <c r="C64" i="1"/>
  <c r="D63" i="1"/>
  <c r="E64" i="1" l="1"/>
  <c r="B66" i="1"/>
  <c r="C65" i="1"/>
  <c r="D64" i="1"/>
  <c r="E65" i="1" l="1"/>
  <c r="B67" i="1"/>
  <c r="C66" i="1"/>
  <c r="D65" i="1"/>
  <c r="E66" i="1" l="1"/>
  <c r="B68" i="1"/>
  <c r="C67" i="1"/>
  <c r="D66" i="1"/>
  <c r="E67" i="1" l="1"/>
  <c r="B69" i="1"/>
  <c r="C68" i="1"/>
  <c r="D67" i="1"/>
  <c r="E68" i="1" l="1"/>
  <c r="B70" i="1"/>
  <c r="C69" i="1"/>
  <c r="D68" i="1"/>
  <c r="E69" i="1" l="1"/>
  <c r="B71" i="1"/>
  <c r="C70" i="1"/>
  <c r="D69" i="1"/>
  <c r="E70" i="1" l="1"/>
  <c r="B72" i="1"/>
  <c r="C71" i="1"/>
  <c r="D70" i="1"/>
  <c r="E71" i="1" l="1"/>
  <c r="B73" i="1"/>
  <c r="C72" i="1"/>
  <c r="D71" i="1"/>
  <c r="E72" i="1" l="1"/>
  <c r="B74" i="1"/>
  <c r="C73" i="1"/>
  <c r="D72" i="1"/>
  <c r="E73" i="1" l="1"/>
  <c r="B75" i="1"/>
  <c r="C74" i="1"/>
  <c r="D73" i="1"/>
  <c r="E74" i="1" l="1"/>
  <c r="B76" i="1"/>
  <c r="C75" i="1"/>
  <c r="D74" i="1"/>
  <c r="E75" i="1" l="1"/>
  <c r="B77" i="1"/>
  <c r="C76" i="1"/>
  <c r="D75" i="1"/>
  <c r="E76" i="1" l="1"/>
  <c r="B78" i="1"/>
  <c r="C77" i="1"/>
  <c r="D76" i="1"/>
  <c r="E77" i="1" l="1"/>
  <c r="B79" i="1"/>
  <c r="C78" i="1"/>
  <c r="D77" i="1"/>
  <c r="E78" i="1" l="1"/>
  <c r="B80" i="1"/>
  <c r="C79" i="1"/>
  <c r="D78" i="1"/>
  <c r="E79" i="1" l="1"/>
  <c r="B81" i="1"/>
  <c r="C80" i="1"/>
  <c r="D79" i="1"/>
  <c r="E80" i="1" l="1"/>
  <c r="B82" i="1"/>
  <c r="C81" i="1"/>
  <c r="D80" i="1"/>
  <c r="E81" i="1" l="1"/>
  <c r="B83" i="1"/>
  <c r="C82" i="1"/>
  <c r="D81" i="1"/>
  <c r="E82" i="1" l="1"/>
  <c r="B84" i="1"/>
  <c r="C83" i="1"/>
  <c r="D82" i="1"/>
  <c r="E83" i="1" l="1"/>
  <c r="B85" i="1"/>
  <c r="C84" i="1"/>
  <c r="D83" i="1"/>
  <c r="E84" i="1" l="1"/>
  <c r="B86" i="1"/>
  <c r="C85" i="1"/>
  <c r="D84" i="1"/>
  <c r="E85" i="1" l="1"/>
  <c r="B87" i="1"/>
  <c r="C86" i="1"/>
  <c r="D85" i="1"/>
  <c r="E86" i="1" l="1"/>
  <c r="B88" i="1"/>
  <c r="C87" i="1"/>
  <c r="D86" i="1"/>
  <c r="E87" i="1" l="1"/>
  <c r="B89" i="1"/>
  <c r="C88" i="1"/>
  <c r="D87" i="1"/>
  <c r="E88" i="1" l="1"/>
  <c r="B90" i="1"/>
  <c r="C89" i="1"/>
  <c r="D88" i="1"/>
  <c r="E89" i="1" l="1"/>
  <c r="B91" i="1"/>
  <c r="C90" i="1"/>
  <c r="D89" i="1"/>
  <c r="E90" i="1" l="1"/>
  <c r="B92" i="1"/>
  <c r="C91" i="1"/>
  <c r="D90" i="1"/>
  <c r="E91" i="1" l="1"/>
  <c r="B93" i="1"/>
  <c r="C92" i="1"/>
  <c r="D91" i="1"/>
  <c r="E92" i="1" l="1"/>
  <c r="B94" i="1"/>
  <c r="C93" i="1"/>
  <c r="D92" i="1"/>
  <c r="E93" i="1" l="1"/>
  <c r="B95" i="1"/>
  <c r="C94" i="1"/>
  <c r="D93" i="1"/>
  <c r="E94" i="1" l="1"/>
  <c r="B96" i="1"/>
  <c r="C95" i="1"/>
  <c r="D94" i="1"/>
  <c r="E95" i="1" l="1"/>
  <c r="B97" i="1"/>
  <c r="C96" i="1"/>
  <c r="D95" i="1"/>
  <c r="E96" i="1" l="1"/>
  <c r="B98" i="1"/>
  <c r="C97" i="1"/>
  <c r="D96" i="1"/>
  <c r="E97" i="1" l="1"/>
  <c r="B99" i="1"/>
  <c r="C98" i="1"/>
  <c r="D97" i="1"/>
  <c r="E98" i="1" l="1"/>
  <c r="B100" i="1"/>
  <c r="C99" i="1"/>
  <c r="D98" i="1"/>
  <c r="E99" i="1" l="1"/>
  <c r="B101" i="1"/>
  <c r="C100" i="1"/>
  <c r="D99" i="1"/>
  <c r="E100" i="1" l="1"/>
  <c r="B102" i="1"/>
  <c r="C101" i="1"/>
  <c r="D100" i="1"/>
  <c r="E101" i="1" l="1"/>
  <c r="B103" i="1"/>
  <c r="C102" i="1"/>
  <c r="D101" i="1"/>
  <c r="E102" i="1" l="1"/>
  <c r="B104" i="1"/>
  <c r="C103" i="1"/>
  <c r="D102" i="1"/>
  <c r="E103" i="1" l="1"/>
  <c r="B105" i="1"/>
  <c r="C104" i="1"/>
  <c r="D103" i="1"/>
  <c r="E104" i="1" l="1"/>
  <c r="B106" i="1"/>
  <c r="C105" i="1"/>
  <c r="D104" i="1"/>
  <c r="E105" i="1" l="1"/>
  <c r="B107" i="1"/>
  <c r="C106" i="1"/>
  <c r="D105" i="1"/>
  <c r="E106" i="1" l="1"/>
  <c r="B108" i="1"/>
  <c r="C107" i="1"/>
  <c r="D106" i="1"/>
  <c r="E107" i="1" l="1"/>
  <c r="B109" i="1"/>
  <c r="C108" i="1"/>
  <c r="D107" i="1"/>
  <c r="E108" i="1" l="1"/>
  <c r="B110" i="1"/>
  <c r="C109" i="1"/>
  <c r="D108" i="1"/>
  <c r="E109" i="1" l="1"/>
  <c r="B111" i="1"/>
  <c r="C110" i="1"/>
  <c r="D109" i="1"/>
  <c r="E110" i="1" l="1"/>
  <c r="B112" i="1"/>
  <c r="C111" i="1"/>
  <c r="D110" i="1"/>
  <c r="E111" i="1" l="1"/>
  <c r="B113" i="1"/>
  <c r="C112" i="1"/>
  <c r="D111" i="1"/>
  <c r="E112" i="1" l="1"/>
  <c r="B114" i="1"/>
  <c r="C113" i="1"/>
  <c r="D112" i="1"/>
  <c r="E113" i="1" l="1"/>
  <c r="B115" i="1"/>
  <c r="C114" i="1"/>
  <c r="D113" i="1"/>
  <c r="E114" i="1" l="1"/>
  <c r="B116" i="1"/>
  <c r="C115" i="1"/>
  <c r="D114" i="1"/>
  <c r="E115" i="1" l="1"/>
  <c r="B117" i="1"/>
  <c r="C116" i="1"/>
  <c r="D115" i="1"/>
  <c r="E116" i="1" l="1"/>
  <c r="B118" i="1"/>
  <c r="C117" i="1"/>
  <c r="D116" i="1"/>
  <c r="E117" i="1" l="1"/>
  <c r="B119" i="1"/>
  <c r="C118" i="1"/>
  <c r="D117" i="1"/>
  <c r="E118" i="1" l="1"/>
  <c r="B120" i="1"/>
  <c r="C119" i="1"/>
  <c r="D118" i="1"/>
  <c r="E119" i="1" l="1"/>
  <c r="B121" i="1"/>
  <c r="C120" i="1"/>
  <c r="D119" i="1"/>
  <c r="E120" i="1" l="1"/>
  <c r="B122" i="1"/>
  <c r="C121" i="1"/>
  <c r="D120" i="1"/>
  <c r="E121" i="1" l="1"/>
  <c r="B123" i="1"/>
  <c r="C122" i="1"/>
  <c r="D121" i="1"/>
  <c r="E122" i="1" l="1"/>
  <c r="B124" i="1"/>
  <c r="C123" i="1"/>
  <c r="D122" i="1"/>
  <c r="E123" i="1" l="1"/>
  <c r="B125" i="1"/>
  <c r="C124" i="1"/>
  <c r="D123" i="1"/>
  <c r="E124" i="1" l="1"/>
  <c r="B126" i="1"/>
  <c r="C125" i="1"/>
  <c r="D124" i="1"/>
  <c r="E125" i="1" l="1"/>
  <c r="B127" i="1"/>
  <c r="C126" i="1"/>
  <c r="D125" i="1"/>
  <c r="E126" i="1" l="1"/>
  <c r="B128" i="1"/>
  <c r="C127" i="1"/>
  <c r="D126" i="1"/>
  <c r="E127" i="1" l="1"/>
  <c r="B129" i="1"/>
  <c r="C128" i="1"/>
  <c r="D127" i="1"/>
  <c r="E128" i="1" l="1"/>
  <c r="B130" i="1"/>
  <c r="C129" i="1"/>
  <c r="D128" i="1"/>
  <c r="E129" i="1" l="1"/>
  <c r="B131" i="1"/>
  <c r="C130" i="1"/>
  <c r="D129" i="1"/>
  <c r="E130" i="1" l="1"/>
  <c r="B132" i="1"/>
  <c r="C131" i="1"/>
  <c r="D130" i="1"/>
  <c r="E131" i="1" l="1"/>
  <c r="B133" i="1"/>
  <c r="C132" i="1"/>
  <c r="D131" i="1"/>
  <c r="E132" i="1" l="1"/>
  <c r="B134" i="1"/>
  <c r="C133" i="1"/>
  <c r="D132" i="1"/>
  <c r="E133" i="1" l="1"/>
  <c r="B135" i="1"/>
  <c r="C135" i="1" s="1"/>
  <c r="E135" i="1" s="1"/>
  <c r="C134" i="1"/>
  <c r="D133" i="1"/>
  <c r="E134" i="1" l="1"/>
  <c r="D135" i="1"/>
  <c r="D134" i="1"/>
</calcChain>
</file>

<file path=xl/sharedStrings.xml><?xml version="1.0" encoding="utf-8"?>
<sst xmlns="http://schemas.openxmlformats.org/spreadsheetml/2006/main" count="35" uniqueCount="28">
  <si>
    <t>a.</t>
  </si>
  <si>
    <t>f_0=</t>
  </si>
  <si>
    <t>b.</t>
  </si>
  <si>
    <t>P&amp;L to A=</t>
  </si>
  <si>
    <t>c.</t>
  </si>
  <si>
    <t>P&amp;L to B=</t>
  </si>
  <si>
    <t>a</t>
  </si>
  <si>
    <t>MtM=</t>
  </si>
  <si>
    <t>b</t>
  </si>
  <si>
    <t>P&amp;L=</t>
  </si>
  <si>
    <t>P 3.9</t>
  </si>
  <si>
    <t>P 3.10</t>
  </si>
  <si>
    <t>P 3.11</t>
  </si>
  <si>
    <t>spot rates</t>
  </si>
  <si>
    <t>discount factors</t>
  </si>
  <si>
    <t>forward rates</t>
  </si>
  <si>
    <t>swap rates</t>
  </si>
  <si>
    <t>P 3.12</t>
  </si>
  <si>
    <t>spot rate</t>
  </si>
  <si>
    <t xml:space="preserve">it is </t>
  </si>
  <si>
    <t>c</t>
  </si>
  <si>
    <t>P 3.13</t>
  </si>
  <si>
    <t>Quarter</t>
  </si>
  <si>
    <t>yield</t>
  </si>
  <si>
    <t>DV01=</t>
  </si>
  <si>
    <t>C=</t>
  </si>
  <si>
    <t>D_mod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</si>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</sst>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8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  <col min="2" max="2" width="11.42578125" customWidth="1"/>
    <col min="3" max="3" width="15.140625" customWidth="1"/>
    <col min="4" max="4" width="17" customWidth="1"/>
    <col min="5" max="5" width="17.85546875" customWidth="1"/>
  </cols>
  <sheetData>
    <row r="2" spans="1:5" x14ac:dyDescent="0.25">
      <c r="A2" t="s">
        <v>10</v>
      </c>
    </row>
    <row r="3" spans="1:5" x14ac:dyDescent="0.25">
      <c r="A3" s="1" t="s">
        <v>0</v>
      </c>
      <c r="B3" s="1" t="s">
        <v>1</v>
      </c>
      <c r="C3" s="1">
        <f>(0.98/0.975-1)/0.25</f>
        <v>2.051282051282044E-2</v>
      </c>
    </row>
    <row r="4" spans="1:5" x14ac:dyDescent="0.25">
      <c r="A4" s="1"/>
      <c r="B4" s="1"/>
      <c r="C4" s="1"/>
    </row>
    <row r="5" spans="1:5" x14ac:dyDescent="0.25">
      <c r="A5" s="1" t="s">
        <v>2</v>
      </c>
      <c r="B5" s="1" t="s">
        <v>3</v>
      </c>
      <c r="C5" s="1">
        <f>1000000*0.25*(2.85%-C3)/(1+2.85%/4)</f>
        <v>1982.668359731801</v>
      </c>
    </row>
    <row r="6" spans="1:5" x14ac:dyDescent="0.25">
      <c r="A6" s="1"/>
      <c r="B6" s="1"/>
      <c r="C6" s="1"/>
    </row>
    <row r="7" spans="1:5" x14ac:dyDescent="0.25">
      <c r="A7" s="1" t="s">
        <v>4</v>
      </c>
      <c r="B7" s="1" t="s">
        <v>5</v>
      </c>
      <c r="C7" s="1">
        <f>-C5</f>
        <v>-1982.668359731801</v>
      </c>
    </row>
    <row r="9" spans="1:5" x14ac:dyDescent="0.25">
      <c r="A9" t="s">
        <v>11</v>
      </c>
    </row>
    <row r="10" spans="1:5" x14ac:dyDescent="0.25">
      <c r="A10" s="1" t="s">
        <v>6</v>
      </c>
      <c r="B10" s="1" t="s">
        <v>7</v>
      </c>
      <c r="C10" s="1">
        <f>0.97*1000000*0.25*((0.985/0.97-1)/0.25-C3)</f>
        <v>10025.641025640991</v>
      </c>
    </row>
    <row r="11" spans="1:5" x14ac:dyDescent="0.25">
      <c r="A11" s="1"/>
      <c r="B11" s="1"/>
      <c r="C11" s="1"/>
    </row>
    <row r="12" spans="1:5" x14ac:dyDescent="0.25">
      <c r="A12" s="1" t="s">
        <v>8</v>
      </c>
      <c r="B12" s="1" t="s">
        <v>9</v>
      </c>
      <c r="C12" s="1">
        <v>10025.641</v>
      </c>
    </row>
    <row r="14" spans="1:5" x14ac:dyDescent="0.25">
      <c r="A14" s="1" t="s">
        <v>12</v>
      </c>
    </row>
    <row r="15" spans="1:5" x14ac:dyDescent="0.25">
      <c r="A15" s="1" t="s">
        <v>22</v>
      </c>
      <c r="B15" s="2" t="s">
        <v>13</v>
      </c>
      <c r="C15" s="2" t="s">
        <v>14</v>
      </c>
      <c r="D15" s="2" t="s">
        <v>15</v>
      </c>
      <c r="E15" s="2" t="s">
        <v>16</v>
      </c>
    </row>
    <row r="16" spans="1:5" x14ac:dyDescent="0.25">
      <c r="A16">
        <v>1</v>
      </c>
      <c r="B16">
        <v>0.02</v>
      </c>
      <c r="C16">
        <f>1/(1+B16/4)^A16</f>
        <v>0.99502487562189068</v>
      </c>
      <c r="D16">
        <f>(1/C16-1)/0.25</f>
        <v>1.9999999999999574E-2</v>
      </c>
      <c r="E16">
        <v>0.02</v>
      </c>
    </row>
    <row r="17" spans="1:5" x14ac:dyDescent="0.25">
      <c r="A17">
        <f>1+A16</f>
        <v>2</v>
      </c>
      <c r="B17">
        <f>B16+0.001/4</f>
        <v>2.0250000000000001E-2</v>
      </c>
      <c r="C17">
        <f t="shared" ref="C17:C80" si="0">1/(1+B17/4)^A17</f>
        <v>0.98995137099776842</v>
      </c>
      <c r="D17">
        <f>(C16/C17-1)/0.25</f>
        <v>2.0500015547263217E-2</v>
      </c>
      <c r="E17">
        <f>(1-C17)/(0.25*SUM($C$16:C17))</f>
        <v>2.0249368765684773E-2</v>
      </c>
    </row>
    <row r="18" spans="1:5" x14ac:dyDescent="0.25">
      <c r="A18">
        <f t="shared" ref="A18:A81" si="1">1+A17</f>
        <v>3</v>
      </c>
      <c r="B18">
        <f t="shared" ref="B18:B81" si="2">B17+0.001/4</f>
        <v>2.0500000000000001E-2</v>
      </c>
      <c r="C18">
        <f t="shared" si="0"/>
        <v>0.98478125791121984</v>
      </c>
      <c r="D18">
        <f t="shared" ref="D18:D81" si="3">(C17/C18-1)/0.25</f>
        <v>2.1000046639858994E-2</v>
      </c>
      <c r="E18">
        <f>(1-C18)/(0.25*SUM($C$16:C18))</f>
        <v>2.0498295992937246E-2</v>
      </c>
    </row>
    <row r="19" spans="1:5" x14ac:dyDescent="0.25">
      <c r="A19">
        <f t="shared" si="1"/>
        <v>4</v>
      </c>
      <c r="B19">
        <f t="shared" si="2"/>
        <v>2.0750000000000001E-2</v>
      </c>
      <c r="C19">
        <f t="shared" si="0"/>
        <v>0.9795163347705248</v>
      </c>
      <c r="D19">
        <f t="shared" si="3"/>
        <v>2.1500093275845344E-2</v>
      </c>
      <c r="E19">
        <f>(1-C19)/(0.25*SUM($C$16:C19))</f>
        <v>2.0746766178258842E-2</v>
      </c>
    </row>
    <row r="20" spans="1:5" x14ac:dyDescent="0.25">
      <c r="A20">
        <f t="shared" si="1"/>
        <v>5</v>
      </c>
      <c r="B20">
        <f t="shared" si="2"/>
        <v>2.1000000000000001E-2</v>
      </c>
      <c r="C20">
        <f t="shared" si="0"/>
        <v>0.97415842557084908</v>
      </c>
      <c r="D20">
        <f t="shared" si="3"/>
        <v>2.2000155453302028E-2</v>
      </c>
      <c r="E20">
        <f>(1-C20)/(0.25*SUM($C$16:C20))</f>
        <v>2.0994763846778682E-2</v>
      </c>
    </row>
    <row r="21" spans="1:5" x14ac:dyDescent="0.25">
      <c r="A21">
        <f t="shared" si="1"/>
        <v>6</v>
      </c>
      <c r="B21">
        <f t="shared" si="2"/>
        <v>2.1250000000000002E-2</v>
      </c>
      <c r="C21">
        <f t="shared" si="0"/>
        <v>0.96870937884627728</v>
      </c>
      <c r="D21">
        <f t="shared" si="3"/>
        <v>2.2500233170289263E-2</v>
      </c>
      <c r="E21">
        <f>(1-C21)/(0.25*SUM($C$16:C21))</f>
        <v>2.1242273554018101E-2</v>
      </c>
    </row>
    <row r="22" spans="1:5" x14ac:dyDescent="0.25">
      <c r="A22">
        <f t="shared" si="1"/>
        <v>7</v>
      </c>
      <c r="B22">
        <f t="shared" si="2"/>
        <v>2.1500000000000002E-2</v>
      </c>
      <c r="C22">
        <f t="shared" si="0"/>
        <v>0.9631710666125094</v>
      </c>
      <c r="D22">
        <f t="shared" si="3"/>
        <v>2.3000326424863715E-2</v>
      </c>
      <c r="E22">
        <f>(1-C22)/(0.25*SUM($C$16:C22))</f>
        <v>2.1489279887692912E-2</v>
      </c>
    </row>
    <row r="23" spans="1:5" x14ac:dyDescent="0.25">
      <c r="A23">
        <f t="shared" si="1"/>
        <v>8</v>
      </c>
      <c r="B23">
        <f t="shared" si="2"/>
        <v>2.1750000000000002E-2</v>
      </c>
      <c r="C23">
        <f t="shared" si="0"/>
        <v>0.9575453833010581</v>
      </c>
      <c r="D23">
        <f t="shared" si="3"/>
        <v>2.3500435215121129E-2</v>
      </c>
      <c r="E23">
        <f>(1-C23)/(0.25*SUM($C$16:C23))</f>
        <v>2.1735767469548545E-2</v>
      </c>
    </row>
    <row r="24" spans="1:5" x14ac:dyDescent="0.25">
      <c r="A24">
        <f t="shared" si="1"/>
        <v>9</v>
      </c>
      <c r="B24">
        <f t="shared" si="2"/>
        <v>2.2000000000000002E-2</v>
      </c>
      <c r="C24">
        <f t="shared" si="0"/>
        <v>0.95183424468582289</v>
      </c>
      <c r="D24">
        <f t="shared" si="3"/>
        <v>2.4000559539104849E-2</v>
      </c>
      <c r="E24">
        <f>(1-C24)/(0.25*SUM($C$16:C24))</f>
        <v>2.1981720957210849E-2</v>
      </c>
    </row>
    <row r="25" spans="1:5" x14ac:dyDescent="0.25">
      <c r="A25">
        <f t="shared" si="1"/>
        <v>10</v>
      </c>
      <c r="B25">
        <f t="shared" si="2"/>
        <v>2.2250000000000002E-2</v>
      </c>
      <c r="C25">
        <f t="shared" si="0"/>
        <v>0.94603958680284417</v>
      </c>
      <c r="D25">
        <f t="shared" si="3"/>
        <v>2.4500699394882197E-2</v>
      </c>
      <c r="E25">
        <f>(1-C25)/(0.25*SUM($C$16:C25))</f>
        <v>2.22271250460803E-2</v>
      </c>
    </row>
    <row r="26" spans="1:5" x14ac:dyDescent="0.25">
      <c r="A26">
        <f t="shared" si="1"/>
        <v>11</v>
      </c>
      <c r="B26">
        <f t="shared" si="2"/>
        <v>2.2500000000000003E-2</v>
      </c>
      <c r="C26">
        <f t="shared" si="0"/>
        <v>0.94016336486410435</v>
      </c>
      <c r="D26">
        <f t="shared" si="3"/>
        <v>2.500085478054892E-2</v>
      </c>
      <c r="E26">
        <f>(1-C26)/(0.25*SUM($C$16:C26))</f>
        <v>2.247196447125363E-2</v>
      </c>
    </row>
    <row r="27" spans="1:5" x14ac:dyDescent="0.25">
      <c r="A27">
        <f t="shared" si="1"/>
        <v>12</v>
      </c>
      <c r="B27">
        <f t="shared" si="2"/>
        <v>2.2750000000000003E-2</v>
      </c>
      <c r="C27">
        <f t="shared" si="0"/>
        <v>0.93420755216624041</v>
      </c>
      <c r="D27">
        <f t="shared" si="3"/>
        <v>2.5501025694144808E-2</v>
      </c>
      <c r="E27">
        <f>(1-C27)/(0.25*SUM($C$16:C27))</f>
        <v>2.2716224009468808E-2</v>
      </c>
    </row>
    <row r="28" spans="1:5" x14ac:dyDescent="0.25">
      <c r="A28">
        <f t="shared" si="1"/>
        <v>13</v>
      </c>
      <c r="B28">
        <f t="shared" si="2"/>
        <v>2.3000000000000003E-2</v>
      </c>
      <c r="C28">
        <f t="shared" si="0"/>
        <v>0.92817413899497525</v>
      </c>
      <c r="D28">
        <f t="shared" si="3"/>
        <v>2.6001212133740736E-2</v>
      </c>
      <c r="E28">
        <f>(1-C28)/(0.25*SUM($C$16:C28))</f>
        <v>2.2959888481089544E-2</v>
      </c>
    </row>
    <row r="29" spans="1:5" x14ac:dyDescent="0.25">
      <c r="A29">
        <f t="shared" si="1"/>
        <v>14</v>
      </c>
      <c r="B29">
        <f t="shared" si="2"/>
        <v>2.3250000000000003E-2</v>
      </c>
      <c r="C29">
        <f t="shared" si="0"/>
        <v>0.92206513152612946</v>
      </c>
      <c r="D29">
        <f t="shared" si="3"/>
        <v>2.6501414097438669E-2</v>
      </c>
      <c r="E29">
        <f>(1-C29)/(0.25*SUM($C$16:C29))</f>
        <v>2.3202942752120131E-2</v>
      </c>
    </row>
    <row r="30" spans="1:5" x14ac:dyDescent="0.25">
      <c r="A30">
        <f t="shared" si="1"/>
        <v>15</v>
      </c>
      <c r="B30">
        <f t="shared" si="2"/>
        <v>2.3500000000000004E-2</v>
      </c>
      <c r="C30">
        <f t="shared" si="0"/>
        <v>0.91588255072407865</v>
      </c>
      <c r="D30">
        <f t="shared" si="3"/>
        <v>2.700163158327662E-2</v>
      </c>
      <c r="E30">
        <f>(1-C30)/(0.25*SUM($C$16:C30))</f>
        <v>2.3445371736244426E-2</v>
      </c>
    </row>
    <row r="31" spans="1:5" x14ac:dyDescent="0.25">
      <c r="A31">
        <f t="shared" si="1"/>
        <v>16</v>
      </c>
      <c r="B31">
        <f t="shared" si="2"/>
        <v>2.3750000000000004E-2</v>
      </c>
      <c r="C31">
        <f t="shared" si="0"/>
        <v>0.90962843123844894</v>
      </c>
      <c r="D31">
        <f t="shared" si="3"/>
        <v>2.7501864589323688E-2</v>
      </c>
      <c r="E31">
        <f>(1-C31)/(0.25*SUM($C$16:C31))</f>
        <v>2.3687160396904151E-2</v>
      </c>
    </row>
    <row r="32" spans="1:5" x14ac:dyDescent="0.25">
      <c r="A32">
        <f t="shared" si="1"/>
        <v>17</v>
      </c>
      <c r="B32">
        <f t="shared" si="2"/>
        <v>2.4000000000000004E-2</v>
      </c>
      <c r="C32">
        <f t="shared" si="0"/>
        <v>0.903304820299907</v>
      </c>
      <c r="D32">
        <f t="shared" si="3"/>
        <v>2.8002113113677396E-2</v>
      </c>
      <c r="E32">
        <f>(1-C32)/(0.25*SUM($C$16:C32))</f>
        <v>2.3928293749407834E-2</v>
      </c>
    </row>
    <row r="33" spans="1:5" x14ac:dyDescent="0.25">
      <c r="A33">
        <f t="shared" si="1"/>
        <v>18</v>
      </c>
      <c r="B33">
        <f t="shared" si="2"/>
        <v>2.4250000000000004E-2</v>
      </c>
      <c r="C33">
        <f t="shared" si="0"/>
        <v>0.89691377661588878</v>
      </c>
      <c r="D33">
        <f t="shared" si="3"/>
        <v>2.8502377154388192E-2</v>
      </c>
      <c r="E33">
        <f>(1-C33)/(0.25*SUM($C$16:C33))</f>
        <v>2.416875686306727E-2</v>
      </c>
    </row>
    <row r="34" spans="1:5" x14ac:dyDescent="0.25">
      <c r="A34">
        <f t="shared" si="1"/>
        <v>19</v>
      </c>
      <c r="B34">
        <f t="shared" si="2"/>
        <v>2.4500000000000004E-2</v>
      </c>
      <c r="C34">
        <f t="shared" si="0"/>
        <v>0.8904573692670622</v>
      </c>
      <c r="D34">
        <f t="shared" si="3"/>
        <v>2.9002656709510077E-2</v>
      </c>
      <c r="E34">
        <f>(1-C34)/(0.25*SUM($C$16:C34))</f>
        <v>2.4408534863369167E-2</v>
      </c>
    </row>
    <row r="35" spans="1:5" x14ac:dyDescent="0.25">
      <c r="A35">
        <f t="shared" si="1"/>
        <v>20</v>
      </c>
      <c r="B35">
        <f t="shared" si="2"/>
        <v>2.4750000000000005E-2</v>
      </c>
      <c r="C35">
        <f t="shared" si="0"/>
        <v>0.88393767660533695</v>
      </c>
      <c r="D35">
        <f t="shared" si="3"/>
        <v>2.9502951777158337E-2</v>
      </c>
      <c r="E35">
        <f>(1-C35)/(0.25*SUM($C$16:C35))</f>
        <v>2.4647612934181558E-2</v>
      </c>
    </row>
    <row r="36" spans="1:5" x14ac:dyDescent="0.25">
      <c r="A36">
        <f t="shared" si="1"/>
        <v>21</v>
      </c>
      <c r="B36">
        <f t="shared" si="2"/>
        <v>2.5000000000000005E-2</v>
      </c>
      <c r="C36">
        <f t="shared" si="0"/>
        <v>0.87735678515427151</v>
      </c>
      <c r="D36">
        <f t="shared" si="3"/>
        <v>3.0003262355386084E-2</v>
      </c>
      <c r="E36">
        <f>(1-C36)/(0.25*SUM($C$16:C36))</f>
        <v>2.4885976319985716E-2</v>
      </c>
    </row>
    <row r="37" spans="1:5" x14ac:dyDescent="0.25">
      <c r="A37">
        <f t="shared" si="1"/>
        <v>22</v>
      </c>
      <c r="B37">
        <f t="shared" si="2"/>
        <v>2.5250000000000005E-2</v>
      </c>
      <c r="C37">
        <f t="shared" si="0"/>
        <v>0.8707167885126389</v>
      </c>
      <c r="D37">
        <f t="shared" si="3"/>
        <v>3.0503588442230445E-2</v>
      </c>
      <c r="E37">
        <f>(1-C37)/(0.25*SUM($C$16:C37))</f>
        <v>2.5123610328142983E-2</v>
      </c>
    </row>
    <row r="38" spans="1:5" x14ac:dyDescent="0.25">
      <c r="A38">
        <f t="shared" si="1"/>
        <v>23</v>
      </c>
      <c r="B38">
        <f t="shared" si="2"/>
        <v>2.5500000000000005E-2</v>
      </c>
      <c r="C38">
        <f t="shared" si="0"/>
        <v>0.86401978626192821</v>
      </c>
      <c r="D38">
        <f t="shared" si="3"/>
        <v>3.1003930035836014E-2</v>
      </c>
      <c r="E38">
        <f>(1-C38)/(0.25*SUM($C$16:C38))</f>
        <v>2.5360500331198389E-2</v>
      </c>
    </row>
    <row r="39" spans="1:5" x14ac:dyDescent="0.25">
      <c r="A39">
        <f t="shared" si="1"/>
        <v>24</v>
      </c>
      <c r="B39">
        <f t="shared" si="2"/>
        <v>2.5750000000000006E-2</v>
      </c>
      <c r="C39">
        <f t="shared" si="0"/>
        <v>0.85726788287864319</v>
      </c>
      <c r="D39">
        <f t="shared" si="3"/>
        <v>3.150428713420439E-2</v>
      </c>
      <c r="E39">
        <f>(1-C39)/(0.25*SUM($C$16:C39))</f>
        <v>2.5596631769205389E-2</v>
      </c>
    </row>
    <row r="40" spans="1:5" x14ac:dyDescent="0.25">
      <c r="A40">
        <f t="shared" si="1"/>
        <v>25</v>
      </c>
      <c r="B40">
        <f t="shared" si="2"/>
        <v>2.6000000000000006E-2</v>
      </c>
      <c r="C40">
        <f t="shared" si="0"/>
        <v>0.85046318665206644</v>
      </c>
      <c r="D40">
        <f t="shared" si="3"/>
        <v>3.2004659735427765E-2</v>
      </c>
      <c r="E40">
        <f>(1-C40)/(0.25*SUM($C$16:C40))</f>
        <v>2.5831990152092126E-2</v>
      </c>
    </row>
    <row r="41" spans="1:5" x14ac:dyDescent="0.25">
      <c r="A41">
        <f t="shared" si="1"/>
        <v>26</v>
      </c>
      <c r="B41">
        <f t="shared" si="2"/>
        <v>2.6250000000000006E-2</v>
      </c>
      <c r="C41">
        <f t="shared" si="0"/>
        <v>0.84360780860831153</v>
      </c>
      <c r="D41">
        <f t="shared" si="3"/>
        <v>3.2505047837640078E-2</v>
      </c>
      <c r="E41">
        <f>(1-C41)/(0.25*SUM($C$16:C41))</f>
        <v>2.6066561062056407E-2</v>
      </c>
    </row>
    <row r="42" spans="1:5" x14ac:dyDescent="0.25">
      <c r="A42">
        <f t="shared" si="1"/>
        <v>27</v>
      </c>
      <c r="B42">
        <f t="shared" si="2"/>
        <v>2.6500000000000006E-2</v>
      </c>
      <c r="C42">
        <f t="shared" si="0"/>
        <v>0.83670386144144338</v>
      </c>
      <c r="D42">
        <f t="shared" si="3"/>
        <v>3.3005451438812727E-2</v>
      </c>
      <c r="E42">
        <f>(1-C42)/(0.25*SUM($C$16:C42))</f>
        <v>2.6300330155984632E-2</v>
      </c>
    </row>
    <row r="43" spans="1:5" x14ac:dyDescent="0.25">
      <c r="A43">
        <f t="shared" si="1"/>
        <v>28</v>
      </c>
      <c r="B43">
        <f t="shared" si="2"/>
        <v>2.6750000000000006E-2</v>
      </c>
      <c r="C43">
        <f t="shared" si="0"/>
        <v>0.82975345845229354</v>
      </c>
      <c r="D43">
        <f t="shared" si="3"/>
        <v>3.3505870537083204E-2</v>
      </c>
      <c r="E43">
        <f>(1-C43)/(0.25*SUM($C$16:C43))</f>
        <v>2.6533283167913365E-2</v>
      </c>
    </row>
    <row r="44" spans="1:5" x14ac:dyDescent="0.25">
      <c r="A44">
        <f t="shared" si="1"/>
        <v>29</v>
      </c>
      <c r="B44">
        <f t="shared" si="2"/>
        <v>2.7000000000000007E-2</v>
      </c>
      <c r="C44">
        <f t="shared" si="0"/>
        <v>0.82275871249581056</v>
      </c>
      <c r="D44">
        <f t="shared" si="3"/>
        <v>3.4006305130526826E-2</v>
      </c>
      <c r="E44">
        <f>(1-C44)/(0.25*SUM($C$16:C44))</f>
        <v>2.6765405911513031E-2</v>
      </c>
    </row>
    <row r="45" spans="1:5" x14ac:dyDescent="0.25">
      <c r="A45">
        <f t="shared" si="1"/>
        <v>30</v>
      </c>
      <c r="B45">
        <f t="shared" si="2"/>
        <v>2.7250000000000007E-2</v>
      </c>
      <c r="C45">
        <f t="shared" si="0"/>
        <v>0.81572173493759847</v>
      </c>
      <c r="D45">
        <f t="shared" si="3"/>
        <v>3.4506755217208251E-2</v>
      </c>
      <c r="E45">
        <f>(1-C45)/(0.25*SUM($C$16:C45))</f>
        <v>2.6996684282603534E-2</v>
      </c>
    </row>
    <row r="46" spans="1:5" x14ac:dyDescent="0.25">
      <c r="A46">
        <f t="shared" si="1"/>
        <v>31</v>
      </c>
      <c r="B46">
        <f t="shared" si="2"/>
        <v>2.7500000000000007E-2</v>
      </c>
      <c r="C46">
        <f t="shared" si="0"/>
        <v>0.80864463462035674</v>
      </c>
      <c r="D46">
        <f t="shared" si="3"/>
        <v>3.5007220795148619E-2</v>
      </c>
      <c r="E46">
        <f>(1-C46)/(0.25*SUM($C$16:C46))</f>
        <v>2.7227104261698602E-2</v>
      </c>
    </row>
    <row r="47" spans="1:5" x14ac:dyDescent="0.25">
      <c r="A47">
        <f t="shared" si="1"/>
        <v>32</v>
      </c>
      <c r="B47">
        <f t="shared" si="2"/>
        <v>2.7750000000000007E-2</v>
      </c>
      <c r="C47">
        <f t="shared" si="0"/>
        <v>0.80152951684085372</v>
      </c>
      <c r="D47">
        <f t="shared" si="3"/>
        <v>3.5507701862541374E-2</v>
      </c>
      <c r="E47">
        <f>(1-C47)/(0.25*SUM($C$16:C47))</f>
        <v>2.7456651916585542E-2</v>
      </c>
    </row>
    <row r="48" spans="1:5" x14ac:dyDescent="0.25">
      <c r="A48">
        <f t="shared" si="1"/>
        <v>33</v>
      </c>
      <c r="B48">
        <f t="shared" si="2"/>
        <v>2.8000000000000008E-2</v>
      </c>
      <c r="C48">
        <f t="shared" si="0"/>
        <v>0.79437848233822705</v>
      </c>
      <c r="D48">
        <f t="shared" si="3"/>
        <v>3.6008198417348147E-2</v>
      </c>
      <c r="E48">
        <f>(1-C48)/(0.25*SUM($C$16:C48))</f>
        <v>2.7685313404921464E-2</v>
      </c>
    </row>
    <row r="49" spans="1:5" x14ac:dyDescent="0.25">
      <c r="A49">
        <f t="shared" si="1"/>
        <v>34</v>
      </c>
      <c r="B49">
        <f t="shared" si="2"/>
        <v>2.8250000000000008E-2</v>
      </c>
      <c r="C49">
        <f t="shared" si="0"/>
        <v>0.78719362629409195</v>
      </c>
      <c r="D49">
        <f t="shared" si="3"/>
        <v>3.6508710457728633E-2</v>
      </c>
      <c r="E49">
        <f>(1-C49)/(0.25*SUM($C$16:C49))</f>
        <v>2.7913074976870057E-2</v>
      </c>
    </row>
    <row r="50" spans="1:5" x14ac:dyDescent="0.25">
      <c r="A50">
        <f t="shared" si="1"/>
        <v>35</v>
      </c>
      <c r="B50">
        <f t="shared" si="2"/>
        <v>2.8500000000000008E-2</v>
      </c>
      <c r="C50">
        <f t="shared" si="0"/>
        <v>0.77997703734525103</v>
      </c>
      <c r="D50">
        <f t="shared" si="3"/>
        <v>3.7009237981689758E-2</v>
      </c>
      <c r="E50">
        <f>(1-C50)/(0.25*SUM($C$16:C50))</f>
        <v>2.8139922977755621E-2</v>
      </c>
    </row>
    <row r="51" spans="1:5" x14ac:dyDescent="0.25">
      <c r="A51">
        <f t="shared" si="1"/>
        <v>36</v>
      </c>
      <c r="B51">
        <f t="shared" si="2"/>
        <v>2.8750000000000008E-2</v>
      </c>
      <c r="C51">
        <f t="shared" si="0"/>
        <v>0.77273079660950639</v>
      </c>
      <c r="D51">
        <f t="shared" si="3"/>
        <v>3.7509780987318386E-2</v>
      </c>
      <c r="E51">
        <f>(1-C51)/(0.25*SUM($C$16:C51))</f>
        <v>2.8365843850750149E-2</v>
      </c>
    </row>
    <row r="52" spans="1:5" x14ac:dyDescent="0.25">
      <c r="A52">
        <f t="shared" si="1"/>
        <v>37</v>
      </c>
      <c r="B52">
        <f t="shared" si="2"/>
        <v>2.9000000000000008E-2</v>
      </c>
      <c r="C52">
        <f t="shared" si="0"/>
        <v>0.76545697672522306</v>
      </c>
      <c r="D52">
        <f t="shared" si="3"/>
        <v>3.8010339472779542E-2</v>
      </c>
      <c r="E52">
        <f>(1-C52)/(0.25*SUM($C$16:C52))</f>
        <v>2.8590824139585684E-2</v>
      </c>
    </row>
    <row r="53" spans="1:5" x14ac:dyDescent="0.25">
      <c r="A53">
        <f t="shared" si="1"/>
        <v>38</v>
      </c>
      <c r="B53">
        <f t="shared" si="2"/>
        <v>2.9250000000000009E-2</v>
      </c>
      <c r="C53">
        <f t="shared" si="0"/>
        <v>0.75815764090528326</v>
      </c>
      <c r="D53">
        <f t="shared" si="3"/>
        <v>3.8510913436017979E-2</v>
      </c>
      <c r="E53">
        <f>(1-C53)/(0.25*SUM($C$16:C53))</f>
        <v>2.8814850491284641E-2</v>
      </c>
    </row>
    <row r="54" spans="1:5" x14ac:dyDescent="0.25">
      <c r="A54">
        <f t="shared" si="1"/>
        <v>39</v>
      </c>
      <c r="B54">
        <f t="shared" si="2"/>
        <v>2.9500000000000009E-2</v>
      </c>
      <c r="C54">
        <f t="shared" si="0"/>
        <v>0.75083484200586259</v>
      </c>
      <c r="D54">
        <f t="shared" si="3"/>
        <v>3.9011502875160531E-2</v>
      </c>
      <c r="E54">
        <f>(1-C54)/(0.25*SUM($C$16:C54))</f>
        <v>2.9037909658923899E-2</v>
      </c>
    </row>
    <row r="55" spans="1:5" x14ac:dyDescent="0.25">
      <c r="A55">
        <f t="shared" si="1"/>
        <v>40</v>
      </c>
      <c r="B55">
        <f t="shared" si="2"/>
        <v>2.9750000000000009E-2</v>
      </c>
      <c r="C55">
        <f t="shared" si="0"/>
        <v>0.74349062161067891</v>
      </c>
      <c r="D55">
        <f t="shared" si="3"/>
        <v>3.9512107788385542E-2</v>
      </c>
      <c r="E55">
        <f>(1-C55)/(0.25*SUM($C$16:C55))</f>
        <v>2.9259988504418639E-2</v>
      </c>
    </row>
    <row r="56" spans="1:5" x14ac:dyDescent="0.25">
      <c r="A56">
        <f t="shared" si="1"/>
        <v>41</v>
      </c>
      <c r="B56">
        <f t="shared" si="2"/>
        <v>3.0000000000000009E-2</v>
      </c>
      <c r="C56">
        <f t="shared" si="0"/>
        <v>0.73612700913127238</v>
      </c>
      <c r="D56">
        <f t="shared" si="3"/>
        <v>4.0012728173615564E-2</v>
      </c>
      <c r="E56">
        <f>(1-C56)/(0.25*SUM($C$16:C56))</f>
        <v>2.9481074001321893E-2</v>
      </c>
    </row>
    <row r="57" spans="1:5" x14ac:dyDescent="0.25">
      <c r="A57">
        <f t="shared" si="1"/>
        <v>42</v>
      </c>
      <c r="B57">
        <f t="shared" si="2"/>
        <v>3.025000000000001E-2</v>
      </c>
      <c r="C57">
        <f t="shared" si="0"/>
        <v>0.72874602092368646</v>
      </c>
      <c r="D57">
        <f t="shared" si="3"/>
        <v>4.0513364028968546E-2</v>
      </c>
      <c r="E57">
        <f>(1-C57)/(0.25*SUM($C$16:C57))</f>
        <v>2.9701153237655147E-2</v>
      </c>
    </row>
    <row r="58" spans="1:5" x14ac:dyDescent="0.25">
      <c r="A58">
        <f t="shared" si="1"/>
        <v>43</v>
      </c>
      <c r="B58">
        <f t="shared" si="2"/>
        <v>3.050000000000001E-2</v>
      </c>
      <c r="C58">
        <f t="shared" si="0"/>
        <v>0.72134965942214702</v>
      </c>
      <c r="D58">
        <f t="shared" si="3"/>
        <v>4.1014015352634381E-2</v>
      </c>
      <c r="E58">
        <f>(1-C58)/(0.25*SUM($C$16:C58))</f>
        <v>2.992021341875601E-2</v>
      </c>
    </row>
    <row r="59" spans="1:5" x14ac:dyDescent="0.25">
      <c r="A59">
        <f t="shared" si="1"/>
        <v>44</v>
      </c>
      <c r="B59">
        <f t="shared" si="2"/>
        <v>3.075000000000001E-2</v>
      </c>
      <c r="C59">
        <f t="shared" si="0"/>
        <v>0.7139399122902429</v>
      </c>
      <c r="D59">
        <f t="shared" si="3"/>
        <v>4.15146821425596E-2</v>
      </c>
      <c r="E59">
        <f>(1-C59)/(0.25*SUM($C$16:C59))</f>
        <v>3.0138241870138676E-2</v>
      </c>
    </row>
    <row r="60" spans="1:5" x14ac:dyDescent="0.25">
      <c r="A60">
        <f t="shared" si="1"/>
        <v>45</v>
      </c>
      <c r="B60">
        <f t="shared" si="2"/>
        <v>3.100000000000001E-2</v>
      </c>
      <c r="C60">
        <f t="shared" si="0"/>
        <v>0.70651875158992949</v>
      </c>
      <c r="D60">
        <f t="shared" si="3"/>
        <v>4.2015364396843502E-2</v>
      </c>
      <c r="E60">
        <f>(1-C60)/(0.25*SUM($C$16:C60))</f>
        <v>3.0355226040380188E-2</v>
      </c>
    </row>
    <row r="61" spans="1:5" x14ac:dyDescent="0.25">
      <c r="A61">
        <f t="shared" si="1"/>
        <v>46</v>
      </c>
      <c r="B61">
        <f t="shared" si="2"/>
        <v>3.1250000000000007E-2</v>
      </c>
      <c r="C61">
        <f t="shared" si="0"/>
        <v>0.69908813296887318</v>
      </c>
      <c r="D61">
        <f t="shared" si="3"/>
        <v>4.2516062113657327E-2</v>
      </c>
      <c r="E61">
        <f>(1-C61)/(0.25*SUM($C$16:C61))</f>
        <v>3.0571153504021308E-2</v>
      </c>
    </row>
    <row r="62" spans="1:5" x14ac:dyDescent="0.25">
      <c r="A62">
        <f t="shared" si="1"/>
        <v>47</v>
      </c>
      <c r="B62">
        <f t="shared" si="2"/>
        <v>3.1500000000000007E-2</v>
      </c>
      <c r="C62">
        <f t="shared" si="0"/>
        <v>0.69164999486657686</v>
      </c>
      <c r="D62">
        <f t="shared" si="3"/>
        <v>4.3016775290983134E-2</v>
      </c>
      <c r="E62">
        <f>(1-C62)/(0.25*SUM($C$16:C62))</f>
        <v>3.0786011964477836E-2</v>
      </c>
    </row>
    <row r="63" spans="1:5" x14ac:dyDescent="0.25">
      <c r="A63">
        <f t="shared" si="1"/>
        <v>48</v>
      </c>
      <c r="B63">
        <f t="shared" si="2"/>
        <v>3.1750000000000007E-2</v>
      </c>
      <c r="C63">
        <f t="shared" si="0"/>
        <v>0.68420625773957933</v>
      </c>
      <c r="D63">
        <f t="shared" si="3"/>
        <v>4.3517503926898016E-2</v>
      </c>
      <c r="E63">
        <f>(1-C63)/(0.25*SUM($C$16:C63))</f>
        <v>3.0999789256971146E-2</v>
      </c>
    </row>
    <row r="64" spans="1:5" x14ac:dyDescent="0.25">
      <c r="A64">
        <f t="shared" si="1"/>
        <v>49</v>
      </c>
      <c r="B64">
        <f t="shared" si="2"/>
        <v>3.2000000000000008E-2</v>
      </c>
      <c r="C64">
        <f t="shared" si="0"/>
        <v>0.67675882330614312</v>
      </c>
      <c r="D64">
        <f t="shared" si="3"/>
        <v>4.4018248019603412E-2</v>
      </c>
      <c r="E64">
        <f>(1-C64)/(0.25*SUM($C$16:C64))</f>
        <v>3.121247335147137E-2</v>
      </c>
    </row>
    <row r="65" spans="1:5" x14ac:dyDescent="0.25">
      <c r="A65">
        <f t="shared" si="1"/>
        <v>50</v>
      </c>
      <c r="B65">
        <f t="shared" si="2"/>
        <v>3.2250000000000008E-2</v>
      </c>
      <c r="C65">
        <f t="shared" si="0"/>
        <v>0.66930957381085054</v>
      </c>
      <c r="D65">
        <f t="shared" si="3"/>
        <v>4.4519007567028979E-2</v>
      </c>
      <c r="E65">
        <f>(1-C65)/(0.25*SUM($C$16:C65))</f>
        <v>3.1424052355644889E-2</v>
      </c>
    </row>
    <row r="66" spans="1:5" x14ac:dyDescent="0.25">
      <c r="A66">
        <f t="shared" si="1"/>
        <v>51</v>
      </c>
      <c r="B66">
        <f t="shared" si="2"/>
        <v>3.2500000000000008E-2</v>
      </c>
      <c r="C66">
        <f t="shared" si="0"/>
        <v>0.66186037130928521</v>
      </c>
      <c r="D66">
        <f t="shared" si="3"/>
        <v>4.5019782567307765E-2</v>
      </c>
      <c r="E66">
        <f>(1-C66)/(0.25*SUM($C$16:C66))</f>
        <v>3.1634514517819338E-2</v>
      </c>
    </row>
    <row r="67" spans="1:5" x14ac:dyDescent="0.25">
      <c r="A67">
        <f t="shared" si="1"/>
        <v>52</v>
      </c>
      <c r="B67">
        <f t="shared" si="2"/>
        <v>3.2750000000000008E-2</v>
      </c>
      <c r="C67">
        <f t="shared" si="0"/>
        <v>0.65441305697321817</v>
      </c>
      <c r="D67">
        <f t="shared" si="3"/>
        <v>4.5520573018590582E-2</v>
      </c>
      <c r="E67">
        <f>(1-C67)/(0.25*SUM($C$16:C67))</f>
        <v>3.184384822995321E-2</v>
      </c>
    </row>
    <row r="68" spans="1:5" x14ac:dyDescent="0.25">
      <c r="A68">
        <f t="shared" si="1"/>
        <v>53</v>
      </c>
      <c r="B68">
        <f t="shared" si="2"/>
        <v>3.3000000000000008E-2</v>
      </c>
      <c r="C68">
        <f t="shared" si="0"/>
        <v>0.64696945041657661</v>
      </c>
      <c r="D68">
        <f t="shared" si="3"/>
        <v>4.60213789188888E-2</v>
      </c>
      <c r="E68">
        <f>(1-C68)/(0.25*SUM($C$16:C68))</f>
        <v>3.2052042030609268E-2</v>
      </c>
    </row>
    <row r="69" spans="1:5" x14ac:dyDescent="0.25">
      <c r="A69">
        <f t="shared" si="1"/>
        <v>54</v>
      </c>
      <c r="B69">
        <f t="shared" si="2"/>
        <v>3.3250000000000009E-2</v>
      </c>
      <c r="C69">
        <f t="shared" si="0"/>
        <v>0.63953134904240638</v>
      </c>
      <c r="D69">
        <f t="shared" si="3"/>
        <v>4.6522200266226221E-2</v>
      </c>
      <c r="E69">
        <f>(1-C69)/(0.25*SUM($C$16:C69))</f>
        <v>3.2259084607935064E-2</v>
      </c>
    </row>
    <row r="70" spans="1:5" x14ac:dyDescent="0.25">
      <c r="A70">
        <f t="shared" si="1"/>
        <v>55</v>
      </c>
      <c r="B70">
        <f t="shared" si="2"/>
        <v>3.3500000000000009E-2</v>
      </c>
      <c r="C70">
        <f t="shared" si="0"/>
        <v>0.63210052741106126</v>
      </c>
      <c r="D70">
        <f t="shared" si="3"/>
        <v>4.7023037058868233E-2</v>
      </c>
      <c r="E70">
        <f>(1-C70)/(0.25*SUM($C$16:C70))</f>
        <v>3.2464964802649349E-2</v>
      </c>
    </row>
    <row r="71" spans="1:5" x14ac:dyDescent="0.25">
      <c r="A71">
        <f t="shared" si="1"/>
        <v>56</v>
      </c>
      <c r="B71">
        <f t="shared" si="2"/>
        <v>3.3750000000000009E-2</v>
      </c>
      <c r="C71">
        <f t="shared" si="0"/>
        <v>0.62467873662997342</v>
      </c>
      <c r="D71">
        <f t="shared" si="3"/>
        <v>4.7523889294692978E-2</v>
      </c>
      <c r="E71">
        <f>(1-C71)/(0.25*SUM($C$16:C71))</f>
        <v>3.2669671611020565E-2</v>
      </c>
    </row>
    <row r="72" spans="1:5" x14ac:dyDescent="0.25">
      <c r="A72">
        <f t="shared" si="1"/>
        <v>57</v>
      </c>
      <c r="B72">
        <f t="shared" si="2"/>
        <v>3.4000000000000009E-2</v>
      </c>
      <c r="C72">
        <f t="shared" si="0"/>
        <v>0.61726770376499518</v>
      </c>
      <c r="D72">
        <f t="shared" si="3"/>
        <v>4.80247569718939E-2</v>
      </c>
      <c r="E72">
        <f>(1-C72)/(0.25*SUM($C$16:C72))</f>
        <v>3.2873194187854532E-2</v>
      </c>
    </row>
    <row r="73" spans="1:5" x14ac:dyDescent="0.25">
      <c r="A73">
        <f t="shared" si="1"/>
        <v>58</v>
      </c>
      <c r="B73">
        <f t="shared" si="2"/>
        <v>3.425000000000001E-2</v>
      </c>
      <c r="C73">
        <f t="shared" si="0"/>
        <v>0.6098691312736626</v>
      </c>
      <c r="D73">
        <f t="shared" si="3"/>
        <v>4.8525640088596056E-2</v>
      </c>
      <c r="E73">
        <f>(1-C73)/(0.25*SUM($C$16:C73))</f>
        <v>3.3075521849473814E-2</v>
      </c>
    </row>
    <row r="74" spans="1:5" x14ac:dyDescent="0.25">
      <c r="A74">
        <f t="shared" si="1"/>
        <v>59</v>
      </c>
      <c r="B74">
        <f t="shared" si="2"/>
        <v>3.450000000000001E-2</v>
      </c>
      <c r="C74">
        <f t="shared" si="0"/>
        <v>0.60248469646049163</v>
      </c>
      <c r="D74">
        <f t="shared" si="3"/>
        <v>4.9026538642746864E-2</v>
      </c>
      <c r="E74">
        <f>(1-C74)/(0.25*SUM($C$16:C74))</f>
        <v>3.3276644076691293E-2</v>
      </c>
    </row>
    <row r="75" spans="1:5" x14ac:dyDescent="0.25">
      <c r="A75">
        <f t="shared" si="1"/>
        <v>60</v>
      </c>
      <c r="B75">
        <f t="shared" si="2"/>
        <v>3.475000000000001E-2</v>
      </c>
      <c r="C75">
        <f t="shared" si="0"/>
        <v>0.59511605095437314</v>
      </c>
      <c r="D75">
        <f t="shared" si="3"/>
        <v>4.9527452632484703E-2</v>
      </c>
      <c r="E75">
        <f>(1-C75)/(0.25*SUM($C$16:C75))</f>
        <v>3.3476550517781874E-2</v>
      </c>
    </row>
    <row r="76" spans="1:5" x14ac:dyDescent="0.25">
      <c r="A76">
        <f t="shared" si="1"/>
        <v>61</v>
      </c>
      <c r="B76">
        <f t="shared" si="2"/>
        <v>3.500000000000001E-2</v>
      </c>
      <c r="C76">
        <f t="shared" si="0"/>
        <v>0.58776482020825549</v>
      </c>
      <c r="D76">
        <f t="shared" si="3"/>
        <v>5.0028382056026999E-2</v>
      </c>
      <c r="E76">
        <f>(1-C76)/(0.25*SUM($C$16:C76))</f>
        <v>3.3675230991443879E-2</v>
      </c>
    </row>
    <row r="77" spans="1:5" x14ac:dyDescent="0.25">
      <c r="A77">
        <f t="shared" si="1"/>
        <v>62</v>
      </c>
      <c r="B77">
        <f t="shared" si="2"/>
        <v>3.525000000000001E-2</v>
      </c>
      <c r="C77">
        <f t="shared" si="0"/>
        <v>0.58043260302125421</v>
      </c>
      <c r="D77">
        <f t="shared" si="3"/>
        <v>5.0529326911243899E-2</v>
      </c>
      <c r="E77">
        <f>(1-C77)/(0.25*SUM($C$16:C77))</f>
        <v>3.3872675489744562E-2</v>
      </c>
    </row>
    <row r="78" spans="1:5" x14ac:dyDescent="0.25">
      <c r="A78">
        <f t="shared" si="1"/>
        <v>63</v>
      </c>
      <c r="B78">
        <f t="shared" si="2"/>
        <v>3.5500000000000011E-2</v>
      </c>
      <c r="C78">
        <f t="shared" si="0"/>
        <v>0.57312097108310267</v>
      </c>
      <c r="D78">
        <f t="shared" si="3"/>
        <v>5.1030287196322632E-2</v>
      </c>
      <c r="E78">
        <f>(1-C78)/(0.25*SUM($C$16:C78))</f>
        <v>3.4068874181060922E-2</v>
      </c>
    </row>
    <row r="79" spans="1:5" x14ac:dyDescent="0.25">
      <c r="A79">
        <f t="shared" si="1"/>
        <v>64</v>
      </c>
      <c r="B79">
        <f t="shared" si="2"/>
        <v>3.5750000000000011E-2</v>
      </c>
      <c r="C79">
        <f t="shared" si="0"/>
        <v>0.56583146854115274</v>
      </c>
      <c r="D79">
        <f t="shared" si="3"/>
        <v>5.1531262909389142E-2</v>
      </c>
      <c r="E79">
        <f>(1-C79)/(0.25*SUM($C$16:C79))</f>
        <v>3.4263817413000719E-2</v>
      </c>
    </row>
    <row r="80" spans="1:5" x14ac:dyDescent="0.25">
      <c r="A80">
        <f t="shared" si="1"/>
        <v>65</v>
      </c>
      <c r="B80">
        <f t="shared" si="2"/>
        <v>3.6000000000000011E-2</v>
      </c>
      <c r="C80">
        <f t="shared" si="0"/>
        <v>0.55856561158991347</v>
      </c>
      <c r="D80">
        <f t="shared" si="3"/>
        <v>5.2032254048419269E-2</v>
      </c>
      <c r="E80">
        <f>(1-C80)/(0.25*SUM($C$16:C80))</f>
        <v>3.4457495715305472E-2</v>
      </c>
    </row>
    <row r="81" spans="1:5" x14ac:dyDescent="0.25">
      <c r="A81">
        <f t="shared" si="1"/>
        <v>66</v>
      </c>
      <c r="B81">
        <f t="shared" si="2"/>
        <v>3.6250000000000011E-2</v>
      </c>
      <c r="C81">
        <f t="shared" ref="C81:C135" si="4">1/(1+B81/4)^A81</f>
        <v>0.55132488808307378</v>
      </c>
      <c r="D81">
        <f t="shared" si="3"/>
        <v>5.2533260611653532E-2</v>
      </c>
      <c r="E81">
        <f>(1-C81)/(0.25*SUM($C$16:C81))</f>
        <v>3.4649899802738478E-2</v>
      </c>
    </row>
    <row r="82" spans="1:5" x14ac:dyDescent="0.25">
      <c r="A82">
        <f t="shared" ref="A82:A135" si="5">1+A81</f>
        <v>67</v>
      </c>
      <c r="B82">
        <f t="shared" ref="B82:B135" si="6">B81+0.001/4</f>
        <v>3.6500000000000012E-2</v>
      </c>
      <c r="C82">
        <f t="shared" si="4"/>
        <v>0.54411075716813817</v>
      </c>
      <c r="D82">
        <f t="shared" ref="D82:D135" si="7">(C81/C82-1)/0.25</f>
        <v>5.3034282597036686E-2</v>
      </c>
      <c r="E82">
        <f>(1-C82)/(0.25*SUM($C$16:C82))</f>
        <v>3.4841020577944991E-2</v>
      </c>
    </row>
    <row r="83" spans="1:5" x14ac:dyDescent="0.25">
      <c r="A83">
        <f t="shared" si="5"/>
        <v>68</v>
      </c>
      <c r="B83">
        <f t="shared" si="6"/>
        <v>3.6750000000000012E-2</v>
      </c>
      <c r="C83">
        <f t="shared" si="4"/>
        <v>0.5369246489435141</v>
      </c>
      <c r="D83">
        <f t="shared" si="7"/>
        <v>5.3535320002640496E-2</v>
      </c>
      <c r="E83">
        <f>(1-C83)/(0.25*SUM($C$16:C83))</f>
        <v>3.5030849134292982E-2</v>
      </c>
    </row>
    <row r="84" spans="1:5" x14ac:dyDescent="0.25">
      <c r="A84">
        <f t="shared" si="5"/>
        <v>69</v>
      </c>
      <c r="B84">
        <f t="shared" si="6"/>
        <v>3.7000000000000012E-2</v>
      </c>
      <c r="C84">
        <f t="shared" si="4"/>
        <v>0.52976796413805749</v>
      </c>
      <c r="D84">
        <f t="shared" si="7"/>
        <v>5.4036372826738344E-2</v>
      </c>
      <c r="E84">
        <f>(1-C84)/(0.25*SUM($C$16:C84))</f>
        <v>3.5219376758687984E-2</v>
      </c>
    </row>
    <row r="85" spans="1:5" x14ac:dyDescent="0.25">
      <c r="A85">
        <f t="shared" si="5"/>
        <v>70</v>
      </c>
      <c r="B85">
        <f t="shared" si="6"/>
        <v>3.7250000000000012E-2</v>
      </c>
      <c r="C85">
        <f t="shared" si="4"/>
        <v>0.52264207381309991</v>
      </c>
      <c r="D85">
        <f t="shared" si="7"/>
        <v>5.4537441067217252E-2</v>
      </c>
      <c r="E85">
        <f>(1-C85)/(0.25*SUM($C$16:C85))</f>
        <v>3.5406594934353254E-2</v>
      </c>
    </row>
    <row r="86" spans="1:5" x14ac:dyDescent="0.25">
      <c r="A86">
        <f t="shared" si="5"/>
        <v>71</v>
      </c>
      <c r="B86">
        <f t="shared" si="6"/>
        <v>3.7500000000000012E-2</v>
      </c>
      <c r="C86">
        <f t="shared" si="4"/>
        <v>0.51554831908671817</v>
      </c>
      <c r="D86">
        <f t="shared" si="7"/>
        <v>5.5038524722168525E-2</v>
      </c>
      <c r="E86">
        <f>(1-C86)/(0.25*SUM($C$16:C86))</f>
        <v>3.5592495343584794E-2</v>
      </c>
    </row>
    <row r="87" spans="1:5" x14ac:dyDescent="0.25">
      <c r="A87">
        <f t="shared" si="5"/>
        <v>72</v>
      </c>
      <c r="B87">
        <f t="shared" si="6"/>
        <v>3.7750000000000013E-2</v>
      </c>
      <c r="C87">
        <f t="shared" si="4"/>
        <v>0.50848801088022244</v>
      </c>
      <c r="D87">
        <f t="shared" si="7"/>
        <v>5.5539623789941039E-2</v>
      </c>
      <c r="E87">
        <f>(1-C87)/(0.25*SUM($C$16:C87))</f>
        <v>3.5777069870472897E-2</v>
      </c>
    </row>
    <row r="88" spans="1:5" x14ac:dyDescent="0.25">
      <c r="A88">
        <f t="shared" si="5"/>
        <v>73</v>
      </c>
      <c r="B88">
        <f t="shared" si="6"/>
        <v>3.8000000000000013E-2</v>
      </c>
      <c r="C88">
        <f t="shared" si="4"/>
        <v>0.50146242968685906</v>
      </c>
      <c r="D88">
        <f t="shared" si="7"/>
        <v>5.6040738268272605E-2</v>
      </c>
      <c r="E88">
        <f>(1-C88)/(0.25*SUM($C$16:C88))</f>
        <v>3.596031060357955E-2</v>
      </c>
    </row>
    <row r="89" spans="1:5" x14ac:dyDescent="0.25">
      <c r="A89">
        <f t="shared" si="5"/>
        <v>74</v>
      </c>
      <c r="B89">
        <f t="shared" si="6"/>
        <v>3.8250000000000013E-2</v>
      </c>
      <c r="C89">
        <f t="shared" si="4"/>
        <v>0.49447282536233994</v>
      </c>
      <c r="D89">
        <f t="shared" si="7"/>
        <v>5.6541868155422392E-2</v>
      </c>
      <c r="E89">
        <f>(1-C89)/(0.25*SUM($C$16:C89))</f>
        <v>3.614220983858784E-2</v>
      </c>
    </row>
    <row r="90" spans="1:5" x14ac:dyDescent="0.25">
      <c r="A90">
        <f t="shared" si="5"/>
        <v>75</v>
      </c>
      <c r="B90">
        <f t="shared" si="6"/>
        <v>3.8500000000000013E-2</v>
      </c>
      <c r="C90">
        <f t="shared" si="4"/>
        <v>0.48752041693727149</v>
      </c>
      <c r="D90">
        <f t="shared" si="7"/>
        <v>5.7043013449531443E-2</v>
      </c>
      <c r="E90">
        <f>(1-C90)/(0.25*SUM($C$16:C90))</f>
        <v>3.6322760080904251E-2</v>
      </c>
    </row>
    <row r="91" spans="1:5" x14ac:dyDescent="0.25">
      <c r="A91">
        <f t="shared" si="5"/>
        <v>76</v>
      </c>
      <c r="B91">
        <f t="shared" si="6"/>
        <v>3.8750000000000014E-2</v>
      </c>
      <c r="C91">
        <f t="shared" si="4"/>
        <v>0.48060639245123582</v>
      </c>
      <c r="D91">
        <f t="shared" si="7"/>
        <v>5.7544174148596916E-2</v>
      </c>
      <c r="E91">
        <f>(1-C91)/(0.25*SUM($C$16:C91))</f>
        <v>3.6501954048217287E-2</v>
      </c>
    </row>
    <row r="92" spans="1:5" x14ac:dyDescent="0.25">
      <c r="A92">
        <f t="shared" si="5"/>
        <v>77</v>
      </c>
      <c r="B92">
        <f t="shared" si="6"/>
        <v>3.9000000000000014E-2</v>
      </c>
      <c r="C92">
        <f t="shared" si="4"/>
        <v>0.4737319088083119</v>
      </c>
      <c r="D92">
        <f t="shared" si="7"/>
        <v>5.8045350250667482E-2</v>
      </c>
      <c r="E92">
        <f>(1-C92)/(0.25*SUM($C$16:C92))</f>
        <v>3.6679784673011653E-2</v>
      </c>
    </row>
    <row r="93" spans="1:5" x14ac:dyDescent="0.25">
      <c r="A93">
        <f t="shared" si="5"/>
        <v>78</v>
      </c>
      <c r="B93">
        <f t="shared" si="6"/>
        <v>3.9250000000000014E-2</v>
      </c>
      <c r="C93">
        <f t="shared" si="4"/>
        <v>0.46689809165384433</v>
      </c>
      <c r="D93">
        <f t="shared" si="7"/>
        <v>5.8546541753990766E-2</v>
      </c>
      <c r="E93">
        <f>(1-C93)/(0.25*SUM($C$16:C93))</f>
        <v>3.6856245105034997E-2</v>
      </c>
    </row>
    <row r="94" spans="1:5" x14ac:dyDescent="0.25">
      <c r="A94">
        <f t="shared" si="5"/>
        <v>79</v>
      </c>
      <c r="B94">
        <f t="shared" si="6"/>
        <v>3.9500000000000014E-2</v>
      </c>
      <c r="C94">
        <f t="shared" si="4"/>
        <v>0.46010603527231686</v>
      </c>
      <c r="D94">
        <f t="shared" si="7"/>
        <v>5.9047748656524846E-2</v>
      </c>
      <c r="E94">
        <f>(1-C94)/(0.25*SUM($C$16:C94))</f>
        <v>3.7031328713709406E-2</v>
      </c>
    </row>
    <row r="95" spans="1:5" x14ac:dyDescent="0.25">
      <c r="A95">
        <f t="shared" si="5"/>
        <v>80</v>
      </c>
      <c r="B95">
        <f t="shared" si="6"/>
        <v>3.9750000000000014E-2</v>
      </c>
      <c r="C95">
        <f t="shared" si="4"/>
        <v>0.45335680250599902</v>
      </c>
      <c r="D95">
        <f t="shared" si="7"/>
        <v>5.9548970956301517E-2</v>
      </c>
      <c r="E95">
        <f>(1-C95)/(0.25*SUM($C$16:C95))</f>
        <v>3.7205029090492135E-2</v>
      </c>
    </row>
    <row r="96" spans="1:5" x14ac:dyDescent="0.25">
      <c r="A96">
        <f t="shared" si="5"/>
        <v>81</v>
      </c>
      <c r="B96">
        <f t="shared" si="6"/>
        <v>4.0000000000000015E-2</v>
      </c>
      <c r="C96">
        <f t="shared" si="4"/>
        <v>0.44665142469413749</v>
      </c>
      <c r="D96">
        <f t="shared" si="7"/>
        <v>6.0050208651664327E-2</v>
      </c>
      <c r="E96">
        <f>(1-C96)/(0.25*SUM($C$16:C96))</f>
        <v>3.7377340051181866E-2</v>
      </c>
    </row>
    <row r="97" spans="1:5" x14ac:dyDescent="0.25">
      <c r="A97">
        <f t="shared" si="5"/>
        <v>82</v>
      </c>
      <c r="B97">
        <f t="shared" si="6"/>
        <v>4.0250000000000015E-2</v>
      </c>
      <c r="C97">
        <f t="shared" si="4"/>
        <v>0.43999090163254911</v>
      </c>
      <c r="D97">
        <f t="shared" si="7"/>
        <v>6.0551461740459445E-2</v>
      </c>
      <c r="E97">
        <f>(1-C97)/(0.25*SUM($C$16:C97))</f>
        <v>3.7548255638159805E-2</v>
      </c>
    </row>
    <row r="98" spans="1:5" x14ac:dyDescent="0.25">
      <c r="A98">
        <f t="shared" si="5"/>
        <v>83</v>
      </c>
      <c r="B98">
        <f t="shared" si="6"/>
        <v>4.0500000000000015E-2</v>
      </c>
      <c r="C98">
        <f t="shared" si="4"/>
        <v>0.43337620155316231</v>
      </c>
      <c r="D98">
        <f t="shared" si="7"/>
        <v>6.1052730220816365E-2</v>
      </c>
      <c r="E98">
        <f>(1-C98)/(0.25*SUM($C$16:C98))</f>
        <v>3.771777012257551E-2</v>
      </c>
    </row>
    <row r="99" spans="1:5" x14ac:dyDescent="0.25">
      <c r="A99">
        <f t="shared" si="5"/>
        <v>84</v>
      </c>
      <c r="B99">
        <f t="shared" si="6"/>
        <v>4.0750000000000015E-2</v>
      </c>
      <c r="C99">
        <f t="shared" si="4"/>
        <v>0.42680826112333126</v>
      </c>
      <c r="D99">
        <f t="shared" si="7"/>
        <v>6.1554014090961395E-2</v>
      </c>
      <c r="E99">
        <f>(1-C99)/(0.25*SUM($C$16:C99))</f>
        <v>3.7885878006467172E-2</v>
      </c>
    </row>
    <row r="100" spans="1:5" x14ac:dyDescent="0.25">
      <c r="A100">
        <f t="shared" si="5"/>
        <v>85</v>
      </c>
      <c r="B100">
        <f t="shared" si="6"/>
        <v>4.1000000000000016E-2</v>
      </c>
      <c r="C100">
        <f t="shared" si="4"/>
        <v>0.42028798546463664</v>
      </c>
      <c r="D100">
        <f t="shared" si="7"/>
        <v>6.2055313348881924E-2</v>
      </c>
      <c r="E100">
        <f>(1-C100)/(0.25*SUM($C$16:C100))</f>
        <v>3.8052574024813109E-2</v>
      </c>
    </row>
    <row r="101" spans="1:5" x14ac:dyDescent="0.25">
      <c r="A101">
        <f t="shared" si="5"/>
        <v>86</v>
      </c>
      <c r="B101">
        <f t="shared" si="6"/>
        <v>4.1250000000000016E-2</v>
      </c>
      <c r="C101">
        <f t="shared" si="4"/>
        <v>0.41381624819080276</v>
      </c>
      <c r="D101">
        <f t="shared" si="7"/>
        <v>6.2556627992527147E-2</v>
      </c>
      <c r="E101">
        <f>(1-C101)/(0.25*SUM($C$16:C101))</f>
        <v>3.821785314751585E-2</v>
      </c>
    </row>
    <row r="102" spans="1:5" x14ac:dyDescent="0.25">
      <c r="A102">
        <f t="shared" si="5"/>
        <v>87</v>
      </c>
      <c r="B102">
        <f t="shared" si="6"/>
        <v>4.1500000000000016E-2</v>
      </c>
      <c r="C102">
        <f t="shared" si="4"/>
        <v>0.40739389146437438</v>
      </c>
      <c r="D102">
        <f t="shared" si="7"/>
        <v>6.3057958020364957E-2</v>
      </c>
      <c r="E102">
        <f>(1-C102)/(0.25*SUM($C$16:C102))</f>
        <v>3.8381710581318472E-2</v>
      </c>
    </row>
    <row r="103" spans="1:5" x14ac:dyDescent="0.25">
      <c r="A103">
        <f t="shared" si="5"/>
        <v>88</v>
      </c>
      <c r="B103">
        <f t="shared" si="6"/>
        <v>4.1750000000000016E-2</v>
      </c>
      <c r="C103">
        <f t="shared" si="4"/>
        <v>0.40102172607199921</v>
      </c>
      <c r="D103">
        <f t="shared" si="7"/>
        <v>6.3559303430169578E-2</v>
      </c>
      <c r="E103">
        <f>(1-C103)/(0.25*SUM($C$16:C103))</f>
        <v>3.8544141771638826E-2</v>
      </c>
    </row>
    <row r="104" spans="1:5" x14ac:dyDescent="0.25">
      <c r="A104">
        <f t="shared" si="5"/>
        <v>89</v>
      </c>
      <c r="B104">
        <f t="shared" si="6"/>
        <v>4.2000000000000016E-2</v>
      </c>
      <c r="C104">
        <f t="shared" si="4"/>
        <v>0.39470053151774287</v>
      </c>
      <c r="D104">
        <f t="shared" si="7"/>
        <v>6.4060664220029651E-2</v>
      </c>
      <c r="E104">
        <f>(1-C104)/(0.25*SUM($C$16:C104))</f>
        <v>3.8705142404334335E-2</v>
      </c>
    </row>
    <row r="105" spans="1:5" x14ac:dyDescent="0.25">
      <c r="A105">
        <f t="shared" si="5"/>
        <v>90</v>
      </c>
      <c r="B105">
        <f t="shared" si="6"/>
        <v>4.2250000000000017E-2</v>
      </c>
      <c r="C105">
        <f t="shared" si="4"/>
        <v>0.38843105613419149</v>
      </c>
      <c r="D105">
        <f t="shared" si="7"/>
        <v>6.456204038829938E-2</v>
      </c>
      <c r="E105">
        <f>(1-C105)/(0.25*SUM($C$16:C105))</f>
        <v>3.8864708407387469E-2</v>
      </c>
    </row>
    <row r="106" spans="1:5" x14ac:dyDescent="0.25">
      <c r="A106">
        <f t="shared" si="5"/>
        <v>91</v>
      </c>
      <c r="B106">
        <f t="shared" si="6"/>
        <v>4.2500000000000017E-2</v>
      </c>
      <c r="C106">
        <f t="shared" si="4"/>
        <v>0.38221401721104603</v>
      </c>
      <c r="D106">
        <f t="shared" si="7"/>
        <v>6.5063431932823157E-2</v>
      </c>
      <c r="E106">
        <f>(1-C106)/(0.25*SUM($C$16:C106))</f>
        <v>3.9022835952505296E-2</v>
      </c>
    </row>
    <row r="107" spans="1:5" x14ac:dyDescent="0.25">
      <c r="A107">
        <f t="shared" si="5"/>
        <v>92</v>
      </c>
      <c r="B107">
        <f t="shared" si="6"/>
        <v>4.2750000000000017E-2</v>
      </c>
      <c r="C107">
        <f t="shared" si="4"/>
        <v>0.37605010114068338</v>
      </c>
      <c r="D107">
        <f t="shared" si="7"/>
        <v>6.5564838851689622E-2</v>
      </c>
      <c r="E107">
        <f>(1-C107)/(0.25*SUM($C$16:C107))</f>
        <v>3.9179521456640387E-2</v>
      </c>
    </row>
    <row r="108" spans="1:5" x14ac:dyDescent="0.25">
      <c r="A108">
        <f t="shared" si="5"/>
        <v>93</v>
      </c>
      <c r="B108">
        <f t="shared" si="6"/>
        <v>4.3000000000000017E-2</v>
      </c>
      <c r="C108">
        <f t="shared" si="4"/>
        <v>0.36993996358037484</v>
      </c>
      <c r="D108">
        <f t="shared" si="7"/>
        <v>6.6066261143273408E-2</v>
      </c>
      <c r="E108">
        <f>(1-C108)/(0.25*SUM($C$16:C108))</f>
        <v>3.9334761583426012E-2</v>
      </c>
    </row>
    <row r="109" spans="1:5" x14ac:dyDescent="0.25">
      <c r="A109">
        <f t="shared" si="5"/>
        <v>94</v>
      </c>
      <c r="B109">
        <f t="shared" si="6"/>
        <v>4.3250000000000018E-2</v>
      </c>
      <c r="C109">
        <f t="shared" si="4"/>
        <v>0.36388422963085426</v>
      </c>
      <c r="D109">
        <f t="shared" si="7"/>
        <v>6.6567698805346964E-2</v>
      </c>
      <c r="E109">
        <f>(1-C109)/(0.25*SUM($C$16:C109))</f>
        <v>3.9488553244518186E-2</v>
      </c>
    </row>
    <row r="110" spans="1:5" x14ac:dyDescent="0.25">
      <c r="A110">
        <f t="shared" si="5"/>
        <v>95</v>
      </c>
      <c r="B110">
        <f t="shared" si="6"/>
        <v>4.3500000000000018E-2</v>
      </c>
      <c r="C110">
        <f t="shared" si="4"/>
        <v>0.3578834940306575</v>
      </c>
      <c r="D110">
        <f t="shared" si="7"/>
        <v>6.7069151836130381E-2</v>
      </c>
      <c r="E110">
        <f>(1-C110)/(0.25*SUM($C$16:C110))</f>
        <v>3.9640893600853738E-2</v>
      </c>
    </row>
    <row r="111" spans="1:5" x14ac:dyDescent="0.25">
      <c r="A111">
        <f t="shared" si="5"/>
        <v>96</v>
      </c>
      <c r="B111">
        <f t="shared" si="6"/>
        <v>4.3750000000000018E-2</v>
      </c>
      <c r="C111">
        <f t="shared" si="4"/>
        <v>0.35193832136597492</v>
      </c>
      <c r="D111">
        <f t="shared" si="7"/>
        <v>6.7570620233769141E-2</v>
      </c>
      <c r="E111">
        <f>(1-C111)/(0.25*SUM($C$16:C111))</f>
        <v>3.9791780063812877E-2</v>
      </c>
    </row>
    <row r="112" spans="1:5" x14ac:dyDescent="0.25">
      <c r="A112">
        <f t="shared" si="5"/>
        <v>97</v>
      </c>
      <c r="B112">
        <f t="shared" si="6"/>
        <v>4.4000000000000018E-2</v>
      </c>
      <c r="C112">
        <f t="shared" si="4"/>
        <v>0.34604924629555955</v>
      </c>
      <c r="D112">
        <f t="shared" si="7"/>
        <v>6.8072103996267508E-2</v>
      </c>
      <c r="E112">
        <f>(1-C112)/(0.25*SUM($C$16:C112))</f>
        <v>3.9941210296287125E-2</v>
      </c>
    </row>
    <row r="113" spans="1:5" x14ac:dyDescent="0.25">
      <c r="A113">
        <f t="shared" si="5"/>
        <v>98</v>
      </c>
      <c r="B113">
        <f t="shared" si="6"/>
        <v>4.4250000000000018E-2</v>
      </c>
      <c r="C113">
        <f t="shared" si="4"/>
        <v>0.34021677379023957</v>
      </c>
      <c r="D113">
        <f t="shared" si="7"/>
        <v>6.8573603121826032E-2</v>
      </c>
      <c r="E113">
        <f>(1-C113)/(0.25*SUM($C$16:C113))</f>
        <v>4.0089182213652534E-2</v>
      </c>
    </row>
    <row r="114" spans="1:5" x14ac:dyDescent="0.25">
      <c r="A114">
        <f t="shared" si="5"/>
        <v>99</v>
      </c>
      <c r="B114">
        <f t="shared" si="6"/>
        <v>4.4500000000000019E-2</v>
      </c>
      <c r="C114">
        <f t="shared" si="4"/>
        <v>0.33444137938667617</v>
      </c>
      <c r="D114">
        <f t="shared" si="7"/>
        <v>6.9075117608409897E-2</v>
      </c>
      <c r="E114">
        <f>(1-C114)/(0.25*SUM($C$16:C114))</f>
        <v>4.023569398464226E-2</v>
      </c>
    </row>
    <row r="115" spans="1:5" x14ac:dyDescent="0.25">
      <c r="A115">
        <f t="shared" si="5"/>
        <v>100</v>
      </c>
      <c r="B115">
        <f t="shared" si="6"/>
        <v>4.4750000000000019E-2</v>
      </c>
      <c r="C115">
        <f t="shared" si="4"/>
        <v>0.3287235094548705</v>
      </c>
      <c r="D115">
        <f t="shared" si="7"/>
        <v>6.9576647454120177E-2</v>
      </c>
      <c r="E115">
        <f>(1-C115)/(0.25*SUM($C$16:C115))</f>
        <v>4.0380744032120754E-2</v>
      </c>
    </row>
    <row r="116" spans="1:5" x14ac:dyDescent="0.25">
      <c r="A116">
        <f t="shared" si="5"/>
        <v>101</v>
      </c>
      <c r="B116">
        <f t="shared" si="6"/>
        <v>4.5000000000000019E-2</v>
      </c>
      <c r="C116">
        <f t="shared" si="4"/>
        <v>0.32306358147901149</v>
      </c>
      <c r="D116">
        <f t="shared" si="7"/>
        <v>7.0078192657277327E-2</v>
      </c>
      <c r="E116">
        <f>(1-C116)/(0.25*SUM($C$16:C116))</f>
        <v>4.0524331033756182E-2</v>
      </c>
    </row>
    <row r="117" spans="1:5" x14ac:dyDescent="0.25">
      <c r="A117">
        <f t="shared" si="5"/>
        <v>102</v>
      </c>
      <c r="B117">
        <f t="shared" si="6"/>
        <v>4.5250000000000019E-2</v>
      </c>
      <c r="C117">
        <f t="shared" si="4"/>
        <v>0.31746198435128986</v>
      </c>
      <c r="D117">
        <f t="shared" si="7"/>
        <v>7.0579753215718632E-2</v>
      </c>
      <c r="E117">
        <f>(1-C117)/(0.25*SUM($C$16:C117))</f>
        <v>4.0666453922585451E-2</v>
      </c>
    </row>
    <row r="118" spans="1:5" x14ac:dyDescent="0.25">
      <c r="A118">
        <f t="shared" si="5"/>
        <v>103</v>
      </c>
      <c r="B118">
        <f t="shared" si="6"/>
        <v>4.550000000000002E-2</v>
      </c>
      <c r="C118">
        <f t="shared" si="4"/>
        <v>0.31191907867812269</v>
      </c>
      <c r="D118">
        <f t="shared" si="7"/>
        <v>7.1081329127507864E-2</v>
      </c>
      <c r="E118">
        <f>(1-C118)/(0.25*SUM($C$16:C118))</f>
        <v>4.0807111887477238E-2</v>
      </c>
    </row>
    <row r="119" spans="1:5" x14ac:dyDescent="0.25">
      <c r="A119">
        <f t="shared" si="5"/>
        <v>104</v>
      </c>
      <c r="B119">
        <f t="shared" si="6"/>
        <v>4.575000000000002E-2</v>
      </c>
      <c r="C119">
        <f t="shared" si="4"/>
        <v>0.30643519709839229</v>
      </c>
      <c r="D119">
        <f t="shared" si="7"/>
        <v>7.1582920391088045E-2</v>
      </c>
      <c r="E119">
        <f>(1-C119)/(0.25*SUM($C$16:C119))</f>
        <v>4.0946304373488465E-2</v>
      </c>
    </row>
    <row r="120" spans="1:5" x14ac:dyDescent="0.25">
      <c r="A120">
        <f t="shared" si="5"/>
        <v>105</v>
      </c>
      <c r="B120">
        <f t="shared" si="6"/>
        <v>4.600000000000002E-2</v>
      </c>
      <c r="C120">
        <f t="shared" si="4"/>
        <v>0.30101064461334087</v>
      </c>
      <c r="D120">
        <f t="shared" si="7"/>
        <v>7.2084527004278698E-2</v>
      </c>
      <c r="E120">
        <f>(1-C120)/(0.25*SUM($C$16:C120))</f>
        <v>4.1084031082107397E-2</v>
      </c>
    </row>
    <row r="121" spans="1:5" x14ac:dyDescent="0.25">
      <c r="A121">
        <f t="shared" si="5"/>
        <v>106</v>
      </c>
      <c r="B121">
        <f t="shared" si="6"/>
        <v>4.625000000000002E-2</v>
      </c>
      <c r="C121">
        <f t="shared" si="4"/>
        <v>0.29564569892753506</v>
      </c>
      <c r="D121">
        <f t="shared" si="7"/>
        <v>7.2586148965025465E-2</v>
      </c>
      <c r="E121">
        <f>(1-C121)/(0.25*SUM($C$16:C121))</f>
        <v>4.1220291971390287E-2</v>
      </c>
    </row>
    <row r="122" spans="1:5" x14ac:dyDescent="0.25">
      <c r="A122">
        <f t="shared" si="5"/>
        <v>107</v>
      </c>
      <c r="B122">
        <f t="shared" si="6"/>
        <v>4.650000000000002E-2</v>
      </c>
      <c r="C122">
        <f t="shared" si="4"/>
        <v>0.29034061080047291</v>
      </c>
      <c r="D122">
        <f t="shared" si="7"/>
        <v>7.3087786271936572E-2</v>
      </c>
      <c r="E122">
        <f>(1-C122)/(0.25*SUM($C$16:C122))</f>
        <v>4.1355087255988743E-2</v>
      </c>
    </row>
    <row r="123" spans="1:5" x14ac:dyDescent="0.25">
      <c r="A123">
        <f t="shared" si="5"/>
        <v>108</v>
      </c>
      <c r="B123">
        <f t="shared" si="6"/>
        <v>4.6750000000000021E-2</v>
      </c>
      <c r="C123">
        <f t="shared" si="4"/>
        <v>0.2850956044085422</v>
      </c>
      <c r="D123">
        <f t="shared" si="7"/>
        <v>7.3589438922595285E-2</v>
      </c>
      <c r="E123">
        <f>(1-C123)/(0.25*SUM($C$16:C123))</f>
        <v>4.1488417407057179E-2</v>
      </c>
    </row>
    <row r="124" spans="1:5" x14ac:dyDescent="0.25">
      <c r="A124">
        <f t="shared" si="5"/>
        <v>109</v>
      </c>
      <c r="B124">
        <f t="shared" si="6"/>
        <v>4.7000000000000021E-2</v>
      </c>
      <c r="C124">
        <f t="shared" si="4"/>
        <v>0.27991087771662637</v>
      </c>
      <c r="D124">
        <f t="shared" si="7"/>
        <v>7.4091106915318505E-2</v>
      </c>
      <c r="E124">
        <f>(1-C124)/(0.25*SUM($C$16:C124))</f>
        <v>4.1620283152054079E-2</v>
      </c>
    </row>
    <row r="125" spans="1:5" x14ac:dyDescent="0.25">
      <c r="A125">
        <f t="shared" si="5"/>
        <v>110</v>
      </c>
      <c r="B125">
        <f t="shared" si="6"/>
        <v>4.7250000000000021E-2</v>
      </c>
      <c r="C125">
        <f t="shared" si="4"/>
        <v>0.2747866028590949</v>
      </c>
      <c r="D125">
        <f t="shared" si="7"/>
        <v>7.4592790248352969E-2</v>
      </c>
      <c r="E125">
        <f>(1-C125)/(0.25*SUM($C$16:C125))</f>
        <v>4.1750685474424946E-2</v>
      </c>
    </row>
    <row r="126" spans="1:5" x14ac:dyDescent="0.25">
      <c r="A126">
        <f t="shared" si="5"/>
        <v>111</v>
      </c>
      <c r="B126">
        <f t="shared" si="6"/>
        <v>4.7500000000000021E-2</v>
      </c>
      <c r="C126">
        <f t="shared" si="4"/>
        <v>0.26972292652969226</v>
      </c>
      <c r="D126">
        <f t="shared" si="7"/>
        <v>7.5094488919468461E-2</v>
      </c>
      <c r="E126">
        <f>(1-C126)/(0.25*SUM($C$16:C126))</f>
        <v>4.187962561316786E-2</v>
      </c>
    </row>
    <row r="127" spans="1:5" x14ac:dyDescent="0.25">
      <c r="A127">
        <f t="shared" si="5"/>
        <v>112</v>
      </c>
      <c r="B127">
        <f t="shared" si="6"/>
        <v>4.7750000000000022E-2</v>
      </c>
      <c r="C127">
        <f t="shared" si="4"/>
        <v>0.26471997037978284</v>
      </c>
      <c r="D127">
        <f t="shared" si="7"/>
        <v>7.5596202926917933E-2</v>
      </c>
      <c r="E127">
        <f>(1-C127)/(0.25*SUM($C$16:C127))</f>
        <v>4.2007105062286436E-2</v>
      </c>
    </row>
    <row r="128" spans="1:5" x14ac:dyDescent="0.25">
      <c r="A128">
        <f t="shared" si="5"/>
        <v>113</v>
      </c>
      <c r="B128">
        <f t="shared" si="6"/>
        <v>4.8000000000000022E-2</v>
      </c>
      <c r="C128">
        <f t="shared" si="4"/>
        <v>0.25977783142459698</v>
      </c>
      <c r="D128">
        <f t="shared" si="7"/>
        <v>7.609793226902628E-2</v>
      </c>
      <c r="E128">
        <f>(1-C128)/(0.25*SUM($C$16:C128))</f>
        <v>4.2133125570123622E-2</v>
      </c>
    </row>
    <row r="129" spans="1:5" x14ac:dyDescent="0.25">
      <c r="A129">
        <f t="shared" si="5"/>
        <v>114</v>
      </c>
      <c r="B129">
        <f t="shared" si="6"/>
        <v>4.8250000000000022E-2</v>
      </c>
      <c r="C129">
        <f t="shared" si="4"/>
        <v>0.25489658245704383</v>
      </c>
      <c r="D129">
        <f t="shared" si="7"/>
        <v>7.6599676943502892E-2</v>
      </c>
      <c r="E129">
        <f>(1-C129)/(0.25*SUM($C$16:C129))</f>
        <v>4.2257689138575173E-2</v>
      </c>
    </row>
    <row r="130" spans="1:5" x14ac:dyDescent="0.25">
      <c r="A130">
        <f t="shared" si="5"/>
        <v>115</v>
      </c>
      <c r="B130">
        <f t="shared" si="6"/>
        <v>4.8500000000000022E-2</v>
      </c>
      <c r="C130">
        <f t="shared" si="4"/>
        <v>0.25007627246852154</v>
      </c>
      <c r="D130">
        <f t="shared" si="7"/>
        <v>7.7101436948666446E-2</v>
      </c>
      <c r="E130">
        <f>(1-C130)/(0.25*SUM($C$16:C130))</f>
        <v>4.2380798022189262E-2</v>
      </c>
    </row>
    <row r="131" spans="1:5" x14ac:dyDescent="0.25">
      <c r="A131">
        <f t="shared" si="5"/>
        <v>116</v>
      </c>
      <c r="B131">
        <f t="shared" si="6"/>
        <v>4.8750000000000022E-2</v>
      </c>
      <c r="C131">
        <f t="shared" si="4"/>
        <v>0.24531692707641475</v>
      </c>
      <c r="D131">
        <f t="shared" si="7"/>
        <v>7.7603212282603806E-2</v>
      </c>
      <c r="E131">
        <f>(1-C131)/(0.25*SUM($C$16:C131))</f>
        <v>4.2502454727144173E-2</v>
      </c>
    </row>
    <row r="132" spans="1:5" x14ac:dyDescent="0.25">
      <c r="A132">
        <f t="shared" si="5"/>
        <v>117</v>
      </c>
      <c r="B132">
        <f t="shared" si="6"/>
        <v>4.9000000000000023E-2</v>
      </c>
      <c r="C132">
        <f t="shared" si="4"/>
        <v>0.2406185489577696</v>
      </c>
      <c r="D132">
        <f t="shared" si="7"/>
        <v>7.8105002943389401E-2</v>
      </c>
      <c r="E132">
        <f>(1-C132)/(0.25*SUM($C$16:C132))</f>
        <v>4.2622662010107788E-2</v>
      </c>
    </row>
    <row r="133" spans="1:5" x14ac:dyDescent="0.25">
      <c r="A133">
        <f t="shared" si="5"/>
        <v>118</v>
      </c>
      <c r="B133">
        <f t="shared" si="6"/>
        <v>4.9250000000000023E-2</v>
      </c>
      <c r="C133">
        <f t="shared" si="4"/>
        <v>0.23598111828872395</v>
      </c>
      <c r="D133">
        <f t="shared" si="7"/>
        <v>7.860680892903904E-2</v>
      </c>
      <c r="E133">
        <f>(1-C133)/(0.25*SUM($C$16:C133))</f>
        <v>4.2741422876977755E-2</v>
      </c>
    </row>
    <row r="134" spans="1:5" x14ac:dyDescent="0.25">
      <c r="A134">
        <f t="shared" si="5"/>
        <v>119</v>
      </c>
      <c r="B134">
        <f t="shared" si="6"/>
        <v>4.9500000000000023E-2</v>
      </c>
      <c r="C134">
        <f t="shared" si="4"/>
        <v>0.23140459318923695</v>
      </c>
      <c r="D134">
        <f t="shared" si="7"/>
        <v>7.9108630237852751E-2</v>
      </c>
      <c r="E134">
        <f>(1-C134)/(0.25*SUM($C$16:C134))</f>
        <v>4.285874058150356E-2</v>
      </c>
    </row>
    <row r="135" spans="1:5" x14ac:dyDescent="0.25">
      <c r="A135">
        <f t="shared" si="5"/>
        <v>120</v>
      </c>
      <c r="B135">
        <f t="shared" si="6"/>
        <v>4.9750000000000023E-2</v>
      </c>
      <c r="C135">
        <f t="shared" si="4"/>
        <v>0.22688891017274151</v>
      </c>
      <c r="D135">
        <f t="shared" si="7"/>
        <v>7.9610466867815255E-2</v>
      </c>
      <c r="E135">
        <f>(1-C135)/(0.25*SUM($C$16:C135))</f>
        <v>4.2974618623787493E-2</v>
      </c>
    </row>
    <row r="137" spans="1:5" x14ac:dyDescent="0.25">
      <c r="A137" t="s">
        <v>17</v>
      </c>
    </row>
    <row r="138" spans="1:5" x14ac:dyDescent="0.25">
      <c r="A138" t="s">
        <v>6</v>
      </c>
      <c r="B138">
        <v>2.4000559539104849E-2</v>
      </c>
    </row>
    <row r="140" spans="1:5" x14ac:dyDescent="0.25">
      <c r="A140" t="s">
        <v>8</v>
      </c>
      <c r="B140" t="s">
        <v>18</v>
      </c>
      <c r="C140" s="2" t="s">
        <v>14</v>
      </c>
      <c r="D140" s="2" t="s">
        <v>15</v>
      </c>
    </row>
    <row r="141" spans="1:5" x14ac:dyDescent="0.25">
      <c r="A141">
        <v>1</v>
      </c>
      <c r="B141">
        <v>1.7999999999999999E-2</v>
      </c>
      <c r="C141">
        <f>1/(1+B141/4)</f>
        <v>0.99552015928322557</v>
      </c>
      <c r="D141">
        <v>1.7999999999999999E-2</v>
      </c>
    </row>
    <row r="142" spans="1:5" x14ac:dyDescent="0.25">
      <c r="A142">
        <v>2</v>
      </c>
      <c r="B142">
        <f>B141+0.00125/4</f>
        <v>1.8312499999999999E-2</v>
      </c>
      <c r="C142">
        <f t="shared" ref="C142:C145" si="8">1/(1+B142/4)^A142</f>
        <v>0.99090624605411814</v>
      </c>
      <c r="D142">
        <f>(C141/C142-1)/0.25</f>
        <v>1.8625024304692595E-2</v>
      </c>
    </row>
    <row r="143" spans="1:5" x14ac:dyDescent="0.25">
      <c r="A143">
        <v>3</v>
      </c>
      <c r="B143">
        <f t="shared" ref="B143:B145" si="9">B142+0.00125/4</f>
        <v>1.8624999999999999E-2</v>
      </c>
      <c r="C143">
        <f t="shared" si="8"/>
        <v>0.98616033148354387</v>
      </c>
      <c r="D143">
        <f t="shared" ref="D143:D145" si="10">(C142/C143-1)/0.25</f>
        <v>1.9250072910293348E-2</v>
      </c>
    </row>
    <row r="144" spans="1:5" x14ac:dyDescent="0.25">
      <c r="A144">
        <v>4</v>
      </c>
      <c r="B144">
        <f t="shared" si="9"/>
        <v>1.8937499999999999E-2</v>
      </c>
      <c r="C144">
        <f t="shared" si="8"/>
        <v>0.98128453816352701</v>
      </c>
      <c r="D144">
        <f t="shared" si="10"/>
        <v>1.9875145813025519E-2</v>
      </c>
    </row>
    <row r="145" spans="1:4" x14ac:dyDescent="0.25">
      <c r="A145">
        <v>5</v>
      </c>
      <c r="B145">
        <f t="shared" si="9"/>
        <v>1.925E-2</v>
      </c>
      <c r="C145">
        <f t="shared" si="8"/>
        <v>0.97628103852976389</v>
      </c>
      <c r="D145">
        <f t="shared" si="10"/>
        <v>2.0500243009116126E-2</v>
      </c>
    </row>
    <row r="147" spans="1:4" x14ac:dyDescent="0.25">
      <c r="C147" t="s">
        <v>19</v>
      </c>
      <c r="D147">
        <v>2.0500243009116126E-2</v>
      </c>
    </row>
    <row r="149" spans="1:4" x14ac:dyDescent="0.25">
      <c r="A149" t="s">
        <v>20</v>
      </c>
      <c r="B149">
        <f>C145*1000000*0.25*(D145-B138)</f>
        <v>-854.32316427007254</v>
      </c>
    </row>
    <row r="151" spans="1:4" x14ac:dyDescent="0.25">
      <c r="A151" t="s">
        <v>21</v>
      </c>
      <c r="B151" s="2" t="s">
        <v>23</v>
      </c>
      <c r="C151" s="2" t="s">
        <v>27</v>
      </c>
    </row>
    <row r="152" spans="1:4" x14ac:dyDescent="0.25">
      <c r="B152" s="3">
        <f>2*RATE(8,6.75/2,-106-21.125/32,100)</f>
        <v>4.8963540983270527E-2</v>
      </c>
      <c r="C152" s="4">
        <f>PV((0.0489635+0)/2,8,-6.75/2,-100)</f>
        <v>106.6601715578505</v>
      </c>
    </row>
    <row r="153" spans="1:4" x14ac:dyDescent="0.25">
      <c r="A153" s="1"/>
      <c r="B153" s="3">
        <f>B152+0.001</f>
        <v>4.9963540983270528E-2</v>
      </c>
      <c r="C153" s="4">
        <f>PV((0.0489635+0.001)/2,8,-6.75/2,-100)</f>
        <v>106.28744477192441</v>
      </c>
    </row>
    <row r="154" spans="1:4" x14ac:dyDescent="0.25">
      <c r="A154" s="1"/>
      <c r="B154" s="3">
        <f>B152-0.001</f>
        <v>4.7963540983270526E-2</v>
      </c>
      <c r="C154" s="4">
        <f>PV((0.0489635-0.001)/2,8,-6.75/2,-100)</f>
        <v>107.03447764454442</v>
      </c>
    </row>
    <row r="155" spans="1:4" x14ac:dyDescent="0.25">
      <c r="A155" s="1"/>
    </row>
    <row r="156" spans="1:4" x14ac:dyDescent="0.25">
      <c r="A156" s="1" t="s">
        <v>0</v>
      </c>
      <c r="B156" s="1" t="s">
        <v>24</v>
      </c>
      <c r="C156">
        <f>-(C153-C154)/0.002*0.0001</f>
        <v>3.735164363100054E-2</v>
      </c>
    </row>
    <row r="157" spans="1:4" x14ac:dyDescent="0.25">
      <c r="A157" s="1" t="s">
        <v>2</v>
      </c>
      <c r="B157" s="1" t="s">
        <v>26</v>
      </c>
      <c r="C157" s="4">
        <f>10000*C156/C152</f>
        <v>3.5019298286747742</v>
      </c>
    </row>
    <row r="158" spans="1:4" x14ac:dyDescent="0.25">
      <c r="A158" s="1" t="s">
        <v>4</v>
      </c>
      <c r="B158" s="1" t="s">
        <v>25</v>
      </c>
      <c r="C158" s="4">
        <f>(C153-2*C152+C154)/0.001^2/C152</f>
        <v>14.806846311635327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Lixin</dc:creator>
  <cp:lastModifiedBy>WU, Lixin</cp:lastModifiedBy>
  <dcterms:created xsi:type="dcterms:W3CDTF">2015-11-13T08:00:03Z</dcterms:created>
  <dcterms:modified xsi:type="dcterms:W3CDTF">2016-03-21T08:48:04Z</dcterms:modified>
</cp:coreProperties>
</file>