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8755" windowHeight="12075" activeTab="2"/>
  </bookViews>
  <sheets>
    <sheet name="Sheet1" sheetId="3" r:id="rId1"/>
    <sheet name="data" sheetId="1" r:id="rId2"/>
    <sheet name="overview" sheetId="2" r:id="rId3"/>
  </sheets>
  <externalReferences>
    <externalReference r:id="rId4"/>
    <externalReference r:id="rId5"/>
  </externalReferences>
  <definedNames>
    <definedName name="_xlnm._FilterDatabase" localSheetId="1" hidden="1">data!$A$1:$FC$163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J6" i="2" l="1"/>
  <c r="J7" i="2"/>
  <c r="R2" i="1"/>
  <c r="X2" i="1"/>
  <c r="Y2" i="1"/>
  <c r="Z2" i="1"/>
  <c r="AA2" i="1"/>
  <c r="AB2" i="1"/>
  <c r="AC2" i="1"/>
  <c r="AH2" i="1"/>
  <c r="AN2" i="1"/>
  <c r="AO2" i="1"/>
  <c r="AP2" i="1"/>
  <c r="AQ2" i="1"/>
  <c r="AR2" i="1"/>
  <c r="AS2" i="1"/>
  <c r="DI2" i="1"/>
  <c r="DJ2" i="1"/>
  <c r="DK2" i="1"/>
  <c r="DL2" i="1"/>
  <c r="DM2" i="1"/>
  <c r="R3" i="1"/>
  <c r="X3" i="1"/>
  <c r="Y3" i="1"/>
  <c r="Z3" i="1"/>
  <c r="AA3" i="1"/>
  <c r="AB3" i="1"/>
  <c r="AC3" i="1"/>
  <c r="AH3" i="1"/>
  <c r="AN3" i="1"/>
  <c r="AO3" i="1"/>
  <c r="AP3" i="1"/>
  <c r="AQ3" i="1"/>
  <c r="AR3" i="1"/>
  <c r="AS3" i="1"/>
  <c r="DI3" i="1"/>
  <c r="DJ3" i="1"/>
  <c r="DK3" i="1"/>
  <c r="DL3" i="1"/>
  <c r="DM3" i="1"/>
  <c r="R4" i="1"/>
  <c r="X4" i="1"/>
  <c r="Y4" i="1"/>
  <c r="Z4" i="1"/>
  <c r="AA4" i="1"/>
  <c r="AB4" i="1"/>
  <c r="AC4" i="1"/>
  <c r="AH4" i="1"/>
  <c r="AN4" i="1"/>
  <c r="AO4" i="1"/>
  <c r="AP4" i="1"/>
  <c r="AQ4" i="1"/>
  <c r="AR4" i="1"/>
  <c r="AS4" i="1"/>
  <c r="DI4" i="1"/>
  <c r="DJ4" i="1"/>
  <c r="DK4" i="1"/>
  <c r="DL4" i="1"/>
  <c r="DM4" i="1"/>
  <c r="R5" i="1"/>
  <c r="X5" i="1"/>
  <c r="Y5" i="1"/>
  <c r="Z5" i="1"/>
  <c r="AA5" i="1"/>
  <c r="AB5" i="1"/>
  <c r="AC5" i="1"/>
  <c r="AH5" i="1"/>
  <c r="AN5" i="1"/>
  <c r="AO5" i="1"/>
  <c r="AP5" i="1"/>
  <c r="AQ5" i="1"/>
  <c r="AR5" i="1"/>
  <c r="AS5" i="1"/>
  <c r="DI5" i="1"/>
  <c r="DJ5" i="1"/>
  <c r="DK5" i="1"/>
  <c r="DL5" i="1"/>
  <c r="DM5" i="1"/>
  <c r="R6" i="1"/>
  <c r="X6" i="1"/>
  <c r="Y6" i="1"/>
  <c r="Z6" i="1"/>
  <c r="AA6" i="1"/>
  <c r="AB6" i="1"/>
  <c r="AC6" i="1"/>
  <c r="AH6" i="1"/>
  <c r="AN6" i="1"/>
  <c r="AO6" i="1"/>
  <c r="AP6" i="1"/>
  <c r="AQ6" i="1"/>
  <c r="AR6" i="1"/>
  <c r="AS6" i="1"/>
  <c r="DI6" i="1"/>
  <c r="DJ6" i="1"/>
  <c r="DK6" i="1"/>
  <c r="DL6" i="1"/>
  <c r="DM6" i="1"/>
  <c r="R7" i="1"/>
  <c r="X7" i="1"/>
  <c r="Y7" i="1"/>
  <c r="Z7" i="1"/>
  <c r="AA7" i="1"/>
  <c r="AB7" i="1"/>
  <c r="AC7" i="1"/>
  <c r="AH7" i="1"/>
  <c r="AN7" i="1"/>
  <c r="AO7" i="1"/>
  <c r="AP7" i="1"/>
  <c r="AQ7" i="1"/>
  <c r="AR7" i="1"/>
  <c r="AS7" i="1"/>
  <c r="DI7" i="1"/>
  <c r="DJ7" i="1"/>
  <c r="DK7" i="1"/>
  <c r="DL7" i="1"/>
  <c r="DM7" i="1"/>
  <c r="R8" i="1"/>
  <c r="X8" i="1"/>
  <c r="Y8" i="1"/>
  <c r="Z8" i="1"/>
  <c r="AA8" i="1"/>
  <c r="AB8" i="1"/>
  <c r="AC8" i="1"/>
  <c r="AH8" i="1"/>
  <c r="AN8" i="1"/>
  <c r="AO8" i="1"/>
  <c r="AP8" i="1"/>
  <c r="AQ8" i="1"/>
  <c r="AR8" i="1"/>
  <c r="AS8" i="1"/>
  <c r="DI8" i="1"/>
  <c r="DJ8" i="1"/>
  <c r="DK8" i="1"/>
  <c r="DL8" i="1"/>
  <c r="DM8" i="1"/>
  <c r="R9" i="1"/>
  <c r="X9" i="1"/>
  <c r="Y9" i="1"/>
  <c r="Z9" i="1"/>
  <c r="AA9" i="1"/>
  <c r="AB9" i="1"/>
  <c r="AC9" i="1"/>
  <c r="AH9" i="1"/>
  <c r="AN9" i="1"/>
  <c r="AO9" i="1"/>
  <c r="AP9" i="1"/>
  <c r="AQ9" i="1"/>
  <c r="AR9" i="1"/>
  <c r="AS9" i="1"/>
  <c r="DI9" i="1"/>
  <c r="DJ9" i="1"/>
  <c r="DK9" i="1"/>
  <c r="DL9" i="1"/>
  <c r="DM9" i="1"/>
  <c r="R10" i="1"/>
  <c r="X10" i="1"/>
  <c r="Y10" i="1"/>
  <c r="Z10" i="1"/>
  <c r="AA10" i="1"/>
  <c r="AB10" i="1"/>
  <c r="AC10" i="1"/>
  <c r="AH10" i="1"/>
  <c r="AN10" i="1"/>
  <c r="AO10" i="1"/>
  <c r="AP10" i="1"/>
  <c r="AQ10" i="1"/>
  <c r="AR10" i="1"/>
  <c r="AS10" i="1"/>
  <c r="DI10" i="1"/>
  <c r="DJ10" i="1"/>
  <c r="DK10" i="1"/>
  <c r="DL10" i="1"/>
  <c r="DM10" i="1"/>
  <c r="R11" i="1"/>
  <c r="X11" i="1"/>
  <c r="Y11" i="1"/>
  <c r="Z11" i="1"/>
  <c r="AA11" i="1"/>
  <c r="AB11" i="1"/>
  <c r="AC11" i="1"/>
  <c r="AH11" i="1"/>
  <c r="AN11" i="1"/>
  <c r="AO11" i="1"/>
  <c r="AP11" i="1"/>
  <c r="AQ11" i="1"/>
  <c r="AR11" i="1"/>
  <c r="AS11" i="1"/>
  <c r="DI11" i="1"/>
  <c r="DJ11" i="1"/>
  <c r="DK11" i="1"/>
  <c r="DL11" i="1"/>
  <c r="DM11" i="1"/>
  <c r="R12" i="1"/>
  <c r="X12" i="1"/>
  <c r="Y12" i="1"/>
  <c r="Z12" i="1"/>
  <c r="AA12" i="1"/>
  <c r="AB12" i="1"/>
  <c r="AC12" i="1"/>
  <c r="AH12" i="1"/>
  <c r="AN12" i="1"/>
  <c r="AO12" i="1"/>
  <c r="AP12" i="1"/>
  <c r="AQ12" i="1"/>
  <c r="AR12" i="1"/>
  <c r="AS12" i="1"/>
  <c r="DI12" i="1"/>
  <c r="DJ12" i="1"/>
  <c r="DK12" i="1"/>
  <c r="DL12" i="1"/>
  <c r="DM12" i="1"/>
  <c r="R13" i="1"/>
  <c r="X13" i="1"/>
  <c r="Y13" i="1"/>
  <c r="Z13" i="1"/>
  <c r="AA13" i="1"/>
  <c r="AB13" i="1"/>
  <c r="AC13" i="1"/>
  <c r="AH13" i="1"/>
  <c r="AN13" i="1"/>
  <c r="AO13" i="1"/>
  <c r="AP13" i="1"/>
  <c r="AQ13" i="1"/>
  <c r="AR13" i="1"/>
  <c r="AS13" i="1"/>
  <c r="DI13" i="1"/>
  <c r="DJ13" i="1"/>
  <c r="DK13" i="1"/>
  <c r="DL13" i="1"/>
  <c r="DM13" i="1"/>
  <c r="R14" i="1"/>
  <c r="X14" i="1"/>
  <c r="Y14" i="1"/>
  <c r="Z14" i="1"/>
  <c r="AA14" i="1"/>
  <c r="AB14" i="1"/>
  <c r="AC14" i="1"/>
  <c r="AH14" i="1"/>
  <c r="AN14" i="1"/>
  <c r="AO14" i="1"/>
  <c r="AP14" i="1"/>
  <c r="AQ14" i="1"/>
  <c r="AR14" i="1"/>
  <c r="AS14" i="1"/>
  <c r="DI14" i="1"/>
  <c r="DJ14" i="1"/>
  <c r="DK14" i="1"/>
  <c r="DL14" i="1"/>
  <c r="DM14" i="1"/>
  <c r="R15" i="1"/>
  <c r="X15" i="1"/>
  <c r="Y15" i="1"/>
  <c r="Z15" i="1"/>
  <c r="AA15" i="1"/>
  <c r="AB15" i="1"/>
  <c r="AC15" i="1"/>
  <c r="AH15" i="1"/>
  <c r="AN15" i="1"/>
  <c r="AO15" i="1"/>
  <c r="AP15" i="1"/>
  <c r="AQ15" i="1"/>
  <c r="AR15" i="1"/>
  <c r="AS15" i="1"/>
  <c r="DI15" i="1"/>
  <c r="DJ15" i="1"/>
  <c r="DK15" i="1"/>
  <c r="DL15" i="1"/>
  <c r="DM15" i="1"/>
  <c r="R16" i="1"/>
  <c r="X16" i="1"/>
  <c r="Y16" i="1"/>
  <c r="Z16" i="1"/>
  <c r="AA16" i="1"/>
  <c r="AB16" i="1"/>
  <c r="AC16" i="1"/>
  <c r="AH16" i="1"/>
  <c r="AN16" i="1"/>
  <c r="AO16" i="1"/>
  <c r="AP16" i="1"/>
  <c r="AQ16" i="1"/>
  <c r="AR16" i="1"/>
  <c r="AS16" i="1"/>
  <c r="DI16" i="1"/>
  <c r="DJ16" i="1"/>
  <c r="DK16" i="1"/>
  <c r="DL16" i="1"/>
  <c r="DM16" i="1"/>
  <c r="R17" i="1"/>
  <c r="X17" i="1"/>
  <c r="Y17" i="1"/>
  <c r="Z17" i="1"/>
  <c r="AA17" i="1"/>
  <c r="AB17" i="1"/>
  <c r="AC17" i="1"/>
  <c r="AH17" i="1"/>
  <c r="AN17" i="1"/>
  <c r="AO17" i="1"/>
  <c r="AP17" i="1"/>
  <c r="AQ17" i="1"/>
  <c r="AR17" i="1"/>
  <c r="AS17" i="1"/>
  <c r="DI17" i="1"/>
  <c r="DJ17" i="1"/>
  <c r="DK17" i="1"/>
  <c r="DL17" i="1"/>
  <c r="DM17" i="1"/>
  <c r="R18" i="1"/>
  <c r="X18" i="1"/>
  <c r="Y18" i="1"/>
  <c r="Z18" i="1"/>
  <c r="AA18" i="1"/>
  <c r="AB18" i="1"/>
  <c r="AC18" i="1"/>
  <c r="AH18" i="1"/>
  <c r="AN18" i="1"/>
  <c r="AO18" i="1"/>
  <c r="AP18" i="1"/>
  <c r="AQ18" i="1"/>
  <c r="AR18" i="1"/>
  <c r="AS18" i="1"/>
  <c r="DI18" i="1"/>
  <c r="DJ18" i="1"/>
  <c r="DK18" i="1"/>
  <c r="DL18" i="1"/>
  <c r="DM18" i="1"/>
  <c r="R19" i="1"/>
  <c r="X19" i="1"/>
  <c r="Y19" i="1"/>
  <c r="Z19" i="1"/>
  <c r="AA19" i="1"/>
  <c r="AB19" i="1"/>
  <c r="AC19" i="1"/>
  <c r="AH19" i="1"/>
  <c r="AN19" i="1"/>
  <c r="AO19" i="1"/>
  <c r="AP19" i="1"/>
  <c r="AQ19" i="1"/>
  <c r="AR19" i="1"/>
  <c r="AS19" i="1"/>
  <c r="DI19" i="1"/>
  <c r="DJ19" i="1"/>
  <c r="DK19" i="1"/>
  <c r="DL19" i="1"/>
  <c r="DM19" i="1"/>
  <c r="R20" i="1"/>
  <c r="X20" i="1"/>
  <c r="Y20" i="1"/>
  <c r="Z20" i="1"/>
  <c r="AA20" i="1"/>
  <c r="AB20" i="1"/>
  <c r="AC20" i="1"/>
  <c r="AH20" i="1"/>
  <c r="AN20" i="1"/>
  <c r="AO20" i="1"/>
  <c r="AP20" i="1"/>
  <c r="AQ20" i="1"/>
  <c r="AR20" i="1"/>
  <c r="AS20" i="1"/>
  <c r="DI20" i="1"/>
  <c r="DJ20" i="1"/>
  <c r="DK20" i="1"/>
  <c r="DL20" i="1"/>
  <c r="DM20" i="1"/>
  <c r="R21" i="1"/>
  <c r="X21" i="1"/>
  <c r="Y21" i="1"/>
  <c r="Z21" i="1"/>
  <c r="AA21" i="1"/>
  <c r="AB21" i="1"/>
  <c r="AC21" i="1"/>
  <c r="AH21" i="1"/>
  <c r="AN21" i="1"/>
  <c r="AO21" i="1"/>
  <c r="AP21" i="1"/>
  <c r="AQ21" i="1"/>
  <c r="AR21" i="1"/>
  <c r="AS21" i="1"/>
  <c r="DI21" i="1"/>
  <c r="DJ21" i="1"/>
  <c r="DK21" i="1"/>
  <c r="DL21" i="1"/>
  <c r="DM21" i="1"/>
  <c r="R22" i="1"/>
  <c r="X22" i="1"/>
  <c r="Y22" i="1"/>
  <c r="Z22" i="1"/>
  <c r="AA22" i="1"/>
  <c r="AB22" i="1"/>
  <c r="AC22" i="1"/>
  <c r="AH22" i="1"/>
  <c r="AN22" i="1"/>
  <c r="AO22" i="1"/>
  <c r="AP22" i="1"/>
  <c r="AQ22" i="1"/>
  <c r="AR22" i="1"/>
  <c r="AS22" i="1"/>
  <c r="DI22" i="1"/>
  <c r="DJ22" i="1"/>
  <c r="DK22" i="1"/>
  <c r="DL22" i="1"/>
  <c r="DM22" i="1"/>
  <c r="R23" i="1"/>
  <c r="X23" i="1"/>
  <c r="Y23" i="1"/>
  <c r="Z23" i="1"/>
  <c r="AA23" i="1"/>
  <c r="AB23" i="1"/>
  <c r="AC23" i="1"/>
  <c r="AH23" i="1"/>
  <c r="AN23" i="1"/>
  <c r="AO23" i="1"/>
  <c r="AP23" i="1"/>
  <c r="AQ23" i="1"/>
  <c r="AR23" i="1"/>
  <c r="AS23" i="1"/>
  <c r="DI23" i="1"/>
  <c r="DJ23" i="1"/>
  <c r="DK23" i="1"/>
  <c r="DL23" i="1"/>
  <c r="DM23" i="1"/>
  <c r="R24" i="1"/>
  <c r="X24" i="1"/>
  <c r="Y24" i="1"/>
  <c r="Z24" i="1"/>
  <c r="AA24" i="1"/>
  <c r="AB24" i="1"/>
  <c r="AC24" i="1"/>
  <c r="AH24" i="1"/>
  <c r="AN24" i="1"/>
  <c r="AO24" i="1"/>
  <c r="AP24" i="1"/>
  <c r="AQ24" i="1"/>
  <c r="AR24" i="1"/>
  <c r="AS24" i="1"/>
  <c r="DI24" i="1"/>
  <c r="DJ24" i="1"/>
  <c r="DK24" i="1"/>
  <c r="DL24" i="1"/>
  <c r="DM24" i="1"/>
  <c r="R25" i="1"/>
  <c r="X25" i="1"/>
  <c r="Y25" i="1"/>
  <c r="Z25" i="1"/>
  <c r="AA25" i="1"/>
  <c r="AB25" i="1"/>
  <c r="AC25" i="1"/>
  <c r="AH25" i="1"/>
  <c r="AN25" i="1"/>
  <c r="AO25" i="1"/>
  <c r="AP25" i="1"/>
  <c r="AQ25" i="1"/>
  <c r="AR25" i="1"/>
  <c r="AS25" i="1"/>
  <c r="DI25" i="1"/>
  <c r="DJ25" i="1"/>
  <c r="DK25" i="1"/>
  <c r="DL25" i="1"/>
  <c r="DM25" i="1"/>
  <c r="R26" i="1"/>
  <c r="X26" i="1"/>
  <c r="Y26" i="1"/>
  <c r="Z26" i="1"/>
  <c r="AA26" i="1"/>
  <c r="AB26" i="1"/>
  <c r="AC26" i="1"/>
  <c r="AH26" i="1"/>
  <c r="AN26" i="1"/>
  <c r="AO26" i="1"/>
  <c r="AP26" i="1"/>
  <c r="AQ26" i="1"/>
  <c r="AR26" i="1"/>
  <c r="AS26" i="1"/>
  <c r="DI26" i="1"/>
  <c r="DJ26" i="1"/>
  <c r="DK26" i="1"/>
  <c r="DL26" i="1"/>
  <c r="DM26" i="1"/>
  <c r="R27" i="1"/>
  <c r="X27" i="1"/>
  <c r="Y27" i="1"/>
  <c r="Z27" i="1"/>
  <c r="AA27" i="1"/>
  <c r="AB27" i="1"/>
  <c r="AC27" i="1"/>
  <c r="AH27" i="1"/>
  <c r="AN27" i="1"/>
  <c r="AO27" i="1"/>
  <c r="AP27" i="1"/>
  <c r="AQ27" i="1"/>
  <c r="AR27" i="1"/>
  <c r="AS27" i="1"/>
  <c r="DI27" i="1"/>
  <c r="DJ27" i="1"/>
  <c r="DK27" i="1"/>
  <c r="DL27" i="1"/>
  <c r="DM27" i="1"/>
  <c r="R28" i="1"/>
  <c r="X28" i="1"/>
  <c r="Y28" i="1"/>
  <c r="Z28" i="1"/>
  <c r="AA28" i="1"/>
  <c r="AB28" i="1"/>
  <c r="AC28" i="1"/>
  <c r="AH28" i="1"/>
  <c r="AN28" i="1"/>
  <c r="AO28" i="1"/>
  <c r="AP28" i="1"/>
  <c r="AQ28" i="1"/>
  <c r="AR28" i="1"/>
  <c r="AS28" i="1"/>
  <c r="DI28" i="1"/>
  <c r="DJ28" i="1"/>
  <c r="DK28" i="1"/>
  <c r="DL28" i="1"/>
  <c r="DM28" i="1"/>
  <c r="R29" i="1"/>
  <c r="X29" i="1"/>
  <c r="Y29" i="1"/>
  <c r="Z29" i="1"/>
  <c r="AA29" i="1"/>
  <c r="AB29" i="1"/>
  <c r="AC29" i="1"/>
  <c r="AH29" i="1"/>
  <c r="AN29" i="1"/>
  <c r="AO29" i="1"/>
  <c r="AP29" i="1"/>
  <c r="AQ29" i="1"/>
  <c r="AR29" i="1"/>
  <c r="AS29" i="1"/>
  <c r="DI29" i="1"/>
  <c r="DJ29" i="1"/>
  <c r="DK29" i="1"/>
  <c r="DL29" i="1"/>
  <c r="DM29" i="1"/>
  <c r="R30" i="1"/>
  <c r="X30" i="1"/>
  <c r="Y30" i="1"/>
  <c r="Z30" i="1"/>
  <c r="AA30" i="1"/>
  <c r="AB30" i="1"/>
  <c r="AC30" i="1"/>
  <c r="AH30" i="1"/>
  <c r="AN30" i="1"/>
  <c r="AO30" i="1"/>
  <c r="AP30" i="1"/>
  <c r="AQ30" i="1"/>
  <c r="AR30" i="1"/>
  <c r="AS30" i="1"/>
  <c r="DI30" i="1"/>
  <c r="DJ30" i="1"/>
  <c r="DK30" i="1"/>
  <c r="DL30" i="1"/>
  <c r="DM30" i="1"/>
  <c r="R31" i="1"/>
  <c r="X31" i="1"/>
  <c r="Y31" i="1"/>
  <c r="Z31" i="1"/>
  <c r="AA31" i="1"/>
  <c r="AB31" i="1"/>
  <c r="AC31" i="1"/>
  <c r="AH31" i="1"/>
  <c r="AN31" i="1"/>
  <c r="AO31" i="1"/>
  <c r="AP31" i="1"/>
  <c r="AQ31" i="1"/>
  <c r="AR31" i="1"/>
  <c r="AS31" i="1"/>
  <c r="DI31" i="1"/>
  <c r="DJ31" i="1"/>
  <c r="DK31" i="1"/>
  <c r="DL31" i="1"/>
  <c r="DM31" i="1"/>
  <c r="R32" i="1"/>
  <c r="X32" i="1"/>
  <c r="Y32" i="1"/>
  <c r="Z32" i="1"/>
  <c r="AA32" i="1"/>
  <c r="AB32" i="1"/>
  <c r="AC32" i="1"/>
  <c r="AH32" i="1"/>
  <c r="AN32" i="1"/>
  <c r="AO32" i="1"/>
  <c r="AP32" i="1"/>
  <c r="AQ32" i="1"/>
  <c r="AR32" i="1"/>
  <c r="AS32" i="1"/>
  <c r="DI32" i="1"/>
  <c r="DJ32" i="1"/>
  <c r="DK32" i="1"/>
  <c r="DL32" i="1"/>
  <c r="DM32" i="1"/>
  <c r="R33" i="1"/>
  <c r="X33" i="1"/>
  <c r="Y33" i="1"/>
  <c r="Z33" i="1"/>
  <c r="AA33" i="1"/>
  <c r="AB33" i="1"/>
  <c r="AC33" i="1"/>
  <c r="AH33" i="1"/>
  <c r="AN33" i="1"/>
  <c r="AO33" i="1"/>
  <c r="AP33" i="1"/>
  <c r="AQ33" i="1"/>
  <c r="AR33" i="1"/>
  <c r="AS33" i="1"/>
  <c r="DI33" i="1"/>
  <c r="DJ33" i="1"/>
  <c r="DK33" i="1"/>
  <c r="DL33" i="1"/>
  <c r="DM33" i="1"/>
  <c r="R34" i="1"/>
  <c r="X34" i="1"/>
  <c r="Y34" i="1"/>
  <c r="Z34" i="1"/>
  <c r="AA34" i="1"/>
  <c r="AB34" i="1"/>
  <c r="AC34" i="1"/>
  <c r="AH34" i="1"/>
  <c r="AN34" i="1"/>
  <c r="AO34" i="1"/>
  <c r="AP34" i="1"/>
  <c r="AQ34" i="1"/>
  <c r="AR34" i="1"/>
  <c r="AS34" i="1"/>
  <c r="DI34" i="1"/>
  <c r="DJ34" i="1"/>
  <c r="DK34" i="1"/>
  <c r="DL34" i="1"/>
  <c r="DM34" i="1"/>
  <c r="R35" i="1"/>
  <c r="X35" i="1"/>
  <c r="Y35" i="1"/>
  <c r="Z35" i="1"/>
  <c r="AA35" i="1"/>
  <c r="AB35" i="1"/>
  <c r="AC35" i="1"/>
  <c r="AH35" i="1"/>
  <c r="AN35" i="1"/>
  <c r="AO35" i="1"/>
  <c r="AP35" i="1"/>
  <c r="AQ35" i="1"/>
  <c r="AR35" i="1"/>
  <c r="AS35" i="1"/>
  <c r="DI35" i="1"/>
  <c r="DJ35" i="1"/>
  <c r="DK35" i="1"/>
  <c r="DL35" i="1"/>
  <c r="DM35" i="1"/>
  <c r="R36" i="1"/>
  <c r="X36" i="1"/>
  <c r="Y36" i="1"/>
  <c r="Z36" i="1"/>
  <c r="AA36" i="1"/>
  <c r="AB36" i="1"/>
  <c r="AC36" i="1"/>
  <c r="AH36" i="1"/>
  <c r="AN36" i="1"/>
  <c r="AO36" i="1"/>
  <c r="AP36" i="1"/>
  <c r="AQ36" i="1"/>
  <c r="AR36" i="1"/>
  <c r="AS36" i="1"/>
  <c r="DI36" i="1"/>
  <c r="DJ36" i="1"/>
  <c r="DK36" i="1"/>
  <c r="DL36" i="1"/>
  <c r="DM36" i="1"/>
  <c r="R37" i="1"/>
  <c r="X37" i="1"/>
  <c r="Y37" i="1"/>
  <c r="Z37" i="1"/>
  <c r="AA37" i="1"/>
  <c r="AB37" i="1"/>
  <c r="AC37" i="1"/>
  <c r="AH37" i="1"/>
  <c r="AN37" i="1"/>
  <c r="AO37" i="1"/>
  <c r="AP37" i="1"/>
  <c r="AQ37" i="1"/>
  <c r="AR37" i="1"/>
  <c r="AS37" i="1"/>
  <c r="DI37" i="1"/>
  <c r="DJ37" i="1"/>
  <c r="DK37" i="1"/>
  <c r="DL37" i="1"/>
  <c r="DM37" i="1"/>
  <c r="R38" i="1"/>
  <c r="X38" i="1"/>
  <c r="Y38" i="1"/>
  <c r="Z38" i="1"/>
  <c r="AA38" i="1"/>
  <c r="AB38" i="1"/>
  <c r="AC38" i="1"/>
  <c r="AH38" i="1"/>
  <c r="AN38" i="1"/>
  <c r="AO38" i="1"/>
  <c r="AP38" i="1"/>
  <c r="AQ38" i="1"/>
  <c r="AR38" i="1"/>
  <c r="AS38" i="1"/>
  <c r="DI38" i="1"/>
  <c r="DJ38" i="1"/>
  <c r="DK38" i="1"/>
  <c r="DL38" i="1"/>
  <c r="DM38" i="1"/>
  <c r="R39" i="1"/>
  <c r="X39" i="1"/>
  <c r="Y39" i="1"/>
  <c r="Z39" i="1"/>
  <c r="AA39" i="1"/>
  <c r="AB39" i="1"/>
  <c r="AC39" i="1"/>
  <c r="AH39" i="1"/>
  <c r="AN39" i="1"/>
  <c r="AO39" i="1"/>
  <c r="AP39" i="1"/>
  <c r="AQ39" i="1"/>
  <c r="AR39" i="1"/>
  <c r="AS39" i="1"/>
  <c r="DI39" i="1"/>
  <c r="DJ39" i="1"/>
  <c r="DK39" i="1"/>
  <c r="DL39" i="1"/>
  <c r="DM39" i="1"/>
  <c r="R40" i="1"/>
  <c r="X40" i="1"/>
  <c r="Y40" i="1"/>
  <c r="Z40" i="1"/>
  <c r="AA40" i="1"/>
  <c r="AB40" i="1"/>
  <c r="AC40" i="1"/>
  <c r="AH40" i="1"/>
  <c r="AN40" i="1"/>
  <c r="AO40" i="1"/>
  <c r="AP40" i="1"/>
  <c r="AQ40" i="1"/>
  <c r="AR40" i="1"/>
  <c r="AS40" i="1"/>
  <c r="DI40" i="1"/>
  <c r="DJ40" i="1"/>
  <c r="DK40" i="1"/>
  <c r="DL40" i="1"/>
  <c r="DM40" i="1"/>
  <c r="R41" i="1"/>
  <c r="X41" i="1"/>
  <c r="Y41" i="1"/>
  <c r="Z41" i="1"/>
  <c r="AA41" i="1"/>
  <c r="AB41" i="1"/>
  <c r="AC41" i="1"/>
  <c r="AH41" i="1"/>
  <c r="AN41" i="1"/>
  <c r="AO41" i="1"/>
  <c r="AP41" i="1"/>
  <c r="AQ41" i="1"/>
  <c r="AR41" i="1"/>
  <c r="AS41" i="1"/>
  <c r="DI41" i="1"/>
  <c r="DJ41" i="1"/>
  <c r="DK41" i="1"/>
  <c r="DL41" i="1"/>
  <c r="DM41" i="1"/>
  <c r="R42" i="1"/>
  <c r="X42" i="1"/>
  <c r="Y42" i="1"/>
  <c r="Z42" i="1"/>
  <c r="AA42" i="1"/>
  <c r="AB42" i="1"/>
  <c r="AC42" i="1"/>
  <c r="AH42" i="1"/>
  <c r="AN42" i="1"/>
  <c r="AO42" i="1"/>
  <c r="AP42" i="1"/>
  <c r="AQ42" i="1"/>
  <c r="AR42" i="1"/>
  <c r="AS42" i="1"/>
  <c r="DI42" i="1"/>
  <c r="DJ42" i="1"/>
  <c r="DK42" i="1"/>
  <c r="DL42" i="1"/>
  <c r="DM42" i="1"/>
  <c r="R43" i="1"/>
  <c r="X43" i="1"/>
  <c r="Y43" i="1"/>
  <c r="Z43" i="1"/>
  <c r="AA43" i="1"/>
  <c r="AB43" i="1"/>
  <c r="AC43" i="1"/>
  <c r="AH43" i="1"/>
  <c r="AN43" i="1"/>
  <c r="AO43" i="1"/>
  <c r="AP43" i="1"/>
  <c r="AQ43" i="1"/>
  <c r="AR43" i="1"/>
  <c r="AS43" i="1"/>
  <c r="DI43" i="1"/>
  <c r="DJ43" i="1"/>
  <c r="DK43" i="1"/>
  <c r="DL43" i="1"/>
  <c r="DM43" i="1"/>
  <c r="R44" i="1"/>
  <c r="X44" i="1"/>
  <c r="Y44" i="1"/>
  <c r="Z44" i="1"/>
  <c r="AA44" i="1"/>
  <c r="AB44" i="1"/>
  <c r="AC44" i="1"/>
  <c r="AH44" i="1"/>
  <c r="AN44" i="1"/>
  <c r="AO44" i="1"/>
  <c r="AP44" i="1"/>
  <c r="AQ44" i="1"/>
  <c r="AR44" i="1"/>
  <c r="AS44" i="1"/>
  <c r="DI44" i="1"/>
  <c r="DJ44" i="1"/>
  <c r="DK44" i="1"/>
  <c r="DL44" i="1"/>
  <c r="DM44" i="1"/>
  <c r="R45" i="1"/>
  <c r="X45" i="1"/>
  <c r="Y45" i="1"/>
  <c r="Z45" i="1"/>
  <c r="AA45" i="1"/>
  <c r="AB45" i="1"/>
  <c r="AC45" i="1"/>
  <c r="AH45" i="1"/>
  <c r="AN45" i="1"/>
  <c r="AO45" i="1"/>
  <c r="AP45" i="1"/>
  <c r="AQ45" i="1"/>
  <c r="AR45" i="1"/>
  <c r="AS45" i="1"/>
  <c r="DI45" i="1"/>
  <c r="DJ45" i="1"/>
  <c r="DK45" i="1"/>
  <c r="DL45" i="1"/>
  <c r="DM45" i="1"/>
  <c r="R46" i="1"/>
  <c r="X46" i="1"/>
  <c r="Y46" i="1"/>
  <c r="Z46" i="1"/>
  <c r="AA46" i="1"/>
  <c r="AB46" i="1"/>
  <c r="AC46" i="1"/>
  <c r="AH46" i="1"/>
  <c r="AN46" i="1"/>
  <c r="AO46" i="1"/>
  <c r="AP46" i="1"/>
  <c r="AQ46" i="1"/>
  <c r="AR46" i="1"/>
  <c r="AS46" i="1"/>
  <c r="DI46" i="1"/>
  <c r="DJ46" i="1"/>
  <c r="DK46" i="1"/>
  <c r="DL46" i="1"/>
  <c r="DM46" i="1"/>
  <c r="R47" i="1"/>
  <c r="X47" i="1"/>
  <c r="Y47" i="1"/>
  <c r="Z47" i="1"/>
  <c r="AA47" i="1"/>
  <c r="AB47" i="1"/>
  <c r="AC47" i="1"/>
  <c r="AH47" i="1"/>
  <c r="AN47" i="1"/>
  <c r="AO47" i="1"/>
  <c r="AP47" i="1"/>
  <c r="AQ47" i="1"/>
  <c r="AR47" i="1"/>
  <c r="AS47" i="1"/>
  <c r="DI47" i="1"/>
  <c r="DJ47" i="1"/>
  <c r="DK47" i="1"/>
  <c r="DL47" i="1"/>
  <c r="DM47" i="1"/>
  <c r="R48" i="1"/>
  <c r="X48" i="1"/>
  <c r="Y48" i="1"/>
  <c r="Z48" i="1"/>
  <c r="AA48" i="1"/>
  <c r="AB48" i="1"/>
  <c r="AC48" i="1"/>
  <c r="AH48" i="1"/>
  <c r="AN48" i="1"/>
  <c r="AO48" i="1"/>
  <c r="AP48" i="1"/>
  <c r="AQ48" i="1"/>
  <c r="AR48" i="1"/>
  <c r="AS48" i="1"/>
  <c r="DI48" i="1"/>
  <c r="DJ48" i="1"/>
  <c r="DK48" i="1"/>
  <c r="DL48" i="1"/>
  <c r="DM48" i="1"/>
  <c r="R49" i="1"/>
  <c r="X49" i="1"/>
  <c r="Y49" i="1"/>
  <c r="Z49" i="1"/>
  <c r="AA49" i="1"/>
  <c r="AB49" i="1"/>
  <c r="AC49" i="1"/>
  <c r="AH49" i="1"/>
  <c r="AN49" i="1"/>
  <c r="AO49" i="1"/>
  <c r="AP49" i="1"/>
  <c r="AQ49" i="1"/>
  <c r="AR49" i="1"/>
  <c r="AS49" i="1"/>
  <c r="DI49" i="1"/>
  <c r="DJ49" i="1"/>
  <c r="DK49" i="1"/>
  <c r="DL49" i="1"/>
  <c r="DM49" i="1"/>
  <c r="R50" i="1"/>
  <c r="X50" i="1"/>
  <c r="Y50" i="1"/>
  <c r="Z50" i="1"/>
  <c r="AA50" i="1"/>
  <c r="AB50" i="1"/>
  <c r="AC50" i="1"/>
  <c r="AH50" i="1"/>
  <c r="AN50" i="1"/>
  <c r="AO50" i="1"/>
  <c r="AP50" i="1"/>
  <c r="AQ50" i="1"/>
  <c r="AR50" i="1"/>
  <c r="AS50" i="1"/>
  <c r="DI50" i="1"/>
  <c r="DJ50" i="1"/>
  <c r="DK50" i="1"/>
  <c r="DL50" i="1"/>
  <c r="DM50" i="1"/>
  <c r="R51" i="1"/>
  <c r="X51" i="1"/>
  <c r="Y51" i="1"/>
  <c r="Z51" i="1"/>
  <c r="AA51" i="1"/>
  <c r="AB51" i="1"/>
  <c r="AC51" i="1"/>
  <c r="AH51" i="1"/>
  <c r="AN51" i="1"/>
  <c r="AO51" i="1"/>
  <c r="AP51" i="1"/>
  <c r="AQ51" i="1"/>
  <c r="AR51" i="1"/>
  <c r="AS51" i="1"/>
  <c r="DI51" i="1"/>
  <c r="DJ51" i="1"/>
  <c r="DK51" i="1"/>
  <c r="DL51" i="1"/>
  <c r="DM51" i="1"/>
  <c r="R52" i="1"/>
  <c r="X52" i="1"/>
  <c r="Y52" i="1"/>
  <c r="Z52" i="1"/>
  <c r="AA52" i="1"/>
  <c r="AB52" i="1"/>
  <c r="AC52" i="1"/>
  <c r="AH52" i="1"/>
  <c r="AN52" i="1"/>
  <c r="AO52" i="1"/>
  <c r="AP52" i="1"/>
  <c r="AQ52" i="1"/>
  <c r="AR52" i="1"/>
  <c r="AS52" i="1"/>
  <c r="DI52" i="1"/>
  <c r="DJ52" i="1"/>
  <c r="DK52" i="1"/>
  <c r="DL52" i="1"/>
  <c r="DM52" i="1"/>
  <c r="R53" i="1"/>
  <c r="X53" i="1"/>
  <c r="Y53" i="1"/>
  <c r="Z53" i="1"/>
  <c r="AA53" i="1"/>
  <c r="AB53" i="1"/>
  <c r="AC53" i="1"/>
  <c r="AH53" i="1"/>
  <c r="AN53" i="1"/>
  <c r="AO53" i="1"/>
  <c r="AP53" i="1"/>
  <c r="AQ53" i="1"/>
  <c r="AR53" i="1"/>
  <c r="AS53" i="1"/>
  <c r="DI53" i="1"/>
  <c r="DJ53" i="1"/>
  <c r="DK53" i="1"/>
  <c r="DL53" i="1"/>
  <c r="DM53" i="1"/>
  <c r="R54" i="1"/>
  <c r="X54" i="1"/>
  <c r="Y54" i="1"/>
  <c r="Z54" i="1"/>
  <c r="AA54" i="1"/>
  <c r="AB54" i="1"/>
  <c r="AC54" i="1"/>
  <c r="AH54" i="1"/>
  <c r="AN54" i="1"/>
  <c r="AO54" i="1"/>
  <c r="AP54" i="1"/>
  <c r="AQ54" i="1"/>
  <c r="AR54" i="1"/>
  <c r="AS54" i="1"/>
  <c r="DI54" i="1"/>
  <c r="DJ54" i="1"/>
  <c r="DK54" i="1"/>
  <c r="DL54" i="1"/>
  <c r="DM54" i="1"/>
  <c r="R55" i="1"/>
  <c r="X55" i="1"/>
  <c r="Y55" i="1"/>
  <c r="Z55" i="1"/>
  <c r="AA55" i="1"/>
  <c r="AB55" i="1"/>
  <c r="AC55" i="1"/>
  <c r="AH55" i="1"/>
  <c r="AN55" i="1"/>
  <c r="AO55" i="1"/>
  <c r="AP55" i="1"/>
  <c r="AQ55" i="1"/>
  <c r="AR55" i="1"/>
  <c r="AS55" i="1"/>
  <c r="DI55" i="1"/>
  <c r="DJ55" i="1"/>
  <c r="DK55" i="1"/>
  <c r="DL55" i="1"/>
  <c r="DM55" i="1"/>
  <c r="R56" i="1"/>
  <c r="X56" i="1"/>
  <c r="Y56" i="1"/>
  <c r="Z56" i="1"/>
  <c r="AA56" i="1"/>
  <c r="AB56" i="1"/>
  <c r="AC56" i="1"/>
  <c r="AH56" i="1"/>
  <c r="AN56" i="1"/>
  <c r="AO56" i="1"/>
  <c r="AP56" i="1"/>
  <c r="AQ56" i="1"/>
  <c r="AR56" i="1"/>
  <c r="AS56" i="1"/>
  <c r="DI56" i="1"/>
  <c r="DJ56" i="1"/>
  <c r="DK56" i="1"/>
  <c r="DL56" i="1"/>
  <c r="DM56" i="1"/>
  <c r="R57" i="1"/>
  <c r="X57" i="1"/>
  <c r="Y57" i="1"/>
  <c r="Z57" i="1"/>
  <c r="AA57" i="1"/>
  <c r="AB57" i="1"/>
  <c r="AC57" i="1"/>
  <c r="AH57" i="1"/>
  <c r="AN57" i="1"/>
  <c r="AO57" i="1"/>
  <c r="AP57" i="1"/>
  <c r="AQ57" i="1"/>
  <c r="AR57" i="1"/>
  <c r="AS57" i="1"/>
  <c r="DI57" i="1"/>
  <c r="DJ57" i="1"/>
  <c r="DK57" i="1"/>
  <c r="DL57" i="1"/>
  <c r="DM57" i="1"/>
  <c r="R58" i="1"/>
  <c r="X58" i="1"/>
  <c r="Y58" i="1"/>
  <c r="Z58" i="1"/>
  <c r="AA58" i="1"/>
  <c r="AB58" i="1"/>
  <c r="AC58" i="1"/>
  <c r="AH58" i="1"/>
  <c r="AN58" i="1"/>
  <c r="AO58" i="1"/>
  <c r="AP58" i="1"/>
  <c r="AQ58" i="1"/>
  <c r="AR58" i="1"/>
  <c r="AS58" i="1"/>
  <c r="DI58" i="1"/>
  <c r="DJ58" i="1"/>
  <c r="DK58" i="1"/>
  <c r="DL58" i="1"/>
  <c r="DM58" i="1"/>
  <c r="R59" i="1"/>
  <c r="X59" i="1"/>
  <c r="Y59" i="1"/>
  <c r="Z59" i="1"/>
  <c r="AA59" i="1"/>
  <c r="AB59" i="1"/>
  <c r="AC59" i="1"/>
  <c r="AH59" i="1"/>
  <c r="AN59" i="1"/>
  <c r="AO59" i="1"/>
  <c r="AP59" i="1"/>
  <c r="AQ59" i="1"/>
  <c r="AR59" i="1"/>
  <c r="AS59" i="1"/>
  <c r="DI59" i="1"/>
  <c r="DJ59" i="1"/>
  <c r="DK59" i="1"/>
  <c r="DL59" i="1"/>
  <c r="DM59" i="1"/>
  <c r="R60" i="1"/>
  <c r="X60" i="1"/>
  <c r="Y60" i="1"/>
  <c r="Z60" i="1"/>
  <c r="AA60" i="1"/>
  <c r="AB60" i="1"/>
  <c r="AC60" i="1"/>
  <c r="AH60" i="1"/>
  <c r="AN60" i="1"/>
  <c r="AO60" i="1"/>
  <c r="AP60" i="1"/>
  <c r="AQ60" i="1"/>
  <c r="AR60" i="1"/>
  <c r="AS60" i="1"/>
  <c r="DI60" i="1"/>
  <c r="DJ60" i="1"/>
  <c r="DK60" i="1"/>
  <c r="DL60" i="1"/>
  <c r="DM60" i="1"/>
  <c r="R61" i="1"/>
  <c r="X61" i="1"/>
  <c r="Y61" i="1"/>
  <c r="Z61" i="1"/>
  <c r="AA61" i="1"/>
  <c r="AB61" i="1"/>
  <c r="AC61" i="1"/>
  <c r="AH61" i="1"/>
  <c r="AN61" i="1"/>
  <c r="AO61" i="1"/>
  <c r="AP61" i="1"/>
  <c r="AQ61" i="1"/>
  <c r="AR61" i="1"/>
  <c r="AS61" i="1"/>
  <c r="DI61" i="1"/>
  <c r="DJ61" i="1"/>
  <c r="DK61" i="1"/>
  <c r="DL61" i="1"/>
  <c r="DM61" i="1"/>
  <c r="R62" i="1"/>
  <c r="X62" i="1"/>
  <c r="Y62" i="1"/>
  <c r="Z62" i="1"/>
  <c r="AA62" i="1"/>
  <c r="AB62" i="1"/>
  <c r="AC62" i="1"/>
  <c r="AH62" i="1"/>
  <c r="AN62" i="1"/>
  <c r="AO62" i="1"/>
  <c r="AP62" i="1"/>
  <c r="AQ62" i="1"/>
  <c r="AR62" i="1"/>
  <c r="AS62" i="1"/>
  <c r="DI62" i="1"/>
  <c r="DJ62" i="1"/>
  <c r="DK62" i="1"/>
  <c r="DL62" i="1"/>
  <c r="DM62" i="1"/>
  <c r="R63" i="1"/>
  <c r="X63" i="1"/>
  <c r="Y63" i="1"/>
  <c r="Z63" i="1"/>
  <c r="AA63" i="1"/>
  <c r="AB63" i="1"/>
  <c r="AC63" i="1"/>
  <c r="AH63" i="1"/>
  <c r="AN63" i="1"/>
  <c r="AO63" i="1"/>
  <c r="AP63" i="1"/>
  <c r="AQ63" i="1"/>
  <c r="AR63" i="1"/>
  <c r="AS63" i="1"/>
  <c r="DI63" i="1"/>
  <c r="DJ63" i="1"/>
  <c r="DK63" i="1"/>
  <c r="DL63" i="1"/>
  <c r="DM63" i="1"/>
  <c r="R64" i="1"/>
  <c r="X64" i="1"/>
  <c r="Y64" i="1"/>
  <c r="Z64" i="1"/>
  <c r="AA64" i="1"/>
  <c r="AB64" i="1"/>
  <c r="AC64" i="1"/>
  <c r="AH64" i="1"/>
  <c r="AN64" i="1"/>
  <c r="AO64" i="1"/>
  <c r="AP64" i="1"/>
  <c r="AQ64" i="1"/>
  <c r="AR64" i="1"/>
  <c r="AS64" i="1"/>
  <c r="DI64" i="1"/>
  <c r="DJ64" i="1"/>
  <c r="DK64" i="1"/>
  <c r="DL64" i="1"/>
  <c r="DM64" i="1"/>
  <c r="R65" i="1"/>
  <c r="X65" i="1"/>
  <c r="Y65" i="1"/>
  <c r="Z65" i="1"/>
  <c r="AA65" i="1"/>
  <c r="AB65" i="1"/>
  <c r="AC65" i="1"/>
  <c r="AH65" i="1"/>
  <c r="AN65" i="1"/>
  <c r="AO65" i="1"/>
  <c r="AP65" i="1"/>
  <c r="AQ65" i="1"/>
  <c r="AR65" i="1"/>
  <c r="AS65" i="1"/>
  <c r="DI65" i="1"/>
  <c r="DJ65" i="1"/>
  <c r="DK65" i="1"/>
  <c r="DL65" i="1"/>
  <c r="DM65" i="1"/>
  <c r="R66" i="1"/>
  <c r="X66" i="1"/>
  <c r="Y66" i="1"/>
  <c r="Z66" i="1"/>
  <c r="AA66" i="1"/>
  <c r="AB66" i="1"/>
  <c r="AC66" i="1"/>
  <c r="AH66" i="1"/>
  <c r="AN66" i="1"/>
  <c r="AO66" i="1"/>
  <c r="AP66" i="1"/>
  <c r="AQ66" i="1"/>
  <c r="AR66" i="1"/>
  <c r="AS66" i="1"/>
  <c r="DI66" i="1"/>
  <c r="DJ66" i="1"/>
  <c r="DK66" i="1"/>
  <c r="DL66" i="1"/>
  <c r="DM66" i="1"/>
  <c r="R67" i="1"/>
  <c r="X67" i="1"/>
  <c r="Y67" i="1"/>
  <c r="Z67" i="1"/>
  <c r="AA67" i="1"/>
  <c r="AB67" i="1"/>
  <c r="AC67" i="1"/>
  <c r="AH67" i="1"/>
  <c r="AN67" i="1"/>
  <c r="AO67" i="1"/>
  <c r="AP67" i="1"/>
  <c r="AQ67" i="1"/>
  <c r="AR67" i="1"/>
  <c r="AS67" i="1"/>
  <c r="DI67" i="1"/>
  <c r="DJ67" i="1"/>
  <c r="DK67" i="1"/>
  <c r="DL67" i="1"/>
  <c r="DM67" i="1"/>
  <c r="R68" i="1"/>
  <c r="X68" i="1"/>
  <c r="Y68" i="1"/>
  <c r="Z68" i="1"/>
  <c r="AA68" i="1"/>
  <c r="AB68" i="1"/>
  <c r="AC68" i="1"/>
  <c r="AH68" i="1"/>
  <c r="AN68" i="1"/>
  <c r="AO68" i="1"/>
  <c r="AP68" i="1"/>
  <c r="AQ68" i="1"/>
  <c r="AR68" i="1"/>
  <c r="AS68" i="1"/>
  <c r="DI68" i="1"/>
  <c r="DJ68" i="1"/>
  <c r="DK68" i="1"/>
  <c r="DL68" i="1"/>
  <c r="DM68" i="1"/>
  <c r="R69" i="1"/>
  <c r="X69" i="1"/>
  <c r="Y69" i="1"/>
  <c r="Z69" i="1"/>
  <c r="AA69" i="1"/>
  <c r="AB69" i="1"/>
  <c r="AC69" i="1"/>
  <c r="AH69" i="1"/>
  <c r="AN69" i="1"/>
  <c r="AO69" i="1"/>
  <c r="AP69" i="1"/>
  <c r="AQ69" i="1"/>
  <c r="AR69" i="1"/>
  <c r="AS69" i="1"/>
  <c r="DI69" i="1"/>
  <c r="DJ69" i="1"/>
  <c r="DK69" i="1"/>
  <c r="DL69" i="1"/>
  <c r="DM69" i="1"/>
  <c r="R70" i="1"/>
  <c r="X70" i="1"/>
  <c r="Y70" i="1"/>
  <c r="Z70" i="1"/>
  <c r="AA70" i="1"/>
  <c r="AB70" i="1"/>
  <c r="AC70" i="1"/>
  <c r="AH70" i="1"/>
  <c r="AN70" i="1"/>
  <c r="AO70" i="1"/>
  <c r="AP70" i="1"/>
  <c r="AQ70" i="1"/>
  <c r="AR70" i="1"/>
  <c r="AS70" i="1"/>
  <c r="DI70" i="1"/>
  <c r="DJ70" i="1"/>
  <c r="DK70" i="1"/>
  <c r="DL70" i="1"/>
  <c r="DM70" i="1"/>
  <c r="R71" i="1"/>
  <c r="X71" i="1"/>
  <c r="Y71" i="1"/>
  <c r="Z71" i="1"/>
  <c r="AA71" i="1"/>
  <c r="AB71" i="1"/>
  <c r="AC71" i="1"/>
  <c r="AH71" i="1"/>
  <c r="AN71" i="1"/>
  <c r="AO71" i="1"/>
  <c r="AP71" i="1"/>
  <c r="AQ71" i="1"/>
  <c r="AR71" i="1"/>
  <c r="AS71" i="1"/>
  <c r="DI71" i="1"/>
  <c r="DJ71" i="1"/>
  <c r="DK71" i="1"/>
  <c r="DL71" i="1"/>
  <c r="DM71" i="1"/>
  <c r="R72" i="1"/>
  <c r="X72" i="1"/>
  <c r="Y72" i="1"/>
  <c r="Z72" i="1"/>
  <c r="AA72" i="1"/>
  <c r="AB72" i="1"/>
  <c r="AC72" i="1"/>
  <c r="AH72" i="1"/>
  <c r="AN72" i="1"/>
  <c r="AO72" i="1"/>
  <c r="AP72" i="1"/>
  <c r="AQ72" i="1"/>
  <c r="AR72" i="1"/>
  <c r="AS72" i="1"/>
  <c r="DI72" i="1"/>
  <c r="DJ72" i="1"/>
  <c r="DK72" i="1"/>
  <c r="DL72" i="1"/>
  <c r="DM72" i="1"/>
  <c r="R73" i="1"/>
  <c r="X73" i="1"/>
  <c r="Y73" i="1"/>
  <c r="Z73" i="1"/>
  <c r="AA73" i="1"/>
  <c r="AB73" i="1"/>
  <c r="AC73" i="1"/>
  <c r="AH73" i="1"/>
  <c r="AN73" i="1"/>
  <c r="AO73" i="1"/>
  <c r="AP73" i="1"/>
  <c r="AQ73" i="1"/>
  <c r="AR73" i="1"/>
  <c r="AS73" i="1"/>
  <c r="DI73" i="1"/>
  <c r="DJ73" i="1"/>
  <c r="DK73" i="1"/>
  <c r="DL73" i="1"/>
  <c r="DM73" i="1"/>
  <c r="R74" i="1"/>
  <c r="X74" i="1"/>
  <c r="Y74" i="1"/>
  <c r="Z74" i="1"/>
  <c r="AA74" i="1"/>
  <c r="AB74" i="1"/>
  <c r="AC74" i="1"/>
  <c r="AH74" i="1"/>
  <c r="AN74" i="1"/>
  <c r="AO74" i="1"/>
  <c r="AP74" i="1"/>
  <c r="AQ74" i="1"/>
  <c r="AR74" i="1"/>
  <c r="AS74" i="1"/>
  <c r="DI74" i="1"/>
  <c r="DJ74" i="1"/>
  <c r="DK74" i="1"/>
  <c r="DL74" i="1"/>
  <c r="DM74" i="1"/>
  <c r="R75" i="1"/>
  <c r="X75" i="1"/>
  <c r="Y75" i="1"/>
  <c r="Z75" i="1"/>
  <c r="AA75" i="1"/>
  <c r="AB75" i="1"/>
  <c r="AC75" i="1"/>
  <c r="AH75" i="1"/>
  <c r="AN75" i="1"/>
  <c r="AO75" i="1"/>
  <c r="AP75" i="1"/>
  <c r="AQ75" i="1"/>
  <c r="AR75" i="1"/>
  <c r="AS75" i="1"/>
  <c r="DI75" i="1"/>
  <c r="DJ75" i="1"/>
  <c r="DK75" i="1"/>
  <c r="DL75" i="1"/>
  <c r="DM75" i="1"/>
  <c r="R76" i="1"/>
  <c r="X76" i="1"/>
  <c r="Y76" i="1"/>
  <c r="Z76" i="1"/>
  <c r="AA76" i="1"/>
  <c r="AB76" i="1"/>
  <c r="AC76" i="1"/>
  <c r="AH76" i="1"/>
  <c r="AN76" i="1"/>
  <c r="AO76" i="1"/>
  <c r="AP76" i="1"/>
  <c r="AQ76" i="1"/>
  <c r="AR76" i="1"/>
  <c r="AS76" i="1"/>
  <c r="DI76" i="1"/>
  <c r="DJ76" i="1"/>
  <c r="DK76" i="1"/>
  <c r="DL76" i="1"/>
  <c r="DM76" i="1"/>
  <c r="R77" i="1"/>
  <c r="X77" i="1"/>
  <c r="Y77" i="1"/>
  <c r="Z77" i="1"/>
  <c r="AA77" i="1"/>
  <c r="AB77" i="1"/>
  <c r="AC77" i="1"/>
  <c r="AH77" i="1"/>
  <c r="AN77" i="1"/>
  <c r="AO77" i="1"/>
  <c r="AP77" i="1"/>
  <c r="AQ77" i="1"/>
  <c r="AR77" i="1"/>
  <c r="AS77" i="1"/>
  <c r="DI77" i="1"/>
  <c r="DJ77" i="1"/>
  <c r="DK77" i="1"/>
  <c r="DL77" i="1"/>
  <c r="DM77" i="1"/>
  <c r="R78" i="1"/>
  <c r="X78" i="1"/>
  <c r="Y78" i="1"/>
  <c r="Z78" i="1"/>
  <c r="AA78" i="1"/>
  <c r="AB78" i="1"/>
  <c r="AC78" i="1"/>
  <c r="AH78" i="1"/>
  <c r="AN78" i="1"/>
  <c r="AO78" i="1"/>
  <c r="AP78" i="1"/>
  <c r="AQ78" i="1"/>
  <c r="AR78" i="1"/>
  <c r="AS78" i="1"/>
  <c r="DI78" i="1"/>
  <c r="DJ78" i="1"/>
  <c r="DK78" i="1"/>
  <c r="DL78" i="1"/>
  <c r="DM78" i="1"/>
  <c r="R79" i="1"/>
  <c r="X79" i="1"/>
  <c r="Y79" i="1"/>
  <c r="Z79" i="1"/>
  <c r="AA79" i="1"/>
  <c r="AB79" i="1"/>
  <c r="AC79" i="1"/>
  <c r="AH79" i="1"/>
  <c r="AN79" i="1"/>
  <c r="AO79" i="1"/>
  <c r="AP79" i="1"/>
  <c r="AQ79" i="1"/>
  <c r="AR79" i="1"/>
  <c r="AS79" i="1"/>
  <c r="DI79" i="1"/>
  <c r="DJ79" i="1"/>
  <c r="DK79" i="1"/>
  <c r="DL79" i="1"/>
  <c r="DM79" i="1"/>
  <c r="R80" i="1"/>
  <c r="X80" i="1"/>
  <c r="Y80" i="1"/>
  <c r="Z80" i="1"/>
  <c r="AA80" i="1"/>
  <c r="AB80" i="1"/>
  <c r="AC80" i="1"/>
  <c r="AH80" i="1"/>
  <c r="AN80" i="1"/>
  <c r="AO80" i="1"/>
  <c r="AP80" i="1"/>
  <c r="AQ80" i="1"/>
  <c r="AR80" i="1"/>
  <c r="AS80" i="1"/>
  <c r="DI80" i="1"/>
  <c r="DJ80" i="1"/>
  <c r="DK80" i="1"/>
  <c r="DL80" i="1"/>
  <c r="DM80" i="1"/>
  <c r="R81" i="1"/>
  <c r="X81" i="1"/>
  <c r="Y81" i="1"/>
  <c r="Z81" i="1"/>
  <c r="AA81" i="1"/>
  <c r="AB81" i="1"/>
  <c r="AC81" i="1"/>
  <c r="AH81" i="1"/>
  <c r="AN81" i="1"/>
  <c r="AO81" i="1"/>
  <c r="AP81" i="1"/>
  <c r="AQ81" i="1"/>
  <c r="AR81" i="1"/>
  <c r="AS81" i="1"/>
  <c r="DI81" i="1"/>
  <c r="DJ81" i="1"/>
  <c r="DK81" i="1"/>
  <c r="DL81" i="1"/>
  <c r="DM81" i="1"/>
  <c r="R82" i="1"/>
  <c r="X82" i="1"/>
  <c r="Y82" i="1"/>
  <c r="Z82" i="1"/>
  <c r="AA82" i="1"/>
  <c r="AB82" i="1"/>
  <c r="AC82" i="1"/>
  <c r="AH82" i="1"/>
  <c r="AN82" i="1"/>
  <c r="AO82" i="1"/>
  <c r="AP82" i="1"/>
  <c r="AQ82" i="1"/>
  <c r="AR82" i="1"/>
  <c r="AS82" i="1"/>
  <c r="DI82" i="1"/>
  <c r="DJ82" i="1"/>
  <c r="DK82" i="1"/>
  <c r="DL82" i="1"/>
  <c r="DM82" i="1"/>
  <c r="R83" i="1"/>
  <c r="X83" i="1"/>
  <c r="Y83" i="1"/>
  <c r="Z83" i="1"/>
  <c r="AA83" i="1"/>
  <c r="AB83" i="1"/>
  <c r="AC83" i="1"/>
  <c r="AH83" i="1"/>
  <c r="AN83" i="1"/>
  <c r="AO83" i="1"/>
  <c r="AP83" i="1"/>
  <c r="AQ83" i="1"/>
  <c r="AR83" i="1"/>
  <c r="AS83" i="1"/>
  <c r="DI83" i="1"/>
  <c r="DJ83" i="1"/>
  <c r="DK83" i="1"/>
  <c r="DL83" i="1"/>
  <c r="DM83" i="1"/>
  <c r="R84" i="1"/>
  <c r="X84" i="1"/>
  <c r="Y84" i="1"/>
  <c r="Z84" i="1"/>
  <c r="AA84" i="1"/>
  <c r="AB84" i="1"/>
  <c r="AC84" i="1"/>
  <c r="AH84" i="1"/>
  <c r="AN84" i="1"/>
  <c r="AO84" i="1"/>
  <c r="AP84" i="1"/>
  <c r="AQ84" i="1"/>
  <c r="AR84" i="1"/>
  <c r="AS84" i="1"/>
  <c r="DI84" i="1"/>
  <c r="DJ84" i="1"/>
  <c r="DK84" i="1"/>
  <c r="DL84" i="1"/>
  <c r="DM84" i="1"/>
  <c r="R85" i="1"/>
  <c r="X85" i="1"/>
  <c r="Y85" i="1"/>
  <c r="Z85" i="1"/>
  <c r="AA85" i="1"/>
  <c r="AB85" i="1"/>
  <c r="AC85" i="1"/>
  <c r="AH85" i="1"/>
  <c r="AN85" i="1"/>
  <c r="AO85" i="1"/>
  <c r="AP85" i="1"/>
  <c r="AQ85" i="1"/>
  <c r="AR85" i="1"/>
  <c r="AS85" i="1"/>
  <c r="DI85" i="1"/>
  <c r="DJ85" i="1"/>
  <c r="DK85" i="1"/>
  <c r="DL85" i="1"/>
  <c r="DM85" i="1"/>
  <c r="R86" i="1"/>
  <c r="X86" i="1"/>
  <c r="Y86" i="1"/>
  <c r="Z86" i="1"/>
  <c r="AA86" i="1"/>
  <c r="AB86" i="1"/>
  <c r="AC86" i="1"/>
  <c r="AH86" i="1"/>
  <c r="AN86" i="1"/>
  <c r="AO86" i="1"/>
  <c r="AP86" i="1"/>
  <c r="AQ86" i="1"/>
  <c r="AR86" i="1"/>
  <c r="AS86" i="1"/>
  <c r="DI86" i="1"/>
  <c r="DJ86" i="1"/>
  <c r="DK86" i="1"/>
  <c r="DL86" i="1"/>
  <c r="DM86" i="1"/>
  <c r="R87" i="1"/>
  <c r="X87" i="1"/>
  <c r="Y87" i="1"/>
  <c r="Z87" i="1"/>
  <c r="AA87" i="1"/>
  <c r="AB87" i="1"/>
  <c r="AC87" i="1"/>
  <c r="AH87" i="1"/>
  <c r="AN87" i="1"/>
  <c r="AO87" i="1"/>
  <c r="AP87" i="1"/>
  <c r="AQ87" i="1"/>
  <c r="AR87" i="1"/>
  <c r="AS87" i="1"/>
  <c r="DI87" i="1"/>
  <c r="DJ87" i="1"/>
  <c r="DK87" i="1"/>
  <c r="DL87" i="1"/>
  <c r="DM87" i="1"/>
  <c r="R88" i="1"/>
  <c r="X88" i="1"/>
  <c r="Y88" i="1"/>
  <c r="Z88" i="1"/>
  <c r="AA88" i="1"/>
  <c r="AB88" i="1"/>
  <c r="AC88" i="1"/>
  <c r="AH88" i="1"/>
  <c r="AN88" i="1"/>
  <c r="AO88" i="1"/>
  <c r="AP88" i="1"/>
  <c r="AQ88" i="1"/>
  <c r="AR88" i="1"/>
  <c r="AS88" i="1"/>
  <c r="DI88" i="1"/>
  <c r="DJ88" i="1"/>
  <c r="DK88" i="1"/>
  <c r="DL88" i="1"/>
  <c r="DM88" i="1"/>
  <c r="R89" i="1"/>
  <c r="X89" i="1"/>
  <c r="Y89" i="1"/>
  <c r="Z89" i="1"/>
  <c r="AA89" i="1"/>
  <c r="AB89" i="1"/>
  <c r="AC89" i="1"/>
  <c r="AH89" i="1"/>
  <c r="AN89" i="1"/>
  <c r="AO89" i="1"/>
  <c r="AP89" i="1"/>
  <c r="AQ89" i="1"/>
  <c r="AR89" i="1"/>
  <c r="AS89" i="1"/>
  <c r="DI89" i="1"/>
  <c r="DJ89" i="1"/>
  <c r="DK89" i="1"/>
  <c r="DL89" i="1"/>
  <c r="DM89" i="1"/>
  <c r="R90" i="1"/>
  <c r="X90" i="1"/>
  <c r="Y90" i="1"/>
  <c r="Z90" i="1"/>
  <c r="AA90" i="1"/>
  <c r="AB90" i="1"/>
  <c r="AC90" i="1"/>
  <c r="AH90" i="1"/>
  <c r="AN90" i="1"/>
  <c r="AO90" i="1"/>
  <c r="AP90" i="1"/>
  <c r="AQ90" i="1"/>
  <c r="AR90" i="1"/>
  <c r="AS90" i="1"/>
  <c r="DI90" i="1"/>
  <c r="DJ90" i="1"/>
  <c r="DK90" i="1"/>
  <c r="DL90" i="1"/>
  <c r="DM90" i="1"/>
  <c r="R91" i="1"/>
  <c r="X91" i="1"/>
  <c r="Y91" i="1"/>
  <c r="Z91" i="1"/>
  <c r="AA91" i="1"/>
  <c r="AB91" i="1"/>
  <c r="AC91" i="1"/>
  <c r="AH91" i="1"/>
  <c r="AN91" i="1"/>
  <c r="AO91" i="1"/>
  <c r="AP91" i="1"/>
  <c r="AQ91" i="1"/>
  <c r="AR91" i="1"/>
  <c r="AS91" i="1"/>
  <c r="DI91" i="1"/>
  <c r="DJ91" i="1"/>
  <c r="DK91" i="1"/>
  <c r="DL91" i="1"/>
  <c r="DM91" i="1"/>
  <c r="R92" i="1"/>
  <c r="X92" i="1"/>
  <c r="Y92" i="1"/>
  <c r="Z92" i="1"/>
  <c r="AA92" i="1"/>
  <c r="AB92" i="1"/>
  <c r="AC92" i="1"/>
  <c r="AH92" i="1"/>
  <c r="AN92" i="1"/>
  <c r="AO92" i="1"/>
  <c r="AP92" i="1"/>
  <c r="AQ92" i="1"/>
  <c r="AR92" i="1"/>
  <c r="AS92" i="1"/>
  <c r="DI92" i="1"/>
  <c r="DJ92" i="1"/>
  <c r="DK92" i="1"/>
  <c r="DL92" i="1"/>
  <c r="DM92" i="1"/>
  <c r="R93" i="1"/>
  <c r="X93" i="1"/>
  <c r="Y93" i="1"/>
  <c r="Z93" i="1"/>
  <c r="AA93" i="1"/>
  <c r="AB93" i="1"/>
  <c r="AC93" i="1"/>
  <c r="AH93" i="1"/>
  <c r="AN93" i="1"/>
  <c r="AO93" i="1"/>
  <c r="AP93" i="1"/>
  <c r="AQ93" i="1"/>
  <c r="AR93" i="1"/>
  <c r="AS93" i="1"/>
  <c r="DI93" i="1"/>
  <c r="DJ93" i="1"/>
  <c r="DK93" i="1"/>
  <c r="DL93" i="1"/>
  <c r="DM93" i="1"/>
  <c r="R94" i="1"/>
  <c r="X94" i="1"/>
  <c r="Y94" i="1"/>
  <c r="Z94" i="1"/>
  <c r="AA94" i="1"/>
  <c r="AB94" i="1"/>
  <c r="AC94" i="1"/>
  <c r="AH94" i="1"/>
  <c r="AN94" i="1"/>
  <c r="AO94" i="1"/>
  <c r="AP94" i="1"/>
  <c r="AQ94" i="1"/>
  <c r="AR94" i="1"/>
  <c r="AS94" i="1"/>
  <c r="DI94" i="1"/>
  <c r="DJ94" i="1"/>
  <c r="DK94" i="1"/>
  <c r="DL94" i="1"/>
  <c r="DM94" i="1"/>
  <c r="R95" i="1"/>
  <c r="X95" i="1"/>
  <c r="Y95" i="1"/>
  <c r="Z95" i="1"/>
  <c r="AA95" i="1"/>
  <c r="AB95" i="1"/>
  <c r="AC95" i="1"/>
  <c r="AH95" i="1"/>
  <c r="AN95" i="1"/>
  <c r="AO95" i="1"/>
  <c r="AP95" i="1"/>
  <c r="AQ95" i="1"/>
  <c r="AR95" i="1"/>
  <c r="AS95" i="1"/>
  <c r="DI95" i="1"/>
  <c r="DJ95" i="1"/>
  <c r="DK95" i="1"/>
  <c r="DL95" i="1"/>
  <c r="DM95" i="1"/>
  <c r="R96" i="1"/>
  <c r="X96" i="1"/>
  <c r="Y96" i="1"/>
  <c r="Z96" i="1"/>
  <c r="AA96" i="1"/>
  <c r="AB96" i="1"/>
  <c r="AC96" i="1"/>
  <c r="AH96" i="1"/>
  <c r="AN96" i="1"/>
  <c r="AO96" i="1"/>
  <c r="AP96" i="1"/>
  <c r="AQ96" i="1"/>
  <c r="AR96" i="1"/>
  <c r="AS96" i="1"/>
  <c r="DI96" i="1"/>
  <c r="DJ96" i="1"/>
  <c r="DK96" i="1"/>
  <c r="DL96" i="1"/>
  <c r="DM96" i="1"/>
  <c r="R97" i="1"/>
  <c r="X97" i="1"/>
  <c r="Y97" i="1"/>
  <c r="Z97" i="1"/>
  <c r="AA97" i="1"/>
  <c r="AB97" i="1"/>
  <c r="AC97" i="1"/>
  <c r="AH97" i="1"/>
  <c r="AN97" i="1"/>
  <c r="AO97" i="1"/>
  <c r="AP97" i="1"/>
  <c r="AQ97" i="1"/>
  <c r="AR97" i="1"/>
  <c r="AS97" i="1"/>
  <c r="DI97" i="1"/>
  <c r="DJ97" i="1"/>
  <c r="DK97" i="1"/>
  <c r="DL97" i="1"/>
  <c r="DM97" i="1"/>
  <c r="R98" i="1"/>
  <c r="X98" i="1"/>
  <c r="Y98" i="1"/>
  <c r="Z98" i="1"/>
  <c r="AA98" i="1"/>
  <c r="AB98" i="1"/>
  <c r="AC98" i="1"/>
  <c r="AH98" i="1"/>
  <c r="AN98" i="1"/>
  <c r="AO98" i="1"/>
  <c r="AP98" i="1"/>
  <c r="AQ98" i="1"/>
  <c r="AR98" i="1"/>
  <c r="AS98" i="1"/>
  <c r="DI98" i="1"/>
  <c r="DJ98" i="1"/>
  <c r="DK98" i="1"/>
  <c r="DL98" i="1"/>
  <c r="DM98" i="1"/>
  <c r="R99" i="1"/>
  <c r="X99" i="1"/>
  <c r="Y99" i="1"/>
  <c r="Z99" i="1"/>
  <c r="AA99" i="1"/>
  <c r="AB99" i="1"/>
  <c r="AC99" i="1"/>
  <c r="AH99" i="1"/>
  <c r="AN99" i="1"/>
  <c r="AO99" i="1"/>
  <c r="AP99" i="1"/>
  <c r="AQ99" i="1"/>
  <c r="AR99" i="1"/>
  <c r="AS99" i="1"/>
  <c r="DI99" i="1"/>
  <c r="DJ99" i="1"/>
  <c r="DK99" i="1"/>
  <c r="DL99" i="1"/>
  <c r="DM99" i="1"/>
  <c r="R100" i="1"/>
  <c r="X100" i="1"/>
  <c r="Y100" i="1"/>
  <c r="Z100" i="1"/>
  <c r="AA100" i="1"/>
  <c r="AB100" i="1"/>
  <c r="AC100" i="1"/>
  <c r="AH100" i="1"/>
  <c r="AN100" i="1"/>
  <c r="AO100" i="1"/>
  <c r="AP100" i="1"/>
  <c r="AQ100" i="1"/>
  <c r="AR100" i="1"/>
  <c r="AS100" i="1"/>
  <c r="DI100" i="1"/>
  <c r="DJ100" i="1"/>
  <c r="DK100" i="1"/>
  <c r="DL100" i="1"/>
  <c r="DM100" i="1"/>
  <c r="R101" i="1"/>
  <c r="X101" i="1"/>
  <c r="Y101" i="1"/>
  <c r="Z101" i="1"/>
  <c r="AA101" i="1"/>
  <c r="AB101" i="1"/>
  <c r="AC101" i="1"/>
  <c r="AH101" i="1"/>
  <c r="AN101" i="1"/>
  <c r="AO101" i="1"/>
  <c r="AP101" i="1"/>
  <c r="AQ101" i="1"/>
  <c r="AR101" i="1"/>
  <c r="AS101" i="1"/>
  <c r="DI101" i="1"/>
  <c r="DJ101" i="1"/>
  <c r="DK101" i="1"/>
  <c r="DL101" i="1"/>
  <c r="DM101" i="1"/>
  <c r="R102" i="1"/>
  <c r="X102" i="1"/>
  <c r="Y102" i="1"/>
  <c r="Z102" i="1"/>
  <c r="AA102" i="1"/>
  <c r="AB102" i="1"/>
  <c r="AC102" i="1"/>
  <c r="AH102" i="1"/>
  <c r="AN102" i="1"/>
  <c r="AO102" i="1"/>
  <c r="AP102" i="1"/>
  <c r="AQ102" i="1"/>
  <c r="AR102" i="1"/>
  <c r="AS102" i="1"/>
  <c r="DI102" i="1"/>
  <c r="DJ102" i="1"/>
  <c r="DK102" i="1"/>
  <c r="DL102" i="1"/>
  <c r="DM102" i="1"/>
  <c r="R103" i="1"/>
  <c r="X103" i="1"/>
  <c r="Y103" i="1"/>
  <c r="Z103" i="1"/>
  <c r="AA103" i="1"/>
  <c r="AB103" i="1"/>
  <c r="AC103" i="1"/>
  <c r="AH103" i="1"/>
  <c r="AN103" i="1"/>
  <c r="AO103" i="1"/>
  <c r="AP103" i="1"/>
  <c r="AQ103" i="1"/>
  <c r="AR103" i="1"/>
  <c r="AS103" i="1"/>
  <c r="DI103" i="1"/>
  <c r="DJ103" i="1"/>
  <c r="DK103" i="1"/>
  <c r="DL103" i="1"/>
  <c r="DM103" i="1"/>
  <c r="R104" i="1"/>
  <c r="X104" i="1"/>
  <c r="Y104" i="1"/>
  <c r="Z104" i="1"/>
  <c r="AA104" i="1"/>
  <c r="AB104" i="1"/>
  <c r="AC104" i="1"/>
  <c r="AH104" i="1"/>
  <c r="AN104" i="1"/>
  <c r="AO104" i="1"/>
  <c r="AP104" i="1"/>
  <c r="AQ104" i="1"/>
  <c r="AR104" i="1"/>
  <c r="AS104" i="1"/>
  <c r="DI104" i="1"/>
  <c r="DJ104" i="1"/>
  <c r="DK104" i="1"/>
  <c r="DL104" i="1"/>
  <c r="DM104" i="1"/>
  <c r="R105" i="1"/>
  <c r="X105" i="1"/>
  <c r="Y105" i="1"/>
  <c r="Z105" i="1"/>
  <c r="AA105" i="1"/>
  <c r="AB105" i="1"/>
  <c r="AC105" i="1"/>
  <c r="AH105" i="1"/>
  <c r="AN105" i="1"/>
  <c r="AO105" i="1"/>
  <c r="AP105" i="1"/>
  <c r="AQ105" i="1"/>
  <c r="AR105" i="1"/>
  <c r="AS105" i="1"/>
  <c r="DI105" i="1"/>
  <c r="DJ105" i="1"/>
  <c r="DK105" i="1"/>
  <c r="DL105" i="1"/>
  <c r="DM105" i="1"/>
  <c r="R106" i="1"/>
  <c r="X106" i="1"/>
  <c r="Y106" i="1"/>
  <c r="Z106" i="1"/>
  <c r="AA106" i="1"/>
  <c r="AB106" i="1"/>
  <c r="AC106" i="1"/>
  <c r="AH106" i="1"/>
  <c r="AN106" i="1"/>
  <c r="AO106" i="1"/>
  <c r="AP106" i="1"/>
  <c r="AQ106" i="1"/>
  <c r="AR106" i="1"/>
  <c r="AS106" i="1"/>
  <c r="DI106" i="1"/>
  <c r="DJ106" i="1"/>
  <c r="DK106" i="1"/>
  <c r="DL106" i="1"/>
  <c r="DM106" i="1"/>
  <c r="R107" i="1"/>
  <c r="X107" i="1"/>
  <c r="Y107" i="1"/>
  <c r="Z107" i="1"/>
  <c r="AA107" i="1"/>
  <c r="AB107" i="1"/>
  <c r="AC107" i="1"/>
  <c r="AH107" i="1"/>
  <c r="AN107" i="1"/>
  <c r="AO107" i="1"/>
  <c r="AP107" i="1"/>
  <c r="AQ107" i="1"/>
  <c r="AR107" i="1"/>
  <c r="AS107" i="1"/>
  <c r="DI107" i="1"/>
  <c r="DJ107" i="1"/>
  <c r="DK107" i="1"/>
  <c r="DL107" i="1"/>
  <c r="DM107" i="1"/>
  <c r="R108" i="1"/>
  <c r="X108" i="1"/>
  <c r="Y108" i="1"/>
  <c r="Z108" i="1"/>
  <c r="AA108" i="1"/>
  <c r="AB108" i="1"/>
  <c r="AC108" i="1"/>
  <c r="AH108" i="1"/>
  <c r="AN108" i="1"/>
  <c r="AO108" i="1"/>
  <c r="AP108" i="1"/>
  <c r="AQ108" i="1"/>
  <c r="AR108" i="1"/>
  <c r="AS108" i="1"/>
  <c r="DI108" i="1"/>
  <c r="DJ108" i="1"/>
  <c r="DK108" i="1"/>
  <c r="DL108" i="1"/>
  <c r="DM108" i="1"/>
  <c r="R109" i="1"/>
  <c r="X109" i="1"/>
  <c r="Y109" i="1"/>
  <c r="Z109" i="1"/>
  <c r="AA109" i="1"/>
  <c r="AB109" i="1"/>
  <c r="AC109" i="1"/>
  <c r="AH109" i="1"/>
  <c r="AN109" i="1"/>
  <c r="AO109" i="1"/>
  <c r="AP109" i="1"/>
  <c r="AQ109" i="1"/>
  <c r="AR109" i="1"/>
  <c r="AS109" i="1"/>
  <c r="DI109" i="1"/>
  <c r="DJ109" i="1"/>
  <c r="DK109" i="1"/>
  <c r="DL109" i="1"/>
  <c r="DM109" i="1"/>
  <c r="R110" i="1"/>
  <c r="X110" i="1"/>
  <c r="Y110" i="1"/>
  <c r="Z110" i="1"/>
  <c r="AA110" i="1"/>
  <c r="AB110" i="1"/>
  <c r="AC110" i="1"/>
  <c r="AH110" i="1"/>
  <c r="AN110" i="1"/>
  <c r="AO110" i="1"/>
  <c r="AP110" i="1"/>
  <c r="AQ110" i="1"/>
  <c r="AR110" i="1"/>
  <c r="AS110" i="1"/>
  <c r="DI110" i="1"/>
  <c r="DJ110" i="1"/>
  <c r="DK110" i="1"/>
  <c r="DL110" i="1"/>
  <c r="DM110" i="1"/>
  <c r="R111" i="1"/>
  <c r="X111" i="1"/>
  <c r="Y111" i="1"/>
  <c r="Z111" i="1"/>
  <c r="AA111" i="1"/>
  <c r="AB111" i="1"/>
  <c r="AC111" i="1"/>
  <c r="AH111" i="1"/>
  <c r="AN111" i="1"/>
  <c r="AO111" i="1"/>
  <c r="AP111" i="1"/>
  <c r="AQ111" i="1"/>
  <c r="AR111" i="1"/>
  <c r="AS111" i="1"/>
  <c r="DI111" i="1"/>
  <c r="DJ111" i="1"/>
  <c r="DK111" i="1"/>
  <c r="DL111" i="1"/>
  <c r="DM111" i="1"/>
  <c r="R112" i="1"/>
  <c r="X112" i="1"/>
  <c r="Y112" i="1"/>
  <c r="Z112" i="1"/>
  <c r="AA112" i="1"/>
  <c r="AB112" i="1"/>
  <c r="AC112" i="1"/>
  <c r="AH112" i="1"/>
  <c r="AN112" i="1"/>
  <c r="AO112" i="1"/>
  <c r="AP112" i="1"/>
  <c r="AQ112" i="1"/>
  <c r="AR112" i="1"/>
  <c r="AS112" i="1"/>
  <c r="DI112" i="1"/>
  <c r="DJ112" i="1"/>
  <c r="DK112" i="1"/>
  <c r="DL112" i="1"/>
  <c r="DM112" i="1"/>
  <c r="R113" i="1"/>
  <c r="X113" i="1"/>
  <c r="Y113" i="1"/>
  <c r="Z113" i="1"/>
  <c r="AA113" i="1"/>
  <c r="AB113" i="1"/>
  <c r="AC113" i="1"/>
  <c r="AH113" i="1"/>
  <c r="AN113" i="1"/>
  <c r="AO113" i="1"/>
  <c r="AP113" i="1"/>
  <c r="AQ113" i="1"/>
  <c r="AR113" i="1"/>
  <c r="AS113" i="1"/>
  <c r="DI113" i="1"/>
  <c r="DJ113" i="1"/>
  <c r="DK113" i="1"/>
  <c r="DL113" i="1"/>
  <c r="DM113" i="1"/>
  <c r="R114" i="1"/>
  <c r="X114" i="1"/>
  <c r="Y114" i="1"/>
  <c r="Z114" i="1"/>
  <c r="AA114" i="1"/>
  <c r="AB114" i="1"/>
  <c r="AC114" i="1"/>
  <c r="AH114" i="1"/>
  <c r="AN114" i="1"/>
  <c r="AO114" i="1"/>
  <c r="AP114" i="1"/>
  <c r="AQ114" i="1"/>
  <c r="AR114" i="1"/>
  <c r="AS114" i="1"/>
  <c r="DI114" i="1"/>
  <c r="DJ114" i="1"/>
  <c r="DK114" i="1"/>
  <c r="DL114" i="1"/>
  <c r="DM114" i="1"/>
  <c r="R115" i="1"/>
  <c r="X115" i="1"/>
  <c r="Y115" i="1"/>
  <c r="Z115" i="1"/>
  <c r="AA115" i="1"/>
  <c r="AB115" i="1"/>
  <c r="AC115" i="1"/>
  <c r="AH115" i="1"/>
  <c r="AN115" i="1"/>
  <c r="AO115" i="1"/>
  <c r="AP115" i="1"/>
  <c r="AQ115" i="1"/>
  <c r="AR115" i="1"/>
  <c r="AS115" i="1"/>
  <c r="DI115" i="1"/>
  <c r="DJ115" i="1"/>
  <c r="DK115" i="1"/>
  <c r="DL115" i="1"/>
  <c r="DM115" i="1"/>
  <c r="R116" i="1"/>
  <c r="X116" i="1"/>
  <c r="Y116" i="1"/>
  <c r="Z116" i="1"/>
  <c r="AA116" i="1"/>
  <c r="AB116" i="1"/>
  <c r="AC116" i="1"/>
  <c r="AH116" i="1"/>
  <c r="AN116" i="1"/>
  <c r="AO116" i="1"/>
  <c r="AP116" i="1"/>
  <c r="AQ116" i="1"/>
  <c r="AR116" i="1"/>
  <c r="AS116" i="1"/>
  <c r="DI116" i="1"/>
  <c r="DJ116" i="1"/>
  <c r="DK116" i="1"/>
  <c r="DL116" i="1"/>
  <c r="DM116" i="1"/>
  <c r="R117" i="1"/>
  <c r="X117" i="1"/>
  <c r="Y117" i="1"/>
  <c r="Z117" i="1"/>
  <c r="AA117" i="1"/>
  <c r="AB117" i="1"/>
  <c r="AC117" i="1"/>
  <c r="AH117" i="1"/>
  <c r="AN117" i="1"/>
  <c r="AO117" i="1"/>
  <c r="AP117" i="1"/>
  <c r="AQ117" i="1"/>
  <c r="AR117" i="1"/>
  <c r="AS117" i="1"/>
  <c r="DI117" i="1"/>
  <c r="DJ117" i="1"/>
  <c r="DK117" i="1"/>
  <c r="DL117" i="1"/>
  <c r="DM117" i="1"/>
  <c r="R118" i="1"/>
  <c r="X118" i="1"/>
  <c r="Y118" i="1"/>
  <c r="Z118" i="1"/>
  <c r="AA118" i="1"/>
  <c r="AB118" i="1"/>
  <c r="AC118" i="1"/>
  <c r="AH118" i="1"/>
  <c r="AN118" i="1"/>
  <c r="AO118" i="1"/>
  <c r="AP118" i="1"/>
  <c r="AQ118" i="1"/>
  <c r="AR118" i="1"/>
  <c r="AS118" i="1"/>
  <c r="DI118" i="1"/>
  <c r="DJ118" i="1"/>
  <c r="DK118" i="1"/>
  <c r="DL118" i="1"/>
  <c r="DM118" i="1"/>
  <c r="R119" i="1"/>
  <c r="X119" i="1"/>
  <c r="Y119" i="1"/>
  <c r="Z119" i="1"/>
  <c r="AA119" i="1"/>
  <c r="AB119" i="1"/>
  <c r="AC119" i="1"/>
  <c r="AH119" i="1"/>
  <c r="AN119" i="1"/>
  <c r="AO119" i="1"/>
  <c r="AP119" i="1"/>
  <c r="AQ119" i="1"/>
  <c r="AR119" i="1"/>
  <c r="AS119" i="1"/>
  <c r="DI119" i="1"/>
  <c r="DJ119" i="1"/>
  <c r="DK119" i="1"/>
  <c r="DL119" i="1"/>
  <c r="DM119" i="1"/>
  <c r="R120" i="1"/>
  <c r="X120" i="1"/>
  <c r="Y120" i="1"/>
  <c r="Z120" i="1"/>
  <c r="AA120" i="1"/>
  <c r="AB120" i="1"/>
  <c r="AC120" i="1"/>
  <c r="AH120" i="1"/>
  <c r="AN120" i="1"/>
  <c r="AO120" i="1"/>
  <c r="AP120" i="1"/>
  <c r="AQ120" i="1"/>
  <c r="AR120" i="1"/>
  <c r="AS120" i="1"/>
  <c r="DI120" i="1"/>
  <c r="DJ120" i="1"/>
  <c r="DK120" i="1"/>
  <c r="DL120" i="1"/>
  <c r="DM120" i="1"/>
  <c r="R121" i="1"/>
  <c r="X121" i="1"/>
  <c r="Y121" i="1"/>
  <c r="Z121" i="1"/>
  <c r="AA121" i="1"/>
  <c r="AB121" i="1"/>
  <c r="AC121" i="1"/>
  <c r="AH121" i="1"/>
  <c r="AN121" i="1"/>
  <c r="AO121" i="1"/>
  <c r="AP121" i="1"/>
  <c r="AQ121" i="1"/>
  <c r="AR121" i="1"/>
  <c r="AS121" i="1"/>
  <c r="DI121" i="1"/>
  <c r="DJ121" i="1"/>
  <c r="DK121" i="1"/>
  <c r="DL121" i="1"/>
  <c r="DM121" i="1"/>
  <c r="R122" i="1"/>
  <c r="X122" i="1"/>
  <c r="Y122" i="1"/>
  <c r="Z122" i="1"/>
  <c r="AA122" i="1"/>
  <c r="AB122" i="1"/>
  <c r="AC122" i="1"/>
  <c r="AH122" i="1"/>
  <c r="AN122" i="1"/>
  <c r="AO122" i="1"/>
  <c r="AP122" i="1"/>
  <c r="AQ122" i="1"/>
  <c r="AR122" i="1"/>
  <c r="AS122" i="1"/>
  <c r="DI122" i="1"/>
  <c r="DJ122" i="1"/>
  <c r="DK122" i="1"/>
  <c r="DL122" i="1"/>
  <c r="DM122" i="1"/>
  <c r="R123" i="1"/>
  <c r="X123" i="1"/>
  <c r="Y123" i="1"/>
  <c r="Z123" i="1"/>
  <c r="AA123" i="1"/>
  <c r="AB123" i="1"/>
  <c r="AC123" i="1"/>
  <c r="AH123" i="1"/>
  <c r="AN123" i="1"/>
  <c r="AO123" i="1"/>
  <c r="AP123" i="1"/>
  <c r="AQ123" i="1"/>
  <c r="AR123" i="1"/>
  <c r="AS123" i="1"/>
  <c r="DI123" i="1"/>
  <c r="DJ123" i="1"/>
  <c r="DK123" i="1"/>
  <c r="DL123" i="1"/>
  <c r="DM123" i="1"/>
  <c r="R124" i="1"/>
  <c r="X124" i="1"/>
  <c r="Y124" i="1"/>
  <c r="Z124" i="1"/>
  <c r="AA124" i="1"/>
  <c r="AB124" i="1"/>
  <c r="AC124" i="1"/>
  <c r="AH124" i="1"/>
  <c r="AN124" i="1"/>
  <c r="AO124" i="1"/>
  <c r="AP124" i="1"/>
  <c r="AQ124" i="1"/>
  <c r="AR124" i="1"/>
  <c r="AS124" i="1"/>
  <c r="DI124" i="1"/>
  <c r="DJ124" i="1"/>
  <c r="DK124" i="1"/>
  <c r="DL124" i="1"/>
  <c r="DM124" i="1"/>
  <c r="R125" i="1"/>
  <c r="X125" i="1"/>
  <c r="Y125" i="1"/>
  <c r="Z125" i="1"/>
  <c r="AA125" i="1"/>
  <c r="AB125" i="1"/>
  <c r="AC125" i="1"/>
  <c r="AH125" i="1"/>
  <c r="AN125" i="1"/>
  <c r="AO125" i="1"/>
  <c r="AP125" i="1"/>
  <c r="AQ125" i="1"/>
  <c r="AR125" i="1"/>
  <c r="AS125" i="1"/>
  <c r="DI125" i="1"/>
  <c r="DJ125" i="1"/>
  <c r="DK125" i="1"/>
  <c r="DL125" i="1"/>
  <c r="DM125" i="1"/>
  <c r="R126" i="1"/>
  <c r="X126" i="1"/>
  <c r="Y126" i="1"/>
  <c r="Z126" i="1"/>
  <c r="AA126" i="1"/>
  <c r="AB126" i="1"/>
  <c r="AC126" i="1"/>
  <c r="AH126" i="1"/>
  <c r="AN126" i="1"/>
  <c r="AO126" i="1"/>
  <c r="AP126" i="1"/>
  <c r="AQ126" i="1"/>
  <c r="AR126" i="1"/>
  <c r="AS126" i="1"/>
  <c r="DI126" i="1"/>
  <c r="DJ126" i="1"/>
  <c r="DK126" i="1"/>
  <c r="DL126" i="1"/>
  <c r="DM126" i="1"/>
  <c r="R127" i="1"/>
  <c r="X127" i="1"/>
  <c r="Y127" i="1"/>
  <c r="Z127" i="1"/>
  <c r="AA127" i="1"/>
  <c r="AB127" i="1"/>
  <c r="AC127" i="1"/>
  <c r="AH127" i="1"/>
  <c r="AN127" i="1"/>
  <c r="AO127" i="1"/>
  <c r="AP127" i="1"/>
  <c r="AQ127" i="1"/>
  <c r="AR127" i="1"/>
  <c r="AS127" i="1"/>
  <c r="DI127" i="1"/>
  <c r="DJ127" i="1"/>
  <c r="DK127" i="1"/>
  <c r="DL127" i="1"/>
  <c r="DM127" i="1"/>
  <c r="R128" i="1"/>
  <c r="X128" i="1"/>
  <c r="Y128" i="1"/>
  <c r="Z128" i="1"/>
  <c r="AA128" i="1"/>
  <c r="AB128" i="1"/>
  <c r="AC128" i="1"/>
  <c r="AH128" i="1"/>
  <c r="AN128" i="1"/>
  <c r="AO128" i="1"/>
  <c r="AP128" i="1"/>
  <c r="AQ128" i="1"/>
  <c r="AR128" i="1"/>
  <c r="AS128" i="1"/>
  <c r="DI128" i="1"/>
  <c r="DJ128" i="1"/>
  <c r="DK128" i="1"/>
  <c r="DL128" i="1"/>
  <c r="DM128" i="1"/>
  <c r="R129" i="1"/>
  <c r="X129" i="1"/>
  <c r="Y129" i="1"/>
  <c r="Z129" i="1"/>
  <c r="AA129" i="1"/>
  <c r="AB129" i="1"/>
  <c r="AC129" i="1"/>
  <c r="AH129" i="1"/>
  <c r="AN129" i="1"/>
  <c r="AO129" i="1"/>
  <c r="AP129" i="1"/>
  <c r="AQ129" i="1"/>
  <c r="AR129" i="1"/>
  <c r="AS129" i="1"/>
  <c r="DI129" i="1"/>
  <c r="DJ129" i="1"/>
  <c r="DK129" i="1"/>
  <c r="DL129" i="1"/>
  <c r="DM129" i="1"/>
  <c r="R130" i="1"/>
  <c r="X130" i="1"/>
  <c r="Y130" i="1"/>
  <c r="Z130" i="1"/>
  <c r="AA130" i="1"/>
  <c r="AB130" i="1"/>
  <c r="AC130" i="1"/>
  <c r="AH130" i="1"/>
  <c r="AN130" i="1"/>
  <c r="AO130" i="1"/>
  <c r="AP130" i="1"/>
  <c r="AQ130" i="1"/>
  <c r="AR130" i="1"/>
  <c r="AS130" i="1"/>
  <c r="DI130" i="1"/>
  <c r="DJ130" i="1"/>
  <c r="DK130" i="1"/>
  <c r="DL130" i="1"/>
  <c r="DM130" i="1"/>
  <c r="R131" i="1"/>
  <c r="X131" i="1"/>
  <c r="Y131" i="1"/>
  <c r="Z131" i="1"/>
  <c r="AA131" i="1"/>
  <c r="AB131" i="1"/>
  <c r="AC131" i="1"/>
  <c r="AH131" i="1"/>
  <c r="AN131" i="1"/>
  <c r="AO131" i="1"/>
  <c r="AP131" i="1"/>
  <c r="AQ131" i="1"/>
  <c r="AR131" i="1"/>
  <c r="AS131" i="1"/>
  <c r="DI131" i="1"/>
  <c r="DJ131" i="1"/>
  <c r="DK131" i="1"/>
  <c r="DL131" i="1"/>
  <c r="DM131" i="1"/>
  <c r="R132" i="1"/>
  <c r="X132" i="1"/>
  <c r="Y132" i="1"/>
  <c r="Z132" i="1"/>
  <c r="AA132" i="1"/>
  <c r="AB132" i="1"/>
  <c r="AC132" i="1"/>
  <c r="AH132" i="1"/>
  <c r="AN132" i="1"/>
  <c r="AO132" i="1"/>
  <c r="AP132" i="1"/>
  <c r="AQ132" i="1"/>
  <c r="AR132" i="1"/>
  <c r="AS132" i="1"/>
  <c r="DI132" i="1"/>
  <c r="DJ132" i="1"/>
  <c r="DK132" i="1"/>
  <c r="DL132" i="1"/>
  <c r="DM132" i="1"/>
  <c r="R133" i="1"/>
  <c r="X133" i="1"/>
  <c r="Y133" i="1"/>
  <c r="Z133" i="1"/>
  <c r="AA133" i="1"/>
  <c r="AB133" i="1"/>
  <c r="AC133" i="1"/>
  <c r="AH133" i="1"/>
  <c r="AN133" i="1"/>
  <c r="AO133" i="1"/>
  <c r="AP133" i="1"/>
  <c r="AQ133" i="1"/>
  <c r="AR133" i="1"/>
  <c r="AS133" i="1"/>
  <c r="DI133" i="1"/>
  <c r="DJ133" i="1"/>
  <c r="DK133" i="1"/>
  <c r="DL133" i="1"/>
  <c r="DM133" i="1"/>
  <c r="R134" i="1"/>
  <c r="X134" i="1"/>
  <c r="Y134" i="1"/>
  <c r="Z134" i="1"/>
  <c r="AA134" i="1"/>
  <c r="AB134" i="1"/>
  <c r="AC134" i="1"/>
  <c r="AH134" i="1"/>
  <c r="AN134" i="1"/>
  <c r="AO134" i="1"/>
  <c r="AP134" i="1"/>
  <c r="AQ134" i="1"/>
  <c r="AR134" i="1"/>
  <c r="AS134" i="1"/>
  <c r="DI134" i="1"/>
  <c r="DJ134" i="1"/>
  <c r="DK134" i="1"/>
  <c r="DL134" i="1"/>
  <c r="DM134" i="1"/>
  <c r="R135" i="1"/>
  <c r="X135" i="1"/>
  <c r="Y135" i="1"/>
  <c r="Z135" i="1"/>
  <c r="AA135" i="1"/>
  <c r="AB135" i="1"/>
  <c r="AC135" i="1"/>
  <c r="AH135" i="1"/>
  <c r="AN135" i="1"/>
  <c r="AO135" i="1"/>
  <c r="AP135" i="1"/>
  <c r="AQ135" i="1"/>
  <c r="AR135" i="1"/>
  <c r="AS135" i="1"/>
  <c r="DI135" i="1"/>
  <c r="DJ135" i="1"/>
  <c r="DK135" i="1"/>
  <c r="DL135" i="1"/>
  <c r="DM135" i="1"/>
  <c r="R136" i="1"/>
  <c r="X136" i="1"/>
  <c r="Y136" i="1"/>
  <c r="Z136" i="1"/>
  <c r="AA136" i="1"/>
  <c r="AB136" i="1"/>
  <c r="AC136" i="1"/>
  <c r="AH136" i="1"/>
  <c r="AN136" i="1"/>
  <c r="AO136" i="1"/>
  <c r="AP136" i="1"/>
  <c r="AQ136" i="1"/>
  <c r="AR136" i="1"/>
  <c r="AS136" i="1"/>
  <c r="DI136" i="1"/>
  <c r="DJ136" i="1"/>
  <c r="DK136" i="1"/>
  <c r="DL136" i="1"/>
  <c r="DM136" i="1"/>
  <c r="R137" i="1"/>
  <c r="X137" i="1"/>
  <c r="Y137" i="1"/>
  <c r="Z137" i="1"/>
  <c r="AA137" i="1"/>
  <c r="AB137" i="1"/>
  <c r="AC137" i="1"/>
  <c r="AH137" i="1"/>
  <c r="AN137" i="1"/>
  <c r="AO137" i="1"/>
  <c r="AP137" i="1"/>
  <c r="AQ137" i="1"/>
  <c r="AR137" i="1"/>
  <c r="AS137" i="1"/>
  <c r="DI137" i="1"/>
  <c r="DJ137" i="1"/>
  <c r="DK137" i="1"/>
  <c r="DL137" i="1"/>
  <c r="DM137" i="1"/>
  <c r="R138" i="1"/>
  <c r="X138" i="1"/>
  <c r="Y138" i="1"/>
  <c r="Z138" i="1"/>
  <c r="AA138" i="1"/>
  <c r="AB138" i="1"/>
  <c r="AC138" i="1"/>
  <c r="AH138" i="1"/>
  <c r="AN138" i="1"/>
  <c r="AO138" i="1"/>
  <c r="AP138" i="1"/>
  <c r="AQ138" i="1"/>
  <c r="AR138" i="1"/>
  <c r="AS138" i="1"/>
  <c r="DI138" i="1"/>
  <c r="DJ138" i="1"/>
  <c r="DK138" i="1"/>
  <c r="DL138" i="1"/>
  <c r="DM138" i="1"/>
  <c r="R139" i="1"/>
  <c r="X139" i="1"/>
  <c r="Y139" i="1"/>
  <c r="Z139" i="1"/>
  <c r="AA139" i="1"/>
  <c r="AB139" i="1"/>
  <c r="AC139" i="1"/>
  <c r="AH139" i="1"/>
  <c r="AN139" i="1"/>
  <c r="AO139" i="1"/>
  <c r="AP139" i="1"/>
  <c r="AQ139" i="1"/>
  <c r="AR139" i="1"/>
  <c r="AS139" i="1"/>
  <c r="DI139" i="1"/>
  <c r="DJ139" i="1"/>
  <c r="DK139" i="1"/>
  <c r="DL139" i="1"/>
  <c r="DM139" i="1"/>
  <c r="R140" i="1"/>
  <c r="X140" i="1"/>
  <c r="Y140" i="1"/>
  <c r="Z140" i="1"/>
  <c r="AA140" i="1"/>
  <c r="AB140" i="1"/>
  <c r="AC140" i="1"/>
  <c r="AH140" i="1"/>
  <c r="AN140" i="1"/>
  <c r="AO140" i="1"/>
  <c r="AP140" i="1"/>
  <c r="AQ140" i="1"/>
  <c r="AR140" i="1"/>
  <c r="AS140" i="1"/>
  <c r="DI140" i="1"/>
  <c r="DJ140" i="1"/>
  <c r="DK140" i="1"/>
  <c r="DL140" i="1"/>
  <c r="DM140" i="1"/>
  <c r="R141" i="1"/>
  <c r="X141" i="1"/>
  <c r="Y141" i="1"/>
  <c r="Z141" i="1"/>
  <c r="AA141" i="1"/>
  <c r="AB141" i="1"/>
  <c r="AC141" i="1"/>
  <c r="AH141" i="1"/>
  <c r="AN141" i="1"/>
  <c r="AO141" i="1"/>
  <c r="AP141" i="1"/>
  <c r="AQ141" i="1"/>
  <c r="AR141" i="1"/>
  <c r="AS141" i="1"/>
  <c r="DI141" i="1"/>
  <c r="DJ141" i="1"/>
  <c r="DK141" i="1"/>
  <c r="DL141" i="1"/>
  <c r="DM141" i="1"/>
  <c r="R142" i="1"/>
  <c r="X142" i="1"/>
  <c r="Y142" i="1"/>
  <c r="Z142" i="1"/>
  <c r="AA142" i="1"/>
  <c r="AB142" i="1"/>
  <c r="AC142" i="1"/>
  <c r="AH142" i="1"/>
  <c r="AN142" i="1"/>
  <c r="AO142" i="1"/>
  <c r="AP142" i="1"/>
  <c r="AQ142" i="1"/>
  <c r="AR142" i="1"/>
  <c r="AS142" i="1"/>
  <c r="DI142" i="1"/>
  <c r="DJ142" i="1"/>
  <c r="DK142" i="1"/>
  <c r="DL142" i="1"/>
  <c r="DM142" i="1"/>
  <c r="R143" i="1"/>
  <c r="X143" i="1"/>
  <c r="Y143" i="1"/>
  <c r="Z143" i="1"/>
  <c r="AA143" i="1"/>
  <c r="AB143" i="1"/>
  <c r="AC143" i="1"/>
  <c r="AH143" i="1"/>
  <c r="AN143" i="1"/>
  <c r="AO143" i="1"/>
  <c r="AP143" i="1"/>
  <c r="AQ143" i="1"/>
  <c r="AR143" i="1"/>
  <c r="AS143" i="1"/>
  <c r="DI143" i="1"/>
  <c r="DJ143" i="1"/>
  <c r="DK143" i="1"/>
  <c r="DL143" i="1"/>
  <c r="DM143" i="1"/>
  <c r="R144" i="1"/>
  <c r="X144" i="1"/>
  <c r="Y144" i="1"/>
  <c r="Z144" i="1"/>
  <c r="AA144" i="1"/>
  <c r="AB144" i="1"/>
  <c r="AC144" i="1"/>
  <c r="AH144" i="1"/>
  <c r="AN144" i="1"/>
  <c r="AO144" i="1"/>
  <c r="AP144" i="1"/>
  <c r="AQ144" i="1"/>
  <c r="AR144" i="1"/>
  <c r="AS144" i="1"/>
  <c r="DI144" i="1"/>
  <c r="DJ144" i="1"/>
  <c r="DK144" i="1"/>
  <c r="DL144" i="1"/>
  <c r="DM144" i="1"/>
  <c r="R145" i="1"/>
  <c r="X145" i="1"/>
  <c r="Y145" i="1"/>
  <c r="Z145" i="1"/>
  <c r="AA145" i="1"/>
  <c r="AB145" i="1"/>
  <c r="AC145" i="1"/>
  <c r="AH145" i="1"/>
  <c r="AN145" i="1"/>
  <c r="AO145" i="1"/>
  <c r="AP145" i="1"/>
  <c r="AQ145" i="1"/>
  <c r="AR145" i="1"/>
  <c r="AS145" i="1"/>
  <c r="DI145" i="1"/>
  <c r="DJ145" i="1"/>
  <c r="DK145" i="1"/>
  <c r="DL145" i="1"/>
  <c r="DM145" i="1"/>
  <c r="R146" i="1"/>
  <c r="X146" i="1"/>
  <c r="Y146" i="1"/>
  <c r="Z146" i="1"/>
  <c r="AA146" i="1"/>
  <c r="AB146" i="1"/>
  <c r="AC146" i="1"/>
  <c r="AH146" i="1"/>
  <c r="AN146" i="1"/>
  <c r="AO146" i="1"/>
  <c r="AP146" i="1"/>
  <c r="AQ146" i="1"/>
  <c r="AR146" i="1"/>
  <c r="AS146" i="1"/>
  <c r="DI146" i="1"/>
  <c r="DJ146" i="1"/>
  <c r="DK146" i="1"/>
  <c r="DL146" i="1"/>
  <c r="DM146" i="1"/>
  <c r="R147" i="1"/>
  <c r="X147" i="1"/>
  <c r="Y147" i="1"/>
  <c r="Z147" i="1"/>
  <c r="AA147" i="1"/>
  <c r="AB147" i="1"/>
  <c r="AC147" i="1"/>
  <c r="AH147" i="1"/>
  <c r="AN147" i="1"/>
  <c r="AO147" i="1"/>
  <c r="AP147" i="1"/>
  <c r="AQ147" i="1"/>
  <c r="AR147" i="1"/>
  <c r="AS147" i="1"/>
  <c r="DI147" i="1"/>
  <c r="DJ147" i="1"/>
  <c r="DK147" i="1"/>
  <c r="DL147" i="1"/>
  <c r="DM147" i="1"/>
  <c r="R148" i="1"/>
  <c r="X148" i="1"/>
  <c r="Y148" i="1"/>
  <c r="Z148" i="1"/>
  <c r="AA148" i="1"/>
  <c r="AB148" i="1"/>
  <c r="AC148" i="1"/>
  <c r="AH148" i="1"/>
  <c r="AN148" i="1"/>
  <c r="AO148" i="1"/>
  <c r="AP148" i="1"/>
  <c r="AQ148" i="1"/>
  <c r="AR148" i="1"/>
  <c r="AS148" i="1"/>
  <c r="DI148" i="1"/>
  <c r="DJ148" i="1"/>
  <c r="DK148" i="1"/>
  <c r="DL148" i="1"/>
  <c r="DM148" i="1"/>
  <c r="R149" i="1"/>
  <c r="X149" i="1"/>
  <c r="Y149" i="1"/>
  <c r="Z149" i="1"/>
  <c r="AA149" i="1"/>
  <c r="AB149" i="1"/>
  <c r="AC149" i="1"/>
  <c r="AH149" i="1"/>
  <c r="AN149" i="1"/>
  <c r="AO149" i="1"/>
  <c r="AP149" i="1"/>
  <c r="AQ149" i="1"/>
  <c r="AR149" i="1"/>
  <c r="AS149" i="1"/>
  <c r="DI149" i="1"/>
  <c r="DJ149" i="1"/>
  <c r="DK149" i="1"/>
  <c r="DL149" i="1"/>
  <c r="DM149" i="1"/>
  <c r="R150" i="1"/>
  <c r="X150" i="1"/>
  <c r="Y150" i="1"/>
  <c r="Z150" i="1"/>
  <c r="AA150" i="1"/>
  <c r="AB150" i="1"/>
  <c r="AC150" i="1"/>
  <c r="AH150" i="1"/>
  <c r="AN150" i="1"/>
  <c r="AO150" i="1"/>
  <c r="AP150" i="1"/>
  <c r="AQ150" i="1"/>
  <c r="AR150" i="1"/>
  <c r="AS150" i="1"/>
  <c r="DI150" i="1"/>
  <c r="DJ150" i="1"/>
  <c r="DK150" i="1"/>
  <c r="DL150" i="1"/>
  <c r="DM150" i="1"/>
  <c r="R151" i="1"/>
  <c r="X151" i="1"/>
  <c r="Y151" i="1"/>
  <c r="Z151" i="1"/>
  <c r="AA151" i="1"/>
  <c r="AB151" i="1"/>
  <c r="AC151" i="1"/>
  <c r="AH151" i="1"/>
  <c r="AN151" i="1"/>
  <c r="AO151" i="1"/>
  <c r="AP151" i="1"/>
  <c r="AQ151" i="1"/>
  <c r="AR151" i="1"/>
  <c r="AS151" i="1"/>
  <c r="DI151" i="1"/>
  <c r="DJ151" i="1"/>
  <c r="DK151" i="1"/>
  <c r="DL151" i="1"/>
  <c r="DM151" i="1"/>
  <c r="R152" i="1"/>
  <c r="X152" i="1"/>
  <c r="Y152" i="1"/>
  <c r="Z152" i="1"/>
  <c r="AA152" i="1"/>
  <c r="AB152" i="1"/>
  <c r="AC152" i="1"/>
  <c r="AH152" i="1"/>
  <c r="AN152" i="1"/>
  <c r="AO152" i="1"/>
  <c r="AP152" i="1"/>
  <c r="AQ152" i="1"/>
  <c r="AR152" i="1"/>
  <c r="AS152" i="1"/>
  <c r="DI152" i="1"/>
  <c r="DJ152" i="1"/>
  <c r="DK152" i="1"/>
  <c r="DL152" i="1"/>
  <c r="DM152" i="1"/>
  <c r="R153" i="1"/>
  <c r="X153" i="1"/>
  <c r="Y153" i="1"/>
  <c r="Z153" i="1"/>
  <c r="AA153" i="1"/>
  <c r="AB153" i="1"/>
  <c r="AC153" i="1"/>
  <c r="AH153" i="1"/>
  <c r="AN153" i="1"/>
  <c r="AO153" i="1"/>
  <c r="AP153" i="1"/>
  <c r="AQ153" i="1"/>
  <c r="AR153" i="1"/>
  <c r="AS153" i="1"/>
  <c r="DI153" i="1"/>
  <c r="DJ153" i="1"/>
  <c r="DK153" i="1"/>
  <c r="DL153" i="1"/>
  <c r="DM153" i="1"/>
  <c r="R154" i="1"/>
  <c r="X154" i="1"/>
  <c r="Y154" i="1"/>
  <c r="Z154" i="1"/>
  <c r="AA154" i="1"/>
  <c r="AB154" i="1"/>
  <c r="AC154" i="1"/>
  <c r="AH154" i="1"/>
  <c r="AN154" i="1"/>
  <c r="AO154" i="1"/>
  <c r="AP154" i="1"/>
  <c r="AQ154" i="1"/>
  <c r="AR154" i="1"/>
  <c r="AS154" i="1"/>
  <c r="DI154" i="1"/>
  <c r="DJ154" i="1"/>
  <c r="DK154" i="1"/>
  <c r="DL154" i="1"/>
  <c r="DM154" i="1"/>
  <c r="R155" i="1"/>
  <c r="X155" i="1"/>
  <c r="Y155" i="1"/>
  <c r="Z155" i="1"/>
  <c r="AA155" i="1"/>
  <c r="AB155" i="1"/>
  <c r="AC155" i="1"/>
  <c r="AH155" i="1"/>
  <c r="AN155" i="1"/>
  <c r="AO155" i="1"/>
  <c r="AP155" i="1"/>
  <c r="AQ155" i="1"/>
  <c r="AR155" i="1"/>
  <c r="AS155" i="1"/>
  <c r="DI155" i="1"/>
  <c r="DJ155" i="1"/>
  <c r="DK155" i="1"/>
  <c r="DL155" i="1"/>
  <c r="DM155" i="1"/>
  <c r="R156" i="1"/>
  <c r="X156" i="1"/>
  <c r="Y156" i="1"/>
  <c r="Z156" i="1"/>
  <c r="AA156" i="1"/>
  <c r="AB156" i="1"/>
  <c r="AC156" i="1"/>
  <c r="AH156" i="1"/>
  <c r="AN156" i="1"/>
  <c r="AO156" i="1"/>
  <c r="AP156" i="1"/>
  <c r="AQ156" i="1"/>
  <c r="AR156" i="1"/>
  <c r="AS156" i="1"/>
  <c r="DI156" i="1"/>
  <c r="DJ156" i="1"/>
  <c r="DK156" i="1"/>
  <c r="DL156" i="1"/>
  <c r="DM156" i="1"/>
  <c r="R157" i="1"/>
  <c r="X157" i="1"/>
  <c r="Y157" i="1"/>
  <c r="Z157" i="1"/>
  <c r="AA157" i="1"/>
  <c r="AB157" i="1"/>
  <c r="AC157" i="1"/>
  <c r="AH157" i="1"/>
  <c r="AN157" i="1"/>
  <c r="AO157" i="1"/>
  <c r="AP157" i="1"/>
  <c r="AQ157" i="1"/>
  <c r="AR157" i="1"/>
  <c r="AS157" i="1"/>
  <c r="DI157" i="1"/>
  <c r="DJ157" i="1"/>
  <c r="DK157" i="1"/>
  <c r="DL157" i="1"/>
  <c r="DM157" i="1"/>
  <c r="R158" i="1"/>
  <c r="X158" i="1"/>
  <c r="Y158" i="1"/>
  <c r="Z158" i="1"/>
  <c r="AA158" i="1"/>
  <c r="AB158" i="1"/>
  <c r="AC158" i="1"/>
  <c r="AH158" i="1"/>
  <c r="AN158" i="1"/>
  <c r="AO158" i="1"/>
  <c r="AP158" i="1"/>
  <c r="AQ158" i="1"/>
  <c r="AR158" i="1"/>
  <c r="AS158" i="1"/>
  <c r="DI158" i="1"/>
  <c r="DJ158" i="1"/>
  <c r="DK158" i="1"/>
  <c r="DL158" i="1"/>
  <c r="DM158" i="1"/>
  <c r="R159" i="1"/>
  <c r="X159" i="1"/>
  <c r="Y159" i="1"/>
  <c r="Z159" i="1"/>
  <c r="AA159" i="1"/>
  <c r="AB159" i="1"/>
  <c r="AC159" i="1"/>
  <c r="AH159" i="1"/>
  <c r="AN159" i="1"/>
  <c r="AO159" i="1"/>
  <c r="AP159" i="1"/>
  <c r="AQ159" i="1"/>
  <c r="AR159" i="1"/>
  <c r="AS159" i="1"/>
  <c r="DI159" i="1"/>
  <c r="DJ159" i="1"/>
  <c r="DK159" i="1"/>
  <c r="DL159" i="1"/>
  <c r="DM159" i="1"/>
  <c r="R160" i="1"/>
  <c r="X160" i="1"/>
  <c r="Y160" i="1"/>
  <c r="Z160" i="1"/>
  <c r="AA160" i="1"/>
  <c r="AB160" i="1"/>
  <c r="AC160" i="1"/>
  <c r="AH160" i="1"/>
  <c r="AN160" i="1"/>
  <c r="AO160" i="1"/>
  <c r="AP160" i="1"/>
  <c r="AQ160" i="1"/>
  <c r="AR160" i="1"/>
  <c r="AS160" i="1"/>
  <c r="DI160" i="1"/>
  <c r="DJ160" i="1"/>
  <c r="DK160" i="1"/>
  <c r="DL160" i="1"/>
  <c r="DM160" i="1"/>
  <c r="R161" i="1"/>
  <c r="X161" i="1"/>
  <c r="Y161" i="1"/>
  <c r="Z161" i="1"/>
  <c r="AA161" i="1"/>
  <c r="AB161" i="1"/>
  <c r="AC161" i="1"/>
  <c r="AH161" i="1"/>
  <c r="AN161" i="1"/>
  <c r="AO161" i="1"/>
  <c r="AP161" i="1"/>
  <c r="AQ161" i="1"/>
  <c r="AR161" i="1"/>
  <c r="AS161" i="1"/>
  <c r="DI161" i="1"/>
  <c r="DJ161" i="1"/>
  <c r="DK161" i="1"/>
  <c r="DL161" i="1"/>
  <c r="DM161" i="1"/>
  <c r="R162" i="1"/>
  <c r="X162" i="1"/>
  <c r="Y162" i="1"/>
  <c r="Z162" i="1"/>
  <c r="AA162" i="1"/>
  <c r="AB162" i="1"/>
  <c r="AC162" i="1"/>
  <c r="AH162" i="1"/>
  <c r="AN162" i="1"/>
  <c r="AO162" i="1"/>
  <c r="AP162" i="1"/>
  <c r="AQ162" i="1"/>
  <c r="AR162" i="1"/>
  <c r="AS162" i="1"/>
  <c r="DI162" i="1"/>
  <c r="DJ162" i="1"/>
  <c r="DK162" i="1"/>
  <c r="DL162" i="1"/>
  <c r="DM162" i="1"/>
  <c r="R163" i="1"/>
  <c r="X163" i="1"/>
  <c r="Y163" i="1"/>
  <c r="Z163" i="1"/>
  <c r="AA163" i="1"/>
  <c r="AB163" i="1"/>
  <c r="AC163" i="1"/>
  <c r="AH163" i="1"/>
  <c r="AN163" i="1"/>
  <c r="AO163" i="1"/>
  <c r="AP163" i="1"/>
  <c r="AQ163" i="1"/>
  <c r="AR163" i="1"/>
  <c r="AS163" i="1"/>
  <c r="DI163" i="1"/>
  <c r="DJ163" i="1"/>
  <c r="DK163" i="1"/>
  <c r="DL163" i="1"/>
  <c r="DM163" i="1"/>
  <c r="DN142" i="1" l="1"/>
  <c r="DN72" i="1"/>
  <c r="DN41" i="1"/>
  <c r="DN23" i="1"/>
  <c r="DO142" i="1"/>
  <c r="DO129" i="1"/>
  <c r="DO125" i="1"/>
  <c r="DO48" i="1"/>
  <c r="DO10" i="1"/>
  <c r="DO4" i="1"/>
  <c r="DN2" i="1"/>
  <c r="DP148" i="1"/>
  <c r="DP144" i="1"/>
  <c r="DP122" i="1"/>
  <c r="DN3" i="1"/>
  <c r="DO115" i="1"/>
  <c r="DO111" i="1"/>
  <c r="DO95" i="1"/>
  <c r="DN93" i="1"/>
  <c r="DN77" i="1"/>
  <c r="DO77" i="1"/>
  <c r="DN74" i="1"/>
  <c r="DO73" i="1"/>
  <c r="DO72" i="1"/>
  <c r="DO156" i="1"/>
  <c r="DO154" i="1"/>
  <c r="DO152" i="1"/>
  <c r="DN55" i="1"/>
  <c r="DN49" i="1"/>
  <c r="DO34" i="1"/>
  <c r="DN80" i="1"/>
  <c r="DN130" i="1"/>
  <c r="DP130" i="1"/>
  <c r="DN126" i="1"/>
  <c r="DN116" i="1"/>
  <c r="DP98" i="1"/>
  <c r="DP92" i="1"/>
  <c r="DP35" i="1"/>
  <c r="DO23" i="1"/>
  <c r="DO21" i="1"/>
  <c r="DO101" i="1"/>
  <c r="DN100" i="1"/>
  <c r="DN99" i="1"/>
  <c r="DO99" i="1"/>
  <c r="DN96" i="1"/>
  <c r="DP54" i="1"/>
  <c r="DN11" i="1"/>
  <c r="DO67" i="1"/>
  <c r="DO65" i="1"/>
  <c r="DP64" i="1"/>
  <c r="DP60" i="1"/>
  <c r="DO59" i="1"/>
  <c r="DP58" i="1"/>
  <c r="DP56" i="1"/>
  <c r="DO55" i="1"/>
  <c r="DO30" i="1"/>
  <c r="DO26" i="1"/>
  <c r="DP25" i="1"/>
  <c r="DO24" i="1"/>
  <c r="DN106" i="1"/>
  <c r="DP116" i="1"/>
  <c r="DP104" i="1"/>
  <c r="DO50" i="1"/>
  <c r="DO49" i="1"/>
  <c r="DN33" i="1"/>
  <c r="DO16" i="1"/>
  <c r="DO12" i="1"/>
  <c r="DP157" i="1"/>
  <c r="DN158" i="1"/>
  <c r="DN157" i="1"/>
  <c r="DN150" i="1"/>
  <c r="DN149" i="1"/>
  <c r="DO147" i="1"/>
  <c r="DN146" i="1"/>
  <c r="DN145" i="1"/>
  <c r="DO145" i="1"/>
  <c r="DO135" i="1"/>
  <c r="DO133" i="1"/>
  <c r="DN132" i="1"/>
  <c r="DN131" i="1"/>
  <c r="DO131" i="1"/>
  <c r="DN112" i="1"/>
  <c r="DO110" i="1"/>
  <c r="DO106" i="1"/>
  <c r="DO88" i="1"/>
  <c r="DO86" i="1"/>
  <c r="DO84" i="1"/>
  <c r="DN82" i="1"/>
  <c r="DN81" i="1"/>
  <c r="DO81" i="1"/>
  <c r="DO80" i="1"/>
  <c r="DN52" i="1"/>
  <c r="DN51" i="1"/>
  <c r="DO46" i="1"/>
  <c r="DO44" i="1"/>
  <c r="DN43" i="1"/>
  <c r="DO41" i="1"/>
  <c r="DP136" i="1"/>
  <c r="DO127" i="1"/>
  <c r="DP126" i="1"/>
  <c r="DN114" i="1"/>
  <c r="DP108" i="1"/>
  <c r="DO107" i="1"/>
  <c r="DO93" i="1"/>
  <c r="DP163" i="1"/>
  <c r="DP140" i="1"/>
  <c r="DP138" i="1"/>
  <c r="DN137" i="1"/>
  <c r="DO137" i="1"/>
  <c r="DN136" i="1"/>
  <c r="DN128" i="1"/>
  <c r="DN124" i="1"/>
  <c r="DN123" i="1"/>
  <c r="DO119" i="1"/>
  <c r="DN118" i="1"/>
  <c r="DN117" i="1"/>
  <c r="DO117" i="1"/>
  <c r="DN110" i="1"/>
  <c r="DN105" i="1"/>
  <c r="DP102" i="1"/>
  <c r="DN94" i="1"/>
  <c r="DO90" i="1"/>
  <c r="DN89" i="1"/>
  <c r="DN78" i="1"/>
  <c r="DN76" i="1"/>
  <c r="DN68" i="1"/>
  <c r="DP68" i="1"/>
  <c r="DO52" i="1"/>
  <c r="DN45" i="1"/>
  <c r="DP39" i="1"/>
  <c r="DO38" i="1"/>
  <c r="DN37" i="1"/>
  <c r="DN36" i="1"/>
  <c r="DO36" i="1"/>
  <c r="DN22" i="1"/>
  <c r="DP19" i="1"/>
  <c r="DO18" i="1"/>
  <c r="DN17" i="1"/>
  <c r="DP17" i="1"/>
  <c r="DN85" i="1"/>
  <c r="DN66" i="1"/>
  <c r="DN65" i="1"/>
  <c r="DP27" i="1"/>
  <c r="DP13" i="1"/>
  <c r="DP161" i="1"/>
  <c r="DO160" i="1"/>
  <c r="DP159" i="1"/>
  <c r="DO158" i="1"/>
  <c r="DO151" i="1"/>
  <c r="DO150" i="1"/>
  <c r="DO113" i="1"/>
  <c r="DP112" i="1"/>
  <c r="DO97" i="1"/>
  <c r="DP96" i="1"/>
  <c r="DO76" i="1"/>
  <c r="DN59" i="1"/>
  <c r="DN47" i="1"/>
  <c r="DO32" i="1"/>
  <c r="DN31" i="1"/>
  <c r="DP31" i="1"/>
  <c r="DP21" i="1"/>
  <c r="DN15" i="1"/>
  <c r="DN9" i="1"/>
  <c r="DO8" i="1"/>
  <c r="DO6" i="1"/>
  <c r="DP100" i="1"/>
  <c r="DO94" i="1"/>
  <c r="DN87" i="1"/>
  <c r="DN79" i="1"/>
  <c r="DO79" i="1"/>
  <c r="DO78" i="1"/>
  <c r="DN70" i="1"/>
  <c r="DN69" i="1"/>
  <c r="DN62" i="1"/>
  <c r="DP62" i="1"/>
  <c r="DN61" i="1"/>
  <c r="DP47" i="1"/>
  <c r="DN40" i="1"/>
  <c r="DO40" i="1"/>
  <c r="DN35" i="1"/>
  <c r="DN29" i="1"/>
  <c r="DP29" i="1"/>
  <c r="DN28" i="1"/>
  <c r="DO22" i="1"/>
  <c r="DP15" i="1"/>
  <c r="DO149" i="1"/>
  <c r="DP124" i="1"/>
  <c r="DO105" i="1"/>
  <c r="DO51" i="1"/>
  <c r="DO45" i="1"/>
  <c r="DN39" i="1"/>
  <c r="DO33" i="1"/>
  <c r="DN26" i="1"/>
  <c r="DN20" i="1"/>
  <c r="DO20" i="1"/>
  <c r="DN14" i="1"/>
  <c r="DO14" i="1"/>
  <c r="DN7" i="1"/>
  <c r="DN162" i="1"/>
  <c r="DO162" i="1"/>
  <c r="DN155" i="1"/>
  <c r="DP155" i="1"/>
  <c r="DN148" i="1"/>
  <c r="DN141" i="1"/>
  <c r="DO141" i="1"/>
  <c r="DN134" i="1"/>
  <c r="DP134" i="1"/>
  <c r="DO128" i="1"/>
  <c r="DN120" i="1"/>
  <c r="DP120" i="1"/>
  <c r="DO114" i="1"/>
  <c r="DN109" i="1"/>
  <c r="DO109" i="1"/>
  <c r="DN103" i="1"/>
  <c r="DO103" i="1"/>
  <c r="DN98" i="1"/>
  <c r="DN92" i="1"/>
  <c r="DN91" i="1"/>
  <c r="DN83" i="1"/>
  <c r="DO83" i="1"/>
  <c r="DO82" i="1"/>
  <c r="DN75" i="1"/>
  <c r="DO75" i="1"/>
  <c r="DO74" i="1"/>
  <c r="DO66" i="1"/>
  <c r="DN57" i="1"/>
  <c r="DO57" i="1"/>
  <c r="DN50" i="1"/>
  <c r="DP49" i="1"/>
  <c r="DN44" i="1"/>
  <c r="DO43" i="1"/>
  <c r="DO37" i="1"/>
  <c r="DN32" i="1"/>
  <c r="DN25" i="1"/>
  <c r="DN18" i="1"/>
  <c r="DN13" i="1"/>
  <c r="DN5" i="1"/>
  <c r="DO2" i="1"/>
  <c r="DN160" i="1"/>
  <c r="DN153" i="1"/>
  <c r="DO146" i="1"/>
  <c r="DN140" i="1"/>
  <c r="DN139" i="1"/>
  <c r="DO132" i="1"/>
  <c r="DN127" i="1"/>
  <c r="DO118" i="1"/>
  <c r="DN113" i="1"/>
  <c r="DN108" i="1"/>
  <c r="DN102" i="1"/>
  <c r="DP3" i="1"/>
  <c r="DN163" i="1"/>
  <c r="DN161" i="1"/>
  <c r="DN159" i="1"/>
  <c r="DO157" i="1"/>
  <c r="DN156" i="1"/>
  <c r="DN154" i="1"/>
  <c r="DO153" i="1"/>
  <c r="DN152" i="1"/>
  <c r="DN151" i="1"/>
  <c r="DP150" i="1"/>
  <c r="DO148" i="1"/>
  <c r="DP146" i="1"/>
  <c r="DN144" i="1"/>
  <c r="DN143" i="1"/>
  <c r="DP142" i="1"/>
  <c r="DO140" i="1"/>
  <c r="DN138" i="1"/>
  <c r="DO136" i="1"/>
  <c r="DN135" i="1"/>
  <c r="DN133" i="1"/>
  <c r="DP132" i="1"/>
  <c r="DO130" i="1"/>
  <c r="DP128" i="1"/>
  <c r="DO126" i="1"/>
  <c r="DN125" i="1"/>
  <c r="DN122" i="1"/>
  <c r="DN121" i="1"/>
  <c r="DN119" i="1"/>
  <c r="DP118" i="1"/>
  <c r="DO116" i="1"/>
  <c r="DN115" i="1"/>
  <c r="DP114" i="1"/>
  <c r="DO112" i="1"/>
  <c r="DN111" i="1"/>
  <c r="DP110" i="1"/>
  <c r="DO108" i="1"/>
  <c r="DN107" i="1"/>
  <c r="DP106" i="1"/>
  <c r="DN104" i="1"/>
  <c r="DO102" i="1"/>
  <c r="DO98" i="1"/>
  <c r="DN97" i="1"/>
  <c r="DN95" i="1"/>
  <c r="DP94" i="1"/>
  <c r="DO92" i="1"/>
  <c r="DN90" i="1"/>
  <c r="DO89" i="1"/>
  <c r="DN88" i="1"/>
  <c r="DO87" i="1"/>
  <c r="DN86" i="1"/>
  <c r="DO85" i="1"/>
  <c r="DN84" i="1"/>
  <c r="DN71" i="1"/>
  <c r="DO70" i="1"/>
  <c r="DO68" i="1"/>
  <c r="DN67" i="1"/>
  <c r="DP66" i="1"/>
  <c r="DN64" i="1"/>
  <c r="DN63" i="1"/>
  <c r="DN60" i="1"/>
  <c r="DN58" i="1"/>
  <c r="DN56" i="1"/>
  <c r="DN54" i="1"/>
  <c r="DN53" i="1"/>
  <c r="DP52" i="1"/>
  <c r="DP51" i="1"/>
  <c r="DN48" i="1"/>
  <c r="DN46" i="1"/>
  <c r="DP45" i="1"/>
  <c r="DN42" i="1"/>
  <c r="DP41" i="1"/>
  <c r="DO39" i="1"/>
  <c r="DN38" i="1"/>
  <c r="DP37" i="1"/>
  <c r="DO35" i="1"/>
  <c r="DN34" i="1"/>
  <c r="DP33" i="1"/>
  <c r="DO31" i="1"/>
  <c r="DN30" i="1"/>
  <c r="DN27" i="1"/>
  <c r="DO25" i="1"/>
  <c r="DN24" i="1"/>
  <c r="DP23" i="1"/>
  <c r="DN21" i="1"/>
  <c r="DN19" i="1"/>
  <c r="DO17" i="1"/>
  <c r="DN16" i="1"/>
  <c r="DO13" i="1"/>
  <c r="DO11" i="1"/>
  <c r="DO9" i="1"/>
  <c r="DO7" i="1"/>
  <c r="DO5" i="1"/>
  <c r="DN4" i="1"/>
  <c r="DO3" i="1"/>
  <c r="DP2" i="1"/>
  <c r="DO163" i="1"/>
  <c r="DO161" i="1"/>
  <c r="DO159" i="1"/>
  <c r="DO155" i="1"/>
  <c r="DP152" i="1"/>
  <c r="DP162" i="1"/>
  <c r="DP160" i="1"/>
  <c r="DP158" i="1"/>
  <c r="DP156" i="1"/>
  <c r="DP154" i="1"/>
  <c r="DP153" i="1"/>
  <c r="DP151" i="1"/>
  <c r="DP149" i="1"/>
  <c r="DN147" i="1"/>
  <c r="DP147" i="1"/>
  <c r="DP145" i="1"/>
  <c r="DP143" i="1"/>
  <c r="DP141" i="1"/>
  <c r="DP139" i="1"/>
  <c r="DP137" i="1"/>
  <c r="DP135" i="1"/>
  <c r="DP133" i="1"/>
  <c r="DP131" i="1"/>
  <c r="DN129" i="1"/>
  <c r="DP129" i="1"/>
  <c r="DP127" i="1"/>
  <c r="DP125" i="1"/>
  <c r="DP123" i="1"/>
  <c r="DP121" i="1"/>
  <c r="DP119" i="1"/>
  <c r="DP117" i="1"/>
  <c r="DP115" i="1"/>
  <c r="DP113" i="1"/>
  <c r="DP111" i="1"/>
  <c r="DP109" i="1"/>
  <c r="DP107" i="1"/>
  <c r="DP105" i="1"/>
  <c r="DP103" i="1"/>
  <c r="DN101" i="1"/>
  <c r="DP101" i="1"/>
  <c r="DP99" i="1"/>
  <c r="DP97" i="1"/>
  <c r="DP95" i="1"/>
  <c r="DP93" i="1"/>
  <c r="DP67" i="1"/>
  <c r="DP65" i="1"/>
  <c r="DP63" i="1"/>
  <c r="DP61" i="1"/>
  <c r="DP59" i="1"/>
  <c r="DP57" i="1"/>
  <c r="DP55" i="1"/>
  <c r="DP53" i="1"/>
  <c r="DP50" i="1"/>
  <c r="DP46" i="1"/>
  <c r="DP40" i="1"/>
  <c r="DP38" i="1"/>
  <c r="DP36" i="1"/>
  <c r="DP34" i="1"/>
  <c r="DP32" i="1"/>
  <c r="DP30" i="1"/>
  <c r="DP28" i="1"/>
  <c r="DP26" i="1"/>
  <c r="DP24" i="1"/>
  <c r="DP22" i="1"/>
  <c r="DP20" i="1"/>
  <c r="DP18" i="1"/>
  <c r="DP16" i="1"/>
  <c r="DP14" i="1"/>
  <c r="DN12" i="1"/>
  <c r="DP12" i="1"/>
  <c r="DP11" i="1"/>
  <c r="DN10" i="1"/>
  <c r="DP10" i="1"/>
  <c r="DP9" i="1"/>
  <c r="DN8" i="1"/>
  <c r="DP8" i="1"/>
  <c r="DP7" i="1"/>
  <c r="DN6" i="1"/>
  <c r="DP6" i="1"/>
  <c r="DP5" i="1"/>
  <c r="DP4" i="1"/>
  <c r="DO144" i="1"/>
  <c r="DO143" i="1"/>
  <c r="DO139" i="1"/>
  <c r="DO138" i="1"/>
  <c r="DO134" i="1"/>
  <c r="DO124" i="1"/>
  <c r="DO123" i="1"/>
  <c r="DO122" i="1"/>
  <c r="DO121" i="1"/>
  <c r="DO120" i="1"/>
  <c r="DO104" i="1"/>
  <c r="DO100" i="1"/>
  <c r="DO96" i="1"/>
  <c r="DO91" i="1"/>
  <c r="DN73" i="1"/>
  <c r="DO64" i="1"/>
  <c r="DO63" i="1"/>
  <c r="DO62" i="1"/>
  <c r="DO61" i="1"/>
  <c r="DO60" i="1"/>
  <c r="DO58" i="1"/>
  <c r="DO56" i="1"/>
  <c r="DO54" i="1"/>
  <c r="DO53" i="1"/>
  <c r="DP48" i="1"/>
  <c r="DO47" i="1"/>
  <c r="DO29" i="1"/>
  <c r="DO28" i="1"/>
  <c r="DO27" i="1"/>
  <c r="DO19" i="1"/>
  <c r="DO15" i="1"/>
  <c r="DP90" i="1"/>
  <c r="DP88" i="1"/>
  <c r="DP86" i="1"/>
  <c r="DP84" i="1"/>
  <c r="DP83" i="1"/>
  <c r="DP81" i="1"/>
  <c r="DP79" i="1"/>
  <c r="DP77" i="1"/>
  <c r="DP75" i="1"/>
  <c r="DP73" i="1"/>
  <c r="DP71" i="1"/>
  <c r="DP69" i="1"/>
  <c r="DP91" i="1"/>
  <c r="DP89" i="1"/>
  <c r="DP87" i="1"/>
  <c r="DP85" i="1"/>
  <c r="DP82" i="1"/>
  <c r="DP80" i="1"/>
  <c r="DP78" i="1"/>
  <c r="DP76" i="1"/>
  <c r="DP74" i="1"/>
  <c r="DP72" i="1"/>
  <c r="DP70" i="1"/>
  <c r="DO71" i="1"/>
  <c r="DO69" i="1"/>
  <c r="DP44" i="1"/>
  <c r="DP42" i="1"/>
  <c r="DP43" i="1"/>
  <c r="DO42" i="1"/>
  <c r="FI165" i="1" l="1"/>
  <c r="FH164" i="1"/>
</calcChain>
</file>

<file path=xl/sharedStrings.xml><?xml version="1.0" encoding="utf-8"?>
<sst xmlns="http://schemas.openxmlformats.org/spreadsheetml/2006/main" count="1403" uniqueCount="627">
  <si>
    <t>Klaradra</t>
  </si>
  <si>
    <t>mandingo</t>
  </si>
  <si>
    <t>muslim</t>
  </si>
  <si>
    <t>atacker</t>
  </si>
  <si>
    <t>SSS3</t>
  </si>
  <si>
    <t>Yussuf Johaueh</t>
  </si>
  <si>
    <t>b</t>
  </si>
  <si>
    <t xml:space="preserve"> Liberia</t>
  </si>
  <si>
    <t>witchcraft made his mother crazy</t>
  </si>
  <si>
    <t>mende</t>
  </si>
  <si>
    <t>midfielder</t>
  </si>
  <si>
    <t>Oryan Koeoma</t>
  </si>
  <si>
    <t>a</t>
  </si>
  <si>
    <t>Dama</t>
  </si>
  <si>
    <t>Nongoula</t>
  </si>
  <si>
    <t>defender</t>
  </si>
  <si>
    <t>Mohammed Koroma</t>
  </si>
  <si>
    <t>Blama</t>
  </si>
  <si>
    <t xml:space="preserve"> christian</t>
  </si>
  <si>
    <t>college</t>
  </si>
  <si>
    <t>Jacob Alex</t>
  </si>
  <si>
    <t>Yamandu Station, bo district</t>
  </si>
  <si>
    <t>Temne</t>
  </si>
  <si>
    <t>4.6</t>
  </si>
  <si>
    <t>Alhassan Kamara</t>
  </si>
  <si>
    <t>Klandor</t>
  </si>
  <si>
    <t>yes a cousine of mine said she was given food in her sleep which gave her stomack ake</t>
  </si>
  <si>
    <t>high school level, klassce</t>
  </si>
  <si>
    <t>5.3</t>
  </si>
  <si>
    <t>Mohamed Musa</t>
  </si>
  <si>
    <t>yeahi</t>
  </si>
  <si>
    <t>Small Bo</t>
  </si>
  <si>
    <t>karanko</t>
  </si>
  <si>
    <t>W.A.E.C</t>
  </si>
  <si>
    <t>4.3</t>
  </si>
  <si>
    <t>Yanka Musa</t>
  </si>
  <si>
    <t>1991,1993, 1995</t>
  </si>
  <si>
    <t>Temene</t>
  </si>
  <si>
    <t>4.5</t>
  </si>
  <si>
    <t>Ibrahim Konsue</t>
  </si>
  <si>
    <t>Small Bo, Blama</t>
  </si>
  <si>
    <t>Jumu Bockarie</t>
  </si>
  <si>
    <t>Kono  district</t>
  </si>
  <si>
    <t>footballer</t>
  </si>
  <si>
    <t>Sulaiman Kamara</t>
  </si>
  <si>
    <t>Fullah</t>
  </si>
  <si>
    <t>attacker</t>
  </si>
  <si>
    <t>SSS2</t>
  </si>
  <si>
    <t>Cherinor Barrie</t>
  </si>
  <si>
    <t>ngowomea</t>
  </si>
  <si>
    <t>x</t>
  </si>
  <si>
    <t>Goal Keeper</t>
  </si>
  <si>
    <t>Foday Turay</t>
  </si>
  <si>
    <t>guinea</t>
  </si>
  <si>
    <t>coach</t>
  </si>
  <si>
    <t>WASSCE</t>
  </si>
  <si>
    <t>5.2</t>
  </si>
  <si>
    <t>morie Vandi Kondorvoh</t>
  </si>
  <si>
    <t>SSS1</t>
  </si>
  <si>
    <t>mohamed Sow</t>
  </si>
  <si>
    <t>small Bo</t>
  </si>
  <si>
    <t>Nongowa</t>
  </si>
  <si>
    <t>christian</t>
  </si>
  <si>
    <t>isaa ausu</t>
  </si>
  <si>
    <t>foday moiforay</t>
  </si>
  <si>
    <t>small bo, blama</t>
  </si>
  <si>
    <t>5.10</t>
  </si>
  <si>
    <t>Ibrahim Lengor</t>
  </si>
  <si>
    <t>Liberia</t>
  </si>
  <si>
    <t>lebbie Brima Musa</t>
  </si>
  <si>
    <t>1996 and 1999</t>
  </si>
  <si>
    <t>Ht college</t>
  </si>
  <si>
    <t>Soko  Abdul</t>
  </si>
  <si>
    <t>Bo KakKuea</t>
  </si>
  <si>
    <t>5.6</t>
  </si>
  <si>
    <t>Sheriff Dauda</t>
  </si>
  <si>
    <t>Bonthe Island</t>
  </si>
  <si>
    <t>A family member says she sees people in her dream waiting to harm her.</t>
  </si>
  <si>
    <t>Mende</t>
  </si>
  <si>
    <t>Christian</t>
  </si>
  <si>
    <t>Forward</t>
  </si>
  <si>
    <t>Teaching</t>
  </si>
  <si>
    <t>TC + HTC</t>
  </si>
  <si>
    <t>Alpha S. Lavalie</t>
  </si>
  <si>
    <t>my sister die trough the attack of wichcraft</t>
  </si>
  <si>
    <t>5 years</t>
  </si>
  <si>
    <t>buiness</t>
  </si>
  <si>
    <t>Alhoiji Smile sesay</t>
  </si>
  <si>
    <t>Kukua</t>
  </si>
  <si>
    <t>Kissi</t>
  </si>
  <si>
    <t>Coach</t>
  </si>
  <si>
    <t>University</t>
  </si>
  <si>
    <t>Sahr Fayombo</t>
  </si>
  <si>
    <t>1991 and 1994</t>
  </si>
  <si>
    <t>Kakus</t>
  </si>
  <si>
    <t>Ibrahim Laurin</t>
  </si>
  <si>
    <t>Guinea</t>
  </si>
  <si>
    <t>Krio</t>
  </si>
  <si>
    <t>Civil Servant</t>
  </si>
  <si>
    <t>A level</t>
  </si>
  <si>
    <t>Edward Leonal Smith</t>
  </si>
  <si>
    <t>1994-1997</t>
  </si>
  <si>
    <t>Blama, Small Bo</t>
  </si>
  <si>
    <t>Mandingo</t>
  </si>
  <si>
    <t>Muslim</t>
  </si>
  <si>
    <t>Abdulai Sesay</t>
  </si>
  <si>
    <t>1991, 1995, 1997</t>
  </si>
  <si>
    <t>Vai</t>
  </si>
  <si>
    <t>Victor Kennoh</t>
  </si>
  <si>
    <t>salia kabba</t>
  </si>
  <si>
    <t>Yoruba (Nigerian)</t>
  </si>
  <si>
    <t>Polytech</t>
  </si>
  <si>
    <t>Emmanuel Dele</t>
  </si>
  <si>
    <t>3.8</t>
  </si>
  <si>
    <t>Sullaiman kamara</t>
  </si>
  <si>
    <t>Limba</t>
  </si>
  <si>
    <t>banking</t>
  </si>
  <si>
    <t>Abubakart M Kamara</t>
  </si>
  <si>
    <t>liberia</t>
  </si>
  <si>
    <t>aruna Ngegbeh</t>
  </si>
  <si>
    <t>my friend also was attaked with wichcraft before</t>
  </si>
  <si>
    <t>I have experienced something like ahbefore</t>
  </si>
  <si>
    <t>GLE</t>
  </si>
  <si>
    <t>shaka koroma</t>
  </si>
  <si>
    <t>Gibo</t>
  </si>
  <si>
    <t xml:space="preserve">Defender </t>
  </si>
  <si>
    <t xml:space="preserve">Harris Weah </t>
  </si>
  <si>
    <t>when I was small I sometimes dreamed of a black cat chasing me</t>
  </si>
  <si>
    <t>susu</t>
  </si>
  <si>
    <t>Alusine Conteh</t>
  </si>
  <si>
    <t>small bo, from kenema</t>
  </si>
  <si>
    <t>Jama chiefdom, from kenema</t>
  </si>
  <si>
    <t>Defender (2)</t>
  </si>
  <si>
    <t>George Kamara</t>
  </si>
  <si>
    <t>Yawei</t>
  </si>
  <si>
    <t>bank manager</t>
  </si>
  <si>
    <t>university</t>
  </si>
  <si>
    <t>5.5</t>
  </si>
  <si>
    <t>Emmanuel Macarthy</t>
  </si>
  <si>
    <t>1996-1997</t>
  </si>
  <si>
    <t>Freetown</t>
  </si>
  <si>
    <t>A cousin witchraft kill his son</t>
  </si>
  <si>
    <t>MH Diploma</t>
  </si>
  <si>
    <t>Sheku Mansarray</t>
  </si>
  <si>
    <t>western area</t>
  </si>
  <si>
    <t>a friend had a dream,he was chases by people later he tells he is sick for days</t>
  </si>
  <si>
    <t>Tehmne</t>
  </si>
  <si>
    <t>driver</t>
  </si>
  <si>
    <t>w.a.e.c</t>
  </si>
  <si>
    <t>Hassan Sesay</t>
  </si>
  <si>
    <t>SerabuS Bo chiefdom</t>
  </si>
  <si>
    <t>kenema</t>
  </si>
  <si>
    <t>Juro, gaura chiefdom kenema district</t>
  </si>
  <si>
    <t>Yankuba Kabba</t>
  </si>
  <si>
    <t>Serabu</t>
  </si>
  <si>
    <t>1991-1992</t>
  </si>
  <si>
    <t>Kenema, Nongowa chiefdom</t>
  </si>
  <si>
    <t>My elder brother said he was given poisoned food by witch</t>
  </si>
  <si>
    <t>Goalkeeper</t>
  </si>
  <si>
    <t>sells credits</t>
  </si>
  <si>
    <t>sells credits, 216000</t>
  </si>
  <si>
    <t>5.8</t>
  </si>
  <si>
    <t>Maada Unis Boekarie</t>
  </si>
  <si>
    <t>1999-2000</t>
  </si>
  <si>
    <t>Right Back</t>
  </si>
  <si>
    <t>Osman Kamara</t>
  </si>
  <si>
    <t>BO</t>
  </si>
  <si>
    <t>Manager</t>
  </si>
  <si>
    <t>Musa Garba</t>
  </si>
  <si>
    <t>Masongbala</t>
  </si>
  <si>
    <t>Moile</t>
  </si>
  <si>
    <t>A times she will be pregnant, but because of witchcraf she will lose it</t>
  </si>
  <si>
    <t>Soso</t>
  </si>
  <si>
    <t>Abubakar Sesay</t>
  </si>
  <si>
    <t>Lower Bambara</t>
  </si>
  <si>
    <t>At the age of 9, I was given food to eat in a dream. Later I vomited with stomach ache. Now ok</t>
  </si>
  <si>
    <t>Defender</t>
  </si>
  <si>
    <t>David Kamara</t>
  </si>
  <si>
    <t>Gbantoke</t>
  </si>
  <si>
    <t>My brother was affected by witchcraft. He got elephantiasis (swollen of the foot)</t>
  </si>
  <si>
    <t>Mid-field</t>
  </si>
  <si>
    <t>Wurrie Jalloh</t>
  </si>
  <si>
    <t>small bo</t>
  </si>
  <si>
    <t>he was fired by witch gun witch lead him to death</t>
  </si>
  <si>
    <t>temne</t>
  </si>
  <si>
    <t>5.4</t>
  </si>
  <si>
    <t>Akim Conteh</t>
  </si>
  <si>
    <t>Aloysius D. Moiwo</t>
  </si>
  <si>
    <t>Kenema</t>
  </si>
  <si>
    <t>Entire War</t>
  </si>
  <si>
    <t>Striker</t>
  </si>
  <si>
    <t>Mohamed Mansarray</t>
  </si>
  <si>
    <t>1991-2000</t>
  </si>
  <si>
    <t>my mother was fired with a witch gun by his brother in law but she never died</t>
  </si>
  <si>
    <t>Mohamed Barrie</t>
  </si>
  <si>
    <t>Business</t>
  </si>
  <si>
    <t>Morie Konneh</t>
  </si>
  <si>
    <t>Boima</t>
  </si>
  <si>
    <t>my brother was shot by a witch gun</t>
  </si>
  <si>
    <t>Morie Neppoh</t>
  </si>
  <si>
    <t>Bonth Town</t>
  </si>
  <si>
    <t>Sojbeane</t>
  </si>
  <si>
    <t>My friend mohammed was affected with witchcraft</t>
  </si>
  <si>
    <t>Joseph Vonjoe</t>
  </si>
  <si>
    <t>attacker and defender</t>
  </si>
  <si>
    <t>Jonah Swaray</t>
  </si>
  <si>
    <t>Mendu</t>
  </si>
  <si>
    <t>Alie B. Swarray</t>
  </si>
  <si>
    <t>steph mother</t>
  </si>
  <si>
    <t>Nuguna</t>
  </si>
  <si>
    <t>Momoh Anina</t>
  </si>
  <si>
    <t xml:space="preserve">Bo </t>
  </si>
  <si>
    <t>mustapha kamara</t>
  </si>
  <si>
    <t>1992-2000</t>
  </si>
  <si>
    <t>Also a witch grabbed my younger sister and also wanted to take er away, but could not as she was retrieved by another witch, who was friend of our parents</t>
  </si>
  <si>
    <t>When I was a baby a witch grabbed me and wanted to carry me but I was saved by a man called mr Gallia,  who was also a witch</t>
  </si>
  <si>
    <t>morie Fassay</t>
  </si>
  <si>
    <t>Kagbaro</t>
  </si>
  <si>
    <t>Mohamed Kamara</t>
  </si>
  <si>
    <t>cousin</t>
  </si>
  <si>
    <t>Michael Kaisamba</t>
  </si>
  <si>
    <t>lobbie brrima</t>
  </si>
  <si>
    <t>Ngowa</t>
  </si>
  <si>
    <t>mustapha sannah</t>
  </si>
  <si>
    <t xml:space="preserve">1 2 3 </t>
  </si>
  <si>
    <t>Fula</t>
  </si>
  <si>
    <t>sss2</t>
  </si>
  <si>
    <t>abdulai jalloh</t>
  </si>
  <si>
    <t>abuhai berrie</t>
  </si>
  <si>
    <t>mohammed jallah</t>
  </si>
  <si>
    <t>2000-2001</t>
  </si>
  <si>
    <t>mamajuma soul</t>
  </si>
  <si>
    <t>dama</t>
  </si>
  <si>
    <t>my young sister has had this experience before</t>
  </si>
  <si>
    <t>`</t>
  </si>
  <si>
    <t>Mohamed M Koroma</t>
  </si>
  <si>
    <t>Salmana Koroma</t>
  </si>
  <si>
    <t>Francis A. Massaqoui</t>
  </si>
  <si>
    <t>Alhaji Tamu</t>
  </si>
  <si>
    <t>Abdul K. Kallon</t>
  </si>
  <si>
    <t>Samuel Bundar</t>
  </si>
  <si>
    <t>1997 - 1998</t>
  </si>
  <si>
    <t>jss 3</t>
  </si>
  <si>
    <t>Austin If</t>
  </si>
  <si>
    <t>In my sleep at night</t>
  </si>
  <si>
    <t>Foray Kallon</t>
  </si>
  <si>
    <t>Mohamudu Jalloh</t>
  </si>
  <si>
    <t xml:space="preserve">1994 - </t>
  </si>
  <si>
    <t>I drank poisoned cow milk in a dream which resulted in severe stomach ache for some time, but thanks to God I have been cured.</t>
  </si>
  <si>
    <t>Arafan Sannoh</t>
  </si>
  <si>
    <t>1998 - 2000</t>
  </si>
  <si>
    <t>Mohamed Daboh</t>
  </si>
  <si>
    <t>Out of SL</t>
  </si>
  <si>
    <t>Karkova</t>
  </si>
  <si>
    <t>Lowe Bambura</t>
  </si>
  <si>
    <t>4 years</t>
  </si>
  <si>
    <t>B.L Computer Studies</t>
  </si>
  <si>
    <t>Abubakar Jabbie</t>
  </si>
  <si>
    <t>Nogowa</t>
  </si>
  <si>
    <t>1998 - 1999</t>
  </si>
  <si>
    <t>my sister had epilepsy</t>
  </si>
  <si>
    <t>Yes, experience heat in my feet due to someone place something in my shoes</t>
  </si>
  <si>
    <t>Polytechnic</t>
  </si>
  <si>
    <t>Eric Yankuba Mohai</t>
  </si>
  <si>
    <t>Dia</t>
  </si>
  <si>
    <t>Bockarie Juana</t>
  </si>
  <si>
    <t>Kakua</t>
  </si>
  <si>
    <t>1995-1996</t>
  </si>
  <si>
    <t>Through small problem</t>
  </si>
  <si>
    <t>Somebody at our house confessed</t>
  </si>
  <si>
    <t>Mandingo/Temne</t>
  </si>
  <si>
    <t>Issa Kamara</t>
  </si>
  <si>
    <t>They gave him witch to be part of them</t>
  </si>
  <si>
    <t>Bella Alhaji</t>
  </si>
  <si>
    <t>Lahai Kamara</t>
  </si>
  <si>
    <t>Abulraman Koroma</t>
  </si>
  <si>
    <t>Kabba Aruna</t>
  </si>
  <si>
    <t>Blama, small chiefdom</t>
  </si>
  <si>
    <t>Bockarie Kalahai</t>
  </si>
  <si>
    <t>nongoula</t>
  </si>
  <si>
    <t>kono</t>
  </si>
  <si>
    <t>my friend dreamed he ate raw meat and the morning his stomach swell</t>
  </si>
  <si>
    <t>sss3</t>
  </si>
  <si>
    <t>mohammed momoh</t>
  </si>
  <si>
    <t>i dont believe</t>
  </si>
  <si>
    <t>Alhaji Eric Mustapha</t>
  </si>
  <si>
    <t>Foday Grassama</t>
  </si>
  <si>
    <t>sss1</t>
  </si>
  <si>
    <t>Abubater mustapha</t>
  </si>
  <si>
    <t>ngowa</t>
  </si>
  <si>
    <t>out of small bo</t>
  </si>
  <si>
    <t>they came to him in his sleep</t>
  </si>
  <si>
    <t>solomon S Fatormen</t>
  </si>
  <si>
    <t>aunt</t>
  </si>
  <si>
    <t>Goba Francis</t>
  </si>
  <si>
    <t>Bandaura, small Bo</t>
  </si>
  <si>
    <t>limbo</t>
  </si>
  <si>
    <t>Noah Dumbuya</t>
  </si>
  <si>
    <t>Loui Bamsara</t>
  </si>
  <si>
    <t>Ibrahim Mustapha</t>
  </si>
  <si>
    <t>Samson Jallah</t>
  </si>
  <si>
    <t>1996-2000</t>
  </si>
  <si>
    <t>photographer</t>
  </si>
  <si>
    <t>Ganguta Synvesti</t>
  </si>
  <si>
    <t>buisness</t>
  </si>
  <si>
    <t>Mohammed Mansaray</t>
  </si>
  <si>
    <t>idont believe</t>
  </si>
  <si>
    <t>Mohamed saw</t>
  </si>
  <si>
    <t>morrie Mustapha</t>
  </si>
  <si>
    <t>1994-2002</t>
  </si>
  <si>
    <t>One time my mother had a dream concerning my youngr brother, we concluded that we were witch</t>
  </si>
  <si>
    <t>Loko</t>
  </si>
  <si>
    <t>Eduard Bangura</t>
  </si>
  <si>
    <t>Tejan Barry</t>
  </si>
  <si>
    <t>Mohamed Kposoulo</t>
  </si>
  <si>
    <t>Somebody gave food to my father in a dream and he ate it,  and died finallyand the next morning his belley swelled u</t>
  </si>
  <si>
    <t>Mohamed Jabbie</t>
  </si>
  <si>
    <t>Kenema, ojolgowa</t>
  </si>
  <si>
    <t>John Kpundeh</t>
  </si>
  <si>
    <t>out off SL</t>
  </si>
  <si>
    <t>1994-2000</t>
  </si>
  <si>
    <t>Abubarkar</t>
  </si>
  <si>
    <t>1996, 6 years old</t>
  </si>
  <si>
    <t>in my sleep at night</t>
  </si>
  <si>
    <t>Kabia Sheriff</t>
  </si>
  <si>
    <t>Kpai, small Bo chiefdom</t>
  </si>
  <si>
    <t>My elder brother was bewitched eating food in a dream. With as effect his belly swelled up and was unable to eat food. But he was later treated</t>
  </si>
  <si>
    <t>Hector Musa</t>
  </si>
  <si>
    <t>Bo</t>
  </si>
  <si>
    <t>Micheal Turay</t>
  </si>
  <si>
    <t>Osman Francis</t>
  </si>
  <si>
    <t>Dema</t>
  </si>
  <si>
    <t>sharbro</t>
  </si>
  <si>
    <t>jss3</t>
  </si>
  <si>
    <t>Keddy Kamara</t>
  </si>
  <si>
    <t>Kallua</t>
  </si>
  <si>
    <t>Mehamed Kallay</t>
  </si>
  <si>
    <t>Petty Trading</t>
  </si>
  <si>
    <t>Yayah Swarray</t>
  </si>
  <si>
    <t>1991-202</t>
  </si>
  <si>
    <t>nongowa</t>
  </si>
  <si>
    <t>1991-2002</t>
  </si>
  <si>
    <t>klercury retailer</t>
  </si>
  <si>
    <t>Jusu Gottor</t>
  </si>
  <si>
    <t>6 Cousin</t>
  </si>
  <si>
    <t>Jerihun, Kakua</t>
  </si>
  <si>
    <t>Kserabu, Small Bo</t>
  </si>
  <si>
    <t>Kpai, small Bo</t>
  </si>
  <si>
    <t>Albert Fofanah</t>
  </si>
  <si>
    <t>1994 - 2000</t>
  </si>
  <si>
    <t>Lower Bambura</t>
  </si>
  <si>
    <t>Jonah L. Gando</t>
  </si>
  <si>
    <t>My father also has heard the experience before</t>
  </si>
  <si>
    <t>I have heard this experience before</t>
  </si>
  <si>
    <t>Mohamed Tarawally</t>
  </si>
  <si>
    <t>Emmanuel Sama</t>
  </si>
  <si>
    <t>Kenema, Nogowa</t>
  </si>
  <si>
    <t>do not listen to anybody</t>
  </si>
  <si>
    <t>Saffa Paul Francis</t>
  </si>
  <si>
    <t>out of s/l</t>
  </si>
  <si>
    <t>Killed by witch man</t>
  </si>
  <si>
    <t>Houston Kanneh</t>
  </si>
  <si>
    <t>Freetwon</t>
  </si>
  <si>
    <t>Mohamed Kposowa</t>
  </si>
  <si>
    <t>Bo, Kakua</t>
  </si>
  <si>
    <t>Sulaiman Junisa</t>
  </si>
  <si>
    <t>hmd accounting</t>
  </si>
  <si>
    <t>Musu Momoh</t>
  </si>
  <si>
    <t>1991 - 2000</t>
  </si>
  <si>
    <t>Witch gun</t>
  </si>
  <si>
    <t>Musa Sayoh</t>
  </si>
  <si>
    <t>bo</t>
  </si>
  <si>
    <t>jss 2</t>
  </si>
  <si>
    <t>Francis Bull</t>
  </si>
  <si>
    <t>my father was affected by witchcraft</t>
  </si>
  <si>
    <t>Mohamed Alphe</t>
  </si>
  <si>
    <t>Peje West</t>
  </si>
  <si>
    <t>leg pain</t>
  </si>
  <si>
    <t>James Ansanuma</t>
  </si>
  <si>
    <t>1998-2000</t>
  </si>
  <si>
    <t>upper benta</t>
  </si>
  <si>
    <t>hnd accounting</t>
  </si>
  <si>
    <t>Kismah Lamin</t>
  </si>
  <si>
    <t>kenema, nonuosa  chiefdom</t>
  </si>
  <si>
    <t>I was fined by a witch when I was attending school in Freetown in 2007/2008 acedemic year</t>
  </si>
  <si>
    <t>John Jusu Saffa</t>
  </si>
  <si>
    <t>I dont believe that there exist anything like witch craft</t>
  </si>
  <si>
    <t>James Momah</t>
  </si>
  <si>
    <t>1997-1999</t>
  </si>
  <si>
    <t>Fulla</t>
  </si>
  <si>
    <t>Alie Kabha</t>
  </si>
  <si>
    <t>freetown</t>
  </si>
  <si>
    <t>my mother</t>
  </si>
  <si>
    <t>I have heard that experience before</t>
  </si>
  <si>
    <t>Simeon. M. Saffa</t>
  </si>
  <si>
    <t>Ningiuea</t>
  </si>
  <si>
    <t>Amadu B. barnie</t>
  </si>
  <si>
    <t>1994- end of the war</t>
  </si>
  <si>
    <t>my friend was bewitched by our neighbour who was a woman. In effect my friend was stupid in class</t>
  </si>
  <si>
    <t>Kono</t>
  </si>
  <si>
    <t>Sehr Sandi Ubetuwai</t>
  </si>
  <si>
    <t>upper Banbra</t>
  </si>
  <si>
    <t>my brother was affected with the witchcraft</t>
  </si>
  <si>
    <t>I experience witchcraft when i was in class four</t>
  </si>
  <si>
    <t>Alie A Ferma</t>
  </si>
  <si>
    <t>Komende</t>
  </si>
  <si>
    <t>had a sever rash on his her body</t>
  </si>
  <si>
    <t>I jumped over a rope and had a swollen feet</t>
  </si>
  <si>
    <t xml:space="preserve">SSS2 </t>
  </si>
  <si>
    <t>Augustine Musa</t>
  </si>
  <si>
    <t>Mohammed Kanneh</t>
  </si>
  <si>
    <t>a cousin of mine was bewitched by developing a boil at his back. After he was being operated on, he died eventually</t>
  </si>
  <si>
    <t>Jalloh Abu-Bakkar</t>
  </si>
  <si>
    <t>out of sl</t>
  </si>
  <si>
    <t>1997 - 2000</t>
  </si>
  <si>
    <t>Tejan Jayah</t>
  </si>
  <si>
    <t>brother died from witch stone</t>
  </si>
  <si>
    <t>one of my brothers was stoned with a witch stone, and he die</t>
  </si>
  <si>
    <t>Umaru Falloh</t>
  </si>
  <si>
    <t>Keikua</t>
  </si>
  <si>
    <t>Musa Rogers</t>
  </si>
  <si>
    <t>6 cousin</t>
  </si>
  <si>
    <t>Amadu Jalloh</t>
  </si>
  <si>
    <t>Alie Mattia</t>
  </si>
  <si>
    <t>Sanyeni</t>
  </si>
  <si>
    <t>1996 - 2000</t>
  </si>
  <si>
    <t>Karanko</t>
  </si>
  <si>
    <t>manager</t>
  </si>
  <si>
    <t>Foray Fofonah</t>
  </si>
  <si>
    <t>Kalkowa</t>
  </si>
  <si>
    <t>1991 - 2002</t>
  </si>
  <si>
    <t>Garra Dyeing</t>
  </si>
  <si>
    <t>Sullay Fatorma</t>
  </si>
  <si>
    <t>Maamu - Guinea</t>
  </si>
  <si>
    <t>Mamadu Malador Kamara</t>
  </si>
  <si>
    <t>Amadu Turay</t>
  </si>
  <si>
    <t>Musa Jalloh</t>
  </si>
  <si>
    <t>Alfred Dassama</t>
  </si>
  <si>
    <t>they gave him something in his sleep</t>
  </si>
  <si>
    <t>SSS 1</t>
  </si>
  <si>
    <t>Mohamed S. Jalloh</t>
  </si>
  <si>
    <t>Abubakr Barrie</t>
  </si>
  <si>
    <t>Lower Bombara</t>
  </si>
  <si>
    <t>Moriba Feika</t>
  </si>
  <si>
    <t>Usman Jalloh</t>
  </si>
  <si>
    <t>Nongowa, Kenema</t>
  </si>
  <si>
    <t>Mohamed Momoh</t>
  </si>
  <si>
    <t>too young to tell</t>
  </si>
  <si>
    <t>my mother told me that she has once been shot by a witch gun</t>
  </si>
  <si>
    <t>Alfred Kamara</t>
  </si>
  <si>
    <t>1999-2002</t>
  </si>
  <si>
    <t>Lower Mambura</t>
  </si>
  <si>
    <t>Abdu Ibrahim Turay</t>
  </si>
  <si>
    <t>they gave the person food</t>
  </si>
  <si>
    <t>John Kemoh Lahai</t>
  </si>
  <si>
    <t>1991-1996</t>
  </si>
  <si>
    <t>at night when i am sleeping</t>
  </si>
  <si>
    <t>fulla</t>
  </si>
  <si>
    <t>my sist er once have problem with them. But I don't believe it is so, i won't say much about it</t>
  </si>
  <si>
    <t>i dont believe in witchcraft</t>
  </si>
  <si>
    <t>Mohamed Jallah</t>
  </si>
  <si>
    <t>noggouia</t>
  </si>
  <si>
    <t>Kunike Barina, Makani</t>
  </si>
  <si>
    <t>Alimamy Sawaneh</t>
  </si>
  <si>
    <t>through out the war time</t>
  </si>
  <si>
    <t>Bo kakonea</t>
  </si>
  <si>
    <t>ningona</t>
  </si>
  <si>
    <t>Francis Rogens</t>
  </si>
  <si>
    <t xml:space="preserve">witchcraft effected a friend of mine by making him not urinate and toilet and therefore developed a swollen stomach </t>
  </si>
  <si>
    <t>Alpha Jabbie</t>
  </si>
  <si>
    <t>was very young</t>
  </si>
  <si>
    <t>freetown, have not yet retuionrned to village of orig</t>
  </si>
  <si>
    <t>personal</t>
  </si>
  <si>
    <t>Mansaray Alpha</t>
  </si>
  <si>
    <t>tournamentin</t>
  </si>
  <si>
    <t>tournamentout</t>
  </si>
  <si>
    <t>b.1 own = 1, other = 2</t>
  </si>
  <si>
    <t>morther or father</t>
  </si>
  <si>
    <t>brother/sister</t>
  </si>
  <si>
    <t xml:space="preserve">grandparents </t>
  </si>
  <si>
    <t>uncle/aunt</t>
  </si>
  <si>
    <t>grand/unclebrother</t>
  </si>
  <si>
    <t>grand/uncle</t>
  </si>
  <si>
    <t>father</t>
  </si>
  <si>
    <t>mother</t>
  </si>
  <si>
    <t>violent movies</t>
  </si>
  <si>
    <t>war movies</t>
  </si>
  <si>
    <t>Aa magic movies</t>
  </si>
  <si>
    <t>position player</t>
  </si>
  <si>
    <t>Name</t>
  </si>
  <si>
    <t>PersonID</t>
  </si>
  <si>
    <t>EveningID</t>
  </si>
  <si>
    <t>payout</t>
  </si>
  <si>
    <t>total</t>
  </si>
  <si>
    <t>bpay</t>
  </si>
  <si>
    <t>tournament 1=yes 0=no</t>
  </si>
  <si>
    <t>ball level</t>
  </si>
  <si>
    <t>ballshit</t>
  </si>
  <si>
    <t>aOUT-get</t>
  </si>
  <si>
    <t>aOUT-give</t>
  </si>
  <si>
    <t>aOUT-keep</t>
  </si>
  <si>
    <t>selfish</t>
  </si>
  <si>
    <t>spitefull</t>
  </si>
  <si>
    <t>generous</t>
  </si>
  <si>
    <t>inequality averse</t>
  </si>
  <si>
    <t>behindness averse</t>
  </si>
  <si>
    <t>aheadness averse</t>
  </si>
  <si>
    <t>aOUT-1 costless envy</t>
  </si>
  <si>
    <t>aOUT-1 costly envy</t>
  </si>
  <si>
    <t>aOUT-3 costless sharing</t>
  </si>
  <si>
    <t>aOUT-4 costly sharing</t>
  </si>
  <si>
    <t>dictOUT-get</t>
  </si>
  <si>
    <t>dicOUT give</t>
  </si>
  <si>
    <t>dictOUT-keep</t>
  </si>
  <si>
    <t>aIN-get</t>
  </si>
  <si>
    <t>aIN-give</t>
  </si>
  <si>
    <t>aIN-keep</t>
  </si>
  <si>
    <t>aIN-0 costless envy game</t>
  </si>
  <si>
    <t xml:space="preserve">aIN-3 costly envy </t>
  </si>
  <si>
    <t>aIN-4 costless sharing</t>
  </si>
  <si>
    <t>aIN-1 costly sharing</t>
  </si>
  <si>
    <t>dictIN-get</t>
  </si>
  <si>
    <t>dict-IN give</t>
  </si>
  <si>
    <t>dictIN-keep</t>
  </si>
  <si>
    <t>OwnOrder</t>
  </si>
  <si>
    <t>rpay</t>
  </si>
  <si>
    <t>risklevel</t>
  </si>
  <si>
    <t>r6</t>
  </si>
  <si>
    <t>r5</t>
  </si>
  <si>
    <t>r4</t>
  </si>
  <si>
    <t>r3</t>
  </si>
  <si>
    <t>r2</t>
  </si>
  <si>
    <t>b-link</t>
  </si>
  <si>
    <t>aOUT-link</t>
  </si>
  <si>
    <t>aIN-link</t>
  </si>
  <si>
    <t>NewTeam</t>
  </si>
  <si>
    <t>team</t>
  </si>
  <si>
    <t>Liverpool</t>
  </si>
  <si>
    <t>FC Porto</t>
  </si>
  <si>
    <t>14/12/2010</t>
  </si>
  <si>
    <t>Milan came 1-0 ahead. A late equalizer should have sent the game to a penalty shootout. Man U refused to play penalties, claiming the darkness would not permit it. There was a big argument, in which there was some punching and kicking. The match will be replayed.</t>
  </si>
  <si>
    <t>Manchester United</t>
  </si>
  <si>
    <t>AC Milan</t>
  </si>
  <si>
    <t>13/12/2010</t>
  </si>
  <si>
    <t>Benfica proceeds to the next round</t>
  </si>
  <si>
    <t>Benfica</t>
  </si>
  <si>
    <t>Arsenal</t>
  </si>
  <si>
    <t>team B made a disputable equalizer late in the game to send the game to a penalty shootout. At one point the manager of team b (resp. 9) contested the official score, threatening the goalkeeper of the opposing team (resp. 21) with a stick. Team A won the series 3-2.</t>
  </si>
  <si>
    <t>Swaffel Street</t>
  </si>
  <si>
    <t>Hassan Street</t>
  </si>
  <si>
    <t>28/11/2010</t>
  </si>
  <si>
    <t>Penalty series suspended due to darkness, after lots of discussion: organizers insisted teams continued, they decided to leave</t>
  </si>
  <si>
    <t>Mariama White Lane</t>
  </si>
  <si>
    <t>Hotel Road</t>
  </si>
  <si>
    <t>27/11/2010</t>
  </si>
  <si>
    <t>Kengai Street</t>
  </si>
  <si>
    <t>Banya Lane</t>
  </si>
  <si>
    <t>26/11/2010</t>
  </si>
  <si>
    <t>swarray street</t>
  </si>
  <si>
    <t>tiwai lane pygmy hippos</t>
  </si>
  <si>
    <t>25/11/2010</t>
  </si>
  <si>
    <t>total payout</t>
  </si>
  <si>
    <t>allocation winning round</t>
  </si>
  <si>
    <t>risk heads  = 1, tail = 0</t>
  </si>
  <si>
    <t>risk winning</t>
  </si>
  <si>
    <t>goals b</t>
  </si>
  <si>
    <t>goals a</t>
  </si>
  <si>
    <t>team B</t>
  </si>
  <si>
    <t>team a</t>
  </si>
  <si>
    <t>date</t>
  </si>
  <si>
    <t>evening</t>
  </si>
  <si>
    <t>Row Labels</t>
  </si>
  <si>
    <t>Grand Total</t>
  </si>
  <si>
    <t>Count of PersonID</t>
  </si>
  <si>
    <t>r1</t>
  </si>
  <si>
    <t>ballevel_exp</t>
  </si>
  <si>
    <t>q1.1 Age</t>
  </si>
  <si>
    <t>q1.2 Height</t>
  </si>
  <si>
    <t>q1.3.Weight</t>
  </si>
  <si>
    <t>q1.4a Left handed (1= yes 2 = no)</t>
  </si>
  <si>
    <t>q1.4b Right Handed</t>
  </si>
  <si>
    <t>q1.5 mealsperday</t>
  </si>
  <si>
    <t>q1.6 Phone</t>
  </si>
  <si>
    <t>q1.7 Education</t>
  </si>
  <si>
    <t>q1.8 Job?</t>
  </si>
  <si>
    <t>q1.9 What Job</t>
  </si>
  <si>
    <t>q1.10 Married</t>
  </si>
  <si>
    <t>q1.11 Win?</t>
  </si>
  <si>
    <t>q1.11b Score</t>
  </si>
  <si>
    <t>q1.12 Play?</t>
  </si>
  <si>
    <t>q1.12a Minutes</t>
  </si>
  <si>
    <t>q1.12b goals</t>
  </si>
  <si>
    <t>q1.13 matches tournament</t>
  </si>
  <si>
    <t>q1.14 this team</t>
  </si>
  <si>
    <t>q1.15a yellow</t>
  </si>
  <si>
    <t>q1.15b red</t>
  </si>
  <si>
    <t>q1.16 Competitive</t>
  </si>
  <si>
    <t>q1.17 players</t>
  </si>
  <si>
    <t>q1.18a better</t>
  </si>
  <si>
    <t>q1.18b equal</t>
  </si>
  <si>
    <t>q1.18c worse</t>
  </si>
  <si>
    <t>q2.1 religion</t>
  </si>
  <si>
    <t>q2.2 tribe</t>
  </si>
  <si>
    <t>q0.3 you witchcraft (1=yes 0=no)</t>
  </si>
  <si>
    <t>q2.3b comments</t>
  </si>
  <si>
    <t>q0.4 family witch</t>
  </si>
  <si>
    <t>q2.4b comments</t>
  </si>
  <si>
    <t>q0.5 displace</t>
  </si>
  <si>
    <t>q2.6a1 year</t>
  </si>
  <si>
    <t>q2.6a2 chiefdom</t>
  </si>
  <si>
    <t>q2.6b1 year</t>
  </si>
  <si>
    <t>q2.6b2 chief</t>
  </si>
  <si>
    <t>q2.6c1</t>
  </si>
  <si>
    <t>q2.6c2</t>
  </si>
  <si>
    <t>q2.6d1</t>
  </si>
  <si>
    <t>q2.6d2</t>
  </si>
  <si>
    <t>q0.7a hear</t>
  </si>
  <si>
    <t>q0.7b see</t>
  </si>
  <si>
    <t>q0.7c saw injured</t>
  </si>
  <si>
    <t>q0.7d soldier</t>
  </si>
  <si>
    <t>q2.7e when</t>
  </si>
  <si>
    <t>q2.8 fight?</t>
  </si>
  <si>
    <t>q2.8a fire gun?</t>
  </si>
  <si>
    <t>q0.9 injured</t>
  </si>
  <si>
    <t>q0.10 parents fight</t>
  </si>
  <si>
    <t>q0.11 family</t>
  </si>
  <si>
    <t>q1.12 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</si>
</sst>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3" fillId="0" borderId="0" xfId="0" applyFont="1"/>
    <xf numFmtId="0" fontId="0" fillId="0" borderId="0" xfId="0" applyFill="1"/>
    <xf numFmtId="0" fontId="0" fillId="4" borderId="0" xfId="0" applyFill="1"/>
    <xf numFmtId="0" fontId="0" fillId="6" borderId="0" xfId="0" applyFill="1"/>
    <xf numFmtId="0" fontId="2" fillId="0" borderId="0" xfId="0" applyFont="1"/>
    <xf numFmtId="0" fontId="2" fillId="0" borderId="0" xfId="0" applyFont="1" applyFill="1"/>
    <xf numFmtId="0" fontId="5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3" fontId="0" fillId="6" borderId="0" xfId="0" applyNumberFormat="1" applyFill="1"/>
    <xf numFmtId="3" fontId="0" fillId="0" borderId="0" xfId="0" applyNumberFormat="1"/>
    <xf numFmtId="0" fontId="0" fillId="8" borderId="0" xfId="0" applyFill="1"/>
    <xf numFmtId="3" fontId="0" fillId="2" borderId="0" xfId="0" applyNumberFormat="1" applyFill="1"/>
    <xf numFmtId="3" fontId="2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0" fillId="2" borderId="0" xfId="0" applyFill="1"/>
    <xf numFmtId="0" fontId="2" fillId="6" borderId="0" xfId="0" applyFont="1" applyFill="1"/>
    <xf numFmtId="3" fontId="2" fillId="0" borderId="0" xfId="1" applyNumberFormat="1" applyFont="1"/>
    <xf numFmtId="3" fontId="0" fillId="0" borderId="0" xfId="1" applyNumberFormat="1" applyFont="1"/>
    <xf numFmtId="0" fontId="2" fillId="2" borderId="0" xfId="0" applyFont="1" applyFill="1"/>
    <xf numFmtId="0" fontId="6" fillId="0" borderId="0" xfId="0" applyFont="1"/>
    <xf numFmtId="1" fontId="0" fillId="0" borderId="0" xfId="0" applyNumberFormat="1"/>
    <xf numFmtId="37" fontId="0" fillId="0" borderId="0" xfId="1" applyNumberFormat="1" applyFont="1"/>
    <xf numFmtId="1" fontId="2" fillId="0" borderId="0" xfId="0" applyNumberFormat="1" applyFont="1"/>
    <xf numFmtId="37" fontId="2" fillId="0" borderId="0" xfId="1" applyNumberFormat="1" applyFont="1"/>
    <xf numFmtId="0" fontId="0" fillId="9" borderId="0" xfId="0" applyFill="1"/>
    <xf numFmtId="165" fontId="0" fillId="0" borderId="0" xfId="1" applyNumberFormat="1" applyFont="1"/>
    <xf numFmtId="0" fontId="0" fillId="0" borderId="0" xfId="0" applyFont="1"/>
    <xf numFmtId="14" fontId="0" fillId="0" borderId="0" xfId="0" applyNumberFormat="1" applyFont="1"/>
    <xf numFmtId="16" fontId="0" fillId="0" borderId="0" xfId="0" applyNumberFormat="1" applyFont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ont="1" applyFill="1"/>
  </cellXfs>
  <cellStyles count="2">
    <cellStyle name="K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bruiker/Dropbox/Football/Money%20record%20sheet%20-%2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bruiker/Dropbox/Football/Money%20record%20sheet%20-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Information"/>
      <sheetName val="Entry"/>
      <sheetName val="Payouts"/>
      <sheetName val="Sheet1"/>
    </sheetNames>
    <sheetDataSet>
      <sheetData sheetId="0" refreshError="1"/>
      <sheetData sheetId="1">
        <row r="6">
          <cell r="AL6">
            <v>11000</v>
          </cell>
        </row>
        <row r="7">
          <cell r="AL7">
            <v>24000</v>
          </cell>
        </row>
        <row r="8">
          <cell r="AL8">
            <v>16000</v>
          </cell>
        </row>
        <row r="9">
          <cell r="AL9">
            <v>10000</v>
          </cell>
        </row>
        <row r="10">
          <cell r="AL10">
            <v>20000</v>
          </cell>
        </row>
        <row r="11">
          <cell r="AL11">
            <v>15000</v>
          </cell>
        </row>
        <row r="12">
          <cell r="AL12">
            <v>12000</v>
          </cell>
        </row>
        <row r="13">
          <cell r="AL13">
            <v>20000</v>
          </cell>
        </row>
        <row r="14">
          <cell r="AL14">
            <v>14000</v>
          </cell>
        </row>
        <row r="15">
          <cell r="AL15">
            <v>12000</v>
          </cell>
        </row>
        <row r="16">
          <cell r="AL16">
            <v>12000</v>
          </cell>
        </row>
        <row r="17">
          <cell r="AL17">
            <v>19000</v>
          </cell>
        </row>
        <row r="18">
          <cell r="AL18">
            <v>11000</v>
          </cell>
        </row>
        <row r="19">
          <cell r="AL19">
            <v>12000</v>
          </cell>
        </row>
        <row r="20">
          <cell r="AL20">
            <v>12000</v>
          </cell>
        </row>
        <row r="21">
          <cell r="AL21">
            <v>16000</v>
          </cell>
        </row>
        <row r="22">
          <cell r="AL22">
            <v>0</v>
          </cell>
        </row>
        <row r="23">
          <cell r="AL23">
            <v>0</v>
          </cell>
        </row>
        <row r="24">
          <cell r="AL24">
            <v>0</v>
          </cell>
        </row>
        <row r="25">
          <cell r="AL25">
            <v>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Information"/>
      <sheetName val="Entry"/>
      <sheetName val="Payouts"/>
      <sheetName val="Sheet1"/>
    </sheetNames>
    <sheetDataSet>
      <sheetData sheetId="0" refreshError="1"/>
      <sheetData sheetId="1">
        <row r="7">
          <cell r="AL7">
            <v>19000</v>
          </cell>
        </row>
        <row r="8">
          <cell r="AL8">
            <v>10000</v>
          </cell>
        </row>
        <row r="9">
          <cell r="AL9">
            <v>18000</v>
          </cell>
        </row>
        <row r="10">
          <cell r="AL10">
            <v>12000</v>
          </cell>
        </row>
        <row r="11">
          <cell r="AL11">
            <v>11000</v>
          </cell>
        </row>
        <row r="12">
          <cell r="AL12">
            <v>12000</v>
          </cell>
        </row>
        <row r="13">
          <cell r="AL13">
            <v>11000</v>
          </cell>
        </row>
        <row r="14">
          <cell r="AL14">
            <v>9000</v>
          </cell>
        </row>
        <row r="15">
          <cell r="AL15">
            <v>12000</v>
          </cell>
        </row>
        <row r="16">
          <cell r="AL16">
            <v>13000</v>
          </cell>
        </row>
        <row r="17">
          <cell r="AL17">
            <v>9000</v>
          </cell>
        </row>
        <row r="18">
          <cell r="AL18">
            <v>21000</v>
          </cell>
        </row>
        <row r="19">
          <cell r="AL19">
            <v>11000</v>
          </cell>
        </row>
        <row r="20">
          <cell r="AL20">
            <v>13000</v>
          </cell>
        </row>
        <row r="21">
          <cell r="AL21">
            <v>21000</v>
          </cell>
        </row>
        <row r="22">
          <cell r="AL22">
            <v>0</v>
          </cell>
        </row>
        <row r="23">
          <cell r="AL23">
            <v>0</v>
          </cell>
        </row>
        <row r="24">
          <cell r="AL24">
            <v>0</v>
          </cell>
        </row>
        <row r="25">
          <cell r="AL25">
            <v>0</v>
          </cell>
        </row>
        <row r="26">
          <cell r="AL26">
            <v>0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uveld, Koen" refreshedDate="42177.492235532409" createdVersion="4" refreshedVersion="4" minRefreshableVersion="3" recordCount="162">
  <cacheSource type="worksheet">
    <worksheetSource ref="A1:DS163" sheet="data"/>
  </cacheSource>
  <cacheFields count="134">
    <cacheField name="EveningID" numFmtId="0">
      <sharedItems containsSemiMixedTypes="0" containsString="0" containsNumber="1" containsInteger="1" minValue="1" maxValue="7"/>
    </cacheField>
    <cacheField name="PersonID" numFmtId="0">
      <sharedItems containsSemiMixedTypes="0" containsString="0" containsNumber="1" containsInteger="1" minValue="1" maxValue="26"/>
    </cacheField>
    <cacheField name="team" numFmtId="0">
      <sharedItems/>
    </cacheField>
    <cacheField name="NewTeam" numFmtId="0">
      <sharedItems containsSemiMixedTypes="0" containsString="0" containsNumber="1" containsInteger="1" minValue="1" maxValue="14"/>
    </cacheField>
    <cacheField name="aIN-link" numFmtId="0">
      <sharedItems containsSemiMixedTypes="0" containsString="0" containsNumber="1" containsInteger="1" minValue="1" maxValue="26"/>
    </cacheField>
    <cacheField name="aOUT-link" numFmtId="0">
      <sharedItems containsSemiMixedTypes="0" containsString="0" containsNumber="1" containsInteger="1" minValue="1" maxValue="26"/>
    </cacheField>
    <cacheField name="b-link" numFmtId="0">
      <sharedItems containsSemiMixedTypes="0" containsString="0" containsNumber="1" containsInteger="1" minValue="1" maxValue="26"/>
    </cacheField>
    <cacheField name="r1 1= certain option" numFmtId="0">
      <sharedItems containsSemiMixedTypes="0" containsString="0" containsNumber="1" containsInteger="1" minValue="0" maxValue="1"/>
    </cacheField>
    <cacheField name="r2" numFmtId="0">
      <sharedItems containsSemiMixedTypes="0" containsString="0" containsNumber="1" containsInteger="1" minValue="0" maxValue="1"/>
    </cacheField>
    <cacheField name="r3" numFmtId="0">
      <sharedItems containsString="0" containsBlank="1" containsNumber="1" containsInteger="1" minValue="0" maxValue="1"/>
    </cacheField>
    <cacheField name="r4" numFmtId="0">
      <sharedItems containsSemiMixedTypes="0" containsString="0" containsNumber="1" containsInteger="1" minValue="0" maxValue="1"/>
    </cacheField>
    <cacheField name="r5" numFmtId="0">
      <sharedItems containsSemiMixedTypes="0" containsString="0" containsNumber="1" containsInteger="1" minValue="0" maxValue="1"/>
    </cacheField>
    <cacheField name="r6" numFmtId="0">
      <sharedItems containsSemiMixedTypes="0" containsString="0" containsNumber="1" containsInteger="1" minValue="0" maxValue="1"/>
    </cacheField>
    <cacheField name="risklevel" numFmtId="0">
      <sharedItems containsString="0" containsBlank="1" containsNumber="1" containsInteger="1" minValue="1" maxValue="7"/>
    </cacheField>
    <cacheField name="rpay" numFmtId="0">
      <sharedItems containsSemiMixedTypes="0" containsString="0" containsNumber="1" containsInteger="1" minValue="0" maxValue="3000"/>
    </cacheField>
    <cacheField name="OwnOrder" numFmtId="0">
      <sharedItems containsSemiMixedTypes="0" containsString="0" containsNumber="1" containsInteger="1" minValue="1" maxValue="2"/>
    </cacheField>
    <cacheField name="dictIN-keep" numFmtId="0">
      <sharedItems containsSemiMixedTypes="0" containsString="0" containsNumber="1" containsInteger="1" minValue="0" maxValue="900"/>
    </cacheField>
    <cacheField name="dict-IN give" numFmtId="0">
      <sharedItems containsSemiMixedTypes="0" containsString="0" containsNumber="1" containsInteger="1" minValue="100" maxValue="1000"/>
    </cacheField>
    <cacheField name="dictIN-get" numFmtId="0">
      <sharedItems containsSemiMixedTypes="0" containsString="0" containsNumber="1" containsInteger="1" minValue="200" maxValue="1000"/>
    </cacheField>
    <cacheField name="aIN-1 costly sharing" numFmtId="0">
      <sharedItems containsSemiMixedTypes="0" containsString="0" containsNumber="1" containsInteger="1" minValue="0" maxValue="1"/>
    </cacheField>
    <cacheField name="aIN-4 costless sharing" numFmtId="0">
      <sharedItems containsSemiMixedTypes="0" containsString="0" containsNumber="1" containsInteger="1" minValue="0" maxValue="1"/>
    </cacheField>
    <cacheField name="aIN-3 costly envy " numFmtId="0">
      <sharedItems containsSemiMixedTypes="0" containsString="0" containsNumber="1" containsInteger="1" minValue="0" maxValue="1"/>
    </cacheField>
    <cacheField name="aIN-0 costless envy game" numFmtId="0">
      <sharedItems containsSemiMixedTypes="0" containsString="0" containsNumber="1" containsInteger="1" minValue="0" maxValue="1"/>
    </cacheField>
    <cacheField name="aheadness averse" numFmtId="0">
      <sharedItems containsSemiMixedTypes="0" containsString="0" containsNumber="1" containsInteger="1" minValue="0" maxValue="1"/>
    </cacheField>
    <cacheField name="behindness averse" numFmtId="0">
      <sharedItems containsSemiMixedTypes="0" containsString="0" containsNumber="1" containsInteger="1" minValue="0" maxValue="1"/>
    </cacheField>
    <cacheField name="inequality averse" numFmtId="0">
      <sharedItems containsSemiMixedTypes="0" containsString="0" containsNumber="1" containsInteger="1" minValue="0" maxValue="1"/>
    </cacheField>
    <cacheField name="generous" numFmtId="0">
      <sharedItems containsSemiMixedTypes="0" containsString="0" containsNumber="1" containsInteger="1" minValue="0" maxValue="1"/>
    </cacheField>
    <cacheField name="spitefull" numFmtId="0">
      <sharedItems containsSemiMixedTypes="0" containsString="0" containsNumber="1" containsInteger="1" minValue="0" maxValue="1"/>
    </cacheField>
    <cacheField name="selfish" numFmtId="0">
      <sharedItems containsSemiMixedTypes="0" containsString="0" containsNumber="1" containsInteger="1" minValue="0" maxValue="1"/>
    </cacheField>
    <cacheField name="aIN-keep" numFmtId="0">
      <sharedItems containsSemiMixedTypes="0" containsString="0" containsNumber="1" containsInteger="1" minValue="1000" maxValue="2000"/>
    </cacheField>
    <cacheField name="aIN-give" numFmtId="0">
      <sharedItems containsSemiMixedTypes="0" containsString="0" containsNumber="1" containsInteger="1" minValue="0" maxValue="3000"/>
    </cacheField>
    <cacheField name="aIN-get" numFmtId="0">
      <sharedItems containsSemiMixedTypes="0" containsString="0" containsNumber="1" containsInteger="1" minValue="0" maxValue="3000"/>
    </cacheField>
    <cacheField name="dictOUT-keep" numFmtId="0">
      <sharedItems containsSemiMixedTypes="0" containsString="0" containsNumber="1" containsInteger="1" minValue="200" maxValue="1000"/>
    </cacheField>
    <cacheField name="dicOUT give" numFmtId="0">
      <sharedItems containsSemiMixedTypes="0" containsString="0" containsNumber="1" containsInteger="1" minValue="0" maxValue="800"/>
    </cacheField>
    <cacheField name="dictOUT-get" numFmtId="0">
      <sharedItems containsSemiMixedTypes="0" containsString="0" containsNumber="1" containsInteger="1" minValue="0" maxValue="800"/>
    </cacheField>
    <cacheField name="aOUT-4 costly sharing" numFmtId="0">
      <sharedItems containsSemiMixedTypes="0" containsString="0" containsNumber="1" containsInteger="1" minValue="0" maxValue="1"/>
    </cacheField>
    <cacheField name="aOUT-3 costless sharing" numFmtId="0">
      <sharedItems containsSemiMixedTypes="0" containsString="0" containsNumber="1" containsInteger="1" minValue="0" maxValue="1"/>
    </cacheField>
    <cacheField name="aOUT-1 costly envy" numFmtId="0">
      <sharedItems containsSemiMixedTypes="0" containsString="0" containsNumber="1" containsInteger="1" minValue="0" maxValue="1"/>
    </cacheField>
    <cacheField name="aOUT-1 costless envy" numFmtId="0">
      <sharedItems containsSemiMixedTypes="0" containsString="0" containsNumber="1" containsInteger="1" minValue="0" maxValue="1"/>
    </cacheField>
    <cacheField name="aheadness averse2" numFmtId="0">
      <sharedItems containsSemiMixedTypes="0" containsString="0" containsNumber="1" containsInteger="1" minValue="0" maxValue="1"/>
    </cacheField>
    <cacheField name="behindness averse2" numFmtId="0">
      <sharedItems containsSemiMixedTypes="0" containsString="0" containsNumber="1" containsInteger="1" minValue="0" maxValue="1"/>
    </cacheField>
    <cacheField name="inequality averse2" numFmtId="0">
      <sharedItems containsSemiMixedTypes="0" containsString="0" containsNumber="1" containsInteger="1" minValue="0" maxValue="1"/>
    </cacheField>
    <cacheField name="generous2" numFmtId="0">
      <sharedItems containsSemiMixedTypes="0" containsString="0" containsNumber="1" containsInteger="1" minValue="0" maxValue="1"/>
    </cacheField>
    <cacheField name="spitefull2" numFmtId="0">
      <sharedItems containsSemiMixedTypes="0" containsString="0" containsNumber="1" containsInteger="1" minValue="0" maxValue="1"/>
    </cacheField>
    <cacheField name="selfish2" numFmtId="0">
      <sharedItems containsSemiMixedTypes="0" containsString="0" containsNumber="1" containsInteger="1" minValue="0" maxValue="1"/>
    </cacheField>
    <cacheField name="aOUT-keep" numFmtId="0">
      <sharedItems containsSemiMixedTypes="0" containsString="0" containsNumber="1" containsInteger="1" minValue="1000" maxValue="2000"/>
    </cacheField>
    <cacheField name="aOUT-give" numFmtId="0">
      <sharedItems containsSemiMixedTypes="0" containsString="0" containsNumber="1" containsInteger="1" minValue="0" maxValue="2000"/>
    </cacheField>
    <cacheField name="aOUT-get" numFmtId="0">
      <sharedItems containsSemiMixedTypes="0" containsString="0" containsNumber="1" containsInteger="1" minValue="0" maxValue="1000"/>
    </cacheField>
    <cacheField name="ballshit" numFmtId="0">
      <sharedItems containsSemiMixedTypes="0" containsString="0" containsNumber="1" containsInteger="1" minValue="1" maxValue="10" count="10">
        <n v="7"/>
        <n v="6"/>
        <n v="2"/>
        <n v="9"/>
        <n v="5"/>
        <n v="10"/>
        <n v="3"/>
        <n v="4"/>
        <n v="8"/>
        <n v="1"/>
      </sharedItems>
    </cacheField>
    <cacheField name="ball level" numFmtId="0">
      <sharedItems containsSemiMixedTypes="0" containsString="0" containsNumber="1" containsInteger="1" minValue="1" maxValue="5" count="5">
        <n v="2"/>
        <n v="3"/>
        <n v="5"/>
        <n v="1"/>
        <n v="4"/>
      </sharedItems>
    </cacheField>
    <cacheField name="vooraf verwachting en werkelijkheid" numFmtId="0">
      <sharedItems containsSemiMixedTypes="0" containsString="0" containsNumber="1" containsInteger="1" minValue="-4" maxValue="2" count="7">
        <n v="-1"/>
        <n v="-2"/>
        <n v="-4"/>
        <n v="0"/>
        <n v="-3"/>
        <n v="1"/>
        <n v="2"/>
      </sharedItems>
    </cacheField>
    <cacheField name="tournament 1=yes 0=no" numFmtId="0">
      <sharedItems containsSemiMixedTypes="0" containsString="0" containsNumber="1" containsInteger="1" minValue="0" maxValue="1"/>
    </cacheField>
    <cacheField name="bpay" numFmtId="0">
      <sharedItems containsSemiMixedTypes="0" containsString="0" containsNumber="1" containsInteger="1" minValue="0" maxValue="15000"/>
    </cacheField>
    <cacheField name="total" numFmtId="0">
      <sharedItems containsSemiMixedTypes="0" containsString="0" containsNumber="1" containsInteger="1" minValue="4000" maxValue="23900"/>
    </cacheField>
    <cacheField name="payout" numFmtId="0">
      <sharedItems containsSemiMixedTypes="0" containsString="0" containsNumber="1" containsInteger="1" minValue="4000" maxValue="24000"/>
    </cacheField>
    <cacheField name="EveningID2" numFmtId="0">
      <sharedItems containsSemiMixedTypes="0" containsString="0" containsNumber="1" containsInteger="1" minValue="1" maxValue="7"/>
    </cacheField>
    <cacheField name="EnumId" numFmtId="0">
      <sharedItems containsString="0" containsBlank="1" containsNumber="1" containsInteger="1" minValue="1" maxValue="10"/>
    </cacheField>
    <cacheField name="PersonID2" numFmtId="0">
      <sharedItems containsSemiMixedTypes="0" containsString="0" containsNumber="1" containsInteger="1" minValue="1" maxValue="26"/>
    </cacheField>
    <cacheField name="TeamID" numFmtId="0">
      <sharedItems/>
    </cacheField>
    <cacheField name="OppID" numFmtId="0">
      <sharedItems containsBlank="1"/>
    </cacheField>
    <cacheField name="Name" numFmtId="0">
      <sharedItems/>
    </cacheField>
    <cacheField name="1.1 Age" numFmtId="0">
      <sharedItems containsSemiMixedTypes="0" containsString="0" containsNumber="1" containsInteger="1" minValue="14" maxValue="31"/>
    </cacheField>
    <cacheField name="1.2 Height" numFmtId="0">
      <sharedItems containsBlank="1" containsMixedTypes="1" containsNumber="1" minValue="2.2999999999999998" maxValue="12"/>
    </cacheField>
    <cacheField name="1.3.Weight" numFmtId="0">
      <sharedItems containsString="0" containsBlank="1" containsNumber="1" minValue="20" maxValue="85"/>
    </cacheField>
    <cacheField name="wh" numFmtId="0">
      <sharedItems containsString="0" containsBlank="1" containsNumber="1" minValue="-4.6022340000000002" maxValue="6.6930529999999999"/>
    </cacheField>
    <cacheField name="1.4a Left handed (1= yes 2 = no)" numFmtId="0">
      <sharedItems containsSemiMixedTypes="0" containsString="0" containsNumber="1" containsInteger="1" minValue="0" maxValue="2"/>
    </cacheField>
    <cacheField name="1.4b Right Handed" numFmtId="0">
      <sharedItems containsSemiMixedTypes="0" containsString="0" containsNumber="1" containsInteger="1" minValue="0" maxValue="2"/>
    </cacheField>
    <cacheField name="1.5 mealsperday" numFmtId="0">
      <sharedItems containsSemiMixedTypes="0" containsString="0" containsNumber="1" containsInteger="1" minValue="1" maxValue="5"/>
    </cacheField>
    <cacheField name="1.6 Phone" numFmtId="0">
      <sharedItems containsBlank="1" containsMixedTypes="1" containsNumber="1" containsInteger="1" minValue="0" maxValue="500000"/>
    </cacheField>
    <cacheField name="1.7 Education" numFmtId="0">
      <sharedItems containsBlank="1"/>
    </cacheField>
    <cacheField name="edu: jss2=1, jss3=2, sss1=3, sss2=4, sss3=5 high school level exams=4 tertaire education=6" numFmtId="0">
      <sharedItems containsBlank="1" containsMixedTypes="1" containsNumber="1" containsInteger="1" minValue="1" maxValue="6"/>
    </cacheField>
    <cacheField name="1.8 Job?" numFmtId="0">
      <sharedItems containsSemiMixedTypes="0" containsString="0" containsNumber="1" containsInteger="1" minValue="0" maxValue="1"/>
    </cacheField>
    <cacheField name="1.9 What Job" numFmtId="0">
      <sharedItems containsBlank="1" containsMixedTypes="1" containsNumber="1" containsInteger="1" minValue="2" maxValue="2"/>
    </cacheField>
    <cacheField name="1.10 Married" numFmtId="0">
      <sharedItems containsString="0" containsBlank="1" containsNumber="1" containsInteger="1" minValue="1" maxValue="2"/>
    </cacheField>
    <cacheField name="1.11 Win?" numFmtId="0">
      <sharedItems containsSemiMixedTypes="0" containsString="0" containsNumber="1" containsInteger="1" minValue="0" maxValue="3"/>
    </cacheField>
    <cacheField name="1.11b Score" numFmtId="0">
      <sharedItems containsString="0" containsBlank="1" containsNumber="1" containsInteger="1" minValue="1" maxValue="2"/>
    </cacheField>
    <cacheField name="1.12 Play?" numFmtId="0">
      <sharedItems containsMixedTypes="1" containsNumber="1" containsInteger="1" minValue="1" maxValue="2"/>
    </cacheField>
    <cacheField name="1.12a Minutes" numFmtId="0">
      <sharedItems containsBlank="1" containsMixedTypes="1" containsNumber="1" containsInteger="1" minValue="0" maxValue="90"/>
    </cacheField>
    <cacheField name="1.12b goals" numFmtId="0">
      <sharedItems containsBlank="1" containsMixedTypes="1" containsNumber="1" containsInteger="1" minValue="0" maxValue="2"/>
    </cacheField>
    <cacheField name="1.13 matches tournament" numFmtId="0">
      <sharedItems containsBlank="1" containsMixedTypes="1" containsNumber="1" containsInteger="1" minValue="0" maxValue="16"/>
    </cacheField>
    <cacheField name="1.14 this team" numFmtId="0">
      <sharedItems containsBlank="1" containsMixedTypes="1" containsNumber="1" containsInteger="1" minValue="0" maxValue="60"/>
    </cacheField>
    <cacheField name="detached team level" numFmtId="0">
      <sharedItems containsBlank="1" containsMixedTypes="1" containsNumber="1" containsInteger="1" minValue="0" maxValue="7"/>
    </cacheField>
    <cacheField name="position player" numFmtId="0">
      <sharedItems containsBlank="1"/>
    </cacheField>
    <cacheField name="1.15a yellow" numFmtId="0">
      <sharedItems containsBlank="1" containsMixedTypes="1" containsNumber="1" containsInteger="1" minValue="0" maxValue="6"/>
    </cacheField>
    <cacheField name="1.15b red" numFmtId="0">
      <sharedItems containsBlank="1" containsMixedTypes="1" containsNumber="1" containsInteger="1" minValue="0" maxValue="2"/>
    </cacheField>
    <cacheField name="agressive" numFmtId="0">
      <sharedItems containsString="0" containsBlank="1" containsNumber="1" containsInteger="1" minValue="0" maxValue="6"/>
    </cacheField>
    <cacheField name=" cometitive 1=very little, 2= much, 3=average, 4=much, 5=very much" numFmtId="0">
      <sharedItems containsString="0" containsBlank="1" containsNumber="1" containsInteger="1" minValue="2" maxValue="5"/>
    </cacheField>
    <cacheField name="1.17 players" numFmtId="0">
      <sharedItems containsString="0" containsBlank="1" containsNumber="1" containsInteger="1" minValue="9" maxValue="32"/>
    </cacheField>
    <cacheField name="1.18a better" numFmtId="0">
      <sharedItems containsBlank="1" containsMixedTypes="1" containsNumber="1" containsInteger="1" minValue="0" maxValue="20"/>
    </cacheField>
    <cacheField name="1.18b equal" numFmtId="0">
      <sharedItems containsBlank="1" containsMixedTypes="1" containsNumber="1" containsInteger="1" minValue="0" maxValue="24"/>
    </cacheField>
    <cacheField name="1.18c worse" numFmtId="0">
      <sharedItems containsBlank="1" containsMixedTypes="1" containsNumber="1" containsInteger="1" minValue="0" maxValue="30"/>
    </cacheField>
    <cacheField name="Aa magic movies" numFmtId="0">
      <sharedItems containsString="0" containsBlank="1" containsNumber="1" containsInteger="1" minValue="1" maxValue="5"/>
    </cacheField>
    <cacheField name="war movies" numFmtId="0">
      <sharedItems containsString="0" containsBlank="1" containsNumber="1" containsInteger="1" minValue="1" maxValue="5"/>
    </cacheField>
    <cacheField name="violent movies" numFmtId="0">
      <sharedItems containsString="0" containsBlank="1" containsNumber="1" containsInteger="1" minValue="1" maxValue="5"/>
    </cacheField>
    <cacheField name="2.1 religion" numFmtId="0">
      <sharedItems/>
    </cacheField>
    <cacheField name="religion coded" numFmtId="0">
      <sharedItems containsSemiMixedTypes="0" containsString="0" containsNumber="1" containsInteger="1" minValue="1" maxValue="2"/>
    </cacheField>
    <cacheField name="2.2 tribe" numFmtId="0">
      <sharedItems/>
    </cacheField>
    <cacheField name="2.2 tribe (mende=1, temne=2, fulla=3, mendingo=4 Kranko=5, kissi=6, limba 7, Soso=8, others=9)" numFmtId="0">
      <sharedItems containsDate="1" containsMixedTypes="1" minDate="1899-12-31T04:01:03" maxDate="1899-12-31T00:35:04"/>
    </cacheField>
    <cacheField name="0.3 you witchcraft (1=yes 0=no)" numFmtId="0">
      <sharedItems containsMixedTypes="1" containsNumber="1" containsInteger="1" minValue="0" maxValue="1"/>
    </cacheField>
    <cacheField name="2.3b comments" numFmtId="0">
      <sharedItems containsBlank="1" containsMixedTypes="1" containsNumber="1" containsInteger="1" minValue="0" maxValue="2"/>
    </cacheField>
    <cacheField name="0.4 family witch" numFmtId="0">
      <sharedItems containsBlank="1" containsMixedTypes="1" containsNumber="1" containsInteger="1" minValue="0" maxValue="1"/>
    </cacheField>
    <cacheField name="witchcraft" numFmtId="0">
      <sharedItems containsMixedTypes="1" containsNumber="1" containsInteger="1" minValue="0" maxValue="1"/>
    </cacheField>
    <cacheField name="2.4b comments" numFmtId="0">
      <sharedItems containsBlank="1" containsMixedTypes="1" containsNumber="1" containsInteger="1" minValue="0" maxValue="2"/>
    </cacheField>
    <cacheField name="0.5 displace" numFmtId="0">
      <sharedItems containsSemiMixedTypes="0" containsString="0" containsNumber="1" containsInteger="1" minValue="0" maxValue="1"/>
    </cacheField>
    <cacheField name="2.6a1 year" numFmtId="0">
      <sharedItems containsBlank="1" containsMixedTypes="1" containsNumber="1" containsInteger="1" minValue="1990" maxValue="2002"/>
    </cacheField>
    <cacheField name="2.6a2 chiefdom" numFmtId="0">
      <sharedItems containsBlank="1"/>
    </cacheField>
    <cacheField name="2.6b1 year" numFmtId="0">
      <sharedItems containsBlank="1" containsMixedTypes="1" containsNumber="1" containsInteger="1" minValue="1992" maxValue="2000"/>
    </cacheField>
    <cacheField name="2.6b2 chief" numFmtId="0">
      <sharedItems containsBlank="1"/>
    </cacheField>
    <cacheField name="2.6c1" numFmtId="0">
      <sharedItems containsString="0" containsBlank="1" containsNumber="1" containsInteger="1" minValue="1993" maxValue="2000"/>
    </cacheField>
    <cacheField name="2.6c2" numFmtId="0">
      <sharedItems containsBlank="1"/>
    </cacheField>
    <cacheField name="2.6d1" numFmtId="0">
      <sharedItems containsString="0" containsBlank="1" containsNumber="1" containsInteger="1" minValue="1999" maxValue="1999"/>
    </cacheField>
    <cacheField name="2.6d2" numFmtId="0">
      <sharedItems containsBlank="1"/>
    </cacheField>
    <cacheField name="0.7a hear" numFmtId="0">
      <sharedItems containsSemiMixedTypes="0" containsString="0" containsNumber="1" containsInteger="1" minValue="0" maxValue="1"/>
    </cacheField>
    <cacheField name="0.7b see" numFmtId="0">
      <sharedItems containsSemiMixedTypes="0" containsString="0" containsNumber="1" containsInteger="1" minValue="0" maxValue="1"/>
    </cacheField>
    <cacheField name="0.7c saw injured" numFmtId="0">
      <sharedItems containsSemiMixedTypes="0" containsString="0" containsNumber="1" containsInteger="1" minValue="0" maxValue="1"/>
    </cacheField>
    <cacheField name="0.7d soldier" numFmtId="0">
      <sharedItems containsSemiMixedTypes="0" containsString="0" containsNumber="1" containsInteger="1" minValue="0" maxValue="1"/>
    </cacheField>
    <cacheField name="2.7e when" numFmtId="0">
      <sharedItems containsBlank="1" containsMixedTypes="1" containsNumber="1" containsInteger="1" minValue="1991" maxValue="2002"/>
    </cacheField>
    <cacheField name="2.8 fight?" numFmtId="0">
      <sharedItems containsSemiMixedTypes="0" containsString="0" containsNumber="1" containsInteger="1" minValue="2" maxValue="2"/>
    </cacheField>
    <cacheField name="2.8a fire gun?" numFmtId="0">
      <sharedItems containsString="0" containsBlank="1" containsNumber="1" containsInteger="1" minValue="2" maxValue="2"/>
    </cacheField>
    <cacheField name="0.9 injured" numFmtId="0">
      <sharedItems containsSemiMixedTypes="0" containsString="0" containsNumber="1" containsInteger="1" minValue="0" maxValue="1"/>
    </cacheField>
    <cacheField name="0.10 parents fight" numFmtId="0">
      <sharedItems containsSemiMixedTypes="0" containsString="0" containsNumber="1" containsInteger="1" minValue="0" maxValue="1"/>
    </cacheField>
    <cacheField name="0.11 family" numFmtId="0">
      <sharedItems containsSemiMixedTypes="0" containsString="0" containsNumber="1" containsInteger="1" minValue="0" maxValue="1"/>
    </cacheField>
    <cacheField name="1.12 who" numFmtId="0">
      <sharedItems containsBlank="1" containsMixedTypes="1" containsNumber="1" containsInteger="1" minValue="0" maxValue="6"/>
    </cacheField>
    <cacheField name="uncle/aunt" numFmtId="0">
      <sharedItems containsSemiMixedTypes="0" containsString="0" containsNumber="1" containsInteger="1" minValue="0" maxValue="1"/>
    </cacheField>
    <cacheField name="grandparents " numFmtId="0">
      <sharedItems containsSemiMixedTypes="0" containsString="0" containsNumber="1" containsInteger="1" minValue="0" maxValue="1"/>
    </cacheField>
    <cacheField name="brother/sister" numFmtId="0">
      <sharedItems containsSemiMixedTypes="0" containsString="0" containsNumber="1" containsInteger="1" minValue="0" maxValue="1"/>
    </cacheField>
    <cacheField name="mother" numFmtId="0">
      <sharedItems containsSemiMixedTypes="0" containsString="0" containsNumber="1" containsInteger="1" minValue="0" maxValue="1"/>
    </cacheField>
    <cacheField name="father" numFmtId="0">
      <sharedItems containsSemiMixedTypes="0" containsString="0" containsNumber="1" containsInteger="1" minValue="0" maxValue="1"/>
    </cacheField>
    <cacheField name="morther or father" numFmtId="0">
      <sharedItems containsSemiMixedTypes="0" containsString="0" containsNumber="1" containsInteger="1" minValue="0" maxValue="1"/>
    </cacheField>
    <cacheField name="grand/uncle" numFmtId="0">
      <sharedItems containsSemiMixedTypes="0" containsString="0" containsNumber="1" containsInteger="1" minValue="0" maxValue="1"/>
    </cacheField>
    <cacheField name="grand/unclebrother" numFmtId="0">
      <sharedItems containsSemiMixedTypes="0" containsString="0" containsNumber="1" containsInteger="1" minValue="0" maxValue="1"/>
    </cacheField>
    <cacheField name="b.1 own = 1, other = 2" numFmtId="0">
      <sharedItems containsSemiMixedTypes="0" containsString="0" containsNumber="1" containsInteger="1" minValue="1" maxValue="2"/>
    </cacheField>
    <cacheField name="tournamentout" numFmtId="0">
      <sharedItems containsString="0" containsBlank="1" containsNumber="1" containsInteger="1" minValue="0" maxValue="1"/>
    </cacheField>
    <cacheField name="tournamentin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n v="1"/>
    <n v="1"/>
    <s v="a"/>
    <n v="1"/>
    <n v="11"/>
    <n v="2"/>
    <n v="14"/>
    <n v="0"/>
    <n v="0"/>
    <n v="0"/>
    <n v="0"/>
    <n v="0"/>
    <n v="1"/>
    <n v="6"/>
    <n v="0"/>
    <n v="2"/>
    <n v="500"/>
    <n v="500"/>
    <n v="400"/>
    <n v="1"/>
    <n v="1"/>
    <n v="0"/>
    <n v="0"/>
    <n v="1"/>
    <n v="0"/>
    <n v="0"/>
    <n v="1"/>
    <n v="0"/>
    <n v="0"/>
    <n v="2000"/>
    <n v="3000"/>
    <n v="1000"/>
    <n v="1000"/>
    <n v="0"/>
    <n v="500"/>
    <n v="0"/>
    <n v="1"/>
    <n v="0"/>
    <n v="1"/>
    <n v="0"/>
    <n v="0"/>
    <n v="0"/>
    <n v="0"/>
    <n v="0"/>
    <n v="1"/>
    <n v="1000"/>
    <n v="1000"/>
    <n v="0"/>
    <x v="0"/>
    <x v="0"/>
    <x v="0"/>
    <n v="1"/>
    <n v="10500"/>
    <n v="14400"/>
    <n v="15000"/>
    <n v="1"/>
    <m/>
    <n v="1"/>
    <s v="a"/>
    <s v="b"/>
    <s v="Mansaray Alpha"/>
    <n v="17"/>
    <n v="4.1100000000000003"/>
    <n v="50"/>
    <n v="-1.461336"/>
    <n v="2"/>
    <n v="1"/>
    <n v="2"/>
    <n v="0"/>
    <s v="SSS3"/>
    <n v="5"/>
    <n v="0"/>
    <m/>
    <n v="2"/>
    <n v="1"/>
    <m/>
    <n v="1"/>
    <n v="90"/>
    <n v="1"/>
    <n v="1"/>
    <n v="1"/>
    <n v="1"/>
    <m/>
    <n v="0"/>
    <n v="0"/>
    <n v="0"/>
    <n v="5"/>
    <m/>
    <n v="1"/>
    <n v="3"/>
    <n v="3"/>
    <m/>
    <m/>
    <m/>
    <s v="muslim"/>
    <n v="1"/>
    <s v="temne"/>
    <n v="2"/>
    <n v="1"/>
    <s v="personal"/>
    <s v="x"/>
    <n v="1"/>
    <n v="0"/>
    <n v="1"/>
    <n v="1993"/>
    <s v="freetown, have not yet retuionrned to village of orig"/>
    <m/>
    <m/>
    <m/>
    <m/>
    <m/>
    <m/>
    <n v="0"/>
    <n v="0"/>
    <n v="0"/>
    <n v="0"/>
    <s v="was very young"/>
    <n v="2"/>
    <n v="2"/>
    <n v="0"/>
    <n v="0"/>
    <n v="0"/>
    <n v="0"/>
    <n v="0"/>
    <n v="0"/>
    <n v="0"/>
    <n v="0"/>
    <n v="0"/>
    <n v="0"/>
    <n v="0"/>
    <n v="0"/>
    <n v="2"/>
    <n v="1"/>
    <m/>
  </r>
  <r>
    <n v="1"/>
    <n v="2"/>
    <s v="b"/>
    <n v="2"/>
    <n v="15"/>
    <n v="1"/>
    <n v="15"/>
    <n v="0"/>
    <n v="0"/>
    <n v="0"/>
    <n v="0"/>
    <n v="0"/>
    <n v="1"/>
    <n v="6"/>
    <n v="0"/>
    <n v="1"/>
    <n v="600"/>
    <n v="400"/>
    <n v="500"/>
    <n v="1"/>
    <n v="1"/>
    <n v="1"/>
    <n v="1"/>
    <n v="0"/>
    <n v="0"/>
    <n v="1"/>
    <n v="0"/>
    <n v="0"/>
    <n v="0"/>
    <n v="1000"/>
    <n v="1000"/>
    <n v="1000"/>
    <n v="500"/>
    <n v="500"/>
    <n v="0"/>
    <n v="0"/>
    <n v="0"/>
    <n v="0"/>
    <n v="0"/>
    <n v="0"/>
    <n v="0"/>
    <n v="0"/>
    <n v="0"/>
    <n v="0"/>
    <n v="1"/>
    <n v="1000"/>
    <n v="0"/>
    <n v="0"/>
    <x v="1"/>
    <x v="1"/>
    <x v="1"/>
    <n v="0"/>
    <n v="3000"/>
    <n v="6100"/>
    <n v="7000"/>
    <n v="1"/>
    <m/>
    <n v="2"/>
    <s v="b"/>
    <s v="a"/>
    <s v="Alpha Jabbie"/>
    <n v="22"/>
    <n v="5"/>
    <n v="55"/>
    <n v="-0.21450569999999999"/>
    <n v="2"/>
    <n v="1"/>
    <n v="3"/>
    <n v="15000"/>
    <s v="SSS3"/>
    <n v="5"/>
    <n v="0"/>
    <m/>
    <n v="2"/>
    <n v="0"/>
    <m/>
    <s v="coach"/>
    <m/>
    <m/>
    <m/>
    <m/>
    <m/>
    <m/>
    <m/>
    <m/>
    <m/>
    <n v="4"/>
    <n v="15"/>
    <m/>
    <m/>
    <m/>
    <m/>
    <m/>
    <m/>
    <s v="muslim"/>
    <n v="1"/>
    <s v="mandingo"/>
    <n v="4"/>
    <s v="x"/>
    <n v="0"/>
    <n v="1"/>
    <n v="1"/>
    <s v="witchcraft effected a friend of mine by making him not urinate and toilet and therefore developed a swollen stomach "/>
    <n v="1"/>
    <n v="1996"/>
    <s v="small bo"/>
    <m/>
    <m/>
    <m/>
    <m/>
    <m/>
    <m/>
    <n v="1"/>
    <n v="1"/>
    <n v="1"/>
    <n v="1"/>
    <n v="1996"/>
    <n v="2"/>
    <m/>
    <n v="0"/>
    <n v="0"/>
    <n v="1"/>
    <n v="5"/>
    <n v="1"/>
    <n v="0"/>
    <n v="0"/>
    <n v="0"/>
    <n v="0"/>
    <n v="0"/>
    <n v="1"/>
    <n v="1"/>
    <n v="1"/>
    <m/>
    <n v="0"/>
  </r>
  <r>
    <n v="1"/>
    <n v="3"/>
    <s v="a"/>
    <n v="1"/>
    <n v="12"/>
    <n v="6"/>
    <n v="16"/>
    <n v="0"/>
    <n v="0"/>
    <n v="1"/>
    <n v="0"/>
    <n v="1"/>
    <n v="0"/>
    <m/>
    <n v="2000"/>
    <n v="2"/>
    <n v="500"/>
    <n v="500"/>
    <n v="200"/>
    <n v="1"/>
    <n v="1"/>
    <n v="1"/>
    <n v="1"/>
    <n v="0"/>
    <n v="0"/>
    <n v="1"/>
    <n v="0"/>
    <n v="0"/>
    <n v="0"/>
    <n v="1000"/>
    <n v="1000"/>
    <n v="1000"/>
    <n v="600"/>
    <n v="400"/>
    <n v="0"/>
    <n v="1"/>
    <n v="0"/>
    <n v="0"/>
    <n v="1"/>
    <n v="0"/>
    <n v="0"/>
    <n v="0"/>
    <n v="0"/>
    <n v="0"/>
    <n v="0"/>
    <n v="1000"/>
    <n v="0"/>
    <n v="1000"/>
    <x v="0"/>
    <x v="0"/>
    <x v="0"/>
    <n v="1"/>
    <n v="0"/>
    <n v="4700"/>
    <n v="5000"/>
    <n v="1"/>
    <m/>
    <n v="3"/>
    <s v="a"/>
    <s v="b"/>
    <s v="Francis Rogens"/>
    <n v="16"/>
    <n v="5"/>
    <n v="55"/>
    <n v="-0.21450569999999999"/>
    <n v="2"/>
    <n v="1"/>
    <n v="2"/>
    <n v="7200"/>
    <s v="SSS3"/>
    <n v="5"/>
    <n v="0"/>
    <m/>
    <n v="2"/>
    <n v="1"/>
    <m/>
    <n v="1"/>
    <n v="45"/>
    <n v="0"/>
    <n v="2"/>
    <n v="1"/>
    <n v="1"/>
    <m/>
    <n v="0"/>
    <n v="0"/>
    <n v="0"/>
    <n v="5"/>
    <n v="12"/>
    <n v="10"/>
    <n v="2"/>
    <n v="0"/>
    <m/>
    <m/>
    <m/>
    <s v="christian"/>
    <n v="2"/>
    <s v="mende"/>
    <n v="1"/>
    <n v="0"/>
    <n v="0"/>
    <n v="0"/>
    <n v="0"/>
    <n v="0"/>
    <n v="1"/>
    <n v="1999"/>
    <s v="ningona"/>
    <s v="1999-2002"/>
    <s v="Bo kakonea"/>
    <m/>
    <m/>
    <m/>
    <m/>
    <n v="1"/>
    <n v="1"/>
    <n v="1"/>
    <n v="1"/>
    <s v="through out the war time"/>
    <n v="2"/>
    <n v="2"/>
    <n v="1"/>
    <n v="0"/>
    <n v="1"/>
    <n v="1"/>
    <n v="0"/>
    <n v="0"/>
    <n v="0"/>
    <n v="0"/>
    <n v="1"/>
    <n v="1"/>
    <n v="0"/>
    <n v="0"/>
    <n v="1"/>
    <m/>
    <n v="1"/>
  </r>
  <r>
    <n v="1"/>
    <n v="4"/>
    <s v="a"/>
    <n v="1"/>
    <n v="16"/>
    <n v="8"/>
    <n v="17"/>
    <n v="0"/>
    <n v="0"/>
    <n v="0"/>
    <n v="0"/>
    <n v="1"/>
    <n v="1"/>
    <n v="5"/>
    <n v="2000"/>
    <n v="2"/>
    <n v="400"/>
    <n v="600"/>
    <n v="400"/>
    <n v="1"/>
    <n v="1"/>
    <n v="1"/>
    <n v="0"/>
    <n v="1"/>
    <n v="0"/>
    <n v="0"/>
    <n v="0"/>
    <n v="0"/>
    <n v="0"/>
    <n v="1000"/>
    <n v="1000"/>
    <n v="1000"/>
    <n v="200"/>
    <n v="800"/>
    <n v="500"/>
    <n v="1"/>
    <n v="1"/>
    <n v="0"/>
    <n v="1"/>
    <n v="1"/>
    <n v="0"/>
    <n v="0"/>
    <n v="0"/>
    <n v="0"/>
    <n v="0"/>
    <n v="1000"/>
    <n v="1000"/>
    <n v="1000"/>
    <x v="2"/>
    <x v="2"/>
    <x v="2"/>
    <n v="1"/>
    <n v="0"/>
    <n v="4800"/>
    <n v="5000"/>
    <n v="1"/>
    <m/>
    <n v="4"/>
    <s v="a"/>
    <s v="b"/>
    <s v="Alimamy Sawaneh"/>
    <n v="20"/>
    <n v="6"/>
    <n v="65"/>
    <n v="1.6196060000000001"/>
    <n v="2"/>
    <n v="1"/>
    <n v="2"/>
    <n v="60000"/>
    <s v="SSS3"/>
    <n v="5"/>
    <n v="0"/>
    <n v="2"/>
    <n v="2"/>
    <n v="1"/>
    <m/>
    <n v="1"/>
    <n v="90"/>
    <n v="0"/>
    <n v="3"/>
    <n v="4"/>
    <n v="4"/>
    <m/>
    <n v="1"/>
    <n v="0"/>
    <n v="1"/>
    <n v="5"/>
    <n v="24"/>
    <m/>
    <m/>
    <m/>
    <m/>
    <m/>
    <m/>
    <s v="muslim"/>
    <n v="1"/>
    <s v="Karanko"/>
    <n v="5"/>
    <s v="x"/>
    <n v="0"/>
    <s v="x"/>
    <e v="#VALUE!"/>
    <n v="0"/>
    <n v="1"/>
    <n v="1998"/>
    <s v="Kunike Barina, Makani"/>
    <n v="1998"/>
    <s v="noggouia"/>
    <m/>
    <m/>
    <m/>
    <m/>
    <n v="1"/>
    <n v="1"/>
    <n v="1"/>
    <n v="1"/>
    <n v="1998"/>
    <n v="2"/>
    <m/>
    <n v="1"/>
    <n v="0"/>
    <n v="1"/>
    <n v="5"/>
    <n v="1"/>
    <n v="0"/>
    <n v="0"/>
    <n v="0"/>
    <n v="0"/>
    <n v="0"/>
    <n v="1"/>
    <n v="1"/>
    <n v="2"/>
    <n v="1"/>
    <m/>
  </r>
  <r>
    <n v="1"/>
    <n v="5"/>
    <s v="a"/>
    <n v="1"/>
    <n v="20"/>
    <n v="9"/>
    <n v="18"/>
    <n v="0"/>
    <n v="0"/>
    <n v="0"/>
    <n v="0"/>
    <n v="0"/>
    <n v="0"/>
    <n v="7"/>
    <n v="0"/>
    <n v="2"/>
    <n v="500"/>
    <n v="500"/>
    <n v="1000"/>
    <n v="1"/>
    <n v="0"/>
    <n v="1"/>
    <n v="1"/>
    <n v="0"/>
    <n v="1"/>
    <n v="0"/>
    <n v="0"/>
    <n v="0"/>
    <n v="0"/>
    <n v="1000"/>
    <n v="1000"/>
    <n v="3000"/>
    <n v="500"/>
    <n v="500"/>
    <n v="0"/>
    <n v="1"/>
    <n v="0"/>
    <n v="1"/>
    <n v="1"/>
    <n v="0"/>
    <n v="1"/>
    <n v="0"/>
    <n v="0"/>
    <n v="0"/>
    <n v="0"/>
    <n v="1000"/>
    <n v="0"/>
    <n v="0"/>
    <x v="3"/>
    <x v="3"/>
    <x v="3"/>
    <n v="1"/>
    <n v="13500"/>
    <n v="19000"/>
    <n v="19000"/>
    <n v="1"/>
    <m/>
    <n v="5"/>
    <s v="a"/>
    <s v="b"/>
    <s v="Mohamed Jallah"/>
    <n v="23"/>
    <n v="4.5999999999999996"/>
    <n v="65"/>
    <n v="0.43580170000000001"/>
    <n v="2"/>
    <n v="1"/>
    <n v="2"/>
    <n v="60000"/>
    <s v="SSS3"/>
    <n v="5"/>
    <n v="0"/>
    <n v="2"/>
    <n v="2"/>
    <n v="1"/>
    <m/>
    <n v="1"/>
    <n v="90"/>
    <n v="1"/>
    <n v="3"/>
    <n v="20"/>
    <n v="6"/>
    <m/>
    <n v="1"/>
    <n v="0"/>
    <n v="1"/>
    <n v="4"/>
    <n v="16"/>
    <n v="0"/>
    <n v="0"/>
    <n v="16"/>
    <m/>
    <m/>
    <m/>
    <s v="muslim"/>
    <n v="1"/>
    <s v="fulla"/>
    <n v="3"/>
    <n v="0"/>
    <s v="i dont believe in witchcraft"/>
    <n v="1"/>
    <n v="1"/>
    <s v="my sist er once have problem with them. But I don't believe it is so, i won't say much about it"/>
    <n v="1"/>
    <n v="1997"/>
    <s v="guinea"/>
    <m/>
    <m/>
    <m/>
    <m/>
    <m/>
    <m/>
    <n v="1"/>
    <n v="1"/>
    <n v="1"/>
    <n v="1"/>
    <n v="1997"/>
    <n v="2"/>
    <n v="2"/>
    <n v="1"/>
    <n v="0"/>
    <n v="1"/>
    <n v="1"/>
    <n v="0"/>
    <n v="0"/>
    <n v="0"/>
    <n v="0"/>
    <n v="1"/>
    <n v="1"/>
    <n v="0"/>
    <n v="0"/>
    <n v="2"/>
    <n v="1"/>
    <m/>
  </r>
  <r>
    <n v="1"/>
    <n v="6"/>
    <s v="b"/>
    <n v="2"/>
    <n v="17"/>
    <n v="3"/>
    <n v="19"/>
    <n v="1"/>
    <n v="1"/>
    <n v="1"/>
    <n v="0"/>
    <n v="0"/>
    <n v="0"/>
    <m/>
    <n v="0"/>
    <n v="1"/>
    <n v="500"/>
    <n v="500"/>
    <n v="500"/>
    <n v="1"/>
    <n v="1"/>
    <n v="0"/>
    <n v="0"/>
    <n v="1"/>
    <n v="0"/>
    <n v="0"/>
    <n v="1"/>
    <n v="0"/>
    <n v="0"/>
    <n v="2000"/>
    <n v="3000"/>
    <n v="3000"/>
    <n v="1000"/>
    <n v="0"/>
    <n v="400"/>
    <n v="0"/>
    <n v="1"/>
    <n v="0"/>
    <n v="1"/>
    <n v="0"/>
    <n v="0"/>
    <n v="0"/>
    <n v="0"/>
    <n v="0"/>
    <n v="1"/>
    <n v="1000"/>
    <n v="1000"/>
    <n v="0"/>
    <x v="4"/>
    <x v="4"/>
    <x v="1"/>
    <n v="0"/>
    <n v="2500"/>
    <n v="8500"/>
    <n v="9000"/>
    <n v="1"/>
    <m/>
    <n v="6"/>
    <s v="b"/>
    <s v="a"/>
    <s v="Mohamed Barrie"/>
    <n v="18"/>
    <n v="5.4"/>
    <n v="60"/>
    <n v="0.61799289999999996"/>
    <n v="1"/>
    <n v="1"/>
    <n v="3"/>
    <n v="0"/>
    <s v="SSS2"/>
    <n v="4"/>
    <n v="0"/>
    <m/>
    <n v="2"/>
    <n v="0"/>
    <m/>
    <n v="2"/>
    <n v="0"/>
    <m/>
    <n v="3"/>
    <n v="10"/>
    <n v="6"/>
    <m/>
    <n v="0"/>
    <n v="0"/>
    <n v="0"/>
    <n v="5"/>
    <n v="15"/>
    <n v="12"/>
    <n v="8"/>
    <n v="7"/>
    <m/>
    <m/>
    <m/>
    <s v="muslim"/>
    <n v="1"/>
    <s v="fulla"/>
    <n v="3"/>
    <n v="1"/>
    <s v="at night when i am sleeping"/>
    <n v="0"/>
    <n v="1"/>
    <m/>
    <n v="1"/>
    <n v="1991"/>
    <s v="Nongowa"/>
    <m/>
    <m/>
    <m/>
    <m/>
    <m/>
    <m/>
    <n v="1"/>
    <n v="1"/>
    <n v="1"/>
    <n v="1"/>
    <s v="1991-1996"/>
    <n v="2"/>
    <n v="2"/>
    <n v="1"/>
    <n v="0"/>
    <n v="1"/>
    <n v="5"/>
    <n v="1"/>
    <n v="0"/>
    <n v="0"/>
    <n v="0"/>
    <n v="0"/>
    <n v="0"/>
    <n v="1"/>
    <n v="1"/>
    <n v="1"/>
    <m/>
    <n v="0"/>
  </r>
  <r>
    <n v="1"/>
    <n v="7"/>
    <s v="a"/>
    <n v="1"/>
    <n v="21"/>
    <n v="13"/>
    <n v="20"/>
    <n v="0"/>
    <n v="0"/>
    <n v="0"/>
    <n v="1"/>
    <n v="1"/>
    <n v="1"/>
    <n v="4"/>
    <n v="2000"/>
    <n v="2"/>
    <n v="100"/>
    <n v="9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5"/>
    <x v="3"/>
    <x v="3"/>
    <n v="1"/>
    <n v="15000"/>
    <n v="19600"/>
    <n v="20000"/>
    <n v="1"/>
    <m/>
    <n v="7"/>
    <s v="a"/>
    <s v="b"/>
    <s v="John Kemoh Lahai"/>
    <n v="19"/>
    <n v="6.8"/>
    <n v="59"/>
    <n v="1.702944"/>
    <n v="2"/>
    <n v="1"/>
    <n v="1"/>
    <n v="17500"/>
    <s v="SSS3"/>
    <n v="5"/>
    <n v="0"/>
    <m/>
    <n v="2"/>
    <n v="1"/>
    <m/>
    <n v="1"/>
    <n v="35"/>
    <n v="2"/>
    <n v="4"/>
    <n v="8"/>
    <n v="5"/>
    <m/>
    <n v="0"/>
    <n v="0"/>
    <n v="0"/>
    <n v="5"/>
    <n v="12"/>
    <n v="8"/>
    <n v="4"/>
    <n v="2"/>
    <m/>
    <m/>
    <m/>
    <s v="christian"/>
    <n v="2"/>
    <s v="mende"/>
    <n v="1"/>
    <n v="0"/>
    <m/>
    <n v="1"/>
    <n v="1"/>
    <s v="they gave the person food"/>
    <n v="1"/>
    <n v="1993"/>
    <s v="Nongowa"/>
    <m/>
    <m/>
    <m/>
    <m/>
    <m/>
    <m/>
    <n v="1"/>
    <n v="1"/>
    <n v="1"/>
    <n v="1"/>
    <n v="1995"/>
    <n v="2"/>
    <n v="2"/>
    <n v="0"/>
    <n v="0"/>
    <n v="1"/>
    <n v="3"/>
    <n v="0"/>
    <n v="0"/>
    <n v="1"/>
    <n v="0"/>
    <n v="0"/>
    <n v="0"/>
    <n v="0"/>
    <n v="1"/>
    <n v="1"/>
    <m/>
    <n v="1"/>
  </r>
  <r>
    <n v="1"/>
    <n v="8"/>
    <s v="b"/>
    <n v="2"/>
    <n v="18"/>
    <n v="4"/>
    <n v="21"/>
    <n v="0"/>
    <n v="0"/>
    <n v="0"/>
    <n v="0"/>
    <n v="1"/>
    <n v="1"/>
    <n v="5"/>
    <n v="2000"/>
    <n v="1"/>
    <n v="500"/>
    <n v="500"/>
    <n v="500"/>
    <n v="0"/>
    <n v="1"/>
    <n v="0"/>
    <n v="1"/>
    <n v="0"/>
    <n v="0"/>
    <n v="0"/>
    <n v="0"/>
    <n v="0"/>
    <n v="1"/>
    <n v="2000"/>
    <n v="3000"/>
    <n v="1000"/>
    <n v="500"/>
    <n v="500"/>
    <n v="800"/>
    <n v="0"/>
    <n v="1"/>
    <n v="0"/>
    <n v="0"/>
    <n v="0"/>
    <n v="0"/>
    <n v="0"/>
    <n v="0"/>
    <n v="0"/>
    <n v="1"/>
    <n v="1000"/>
    <n v="1000"/>
    <n v="1000"/>
    <x v="6"/>
    <x v="2"/>
    <x v="4"/>
    <n v="1"/>
    <n v="0"/>
    <n v="6000"/>
    <n v="6000"/>
    <n v="1"/>
    <m/>
    <n v="8"/>
    <s v="b"/>
    <s v="a"/>
    <s v="Abdu Ibrahim Turay"/>
    <n v="14"/>
    <n v="4"/>
    <n v="40"/>
    <n v="-2.5428860000000002"/>
    <n v="1"/>
    <n v="2"/>
    <n v="3"/>
    <n v="0"/>
    <s v="SSS1"/>
    <n v="3"/>
    <n v="0"/>
    <m/>
    <n v="2"/>
    <n v="0"/>
    <m/>
    <n v="1"/>
    <n v="90"/>
    <n v="0"/>
    <n v="4"/>
    <n v="4"/>
    <n v="4"/>
    <m/>
    <n v="0"/>
    <n v="0"/>
    <n v="0"/>
    <n v="5"/>
    <n v="12"/>
    <n v="7"/>
    <n v="4"/>
    <n v="1"/>
    <m/>
    <m/>
    <m/>
    <s v="muslim"/>
    <n v="1"/>
    <s v="mandingo"/>
    <n v="4"/>
    <n v="0"/>
    <m/>
    <n v="0"/>
    <n v="0"/>
    <m/>
    <n v="1"/>
    <s v="1998 - 1999"/>
    <s v="Lower Mambura"/>
    <s v="1999-2002"/>
    <s v="Nongowa"/>
    <m/>
    <m/>
    <m/>
    <m/>
    <n v="1"/>
    <n v="0"/>
    <n v="1"/>
    <n v="1"/>
    <m/>
    <n v="2"/>
    <m/>
    <n v="0"/>
    <n v="0"/>
    <n v="1"/>
    <n v="3"/>
    <n v="0"/>
    <n v="0"/>
    <n v="1"/>
    <n v="0"/>
    <n v="0"/>
    <n v="0"/>
    <n v="0"/>
    <n v="1"/>
    <n v="2"/>
    <n v="1"/>
    <m/>
  </r>
  <r>
    <n v="1"/>
    <n v="9"/>
    <s v="b"/>
    <n v="2"/>
    <n v="19"/>
    <n v="5"/>
    <n v="22"/>
    <n v="0"/>
    <n v="0"/>
    <n v="0"/>
    <n v="1"/>
    <n v="1"/>
    <n v="1"/>
    <n v="4"/>
    <n v="2000"/>
    <n v="2"/>
    <n v="500"/>
    <n v="500"/>
    <n v="300"/>
    <n v="0"/>
    <n v="1"/>
    <n v="0"/>
    <n v="1"/>
    <n v="0"/>
    <n v="0"/>
    <n v="0"/>
    <n v="0"/>
    <n v="0"/>
    <n v="1"/>
    <n v="2000"/>
    <n v="3000"/>
    <n v="1000"/>
    <n v="1000"/>
    <n v="0"/>
    <n v="500"/>
    <n v="1"/>
    <n v="1"/>
    <n v="0"/>
    <n v="1"/>
    <n v="1"/>
    <n v="0"/>
    <n v="0"/>
    <n v="0"/>
    <n v="0"/>
    <n v="0"/>
    <n v="1000"/>
    <n v="1000"/>
    <n v="1000"/>
    <x v="7"/>
    <x v="2"/>
    <x v="4"/>
    <n v="1"/>
    <n v="0"/>
    <n v="5800"/>
    <n v="6000"/>
    <n v="1"/>
    <n v="7"/>
    <n v="9"/>
    <s v="b"/>
    <s v="a"/>
    <s v="Alfred Kamara"/>
    <n v="18"/>
    <n v="5"/>
    <n v="55"/>
    <n v="-0.21450569999999999"/>
    <n v="2"/>
    <n v="1"/>
    <n v="1"/>
    <n v="21600"/>
    <s v="SSS3"/>
    <n v="5"/>
    <n v="0"/>
    <m/>
    <n v="2"/>
    <n v="0"/>
    <m/>
    <n v="1"/>
    <n v="30"/>
    <n v="0"/>
    <n v="2"/>
    <n v="2"/>
    <n v="2"/>
    <m/>
    <n v="0"/>
    <n v="0"/>
    <n v="0"/>
    <n v="5"/>
    <n v="12"/>
    <n v="0"/>
    <n v="3"/>
    <n v="8"/>
    <m/>
    <m/>
    <m/>
    <s v="christian"/>
    <n v="2"/>
    <s v="mende"/>
    <n v="1"/>
    <n v="0"/>
    <m/>
    <n v="1"/>
    <n v="1"/>
    <s v="my mother told me that she has once been shot by a witch gun"/>
    <n v="1"/>
    <m/>
    <s v="too young to tell"/>
    <m/>
    <m/>
    <m/>
    <m/>
    <m/>
    <m/>
    <n v="1"/>
    <n v="0"/>
    <n v="1"/>
    <n v="0"/>
    <m/>
    <n v="2"/>
    <m/>
    <n v="0"/>
    <n v="0"/>
    <n v="1"/>
    <s v="6 cousin"/>
    <n v="0"/>
    <n v="0"/>
    <n v="0"/>
    <n v="0"/>
    <n v="0"/>
    <n v="0"/>
    <n v="0"/>
    <n v="0"/>
    <n v="1"/>
    <m/>
    <n v="1"/>
  </r>
  <r>
    <n v="1"/>
    <n v="10"/>
    <s v="a"/>
    <n v="1"/>
    <n v="23"/>
    <n v="14"/>
    <n v="23"/>
    <n v="0"/>
    <n v="0"/>
    <n v="0"/>
    <n v="0"/>
    <n v="0"/>
    <n v="0"/>
    <n v="7"/>
    <n v="0"/>
    <n v="1"/>
    <n v="500"/>
    <n v="500"/>
    <n v="600"/>
    <n v="1"/>
    <n v="1"/>
    <n v="0"/>
    <n v="0"/>
    <n v="1"/>
    <n v="0"/>
    <n v="0"/>
    <n v="1"/>
    <n v="0"/>
    <n v="0"/>
    <n v="2000"/>
    <n v="3000"/>
    <n v="1000"/>
    <n v="500"/>
    <n v="500"/>
    <n v="500"/>
    <n v="1"/>
    <n v="1"/>
    <n v="0"/>
    <n v="0"/>
    <n v="1"/>
    <n v="0"/>
    <n v="0"/>
    <n v="1"/>
    <n v="0"/>
    <n v="0"/>
    <n v="1000"/>
    <n v="1000"/>
    <n v="0"/>
    <x v="7"/>
    <x v="2"/>
    <x v="4"/>
    <n v="0"/>
    <n v="2000"/>
    <n v="6100"/>
    <n v="7000"/>
    <n v="1"/>
    <n v="4"/>
    <n v="10"/>
    <s v="a"/>
    <s v="b"/>
    <s v="Mohamed Momoh"/>
    <n v="20"/>
    <n v="5"/>
    <n v="46"/>
    <n v="-1.1041890000000001"/>
    <n v="1"/>
    <n v="2"/>
    <n v="2"/>
    <n v="0"/>
    <s v="SSS3"/>
    <n v="5"/>
    <n v="0"/>
    <m/>
    <n v="2"/>
    <n v="1"/>
    <m/>
    <n v="1"/>
    <n v="60"/>
    <n v="0"/>
    <n v="3"/>
    <n v="3"/>
    <n v="3"/>
    <m/>
    <n v="0"/>
    <n v="0"/>
    <n v="0"/>
    <n v="5"/>
    <n v="13"/>
    <n v="3"/>
    <n v="10"/>
    <n v="0"/>
    <m/>
    <m/>
    <m/>
    <s v="muslim"/>
    <n v="1"/>
    <s v="mende"/>
    <n v="1"/>
    <n v="0"/>
    <m/>
    <n v="0"/>
    <n v="0"/>
    <m/>
    <n v="1"/>
    <n v="1996"/>
    <s v="Liberia"/>
    <n v="1997"/>
    <s v="Nongowa, Kenema"/>
    <m/>
    <m/>
    <m/>
    <m/>
    <n v="1"/>
    <n v="1"/>
    <n v="1"/>
    <n v="1"/>
    <n v="1999"/>
    <n v="2"/>
    <m/>
    <n v="0"/>
    <n v="0"/>
    <n v="1"/>
    <n v="5"/>
    <n v="1"/>
    <n v="0"/>
    <n v="0"/>
    <n v="0"/>
    <n v="0"/>
    <n v="0"/>
    <n v="1"/>
    <n v="1"/>
    <n v="1"/>
    <m/>
    <n v="0"/>
  </r>
  <r>
    <n v="1"/>
    <n v="11"/>
    <s v="a"/>
    <n v="1"/>
    <n v="1"/>
    <n v="15"/>
    <n v="24"/>
    <n v="0"/>
    <n v="0"/>
    <n v="0"/>
    <n v="0"/>
    <n v="0"/>
    <n v="0"/>
    <n v="7"/>
    <n v="0"/>
    <n v="2"/>
    <n v="600"/>
    <n v="400"/>
    <n v="500"/>
    <n v="1"/>
    <n v="0"/>
    <n v="1"/>
    <n v="1"/>
    <n v="0"/>
    <n v="1"/>
    <n v="0"/>
    <n v="0"/>
    <n v="0"/>
    <n v="0"/>
    <n v="1000"/>
    <n v="1000"/>
    <n v="3000"/>
    <n v="600"/>
    <n v="400"/>
    <n v="500"/>
    <n v="1"/>
    <n v="0"/>
    <n v="1"/>
    <n v="1"/>
    <n v="0"/>
    <n v="1"/>
    <n v="0"/>
    <n v="0"/>
    <n v="0"/>
    <n v="0"/>
    <n v="1000"/>
    <n v="0"/>
    <n v="0"/>
    <x v="8"/>
    <x v="3"/>
    <x v="5"/>
    <n v="0"/>
    <n v="4000"/>
    <n v="9100"/>
    <n v="10000"/>
    <n v="1"/>
    <m/>
    <n v="11"/>
    <s v="a"/>
    <s v="b"/>
    <s v="Usman Jalloh"/>
    <n v="18"/>
    <n v="5"/>
    <n v="56"/>
    <n v="-0.115652"/>
    <n v="1"/>
    <n v="2"/>
    <n v="2"/>
    <n v="0"/>
    <s v="jss 3"/>
    <n v="2"/>
    <n v="0"/>
    <m/>
    <n v="2"/>
    <n v="1"/>
    <m/>
    <n v="1"/>
    <n v="90"/>
    <n v="2"/>
    <n v="4"/>
    <n v="2"/>
    <n v="2"/>
    <m/>
    <n v="0"/>
    <n v="0"/>
    <n v="0"/>
    <n v="5"/>
    <n v="24"/>
    <n v="2"/>
    <n v="1"/>
    <n v="21"/>
    <m/>
    <m/>
    <m/>
    <s v="muslim"/>
    <n v="1"/>
    <s v="fulla"/>
    <n v="3"/>
    <n v="0"/>
    <m/>
    <n v="0"/>
    <n v="0"/>
    <m/>
    <n v="0"/>
    <m/>
    <m/>
    <m/>
    <m/>
    <m/>
    <m/>
    <m/>
    <m/>
    <n v="0"/>
    <n v="0"/>
    <n v="0"/>
    <n v="0"/>
    <m/>
    <n v="2"/>
    <n v="2"/>
    <n v="0"/>
    <n v="0"/>
    <n v="1"/>
    <n v="5"/>
    <n v="1"/>
    <n v="0"/>
    <n v="0"/>
    <n v="0"/>
    <n v="0"/>
    <n v="0"/>
    <n v="1"/>
    <n v="1"/>
    <n v="2"/>
    <n v="0"/>
    <m/>
  </r>
  <r>
    <n v="1"/>
    <n v="12"/>
    <s v="a"/>
    <n v="1"/>
    <n v="3"/>
    <n v="17"/>
    <n v="25"/>
    <n v="0"/>
    <n v="0"/>
    <n v="0"/>
    <n v="1"/>
    <n v="1"/>
    <n v="1"/>
    <n v="4"/>
    <n v="2000"/>
    <n v="1"/>
    <n v="800"/>
    <n v="200"/>
    <n v="500"/>
    <n v="1"/>
    <n v="1"/>
    <n v="1"/>
    <n v="1"/>
    <n v="0"/>
    <n v="0"/>
    <n v="1"/>
    <n v="0"/>
    <n v="0"/>
    <n v="0"/>
    <n v="1000"/>
    <n v="1000"/>
    <n v="1000"/>
    <n v="800"/>
    <n v="200"/>
    <n v="500"/>
    <n v="1"/>
    <n v="1"/>
    <n v="1"/>
    <n v="1"/>
    <n v="0"/>
    <n v="0"/>
    <n v="1"/>
    <n v="0"/>
    <n v="0"/>
    <n v="0"/>
    <n v="1000"/>
    <n v="1000"/>
    <n v="1000"/>
    <x v="4"/>
    <x v="4"/>
    <x v="4"/>
    <n v="0"/>
    <n v="2500"/>
    <n v="7800"/>
    <n v="8000"/>
    <n v="1"/>
    <m/>
    <n v="12"/>
    <s v="a"/>
    <s v="b"/>
    <s v="Moriba Feika"/>
    <n v="17"/>
    <n v="3.4"/>
    <n v="50"/>
    <n v="-2.061693"/>
    <n v="2"/>
    <n v="1"/>
    <n v="2"/>
    <n v="3600"/>
    <s v="SSS3"/>
    <n v="5"/>
    <n v="0"/>
    <m/>
    <n v="2"/>
    <n v="1"/>
    <m/>
    <n v="1"/>
    <n v="90"/>
    <n v="0"/>
    <n v="3"/>
    <n v="3"/>
    <n v="3"/>
    <m/>
    <n v="1"/>
    <n v="0"/>
    <n v="1"/>
    <n v="4"/>
    <n v="24"/>
    <n v="5"/>
    <m/>
    <m/>
    <m/>
    <m/>
    <m/>
    <s v="muslim"/>
    <n v="1"/>
    <s v="mende"/>
    <n v="1"/>
    <n v="0"/>
    <m/>
    <n v="0"/>
    <n v="0"/>
    <m/>
    <n v="1"/>
    <n v="1998"/>
    <s v="Lower Bombara"/>
    <n v="1998"/>
    <s v="Nongowa"/>
    <n v="1999"/>
    <s v="Dama"/>
    <m/>
    <m/>
    <n v="1"/>
    <n v="1"/>
    <n v="1"/>
    <n v="0"/>
    <m/>
    <n v="2"/>
    <n v="2"/>
    <n v="0"/>
    <n v="1"/>
    <n v="1"/>
    <n v="1"/>
    <n v="0"/>
    <n v="0"/>
    <n v="0"/>
    <n v="0"/>
    <n v="1"/>
    <n v="1"/>
    <n v="0"/>
    <n v="0"/>
    <n v="1"/>
    <m/>
    <n v="0"/>
  </r>
  <r>
    <n v="1"/>
    <n v="13"/>
    <s v="b"/>
    <n v="2"/>
    <n v="22"/>
    <n v="7"/>
    <n v="26"/>
    <n v="0"/>
    <n v="0"/>
    <n v="0"/>
    <n v="1"/>
    <n v="1"/>
    <n v="1"/>
    <n v="4"/>
    <n v="2000"/>
    <n v="2"/>
    <n v="200"/>
    <n v="800"/>
    <n v="500"/>
    <n v="1"/>
    <n v="1"/>
    <n v="0"/>
    <n v="0"/>
    <n v="1"/>
    <n v="0"/>
    <n v="0"/>
    <n v="1"/>
    <n v="0"/>
    <n v="0"/>
    <n v="2000"/>
    <n v="3000"/>
    <n v="3000"/>
    <n v="500"/>
    <n v="500"/>
    <n v="500"/>
    <n v="0"/>
    <n v="0"/>
    <n v="1"/>
    <n v="0"/>
    <n v="0"/>
    <n v="0"/>
    <n v="0"/>
    <n v="0"/>
    <n v="0"/>
    <n v="0"/>
    <n v="1000"/>
    <n v="0"/>
    <n v="1000"/>
    <x v="4"/>
    <x v="4"/>
    <x v="4"/>
    <n v="0"/>
    <n v="2500"/>
    <n v="10200"/>
    <n v="11000"/>
    <n v="1"/>
    <m/>
    <n v="13"/>
    <s v="b"/>
    <s v="a"/>
    <s v="Abubakr Barrie"/>
    <n v="16"/>
    <n v="6.4"/>
    <n v="64"/>
    <n v="1.8589819999999999"/>
    <n v="2"/>
    <n v="1"/>
    <n v="3"/>
    <n v="0"/>
    <s v="jss 3"/>
    <n v="2"/>
    <n v="0"/>
    <m/>
    <n v="2"/>
    <n v="0"/>
    <m/>
    <n v="1"/>
    <n v="90"/>
    <n v="0"/>
    <n v="3"/>
    <n v="6"/>
    <n v="5"/>
    <m/>
    <n v="0"/>
    <n v="0"/>
    <n v="0"/>
    <n v="5"/>
    <n v="12"/>
    <n v="5"/>
    <n v="3"/>
    <n v="2"/>
    <m/>
    <m/>
    <m/>
    <s v="muslim"/>
    <n v="1"/>
    <s v="fulla"/>
    <n v="3"/>
    <n v="0"/>
    <m/>
    <n v="0"/>
    <n v="0"/>
    <m/>
    <n v="0"/>
    <s v="1996-2000"/>
    <s v="Nongowa"/>
    <m/>
    <m/>
    <m/>
    <m/>
    <m/>
    <m/>
    <n v="1"/>
    <n v="1"/>
    <n v="0"/>
    <n v="1"/>
    <n v="1996"/>
    <n v="2"/>
    <n v="2"/>
    <n v="0"/>
    <n v="0"/>
    <n v="0"/>
    <m/>
    <n v="0"/>
    <n v="0"/>
    <n v="0"/>
    <n v="0"/>
    <n v="0"/>
    <n v="0"/>
    <n v="0"/>
    <n v="0"/>
    <n v="1"/>
    <m/>
    <n v="0"/>
  </r>
  <r>
    <n v="1"/>
    <n v="14"/>
    <s v="b"/>
    <n v="2"/>
    <n v="24"/>
    <n v="10"/>
    <n v="1"/>
    <n v="0"/>
    <n v="1"/>
    <n v="1"/>
    <n v="1"/>
    <n v="1"/>
    <n v="0"/>
    <m/>
    <n v="2000"/>
    <n v="1"/>
    <n v="100"/>
    <n v="900"/>
    <n v="500"/>
    <n v="1"/>
    <n v="1"/>
    <n v="0"/>
    <n v="0"/>
    <n v="1"/>
    <n v="0"/>
    <n v="0"/>
    <n v="1"/>
    <n v="0"/>
    <n v="0"/>
    <n v="2000"/>
    <n v="3000"/>
    <n v="1000"/>
    <n v="500"/>
    <n v="500"/>
    <n v="500"/>
    <n v="0"/>
    <n v="1"/>
    <n v="1"/>
    <n v="0"/>
    <n v="0"/>
    <n v="0"/>
    <n v="0"/>
    <n v="0"/>
    <n v="0"/>
    <n v="0"/>
    <n v="1000"/>
    <n v="1000"/>
    <n v="1000"/>
    <x v="4"/>
    <x v="4"/>
    <x v="1"/>
    <n v="0"/>
    <n v="2500"/>
    <n v="8100"/>
    <n v="9000"/>
    <n v="1"/>
    <m/>
    <n v="14"/>
    <s v="b"/>
    <s v="a"/>
    <s v="Mohamed S. Jalloh"/>
    <n v="15"/>
    <n v="6.4"/>
    <n v="50"/>
    <n v="0.47503020000000001"/>
    <n v="1"/>
    <n v="1"/>
    <n v="3"/>
    <n v="20000"/>
    <s v="SSS 1"/>
    <n v="3"/>
    <n v="0"/>
    <m/>
    <n v="2"/>
    <n v="0"/>
    <n v="1"/>
    <n v="1"/>
    <n v="90"/>
    <n v="0"/>
    <n v="3"/>
    <n v="6"/>
    <n v="5"/>
    <m/>
    <n v="0"/>
    <n v="0"/>
    <n v="0"/>
    <n v="5"/>
    <n v="12"/>
    <n v="4"/>
    <n v="1"/>
    <n v="2"/>
    <m/>
    <m/>
    <m/>
    <s v="muslim"/>
    <n v="1"/>
    <s v="fulla"/>
    <n v="3"/>
    <n v="0"/>
    <m/>
    <n v="1"/>
    <n v="1"/>
    <s v="they gave him something in his sleep"/>
    <n v="1"/>
    <s v="1997 - 1998"/>
    <s v="Nongowa"/>
    <m/>
    <m/>
    <m/>
    <m/>
    <m/>
    <m/>
    <n v="1"/>
    <n v="0"/>
    <n v="1"/>
    <n v="1"/>
    <s v="1997 - 1998"/>
    <n v="2"/>
    <n v="2"/>
    <n v="0"/>
    <n v="0"/>
    <n v="1"/>
    <n v="3"/>
    <n v="0"/>
    <n v="0"/>
    <n v="1"/>
    <n v="0"/>
    <n v="0"/>
    <n v="0"/>
    <n v="0"/>
    <n v="1"/>
    <n v="2"/>
    <n v="0"/>
    <m/>
  </r>
  <r>
    <n v="1"/>
    <n v="15"/>
    <s v="b"/>
    <n v="2"/>
    <n v="2"/>
    <n v="11"/>
    <n v="2"/>
    <n v="0"/>
    <n v="0"/>
    <n v="1"/>
    <n v="0"/>
    <n v="1"/>
    <n v="1"/>
    <m/>
    <n v="2000"/>
    <n v="2"/>
    <n v="500"/>
    <n v="500"/>
    <n v="400"/>
    <n v="1"/>
    <n v="0"/>
    <n v="1"/>
    <n v="1"/>
    <n v="0"/>
    <n v="1"/>
    <n v="0"/>
    <n v="0"/>
    <n v="0"/>
    <n v="0"/>
    <n v="1000"/>
    <n v="1000"/>
    <n v="1000"/>
    <n v="500"/>
    <n v="500"/>
    <n v="400"/>
    <n v="1"/>
    <n v="0"/>
    <n v="1"/>
    <n v="1"/>
    <n v="0"/>
    <n v="1"/>
    <n v="0"/>
    <n v="0"/>
    <n v="0"/>
    <n v="0"/>
    <n v="1000"/>
    <n v="0"/>
    <n v="1000"/>
    <x v="7"/>
    <x v="2"/>
    <x v="2"/>
    <n v="0"/>
    <n v="2000"/>
    <n v="6900"/>
    <n v="7000"/>
    <n v="1"/>
    <m/>
    <n v="15"/>
    <s v="b"/>
    <s v="a"/>
    <s v="Alfred Dassama"/>
    <n v="16"/>
    <n v="5"/>
    <n v="45"/>
    <n v="-1.2030430000000001"/>
    <n v="2"/>
    <n v="1"/>
    <n v="3"/>
    <n v="35000"/>
    <s v="SSS3"/>
    <n v="5"/>
    <n v="0"/>
    <m/>
    <m/>
    <n v="0"/>
    <m/>
    <n v="1"/>
    <n v="65"/>
    <n v="0"/>
    <n v="4"/>
    <n v="27"/>
    <n v="6"/>
    <m/>
    <n v="0"/>
    <n v="0"/>
    <n v="0"/>
    <n v="5"/>
    <n v="12"/>
    <n v="2"/>
    <n v="1"/>
    <n v="8"/>
    <m/>
    <m/>
    <m/>
    <s v="muslim"/>
    <n v="1"/>
    <s v="mende"/>
    <n v="1"/>
    <n v="0"/>
    <m/>
    <n v="0"/>
    <n v="0"/>
    <m/>
    <n v="0"/>
    <m/>
    <m/>
    <m/>
    <m/>
    <m/>
    <m/>
    <m/>
    <m/>
    <n v="0"/>
    <n v="0"/>
    <n v="0"/>
    <n v="0"/>
    <m/>
    <n v="2"/>
    <n v="2"/>
    <n v="0"/>
    <n v="0"/>
    <n v="1"/>
    <n v="5"/>
    <n v="1"/>
    <n v="0"/>
    <n v="0"/>
    <n v="0"/>
    <n v="0"/>
    <n v="0"/>
    <n v="1"/>
    <n v="1"/>
    <n v="1"/>
    <m/>
    <n v="0"/>
  </r>
  <r>
    <n v="1"/>
    <n v="16"/>
    <s v="a"/>
    <n v="1"/>
    <n v="4"/>
    <n v="18"/>
    <n v="3"/>
    <n v="0"/>
    <n v="0"/>
    <n v="0"/>
    <n v="1"/>
    <n v="1"/>
    <n v="1"/>
    <n v="4"/>
    <n v="2000"/>
    <n v="1"/>
    <n v="600"/>
    <n v="400"/>
    <n v="600"/>
    <n v="1"/>
    <n v="1"/>
    <n v="1"/>
    <n v="1"/>
    <n v="0"/>
    <n v="0"/>
    <n v="1"/>
    <n v="0"/>
    <n v="0"/>
    <n v="0"/>
    <n v="1000"/>
    <n v="1000"/>
    <n v="1000"/>
    <n v="400"/>
    <n v="600"/>
    <n v="500"/>
    <n v="1"/>
    <n v="1"/>
    <n v="0"/>
    <n v="0"/>
    <n v="1"/>
    <n v="0"/>
    <n v="0"/>
    <n v="1"/>
    <n v="0"/>
    <n v="0"/>
    <n v="1000"/>
    <n v="1000"/>
    <n v="1000"/>
    <x v="8"/>
    <x v="3"/>
    <x v="6"/>
    <n v="1"/>
    <n v="12000"/>
    <n v="17200"/>
    <n v="18000"/>
    <n v="1"/>
    <m/>
    <n v="16"/>
    <s v="a"/>
    <s v="b"/>
    <s v="Musa Jalloh"/>
    <n v="15"/>
    <n v="5"/>
    <n v="50"/>
    <n v="-0.70877429999999997"/>
    <n v="2"/>
    <n v="1"/>
    <n v="3"/>
    <n v="30000"/>
    <s v="SSS2"/>
    <n v="4"/>
    <n v="0"/>
    <m/>
    <n v="2"/>
    <n v="1"/>
    <m/>
    <n v="1"/>
    <n v="60"/>
    <n v="0"/>
    <n v="3"/>
    <n v="3"/>
    <n v="3"/>
    <m/>
    <n v="1"/>
    <n v="0"/>
    <n v="1"/>
    <n v="4"/>
    <n v="12"/>
    <n v="6"/>
    <n v="4"/>
    <n v="0"/>
    <m/>
    <m/>
    <m/>
    <s v="muslim"/>
    <n v="1"/>
    <s v="fulla"/>
    <n v="3"/>
    <n v="0"/>
    <m/>
    <n v="0"/>
    <n v="0"/>
    <m/>
    <n v="1"/>
    <n v="1998"/>
    <s v="Nongowa"/>
    <n v="1998"/>
    <s v="Guinea"/>
    <m/>
    <m/>
    <m/>
    <m/>
    <n v="1"/>
    <n v="0"/>
    <n v="0"/>
    <n v="0"/>
    <m/>
    <n v="2"/>
    <n v="2"/>
    <n v="0"/>
    <n v="0"/>
    <n v="0"/>
    <m/>
    <n v="0"/>
    <n v="0"/>
    <n v="0"/>
    <n v="0"/>
    <n v="0"/>
    <n v="0"/>
    <n v="0"/>
    <n v="0"/>
    <n v="1"/>
    <m/>
    <n v="1"/>
  </r>
  <r>
    <n v="1"/>
    <n v="17"/>
    <s v="b"/>
    <n v="2"/>
    <n v="6"/>
    <n v="12"/>
    <n v="4"/>
    <n v="1"/>
    <n v="1"/>
    <n v="1"/>
    <n v="1"/>
    <n v="1"/>
    <n v="1"/>
    <n v="1"/>
    <n v="2000"/>
    <n v="2"/>
    <n v="500"/>
    <n v="500"/>
    <n v="500"/>
    <n v="1"/>
    <n v="1"/>
    <n v="0"/>
    <n v="1"/>
    <n v="1"/>
    <n v="0"/>
    <n v="0"/>
    <n v="0"/>
    <n v="0"/>
    <n v="0"/>
    <n v="2000"/>
    <n v="3000"/>
    <n v="3000"/>
    <n v="500"/>
    <n v="500"/>
    <n v="200"/>
    <n v="1"/>
    <n v="1"/>
    <n v="0"/>
    <n v="1"/>
    <n v="1"/>
    <n v="0"/>
    <n v="0"/>
    <n v="0"/>
    <n v="0"/>
    <n v="0"/>
    <n v="1000"/>
    <n v="1000"/>
    <n v="1000"/>
    <x v="4"/>
    <x v="4"/>
    <x v="4"/>
    <n v="1"/>
    <n v="7500"/>
    <n v="15500"/>
    <n v="16000"/>
    <n v="1"/>
    <m/>
    <n v="17"/>
    <s v="b"/>
    <s v="a"/>
    <s v="Amadu Turay"/>
    <n v="18"/>
    <n v="5.4"/>
    <n v="50"/>
    <n v="-0.3705444"/>
    <n v="2"/>
    <n v="1"/>
    <n v="2"/>
    <n v="144000"/>
    <s v="SSS1"/>
    <n v="3"/>
    <n v="0"/>
    <m/>
    <n v="2"/>
    <n v="0"/>
    <m/>
    <n v="1"/>
    <n v="90"/>
    <n v="0"/>
    <n v="2"/>
    <n v="2"/>
    <n v="2"/>
    <m/>
    <n v="0"/>
    <n v="0"/>
    <n v="0"/>
    <n v="4"/>
    <n v="12"/>
    <n v="3"/>
    <n v="3"/>
    <n v="6"/>
    <m/>
    <m/>
    <m/>
    <s v="muslim"/>
    <n v="1"/>
    <s v="mandingo"/>
    <n v="4"/>
    <n v="0"/>
    <m/>
    <n v="0"/>
    <n v="0"/>
    <m/>
    <n v="1"/>
    <s v="1991 - 2002"/>
    <s v="Nongowa"/>
    <m/>
    <m/>
    <m/>
    <m/>
    <m/>
    <m/>
    <n v="1"/>
    <n v="0"/>
    <n v="1"/>
    <n v="0"/>
    <m/>
    <n v="2"/>
    <m/>
    <n v="0"/>
    <n v="0"/>
    <n v="0"/>
    <m/>
    <n v="0"/>
    <n v="0"/>
    <n v="0"/>
    <n v="0"/>
    <n v="0"/>
    <n v="0"/>
    <n v="0"/>
    <n v="0"/>
    <n v="2"/>
    <n v="1"/>
    <m/>
  </r>
  <r>
    <n v="1"/>
    <n v="18"/>
    <s v="b"/>
    <n v="2"/>
    <n v="8"/>
    <n v="16"/>
    <n v="5"/>
    <n v="0"/>
    <n v="0"/>
    <n v="1"/>
    <n v="1"/>
    <n v="1"/>
    <n v="1"/>
    <n v="3"/>
    <n v="2000"/>
    <n v="1"/>
    <n v="500"/>
    <n v="500"/>
    <n v="500"/>
    <n v="1"/>
    <n v="1"/>
    <n v="1"/>
    <n v="1"/>
    <n v="0"/>
    <n v="0"/>
    <n v="1"/>
    <n v="0"/>
    <n v="0"/>
    <n v="0"/>
    <n v="1000"/>
    <n v="1000"/>
    <n v="3000"/>
    <n v="500"/>
    <n v="500"/>
    <n v="600"/>
    <n v="1"/>
    <n v="1"/>
    <n v="1"/>
    <n v="1"/>
    <n v="0"/>
    <n v="0"/>
    <n v="1"/>
    <n v="0"/>
    <n v="0"/>
    <n v="0"/>
    <n v="1000"/>
    <n v="1000"/>
    <n v="1000"/>
    <x v="1"/>
    <x v="1"/>
    <x v="1"/>
    <n v="0"/>
    <n v="3000"/>
    <n v="10000"/>
    <n v="10000"/>
    <n v="1"/>
    <m/>
    <n v="18"/>
    <s v="b"/>
    <s v="a"/>
    <s v="Mamadu Malador Kamara"/>
    <n v="22"/>
    <n v="6"/>
    <n v="73"/>
    <n v="2.4104359999999998"/>
    <n v="2"/>
    <n v="1"/>
    <n v="3"/>
    <n v="0"/>
    <s v="university"/>
    <n v="6"/>
    <n v="0"/>
    <m/>
    <n v="2"/>
    <n v="0"/>
    <n v="1"/>
    <n v="1"/>
    <n v="80"/>
    <n v="0"/>
    <n v="2"/>
    <n v="2"/>
    <n v="2"/>
    <m/>
    <n v="0"/>
    <n v="0"/>
    <n v="0"/>
    <n v="5"/>
    <n v="16"/>
    <n v="2"/>
    <n v="3"/>
    <n v="11"/>
    <m/>
    <m/>
    <m/>
    <s v="muslim"/>
    <n v="1"/>
    <s v="mandingo"/>
    <n v="4"/>
    <n v="0"/>
    <m/>
    <n v="0"/>
    <n v="0"/>
    <m/>
    <n v="1"/>
    <n v="1998"/>
    <s v="Maamu - Guinea"/>
    <n v="2000"/>
    <s v="Nongowa"/>
    <m/>
    <m/>
    <m/>
    <m/>
    <n v="0"/>
    <n v="0"/>
    <n v="0"/>
    <n v="0"/>
    <m/>
    <n v="2"/>
    <m/>
    <n v="0"/>
    <n v="0"/>
    <n v="0"/>
    <m/>
    <n v="0"/>
    <n v="0"/>
    <n v="0"/>
    <n v="0"/>
    <n v="0"/>
    <n v="0"/>
    <n v="0"/>
    <n v="0"/>
    <n v="2"/>
    <n v="0"/>
    <m/>
  </r>
  <r>
    <n v="1"/>
    <n v="19"/>
    <s v="b"/>
    <n v="2"/>
    <n v="9"/>
    <n v="20"/>
    <n v="6"/>
    <n v="0"/>
    <n v="0"/>
    <n v="0"/>
    <n v="0"/>
    <n v="0"/>
    <n v="0"/>
    <n v="7"/>
    <n v="0"/>
    <n v="2"/>
    <n v="700"/>
    <n v="300"/>
    <n v="500"/>
    <n v="1"/>
    <n v="1"/>
    <n v="1"/>
    <n v="1"/>
    <n v="0"/>
    <n v="0"/>
    <n v="1"/>
    <n v="0"/>
    <n v="0"/>
    <n v="0"/>
    <n v="1000"/>
    <n v="1000"/>
    <n v="3000"/>
    <n v="700"/>
    <n v="300"/>
    <n v="0"/>
    <n v="1"/>
    <n v="0"/>
    <n v="0"/>
    <n v="0"/>
    <n v="0"/>
    <n v="0"/>
    <n v="0"/>
    <n v="0"/>
    <n v="0"/>
    <n v="0"/>
    <n v="1000"/>
    <n v="0"/>
    <n v="0"/>
    <x v="1"/>
    <x v="1"/>
    <x v="1"/>
    <n v="1"/>
    <n v="9000"/>
    <n v="14200"/>
    <n v="15000"/>
    <n v="1"/>
    <m/>
    <n v="19"/>
    <s v="b"/>
    <s v="a"/>
    <s v="Sullay Fatorma"/>
    <n v="19"/>
    <n v="5"/>
    <n v="34"/>
    <n v="-2.2904339999999999"/>
    <n v="2"/>
    <n v="1"/>
    <n v="3"/>
    <n v="0"/>
    <s v="SSS3"/>
    <n v="5"/>
    <n v="1"/>
    <s v="Garra Dyeing"/>
    <n v="2"/>
    <n v="0"/>
    <m/>
    <n v="1"/>
    <n v="90"/>
    <n v="0"/>
    <n v="3"/>
    <n v="3"/>
    <n v="3"/>
    <m/>
    <n v="0"/>
    <n v="0"/>
    <n v="0"/>
    <n v="5"/>
    <n v="12"/>
    <n v="7"/>
    <n v="2"/>
    <n v="3"/>
    <m/>
    <m/>
    <m/>
    <s v="muslim"/>
    <n v="1"/>
    <s v="mende"/>
    <n v="1"/>
    <n v="0"/>
    <m/>
    <n v="0"/>
    <n v="0"/>
    <m/>
    <n v="0"/>
    <s v="1991 - 2002"/>
    <s v="Kalkowa"/>
    <m/>
    <m/>
    <m/>
    <m/>
    <m/>
    <m/>
    <n v="1"/>
    <n v="1"/>
    <n v="1"/>
    <n v="1"/>
    <n v="1992"/>
    <n v="2"/>
    <m/>
    <n v="0"/>
    <n v="0"/>
    <n v="1"/>
    <n v="3"/>
    <n v="0"/>
    <n v="0"/>
    <n v="1"/>
    <n v="0"/>
    <n v="0"/>
    <n v="0"/>
    <n v="0"/>
    <n v="1"/>
    <n v="1"/>
    <m/>
    <n v="1"/>
  </r>
  <r>
    <n v="1"/>
    <n v="20"/>
    <s v="a"/>
    <n v="1"/>
    <n v="5"/>
    <n v="19"/>
    <n v="7"/>
    <n v="0"/>
    <n v="0"/>
    <n v="0"/>
    <n v="1"/>
    <n v="1"/>
    <n v="1"/>
    <n v="4"/>
    <n v="2000"/>
    <n v="1"/>
    <n v="0"/>
    <n v="1000"/>
    <n v="500"/>
    <n v="1"/>
    <n v="1"/>
    <n v="0"/>
    <n v="0"/>
    <n v="1"/>
    <n v="0"/>
    <n v="0"/>
    <n v="1"/>
    <n v="0"/>
    <n v="0"/>
    <n v="2000"/>
    <n v="3000"/>
    <n v="1000"/>
    <n v="1000"/>
    <n v="0"/>
    <n v="300"/>
    <n v="1"/>
    <n v="1"/>
    <n v="0"/>
    <n v="0"/>
    <n v="1"/>
    <n v="0"/>
    <n v="0"/>
    <n v="1"/>
    <n v="0"/>
    <n v="0"/>
    <n v="1000"/>
    <n v="1000"/>
    <n v="1000"/>
    <x v="4"/>
    <x v="4"/>
    <x v="1"/>
    <n v="0"/>
    <n v="2500"/>
    <n v="8000"/>
    <n v="8000"/>
    <n v="1"/>
    <m/>
    <n v="20"/>
    <s v="a"/>
    <s v="b"/>
    <s v="Foray Fofonah"/>
    <n v="20"/>
    <n v="5.6"/>
    <n v="50"/>
    <n v="-0.20142959999999999"/>
    <n v="2"/>
    <n v="1"/>
    <n v="2"/>
    <n v="20000"/>
    <s v="SSS3"/>
    <n v="5"/>
    <n v="0"/>
    <m/>
    <n v="2"/>
    <n v="1"/>
    <m/>
    <s v="manager"/>
    <m/>
    <m/>
    <m/>
    <m/>
    <m/>
    <m/>
    <m/>
    <m/>
    <m/>
    <n v="5"/>
    <n v="15"/>
    <n v="12"/>
    <n v="6"/>
    <n v="3"/>
    <m/>
    <m/>
    <m/>
    <s v="muslim"/>
    <n v="1"/>
    <s v="Karanko"/>
    <n v="5"/>
    <n v="1"/>
    <m/>
    <n v="0"/>
    <n v="1"/>
    <m/>
    <n v="1"/>
    <s v="1996 - 2000"/>
    <s v="Sanyeni"/>
    <m/>
    <m/>
    <m/>
    <m/>
    <m/>
    <m/>
    <n v="1"/>
    <n v="1"/>
    <n v="1"/>
    <n v="1"/>
    <n v="1997"/>
    <n v="2"/>
    <n v="2"/>
    <n v="0"/>
    <n v="1"/>
    <n v="1"/>
    <n v="5"/>
    <n v="1"/>
    <n v="0"/>
    <n v="0"/>
    <n v="0"/>
    <n v="0"/>
    <n v="0"/>
    <n v="1"/>
    <n v="1"/>
    <n v="1"/>
    <m/>
    <n v="0"/>
  </r>
  <r>
    <n v="1"/>
    <n v="21"/>
    <s v="a"/>
    <n v="1"/>
    <n v="7"/>
    <n v="22"/>
    <n v="8"/>
    <n v="0"/>
    <n v="0"/>
    <n v="0"/>
    <n v="0"/>
    <n v="1"/>
    <n v="1"/>
    <n v="5"/>
    <n v="2000"/>
    <n v="2"/>
    <n v="500"/>
    <n v="500"/>
    <n v="900"/>
    <n v="1"/>
    <n v="0"/>
    <n v="1"/>
    <n v="1"/>
    <n v="0"/>
    <n v="1"/>
    <n v="0"/>
    <n v="0"/>
    <n v="0"/>
    <n v="0"/>
    <n v="1000"/>
    <n v="1000"/>
    <n v="1000"/>
    <n v="500"/>
    <n v="500"/>
    <n v="500"/>
    <n v="1"/>
    <n v="0"/>
    <n v="1"/>
    <n v="1"/>
    <n v="0"/>
    <n v="1"/>
    <n v="0"/>
    <n v="0"/>
    <n v="0"/>
    <n v="0"/>
    <n v="1000"/>
    <n v="0"/>
    <n v="1000"/>
    <x v="0"/>
    <x v="0"/>
    <x v="3"/>
    <n v="0"/>
    <n v="3500"/>
    <n v="8900"/>
    <n v="9000"/>
    <n v="1"/>
    <m/>
    <n v="21"/>
    <s v="a"/>
    <s v="b"/>
    <s v="Alie Mattia"/>
    <n v="18"/>
    <n v="4"/>
    <n v="30"/>
    <n v="-3.5314230000000002"/>
    <n v="2"/>
    <n v="1"/>
    <n v="2"/>
    <n v="0"/>
    <s v="SSS3"/>
    <n v="5"/>
    <n v="0"/>
    <m/>
    <n v="2"/>
    <n v="1"/>
    <m/>
    <n v="1"/>
    <n v="90"/>
    <n v="1"/>
    <n v="4"/>
    <n v="4"/>
    <n v="4"/>
    <m/>
    <n v="0"/>
    <n v="0"/>
    <n v="0"/>
    <n v="5"/>
    <n v="12"/>
    <n v="0"/>
    <n v="0"/>
    <n v="11"/>
    <m/>
    <m/>
    <m/>
    <s v="muslim"/>
    <n v="1"/>
    <s v="mende"/>
    <n v="1"/>
    <n v="0"/>
    <m/>
    <n v="0"/>
    <n v="0"/>
    <m/>
    <n v="0"/>
    <m/>
    <m/>
    <m/>
    <m/>
    <m/>
    <m/>
    <m/>
    <m/>
    <n v="1"/>
    <n v="1"/>
    <n v="1"/>
    <n v="1"/>
    <n v="1995"/>
    <n v="2"/>
    <n v="2"/>
    <n v="0"/>
    <n v="1"/>
    <n v="1"/>
    <n v="5"/>
    <n v="1"/>
    <n v="0"/>
    <n v="0"/>
    <n v="0"/>
    <n v="0"/>
    <n v="0"/>
    <n v="1"/>
    <n v="1"/>
    <n v="2"/>
    <n v="0"/>
    <m/>
  </r>
  <r>
    <n v="1"/>
    <n v="22"/>
    <s v="b"/>
    <n v="2"/>
    <n v="13"/>
    <n v="21"/>
    <n v="9"/>
    <n v="0"/>
    <n v="0"/>
    <n v="1"/>
    <n v="1"/>
    <n v="1"/>
    <n v="1"/>
    <n v="3"/>
    <n v="2000"/>
    <n v="1"/>
    <n v="500"/>
    <n v="500"/>
    <n v="800"/>
    <n v="0"/>
    <n v="0"/>
    <n v="0"/>
    <n v="1"/>
    <n v="0"/>
    <n v="0"/>
    <n v="0"/>
    <n v="0"/>
    <n v="0"/>
    <n v="1"/>
    <n v="2000"/>
    <n v="3000"/>
    <n v="3000"/>
    <n v="500"/>
    <n v="500"/>
    <n v="500"/>
    <n v="1"/>
    <n v="1"/>
    <n v="1"/>
    <n v="1"/>
    <n v="0"/>
    <n v="0"/>
    <n v="1"/>
    <n v="0"/>
    <n v="0"/>
    <n v="0"/>
    <n v="1000"/>
    <n v="1000"/>
    <n v="1000"/>
    <x v="0"/>
    <x v="0"/>
    <x v="0"/>
    <n v="0"/>
    <n v="3500"/>
    <n v="11800"/>
    <n v="12000"/>
    <n v="1"/>
    <m/>
    <n v="22"/>
    <s v="b"/>
    <s v="a"/>
    <s v="Amadu Jalloh"/>
    <n v="17"/>
    <n v="4.1100000000000003"/>
    <n v="40"/>
    <n v="-2.4498730000000002"/>
    <n v="1"/>
    <n v="2"/>
    <n v="3"/>
    <n v="0"/>
    <s v="SSS2"/>
    <n v="4"/>
    <n v="0"/>
    <m/>
    <n v="2"/>
    <n v="0"/>
    <m/>
    <n v="1"/>
    <n v="90"/>
    <n v="0"/>
    <n v="4"/>
    <n v="4"/>
    <n v="4"/>
    <m/>
    <n v="0"/>
    <n v="0"/>
    <n v="0"/>
    <n v="4"/>
    <n v="12"/>
    <n v="0"/>
    <n v="2"/>
    <n v="10"/>
    <m/>
    <m/>
    <m/>
    <s v="muslim"/>
    <n v="1"/>
    <s v="fulla"/>
    <n v="3"/>
    <n v="0"/>
    <m/>
    <n v="0"/>
    <n v="0"/>
    <m/>
    <n v="1"/>
    <n v="1991"/>
    <s v="guinea"/>
    <m/>
    <m/>
    <m/>
    <m/>
    <m/>
    <m/>
    <n v="0"/>
    <n v="0"/>
    <n v="0"/>
    <n v="0"/>
    <m/>
    <n v="2"/>
    <n v="2"/>
    <n v="0"/>
    <n v="1"/>
    <n v="1"/>
    <s v="6 cousin"/>
    <n v="0"/>
    <n v="0"/>
    <n v="0"/>
    <n v="0"/>
    <n v="0"/>
    <n v="0"/>
    <n v="0"/>
    <n v="0"/>
    <n v="1"/>
    <m/>
    <n v="0"/>
  </r>
  <r>
    <n v="1"/>
    <n v="23"/>
    <s v="a"/>
    <n v="1"/>
    <n v="10"/>
    <n v="24"/>
    <n v="10"/>
    <n v="0"/>
    <n v="0"/>
    <n v="0"/>
    <n v="1"/>
    <n v="1"/>
    <n v="1"/>
    <n v="4"/>
    <n v="2000"/>
    <n v="1"/>
    <n v="400"/>
    <n v="600"/>
    <n v="500"/>
    <n v="0"/>
    <n v="0"/>
    <n v="1"/>
    <n v="1"/>
    <n v="0"/>
    <n v="1"/>
    <n v="0"/>
    <n v="0"/>
    <n v="1"/>
    <n v="0"/>
    <n v="1000"/>
    <n v="1000"/>
    <n v="3000"/>
    <n v="600"/>
    <n v="400"/>
    <n v="500"/>
    <n v="1"/>
    <n v="1"/>
    <n v="1"/>
    <n v="1"/>
    <n v="0"/>
    <n v="0"/>
    <n v="1"/>
    <n v="0"/>
    <n v="0"/>
    <n v="0"/>
    <n v="1000"/>
    <n v="1000"/>
    <n v="1000"/>
    <x v="1"/>
    <x v="1"/>
    <x v="0"/>
    <n v="0"/>
    <n v="3000"/>
    <n v="9900"/>
    <n v="10000"/>
    <n v="1"/>
    <m/>
    <n v="23"/>
    <s v="a"/>
    <s v="b"/>
    <s v="Musa Rogers"/>
    <n v="18"/>
    <n v="3.5"/>
    <n v="60"/>
    <n v="-0.98859889999999995"/>
    <n v="1"/>
    <n v="2"/>
    <n v="2"/>
    <n v="35000"/>
    <s v="SSS2"/>
    <n v="4"/>
    <n v="0"/>
    <m/>
    <n v="2"/>
    <n v="1"/>
    <m/>
    <n v="1"/>
    <n v="90"/>
    <n v="1"/>
    <n v="2"/>
    <n v="2"/>
    <n v="2"/>
    <m/>
    <n v="1"/>
    <n v="0"/>
    <n v="1"/>
    <n v="3"/>
    <n v="12"/>
    <n v="8"/>
    <n v="0"/>
    <n v="0"/>
    <m/>
    <m/>
    <m/>
    <s v="muslim"/>
    <n v="1"/>
    <s v="mende"/>
    <n v="1"/>
    <n v="0"/>
    <m/>
    <n v="0"/>
    <n v="0"/>
    <m/>
    <n v="1"/>
    <n v="1994"/>
    <s v="Nongowa"/>
    <n v="1994"/>
    <s v="Keikua"/>
    <m/>
    <m/>
    <m/>
    <m/>
    <n v="1"/>
    <n v="1"/>
    <n v="1"/>
    <n v="1"/>
    <n v="1994"/>
    <n v="2"/>
    <n v="2"/>
    <n v="0"/>
    <n v="0"/>
    <n v="1"/>
    <n v="3"/>
    <n v="0"/>
    <n v="0"/>
    <n v="1"/>
    <n v="0"/>
    <n v="0"/>
    <n v="0"/>
    <n v="0"/>
    <n v="1"/>
    <n v="1"/>
    <m/>
    <n v="0"/>
  </r>
  <r>
    <n v="1"/>
    <n v="24"/>
    <s v="b"/>
    <n v="2"/>
    <n v="14"/>
    <n v="23"/>
    <n v="11"/>
    <n v="0"/>
    <n v="0"/>
    <n v="0"/>
    <n v="0"/>
    <n v="1"/>
    <n v="1"/>
    <n v="5"/>
    <n v="2000"/>
    <n v="1"/>
    <n v="500"/>
    <n v="500"/>
    <n v="900"/>
    <n v="1"/>
    <n v="1"/>
    <n v="1"/>
    <n v="0"/>
    <n v="1"/>
    <n v="0"/>
    <n v="0"/>
    <n v="0"/>
    <n v="0"/>
    <n v="0"/>
    <n v="1000"/>
    <n v="1000"/>
    <n v="3000"/>
    <n v="500"/>
    <n v="500"/>
    <n v="400"/>
    <n v="1"/>
    <n v="0"/>
    <n v="0"/>
    <n v="1"/>
    <n v="0"/>
    <n v="0"/>
    <n v="0"/>
    <n v="0"/>
    <n v="0"/>
    <n v="0"/>
    <n v="1000"/>
    <n v="0"/>
    <n v="1000"/>
    <x v="4"/>
    <x v="4"/>
    <x v="4"/>
    <n v="0"/>
    <n v="2500"/>
    <n v="9900"/>
    <n v="10000"/>
    <n v="1"/>
    <m/>
    <n v="24"/>
    <s v="b"/>
    <s v="a"/>
    <s v="Umaru Falloh"/>
    <n v="14"/>
    <n v="4"/>
    <n v="25"/>
    <n v="-4.0256920000000003"/>
    <n v="1"/>
    <n v="1"/>
    <n v="4"/>
    <n v="0"/>
    <s v="jss 3"/>
    <n v="2"/>
    <n v="0"/>
    <m/>
    <n v="2"/>
    <n v="0"/>
    <m/>
    <n v="1"/>
    <n v="10"/>
    <n v="0"/>
    <n v="4"/>
    <n v="4"/>
    <n v="4"/>
    <m/>
    <n v="0"/>
    <n v="0"/>
    <n v="0"/>
    <n v="5"/>
    <n v="14"/>
    <n v="7"/>
    <n v="4"/>
    <n v="3"/>
    <m/>
    <m/>
    <m/>
    <s v="muslim"/>
    <n v="1"/>
    <s v="fulla"/>
    <n v="3"/>
    <n v="1"/>
    <s v="one of my brothers was stoned with a witch stone, and he die"/>
    <n v="1"/>
    <n v="1"/>
    <s v="brother died from witch stone"/>
    <n v="0"/>
    <m/>
    <m/>
    <m/>
    <m/>
    <m/>
    <m/>
    <m/>
    <m/>
    <n v="1"/>
    <n v="0"/>
    <n v="0"/>
    <n v="0"/>
    <m/>
    <n v="2"/>
    <m/>
    <n v="0"/>
    <n v="0"/>
    <n v="0"/>
    <m/>
    <n v="0"/>
    <n v="0"/>
    <n v="0"/>
    <n v="0"/>
    <n v="0"/>
    <n v="0"/>
    <n v="0"/>
    <n v="0"/>
    <n v="2"/>
    <n v="0"/>
    <m/>
  </r>
  <r>
    <n v="1"/>
    <n v="25"/>
    <s v="a"/>
    <n v="1"/>
    <n v="1"/>
    <n v="26"/>
    <n v="12"/>
    <n v="0"/>
    <n v="0"/>
    <n v="1"/>
    <n v="1"/>
    <n v="1"/>
    <n v="1"/>
    <n v="3"/>
    <n v="2000"/>
    <n v="2"/>
    <n v="100"/>
    <n v="900"/>
    <n v="500"/>
    <n v="0"/>
    <n v="0"/>
    <n v="1"/>
    <n v="1"/>
    <n v="0"/>
    <n v="1"/>
    <n v="0"/>
    <n v="0"/>
    <n v="1"/>
    <n v="0"/>
    <n v="1000"/>
    <n v="1000"/>
    <n v="3000"/>
    <n v="500"/>
    <n v="500"/>
    <n v="500"/>
    <n v="1"/>
    <n v="0"/>
    <n v="1"/>
    <n v="1"/>
    <n v="0"/>
    <n v="1"/>
    <n v="0"/>
    <n v="0"/>
    <n v="0"/>
    <n v="0"/>
    <n v="1000"/>
    <n v="0"/>
    <n v="1000"/>
    <x v="0"/>
    <x v="0"/>
    <x v="0"/>
    <n v="0"/>
    <n v="3500"/>
    <n v="10100"/>
    <n v="11000"/>
    <n v="1"/>
    <m/>
    <n v="25"/>
    <s v="a"/>
    <s v="b"/>
    <s v="Tejan Jayah"/>
    <n v="18"/>
    <n v="6.4"/>
    <n v="52.3"/>
    <n v="0.70239370000000001"/>
    <n v="1"/>
    <n v="2"/>
    <n v="3"/>
    <n v="35000"/>
    <s v="SSS2"/>
    <n v="4"/>
    <n v="0"/>
    <m/>
    <n v="2"/>
    <n v="1"/>
    <m/>
    <n v="1"/>
    <n v="90"/>
    <n v="0"/>
    <n v="3"/>
    <n v="5"/>
    <n v="5"/>
    <m/>
    <n v="0"/>
    <n v="0"/>
    <n v="0"/>
    <n v="5"/>
    <n v="12"/>
    <n v="7"/>
    <n v="3"/>
    <n v="1"/>
    <m/>
    <m/>
    <m/>
    <s v="muslim"/>
    <n v="1"/>
    <s v="mende"/>
    <n v="1"/>
    <n v="0"/>
    <m/>
    <n v="0"/>
    <n v="0"/>
    <m/>
    <n v="1"/>
    <s v="1997 - 2000"/>
    <s v="out of sl"/>
    <m/>
    <m/>
    <m/>
    <m/>
    <m/>
    <m/>
    <n v="1"/>
    <n v="1"/>
    <n v="1"/>
    <n v="1"/>
    <n v="1997"/>
    <n v="2"/>
    <n v="2"/>
    <n v="0"/>
    <n v="0"/>
    <n v="1"/>
    <n v="5"/>
    <n v="1"/>
    <n v="0"/>
    <n v="0"/>
    <n v="0"/>
    <n v="0"/>
    <n v="0"/>
    <n v="1"/>
    <n v="1"/>
    <n v="1"/>
    <m/>
    <n v="0"/>
  </r>
  <r>
    <n v="1"/>
    <n v="26"/>
    <s v="b"/>
    <n v="2"/>
    <n v="2"/>
    <n v="25"/>
    <n v="13"/>
    <n v="0"/>
    <n v="0"/>
    <n v="0"/>
    <n v="0"/>
    <n v="0"/>
    <n v="0"/>
    <n v="7"/>
    <n v="0"/>
    <n v="2"/>
    <n v="500"/>
    <n v="500"/>
    <n v="4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7"/>
    <x v="2"/>
    <x v="2"/>
    <n v="0"/>
    <n v="2000"/>
    <n v="4900"/>
    <n v="5000"/>
    <n v="1"/>
    <n v="4"/>
    <n v="26"/>
    <s v="b"/>
    <s v="a"/>
    <s v="Jalloh Abu-Bakkar"/>
    <n v="20"/>
    <n v="6"/>
    <n v="55"/>
    <n v="0.63106890000000004"/>
    <n v="2"/>
    <n v="1"/>
    <n v="3"/>
    <n v="10000"/>
    <s v="SSS3"/>
    <n v="5"/>
    <n v="0"/>
    <m/>
    <n v="2"/>
    <n v="0"/>
    <m/>
    <n v="1"/>
    <n v="90"/>
    <n v="0"/>
    <n v="3"/>
    <n v="33"/>
    <n v="7"/>
    <m/>
    <n v="0"/>
    <n v="0"/>
    <n v="0"/>
    <n v="5"/>
    <n v="12"/>
    <n v="0"/>
    <n v="8"/>
    <n v="4"/>
    <m/>
    <m/>
    <m/>
    <s v="muslim"/>
    <n v="1"/>
    <s v="fulla"/>
    <n v="3"/>
    <n v="0"/>
    <m/>
    <n v="1"/>
    <n v="1"/>
    <s v="a cousin of mine was bewitched by developing a boil at his back. After he was being operated on, he died eventually"/>
    <n v="1"/>
    <n v="1996"/>
    <s v="guinea"/>
    <m/>
    <m/>
    <m/>
    <m/>
    <m/>
    <m/>
    <n v="0"/>
    <n v="0"/>
    <n v="0"/>
    <n v="1"/>
    <n v="1996"/>
    <n v="2"/>
    <m/>
    <n v="0"/>
    <n v="0"/>
    <n v="0"/>
    <m/>
    <n v="0"/>
    <n v="0"/>
    <n v="0"/>
    <n v="0"/>
    <n v="0"/>
    <n v="0"/>
    <n v="0"/>
    <n v="0"/>
    <n v="1"/>
    <m/>
    <n v="0"/>
  </r>
  <r>
    <n v="2"/>
    <n v="1"/>
    <s v="b"/>
    <n v="4"/>
    <n v="19"/>
    <n v="4"/>
    <n v="14"/>
    <n v="0"/>
    <n v="0"/>
    <n v="1"/>
    <n v="1"/>
    <n v="1"/>
    <n v="1"/>
    <n v="3"/>
    <n v="1000"/>
    <n v="1"/>
    <n v="0"/>
    <n v="1000"/>
    <n v="500"/>
    <n v="1"/>
    <n v="1"/>
    <n v="0"/>
    <n v="0"/>
    <n v="1"/>
    <n v="0"/>
    <n v="0"/>
    <n v="1"/>
    <n v="0"/>
    <n v="0"/>
    <n v="1000"/>
    <n v="1000"/>
    <n v="0"/>
    <n v="500"/>
    <n v="500"/>
    <n v="500"/>
    <n v="1"/>
    <n v="1"/>
    <n v="1"/>
    <n v="1"/>
    <n v="0"/>
    <n v="0"/>
    <n v="1"/>
    <n v="0"/>
    <n v="0"/>
    <n v="0"/>
    <n v="1000"/>
    <n v="1000"/>
    <n v="1000"/>
    <x v="1"/>
    <x v="1"/>
    <x v="0"/>
    <n v="0"/>
    <n v="3000"/>
    <n v="5500"/>
    <n v="6000"/>
    <n v="2"/>
    <n v="1"/>
    <n v="1"/>
    <s v="b"/>
    <s v="a"/>
    <s v="Mohammed Kanneh"/>
    <n v="22"/>
    <n v="8.1199999999999992"/>
    <n v="60"/>
    <n v="2.9179550000000001"/>
    <n v="0"/>
    <n v="1"/>
    <n v="2"/>
    <n v="0"/>
    <s v="SSS3"/>
    <n v="5"/>
    <n v="0"/>
    <n v="2"/>
    <n v="2"/>
    <n v="1"/>
    <m/>
    <n v="1"/>
    <n v="90"/>
    <n v="0"/>
    <n v="4"/>
    <n v="30"/>
    <n v="7"/>
    <m/>
    <n v="0"/>
    <n v="0"/>
    <n v="0"/>
    <n v="5"/>
    <n v="13"/>
    <n v="5"/>
    <n v="2"/>
    <n v="0"/>
    <m/>
    <m/>
    <m/>
    <s v="muslim"/>
    <n v="1"/>
    <s v="mende"/>
    <n v="1"/>
    <n v="0"/>
    <n v="0"/>
    <n v="0"/>
    <n v="0"/>
    <n v="0"/>
    <n v="1"/>
    <s v="1998-2000"/>
    <s v="Ngowa"/>
    <m/>
    <m/>
    <m/>
    <m/>
    <m/>
    <m/>
    <n v="1"/>
    <n v="0"/>
    <n v="1"/>
    <n v="1"/>
    <s v="1998-2000"/>
    <n v="2"/>
    <n v="2"/>
    <n v="1"/>
    <n v="0"/>
    <n v="0"/>
    <n v="0"/>
    <n v="0"/>
    <n v="0"/>
    <n v="0"/>
    <n v="0"/>
    <n v="0"/>
    <n v="0"/>
    <n v="0"/>
    <n v="0"/>
    <n v="1"/>
    <m/>
    <n v="0"/>
  </r>
  <r>
    <n v="2"/>
    <n v="2"/>
    <s v="b"/>
    <n v="4"/>
    <n v="22"/>
    <n v="6"/>
    <n v="15"/>
    <n v="0"/>
    <n v="0"/>
    <n v="1"/>
    <n v="1"/>
    <n v="1"/>
    <n v="1"/>
    <n v="3"/>
    <n v="1000"/>
    <n v="2"/>
    <n v="600"/>
    <n v="400"/>
    <n v="500"/>
    <n v="0"/>
    <n v="0"/>
    <n v="0"/>
    <n v="1"/>
    <n v="0"/>
    <n v="0"/>
    <n v="0"/>
    <n v="0"/>
    <n v="0"/>
    <n v="1"/>
    <n v="1000"/>
    <n v="0"/>
    <n v="0"/>
    <n v="600"/>
    <n v="400"/>
    <n v="300"/>
    <n v="0"/>
    <n v="0"/>
    <n v="1"/>
    <n v="1"/>
    <n v="0"/>
    <n v="1"/>
    <n v="0"/>
    <n v="0"/>
    <n v="1"/>
    <n v="0"/>
    <n v="2000"/>
    <n v="0"/>
    <n v="1000"/>
    <x v="7"/>
    <x v="2"/>
    <x v="4"/>
    <n v="0"/>
    <n v="2000"/>
    <n v="5100"/>
    <n v="6000"/>
    <n v="2"/>
    <n v="2"/>
    <n v="2"/>
    <s v="b"/>
    <s v="a"/>
    <s v="Augustine Musa"/>
    <n v="18"/>
    <n v="6.5"/>
    <n v="20"/>
    <n v="-2.4060239999999999"/>
    <n v="0"/>
    <n v="1"/>
    <n v="3"/>
    <n v="10000"/>
    <s v="SSS2 "/>
    <n v="4"/>
    <n v="0"/>
    <n v="2"/>
    <n v="2"/>
    <n v="1"/>
    <m/>
    <n v="1"/>
    <n v="90"/>
    <n v="1"/>
    <n v="4"/>
    <n v="8"/>
    <n v="5"/>
    <m/>
    <n v="1"/>
    <n v="0"/>
    <n v="1"/>
    <n v="4"/>
    <n v="12"/>
    <n v="0"/>
    <n v="4"/>
    <n v="5"/>
    <m/>
    <m/>
    <m/>
    <s v="christian"/>
    <n v="2"/>
    <s v="mende"/>
    <n v="1"/>
    <n v="1"/>
    <s v="I jumped over a rope and had a swollen feet"/>
    <n v="1"/>
    <n v="1"/>
    <s v="had a sever rash on his her body"/>
    <n v="1"/>
    <n v="2002"/>
    <s v="Komende"/>
    <m/>
    <m/>
    <m/>
    <m/>
    <m/>
    <m/>
    <n v="1"/>
    <n v="1"/>
    <n v="1"/>
    <n v="1"/>
    <n v="2002"/>
    <n v="2"/>
    <n v="2"/>
    <n v="1"/>
    <n v="1"/>
    <n v="1"/>
    <n v="3"/>
    <n v="0"/>
    <n v="0"/>
    <n v="1"/>
    <n v="0"/>
    <n v="0"/>
    <n v="0"/>
    <n v="0"/>
    <n v="1"/>
    <n v="2"/>
    <n v="0"/>
    <m/>
  </r>
  <r>
    <n v="2"/>
    <n v="3"/>
    <s v="b"/>
    <n v="4"/>
    <n v="23"/>
    <n v="9"/>
    <n v="16"/>
    <n v="0"/>
    <n v="0"/>
    <n v="0"/>
    <n v="0"/>
    <n v="0"/>
    <n v="1"/>
    <n v="6"/>
    <n v="3000"/>
    <n v="1"/>
    <n v="500"/>
    <n v="500"/>
    <n v="9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0"/>
    <n v="0"/>
    <n v="1"/>
    <n v="0"/>
    <n v="0"/>
    <n v="1"/>
    <n v="0"/>
    <n v="0"/>
    <n v="1000"/>
    <n v="1000"/>
    <n v="1000"/>
    <x v="1"/>
    <x v="1"/>
    <x v="0"/>
    <n v="1"/>
    <n v="9000"/>
    <n v="15400"/>
    <n v="16000"/>
    <n v="2"/>
    <n v="3"/>
    <n v="3"/>
    <s v="b"/>
    <s v="a"/>
    <s v="Alie A Ferma"/>
    <n v="18"/>
    <n v="6"/>
    <n v="55"/>
    <n v="0.63106890000000004"/>
    <n v="1"/>
    <n v="0"/>
    <n v="1"/>
    <n v="20000"/>
    <s v="SSS3"/>
    <n v="5"/>
    <n v="0"/>
    <n v="2"/>
    <n v="2"/>
    <n v="1"/>
    <m/>
    <n v="1"/>
    <n v="90"/>
    <n v="2"/>
    <n v="4"/>
    <n v="4"/>
    <n v="4"/>
    <m/>
    <n v="3"/>
    <n v="0"/>
    <n v="3"/>
    <n v="4"/>
    <n v="22"/>
    <n v="3"/>
    <n v="0"/>
    <n v="0"/>
    <m/>
    <m/>
    <m/>
    <s v="muslim"/>
    <n v="1"/>
    <s v="mende"/>
    <n v="1"/>
    <n v="1"/>
    <s v="I experience witchcraft when i was in class four"/>
    <n v="1"/>
    <n v="1"/>
    <s v="my brother was affected with the witchcraft"/>
    <n v="1"/>
    <n v="1999"/>
    <s v="Nongowa"/>
    <n v="1999"/>
    <s v="upper Banbra"/>
    <m/>
    <m/>
    <m/>
    <m/>
    <n v="1"/>
    <n v="1"/>
    <n v="1"/>
    <n v="1"/>
    <n v="1999"/>
    <n v="2"/>
    <n v="2"/>
    <n v="1"/>
    <n v="0"/>
    <n v="1"/>
    <n v="5"/>
    <n v="1"/>
    <n v="0"/>
    <n v="0"/>
    <n v="0"/>
    <n v="0"/>
    <n v="0"/>
    <n v="1"/>
    <n v="1"/>
    <n v="2"/>
    <n v="1"/>
    <m/>
  </r>
  <r>
    <n v="2"/>
    <n v="4"/>
    <s v="a"/>
    <n v="3"/>
    <n v="15"/>
    <n v="1"/>
    <n v="17"/>
    <n v="0"/>
    <n v="0"/>
    <n v="0"/>
    <n v="0"/>
    <n v="0"/>
    <n v="0"/>
    <n v="7"/>
    <n v="3000"/>
    <n v="2"/>
    <n v="500"/>
    <n v="500"/>
    <n v="500"/>
    <n v="1"/>
    <n v="1"/>
    <n v="1"/>
    <n v="0"/>
    <n v="1"/>
    <n v="0"/>
    <n v="0"/>
    <n v="0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1000"/>
    <x v="1"/>
    <x v="1"/>
    <x v="3"/>
    <n v="1"/>
    <n v="0"/>
    <n v="6000"/>
    <n v="6000"/>
    <n v="2"/>
    <n v="4"/>
    <n v="4"/>
    <s v="a"/>
    <s v="b"/>
    <s v="Sehr Sandi Ubetuwai"/>
    <n v="18"/>
    <n v="5"/>
    <n v="55.5"/>
    <n v="-0.1650788"/>
    <n v="0"/>
    <n v="1"/>
    <n v="3"/>
    <n v="6000"/>
    <s v="SSS2"/>
    <n v="4"/>
    <n v="0"/>
    <n v="2"/>
    <n v="2"/>
    <n v="0"/>
    <m/>
    <n v="1"/>
    <n v="90"/>
    <n v="0"/>
    <n v="3"/>
    <n v="3"/>
    <n v="3"/>
    <m/>
    <n v="0"/>
    <n v="0"/>
    <n v="0"/>
    <n v="5"/>
    <n v="12"/>
    <n v="3"/>
    <n v="3"/>
    <n v="6"/>
    <m/>
    <m/>
    <m/>
    <s v="christian"/>
    <n v="2"/>
    <s v="Kono"/>
    <n v="9"/>
    <n v="0"/>
    <m/>
    <n v="1"/>
    <n v="1"/>
    <s v="my friend was bewitched by our neighbour who was a woman. In effect my friend was stupid in class"/>
    <n v="1"/>
    <s v="1994- end of the war"/>
    <s v="guinea"/>
    <m/>
    <m/>
    <m/>
    <m/>
    <m/>
    <m/>
    <n v="1"/>
    <n v="1"/>
    <n v="1"/>
    <n v="1"/>
    <n v="1994"/>
    <n v="2"/>
    <n v="2"/>
    <n v="0"/>
    <n v="1"/>
    <n v="1"/>
    <n v="5"/>
    <n v="1"/>
    <n v="0"/>
    <n v="0"/>
    <n v="0"/>
    <n v="0"/>
    <n v="0"/>
    <n v="1"/>
    <n v="1"/>
    <n v="1"/>
    <m/>
    <n v="1"/>
  </r>
  <r>
    <n v="2"/>
    <n v="5"/>
    <s v="b"/>
    <n v="4"/>
    <n v="24"/>
    <n v="10"/>
    <n v="18"/>
    <n v="0"/>
    <n v="0"/>
    <n v="0"/>
    <n v="1"/>
    <n v="1"/>
    <n v="1"/>
    <n v="4"/>
    <n v="3000"/>
    <n v="1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300"/>
    <n v="0"/>
    <n v="0"/>
    <n v="0"/>
    <n v="1"/>
    <n v="0"/>
    <n v="0"/>
    <n v="0"/>
    <n v="0"/>
    <n v="0"/>
    <n v="1"/>
    <n v="2000"/>
    <n v="0"/>
    <n v="1000"/>
    <x v="1"/>
    <x v="1"/>
    <x v="1"/>
    <n v="0"/>
    <n v="3000"/>
    <n v="9000"/>
    <n v="9000"/>
    <n v="2"/>
    <n v="5"/>
    <n v="5"/>
    <s v="b"/>
    <s v="a"/>
    <s v="Amadu B. barnie"/>
    <n v="20"/>
    <n v="5"/>
    <n v="50"/>
    <n v="-0.70877429999999997"/>
    <n v="1"/>
    <n v="0"/>
    <n v="3"/>
    <n v="0"/>
    <s v="SSS2"/>
    <n v="4"/>
    <n v="1"/>
    <s v="buisness"/>
    <n v="2"/>
    <n v="1"/>
    <m/>
    <n v="1"/>
    <n v="90"/>
    <n v="0"/>
    <n v="3"/>
    <n v="1"/>
    <n v="1"/>
    <m/>
    <n v="0"/>
    <n v="0"/>
    <n v="0"/>
    <n v="5"/>
    <n v="15"/>
    <n v="8"/>
    <n v="4"/>
    <n v="3"/>
    <m/>
    <m/>
    <m/>
    <s v="muslim"/>
    <n v="1"/>
    <s v="fulla"/>
    <n v="3"/>
    <n v="0"/>
    <m/>
    <n v="0"/>
    <n v="0"/>
    <m/>
    <n v="0"/>
    <s v="1991-2002"/>
    <s v="Ningiuea"/>
    <m/>
    <m/>
    <m/>
    <m/>
    <m/>
    <m/>
    <n v="1"/>
    <n v="0"/>
    <n v="1"/>
    <n v="1"/>
    <n v="1992"/>
    <n v="2"/>
    <n v="2"/>
    <n v="0"/>
    <n v="0"/>
    <n v="0"/>
    <n v="0"/>
    <n v="0"/>
    <n v="0"/>
    <n v="0"/>
    <n v="0"/>
    <n v="0"/>
    <n v="0"/>
    <n v="0"/>
    <n v="0"/>
    <n v="2"/>
    <n v="0"/>
    <m/>
  </r>
  <r>
    <n v="2"/>
    <n v="6"/>
    <s v="a"/>
    <n v="3"/>
    <n v="16"/>
    <n v="2"/>
    <n v="19"/>
    <n v="0"/>
    <n v="0"/>
    <n v="0"/>
    <n v="0"/>
    <n v="0"/>
    <n v="0"/>
    <n v="7"/>
    <n v="3000"/>
    <n v="2"/>
    <n v="600"/>
    <n v="400"/>
    <n v="500"/>
    <n v="1"/>
    <n v="0"/>
    <n v="1"/>
    <n v="1"/>
    <n v="0"/>
    <n v="1"/>
    <n v="0"/>
    <n v="0"/>
    <n v="0"/>
    <n v="0"/>
    <n v="1000"/>
    <n v="0"/>
    <n v="1000"/>
    <n v="700"/>
    <n v="300"/>
    <n v="400"/>
    <n v="1"/>
    <n v="0"/>
    <n v="1"/>
    <n v="1"/>
    <n v="0"/>
    <n v="1"/>
    <n v="0"/>
    <n v="0"/>
    <n v="0"/>
    <n v="0"/>
    <n v="1000"/>
    <n v="1000"/>
    <n v="1000"/>
    <x v="4"/>
    <x v="4"/>
    <x v="4"/>
    <n v="1"/>
    <n v="0"/>
    <n v="6100"/>
    <n v="7000"/>
    <n v="2"/>
    <n v="6"/>
    <n v="6"/>
    <s v="a"/>
    <s v="b"/>
    <s v="Simeon. M. Saffa"/>
    <n v="23"/>
    <n v="6"/>
    <n v="76"/>
    <n v="2.7069969999999999"/>
    <n v="0"/>
    <n v="1"/>
    <n v="2"/>
    <n v="20000"/>
    <s v="college"/>
    <n v="6"/>
    <n v="0"/>
    <n v="2"/>
    <n v="2"/>
    <n v="0"/>
    <m/>
    <n v="2"/>
    <n v="0"/>
    <n v="0"/>
    <n v="0"/>
    <n v="0"/>
    <n v="0"/>
    <m/>
    <n v="0"/>
    <n v="0"/>
    <n v="0"/>
    <n v="5"/>
    <n v="20"/>
    <n v="3"/>
    <n v="5"/>
    <n v="12"/>
    <m/>
    <m/>
    <m/>
    <s v="christian"/>
    <n v="2"/>
    <s v="mende"/>
    <n v="1"/>
    <n v="1"/>
    <s v="I have heard that experience before"/>
    <n v="1"/>
    <n v="1"/>
    <s v="my mother"/>
    <n v="1"/>
    <n v="1992"/>
    <s v="freetown"/>
    <m/>
    <m/>
    <m/>
    <m/>
    <m/>
    <m/>
    <n v="1"/>
    <n v="1"/>
    <n v="1"/>
    <n v="1"/>
    <n v="1992"/>
    <n v="2"/>
    <n v="2"/>
    <n v="0"/>
    <n v="0"/>
    <n v="1"/>
    <n v="5"/>
    <n v="1"/>
    <n v="0"/>
    <n v="0"/>
    <n v="0"/>
    <n v="0"/>
    <n v="0"/>
    <n v="1"/>
    <n v="1"/>
    <n v="2"/>
    <n v="1"/>
    <m/>
  </r>
  <r>
    <n v="2"/>
    <n v="8"/>
    <s v="b"/>
    <n v="4"/>
    <n v="25"/>
    <n v="11"/>
    <n v="20"/>
    <n v="0"/>
    <n v="1"/>
    <n v="1"/>
    <n v="1"/>
    <n v="1"/>
    <n v="1"/>
    <n v="2"/>
    <n v="1000"/>
    <n v="1"/>
    <n v="500"/>
    <n v="500"/>
    <n v="500"/>
    <n v="1"/>
    <n v="1"/>
    <n v="0"/>
    <n v="0"/>
    <n v="1"/>
    <n v="0"/>
    <n v="0"/>
    <n v="1"/>
    <n v="0"/>
    <n v="0"/>
    <n v="1000"/>
    <n v="1000"/>
    <n v="1000"/>
    <n v="600"/>
    <n v="400"/>
    <n v="500"/>
    <n v="1"/>
    <n v="1"/>
    <n v="1"/>
    <n v="1"/>
    <n v="0"/>
    <n v="0"/>
    <n v="1"/>
    <n v="0"/>
    <n v="0"/>
    <n v="0"/>
    <n v="1000"/>
    <n v="1000"/>
    <n v="1000"/>
    <x v="0"/>
    <x v="0"/>
    <x v="0"/>
    <n v="0"/>
    <n v="3500"/>
    <n v="7500"/>
    <n v="8000"/>
    <n v="2"/>
    <n v="1"/>
    <n v="8"/>
    <s v="b"/>
    <s v="a"/>
    <s v="Alie Kabha"/>
    <n v="25"/>
    <n v="6.4"/>
    <n v="65"/>
    <n v="1.9578359999999999"/>
    <n v="0"/>
    <n v="1"/>
    <n v="3"/>
    <n v="36000"/>
    <s v="SSS3"/>
    <n v="5"/>
    <n v="0"/>
    <n v="2"/>
    <n v="2"/>
    <n v="1"/>
    <m/>
    <n v="1"/>
    <n v="45"/>
    <n v="0"/>
    <n v="2"/>
    <n v="13"/>
    <n v="6"/>
    <m/>
    <n v="0"/>
    <n v="0"/>
    <n v="0"/>
    <n v="5"/>
    <n v="22"/>
    <n v="12"/>
    <n v="6"/>
    <n v="3"/>
    <m/>
    <m/>
    <m/>
    <s v="muslim"/>
    <n v="1"/>
    <s v="fulla"/>
    <n v="3"/>
    <n v="0"/>
    <n v="2"/>
    <n v="0"/>
    <n v="0"/>
    <n v="2"/>
    <n v="1"/>
    <s v="1997-1999"/>
    <s v="Ngowa"/>
    <m/>
    <m/>
    <m/>
    <m/>
    <m/>
    <m/>
    <n v="1"/>
    <n v="1"/>
    <n v="1"/>
    <n v="1"/>
    <s v="1997-1999"/>
    <n v="2"/>
    <n v="2"/>
    <n v="0"/>
    <n v="0"/>
    <n v="0"/>
    <n v="0"/>
    <n v="0"/>
    <n v="0"/>
    <n v="0"/>
    <n v="0"/>
    <n v="0"/>
    <n v="0"/>
    <n v="0"/>
    <n v="0"/>
    <n v="2"/>
    <n v="0"/>
    <m/>
  </r>
  <r>
    <n v="2"/>
    <n v="9"/>
    <s v="a"/>
    <n v="3"/>
    <n v="17"/>
    <n v="3"/>
    <n v="21"/>
    <n v="0"/>
    <n v="0"/>
    <n v="0"/>
    <n v="0"/>
    <n v="0"/>
    <n v="0"/>
    <n v="7"/>
    <n v="3000"/>
    <n v="2"/>
    <n v="500"/>
    <n v="500"/>
    <n v="500"/>
    <n v="1"/>
    <n v="0"/>
    <n v="1"/>
    <n v="1"/>
    <n v="0"/>
    <n v="1"/>
    <n v="0"/>
    <n v="0"/>
    <n v="0"/>
    <n v="0"/>
    <n v="1000"/>
    <n v="0"/>
    <n v="1000"/>
    <n v="500"/>
    <n v="500"/>
    <n v="500"/>
    <n v="1"/>
    <n v="0"/>
    <n v="1"/>
    <n v="1"/>
    <n v="0"/>
    <n v="1"/>
    <n v="0"/>
    <n v="0"/>
    <n v="0"/>
    <n v="0"/>
    <n v="1000"/>
    <n v="1000"/>
    <n v="1000"/>
    <x v="0"/>
    <x v="0"/>
    <x v="0"/>
    <n v="0"/>
    <n v="3500"/>
    <n v="9500"/>
    <n v="10000"/>
    <n v="2"/>
    <n v="6"/>
    <n v="9"/>
    <s v="a"/>
    <s v="b"/>
    <s v="James Momah"/>
    <n v="18"/>
    <n v="4.1100000000000003"/>
    <n v="45"/>
    <n v="-1.9556039999999999"/>
    <n v="0"/>
    <n v="1"/>
    <n v="3"/>
    <n v="0"/>
    <s v="SSS2"/>
    <n v="4"/>
    <n v="0"/>
    <n v="2"/>
    <n v="2"/>
    <n v="1"/>
    <m/>
    <n v="1"/>
    <n v="30"/>
    <n v="0"/>
    <n v="4"/>
    <n v="1"/>
    <n v="1"/>
    <m/>
    <n v="1"/>
    <n v="0"/>
    <n v="1"/>
    <n v="5"/>
    <n v="12"/>
    <n v="3"/>
    <n v="0"/>
    <n v="9"/>
    <m/>
    <m/>
    <m/>
    <s v="christian"/>
    <n v="2"/>
    <s v="mende"/>
    <n v="1"/>
    <n v="0"/>
    <s v="I dont believe that there exist anything like witch craft"/>
    <n v="0"/>
    <n v="0"/>
    <m/>
    <n v="0"/>
    <m/>
    <m/>
    <m/>
    <m/>
    <m/>
    <m/>
    <m/>
    <m/>
    <n v="1"/>
    <n v="1"/>
    <n v="0"/>
    <n v="1"/>
    <n v="1995"/>
    <n v="2"/>
    <n v="2"/>
    <n v="0"/>
    <n v="0"/>
    <n v="0"/>
    <n v="0"/>
    <n v="0"/>
    <n v="0"/>
    <n v="0"/>
    <n v="0"/>
    <n v="0"/>
    <n v="0"/>
    <n v="0"/>
    <n v="0"/>
    <n v="1"/>
    <m/>
    <n v="0"/>
  </r>
  <r>
    <n v="2"/>
    <n v="10"/>
    <s v="a"/>
    <n v="3"/>
    <n v="18"/>
    <n v="5"/>
    <n v="22"/>
    <n v="0"/>
    <n v="1"/>
    <n v="0"/>
    <n v="0"/>
    <n v="0"/>
    <n v="0"/>
    <m/>
    <n v="3000"/>
    <n v="1"/>
    <n v="500"/>
    <n v="500"/>
    <n v="500"/>
    <n v="0"/>
    <n v="1"/>
    <n v="0"/>
    <n v="0"/>
    <n v="0"/>
    <n v="0"/>
    <n v="0"/>
    <n v="0"/>
    <n v="0"/>
    <n v="1"/>
    <n v="1000"/>
    <n v="1000"/>
    <n v="0"/>
    <n v="700"/>
    <n v="300"/>
    <n v="500"/>
    <n v="1"/>
    <n v="1"/>
    <n v="0"/>
    <n v="0"/>
    <n v="1"/>
    <n v="0"/>
    <n v="0"/>
    <n v="1"/>
    <n v="0"/>
    <n v="0"/>
    <n v="1000"/>
    <n v="1000"/>
    <n v="1000"/>
    <x v="6"/>
    <x v="2"/>
    <x v="1"/>
    <n v="0"/>
    <n v="1500"/>
    <n v="6500"/>
    <n v="7000"/>
    <n v="2"/>
    <n v="4"/>
    <n v="10"/>
    <s v="a"/>
    <s v="b"/>
    <s v="John Jusu Saffa"/>
    <n v="21"/>
    <n v="5"/>
    <n v="60"/>
    <n v="0.27976289999999998"/>
    <n v="0"/>
    <n v="1"/>
    <n v="2"/>
    <n v="20000"/>
    <s v="SSS3"/>
    <n v="5"/>
    <n v="0"/>
    <n v="2"/>
    <n v="2"/>
    <n v="0"/>
    <m/>
    <s v="coach"/>
    <s v="coach"/>
    <s v="coach"/>
    <s v="coach"/>
    <s v="coach"/>
    <s v="coach"/>
    <m/>
    <m/>
    <m/>
    <m/>
    <n v="3"/>
    <n v="12"/>
    <s v="coach"/>
    <s v="coach"/>
    <s v="coach"/>
    <m/>
    <m/>
    <m/>
    <s v="muslim"/>
    <n v="1"/>
    <s v="mende"/>
    <n v="1"/>
    <n v="1"/>
    <s v="I was fined by a witch when I was attending school in Freetown in 2007/2008 acedemic year"/>
    <m/>
    <n v="1"/>
    <m/>
    <n v="1"/>
    <n v="1999"/>
    <s v="kenema, nonuosa  chiefdom"/>
    <m/>
    <m/>
    <m/>
    <m/>
    <m/>
    <m/>
    <n v="1"/>
    <n v="1"/>
    <n v="1"/>
    <n v="1"/>
    <n v="1999"/>
    <n v="2"/>
    <n v="2"/>
    <n v="1"/>
    <n v="0"/>
    <n v="1"/>
    <n v="5"/>
    <n v="1"/>
    <n v="0"/>
    <n v="0"/>
    <n v="0"/>
    <n v="0"/>
    <n v="0"/>
    <n v="1"/>
    <n v="1"/>
    <n v="2"/>
    <n v="0"/>
    <m/>
  </r>
  <r>
    <n v="2"/>
    <n v="11"/>
    <s v="a"/>
    <n v="3"/>
    <n v="20"/>
    <n v="8"/>
    <n v="23"/>
    <n v="0"/>
    <n v="0"/>
    <n v="1"/>
    <n v="1"/>
    <n v="1"/>
    <n v="1"/>
    <n v="3"/>
    <n v="1000"/>
    <n v="2"/>
    <n v="500"/>
    <n v="500"/>
    <n v="300"/>
    <n v="1"/>
    <n v="1"/>
    <n v="0"/>
    <n v="0"/>
    <n v="1"/>
    <n v="0"/>
    <n v="0"/>
    <n v="1"/>
    <n v="0"/>
    <n v="0"/>
    <n v="1000"/>
    <n v="1000"/>
    <n v="0"/>
    <n v="500"/>
    <n v="500"/>
    <n v="400"/>
    <n v="0"/>
    <n v="1"/>
    <n v="1"/>
    <n v="1"/>
    <n v="0"/>
    <n v="1"/>
    <n v="0"/>
    <n v="0"/>
    <n v="0"/>
    <n v="0"/>
    <n v="2000"/>
    <n v="0"/>
    <n v="1000"/>
    <x v="7"/>
    <x v="2"/>
    <x v="2"/>
    <n v="1"/>
    <n v="2000"/>
    <n v="4800"/>
    <n v="5000"/>
    <n v="2"/>
    <n v="1"/>
    <n v="11"/>
    <s v="a"/>
    <s v="b"/>
    <s v="Kismah Lamin"/>
    <n v="21"/>
    <n v="9.3000000000000007"/>
    <n v="52"/>
    <n v="3.1249039999999999"/>
    <n v="0"/>
    <n v="1"/>
    <n v="2"/>
    <n v="0"/>
    <s v="hnd accounting"/>
    <n v="6"/>
    <n v="0"/>
    <n v="2"/>
    <n v="2"/>
    <n v="0"/>
    <m/>
    <n v="1"/>
    <n v="60"/>
    <n v="0"/>
    <n v="2"/>
    <n v="2"/>
    <n v="2"/>
    <m/>
    <n v="1"/>
    <n v="0"/>
    <n v="1"/>
    <n v="5"/>
    <n v="12"/>
    <n v="8"/>
    <n v="2"/>
    <n v="0"/>
    <m/>
    <m/>
    <m/>
    <s v="muslim"/>
    <n v="1"/>
    <s v="mende"/>
    <n v="1"/>
    <n v="0"/>
    <m/>
    <n v="0"/>
    <n v="0"/>
    <m/>
    <n v="1"/>
    <s v="1998-2000"/>
    <s v="upper benta"/>
    <m/>
    <m/>
    <m/>
    <m/>
    <m/>
    <m/>
    <n v="1"/>
    <n v="0"/>
    <n v="1"/>
    <n v="1"/>
    <s v="1998-2000"/>
    <n v="2"/>
    <n v="2"/>
    <n v="0"/>
    <n v="0"/>
    <n v="0"/>
    <n v="0"/>
    <n v="0"/>
    <n v="0"/>
    <n v="0"/>
    <n v="0"/>
    <n v="0"/>
    <n v="0"/>
    <n v="0"/>
    <n v="0"/>
    <n v="1"/>
    <m/>
    <n v="1"/>
  </r>
  <r>
    <n v="2"/>
    <n v="12"/>
    <s v="b"/>
    <n v="4"/>
    <n v="26"/>
    <n v="13"/>
    <n v="24"/>
    <n v="1"/>
    <n v="0"/>
    <n v="1"/>
    <n v="1"/>
    <n v="1"/>
    <n v="1"/>
    <m/>
    <n v="1000"/>
    <n v="1"/>
    <n v="500"/>
    <n v="500"/>
    <n v="500"/>
    <n v="1"/>
    <n v="0"/>
    <n v="0"/>
    <n v="1"/>
    <n v="0"/>
    <n v="0"/>
    <n v="0"/>
    <n v="0"/>
    <n v="0"/>
    <n v="0"/>
    <n v="1000"/>
    <n v="0"/>
    <n v="1000"/>
    <n v="1000"/>
    <n v="0"/>
    <n v="500"/>
    <n v="0"/>
    <n v="0"/>
    <n v="1"/>
    <n v="1"/>
    <n v="0"/>
    <n v="1"/>
    <n v="0"/>
    <n v="0"/>
    <n v="1"/>
    <n v="0"/>
    <n v="2000"/>
    <n v="0"/>
    <n v="1000"/>
    <x v="2"/>
    <x v="2"/>
    <x v="2"/>
    <n v="1"/>
    <n v="0"/>
    <n v="4000"/>
    <n v="4000"/>
    <n v="2"/>
    <n v="2"/>
    <n v="12"/>
    <s v="b"/>
    <s v="a"/>
    <s v="James Ansanuma"/>
    <n v="17"/>
    <m/>
    <n v="55"/>
    <m/>
    <n v="2"/>
    <n v="1"/>
    <n v="1"/>
    <n v="3400"/>
    <s v="SSS3"/>
    <n v="5"/>
    <n v="0"/>
    <m/>
    <n v="2"/>
    <n v="1"/>
    <m/>
    <n v="2"/>
    <m/>
    <m/>
    <n v="1"/>
    <n v="4"/>
    <n v="4"/>
    <m/>
    <n v="1"/>
    <n v="0"/>
    <n v="1"/>
    <n v="5"/>
    <n v="15"/>
    <n v="5"/>
    <n v="3"/>
    <n v="4"/>
    <m/>
    <m/>
    <m/>
    <s v="muslim"/>
    <n v="1"/>
    <s v="mende"/>
    <n v="1"/>
    <n v="0"/>
    <m/>
    <n v="1"/>
    <n v="1"/>
    <s v="leg pain"/>
    <n v="1"/>
    <m/>
    <s v="Peje West"/>
    <m/>
    <m/>
    <m/>
    <m/>
    <m/>
    <m/>
    <n v="1"/>
    <n v="0"/>
    <n v="1"/>
    <n v="1"/>
    <n v="1995"/>
    <n v="2"/>
    <m/>
    <n v="0"/>
    <n v="0"/>
    <n v="1"/>
    <n v="5"/>
    <n v="1"/>
    <n v="0"/>
    <n v="0"/>
    <n v="0"/>
    <n v="0"/>
    <n v="0"/>
    <n v="1"/>
    <n v="1"/>
    <n v="1"/>
    <m/>
    <n v="1"/>
  </r>
  <r>
    <n v="2"/>
    <n v="13"/>
    <s v="a"/>
    <n v="3"/>
    <n v="21"/>
    <n v="12"/>
    <n v="25"/>
    <n v="0"/>
    <n v="0"/>
    <n v="0"/>
    <n v="1"/>
    <n v="1"/>
    <n v="1"/>
    <n v="4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0"/>
    <n v="1"/>
    <n v="1"/>
    <n v="1"/>
    <n v="1"/>
    <n v="0"/>
    <n v="0"/>
    <n v="1"/>
    <n v="0"/>
    <n v="0"/>
    <n v="0"/>
    <n v="1000"/>
    <n v="1000"/>
    <n v="1000"/>
    <x v="7"/>
    <x v="2"/>
    <x v="1"/>
    <n v="0"/>
    <n v="2000"/>
    <n v="8000"/>
    <n v="8000"/>
    <n v="2"/>
    <n v="3"/>
    <n v="13"/>
    <s v="a"/>
    <s v="b"/>
    <s v="Mohamed Alphe"/>
    <n v="21"/>
    <n v="5"/>
    <n v="50"/>
    <n v="-0.70877429999999997"/>
    <n v="2"/>
    <n v="1"/>
    <n v="1"/>
    <n v="15000"/>
    <s v="SSS3"/>
    <n v="5"/>
    <n v="0"/>
    <m/>
    <n v="2"/>
    <n v="0"/>
    <m/>
    <n v="1"/>
    <n v="30"/>
    <n v="0"/>
    <n v="1"/>
    <n v="1"/>
    <n v="1"/>
    <m/>
    <n v="0"/>
    <n v="0"/>
    <n v="0"/>
    <n v="3"/>
    <n v="21"/>
    <n v="0"/>
    <n v="7"/>
    <n v="0"/>
    <m/>
    <m/>
    <m/>
    <s v="muslim"/>
    <n v="1"/>
    <s v="mende"/>
    <n v="1"/>
    <n v="0"/>
    <m/>
    <n v="1"/>
    <n v="1"/>
    <s v="my father was affected by witchcraft"/>
    <n v="1"/>
    <n v="1999"/>
    <s v="Nongowa"/>
    <n v="1999"/>
    <s v="Kakua"/>
    <m/>
    <m/>
    <m/>
    <m/>
    <n v="1"/>
    <n v="1"/>
    <n v="1"/>
    <n v="1"/>
    <n v="1998"/>
    <n v="2"/>
    <m/>
    <n v="0"/>
    <n v="1"/>
    <n v="1"/>
    <n v="3"/>
    <n v="0"/>
    <n v="0"/>
    <n v="1"/>
    <n v="0"/>
    <n v="0"/>
    <n v="0"/>
    <n v="0"/>
    <n v="1"/>
    <n v="2"/>
    <n v="0"/>
    <m/>
  </r>
  <r>
    <n v="2"/>
    <n v="14"/>
    <s v="b"/>
    <n v="4"/>
    <n v="1"/>
    <n v="15"/>
    <n v="1"/>
    <n v="0"/>
    <n v="0"/>
    <n v="0"/>
    <n v="0"/>
    <n v="0"/>
    <n v="1"/>
    <n v="6"/>
    <n v="3000"/>
    <n v="1"/>
    <n v="900"/>
    <n v="100"/>
    <n v="1000"/>
    <n v="1"/>
    <n v="0"/>
    <n v="1"/>
    <n v="1"/>
    <n v="0"/>
    <n v="1"/>
    <n v="0"/>
    <n v="0"/>
    <n v="0"/>
    <n v="0"/>
    <n v="1000"/>
    <n v="0"/>
    <n v="1000"/>
    <n v="500"/>
    <n v="500"/>
    <n v="0"/>
    <n v="1"/>
    <n v="0"/>
    <n v="1"/>
    <n v="1"/>
    <n v="0"/>
    <n v="1"/>
    <n v="0"/>
    <n v="0"/>
    <n v="0"/>
    <n v="0"/>
    <n v="1000"/>
    <n v="1000"/>
    <n v="1000"/>
    <x v="0"/>
    <x v="0"/>
    <x v="3"/>
    <n v="0"/>
    <n v="3500"/>
    <n v="10400"/>
    <n v="11000"/>
    <n v="2"/>
    <n v="6"/>
    <n v="14"/>
    <s v="b"/>
    <s v="a"/>
    <s v="Francis Bull"/>
    <n v="21"/>
    <n v="7"/>
    <n v="55"/>
    <n v="1.4766429999999999"/>
    <n v="2"/>
    <n v="1"/>
    <n v="3"/>
    <n v="0"/>
    <s v="jss 2"/>
    <n v="1"/>
    <n v="0"/>
    <m/>
    <n v="2"/>
    <n v="1"/>
    <m/>
    <n v="1"/>
    <n v="10"/>
    <n v="0"/>
    <n v="2"/>
    <n v="20"/>
    <n v="6"/>
    <m/>
    <n v="0"/>
    <n v="0"/>
    <n v="0"/>
    <n v="4"/>
    <n v="12"/>
    <n v="3"/>
    <n v="4"/>
    <n v="5"/>
    <m/>
    <m/>
    <m/>
    <s v="muslim"/>
    <n v="1"/>
    <s v="mende"/>
    <n v="1"/>
    <n v="0"/>
    <m/>
    <n v="0"/>
    <n v="0"/>
    <m/>
    <n v="1"/>
    <n v="1998"/>
    <s v="bo"/>
    <n v="1998"/>
    <s v="kenema"/>
    <m/>
    <m/>
    <m/>
    <m/>
    <n v="1"/>
    <n v="0"/>
    <n v="0"/>
    <n v="1"/>
    <n v="1998"/>
    <n v="2"/>
    <m/>
    <n v="0"/>
    <n v="0"/>
    <n v="0"/>
    <m/>
    <n v="0"/>
    <n v="0"/>
    <n v="0"/>
    <n v="0"/>
    <n v="0"/>
    <n v="0"/>
    <n v="0"/>
    <n v="0"/>
    <n v="1"/>
    <m/>
    <n v="0"/>
  </r>
  <r>
    <n v="2"/>
    <n v="15"/>
    <s v="a"/>
    <n v="3"/>
    <n v="4"/>
    <n v="14"/>
    <n v="2"/>
    <n v="1"/>
    <n v="1"/>
    <n v="1"/>
    <n v="1"/>
    <n v="1"/>
    <n v="1"/>
    <n v="1"/>
    <n v="1000"/>
    <n v="2"/>
    <n v="500"/>
    <n v="500"/>
    <n v="500"/>
    <n v="1"/>
    <n v="1"/>
    <n v="0"/>
    <n v="0"/>
    <n v="1"/>
    <n v="0"/>
    <n v="0"/>
    <n v="1"/>
    <n v="0"/>
    <n v="0"/>
    <n v="1000"/>
    <n v="1000"/>
    <n v="1000"/>
    <n v="1000"/>
    <n v="0"/>
    <n v="500"/>
    <n v="1"/>
    <n v="0"/>
    <n v="1"/>
    <n v="1"/>
    <n v="0"/>
    <n v="1"/>
    <n v="0"/>
    <n v="0"/>
    <n v="0"/>
    <n v="0"/>
    <n v="1000"/>
    <n v="1000"/>
    <n v="1000"/>
    <x v="4"/>
    <x v="4"/>
    <x v="1"/>
    <n v="0"/>
    <n v="2500"/>
    <n v="6500"/>
    <n v="7000"/>
    <n v="2"/>
    <n v="1"/>
    <n v="15"/>
    <s v="a"/>
    <s v="b"/>
    <s v="Musa Sayoh"/>
    <n v="18"/>
    <n v="3.2"/>
    <n v="60"/>
    <n v="-1.2422709999999999"/>
    <n v="2"/>
    <n v="1"/>
    <n v="2"/>
    <n v="3800"/>
    <s v="SSS1"/>
    <n v="3"/>
    <n v="0"/>
    <m/>
    <n v="2"/>
    <n v="0"/>
    <m/>
    <n v="2"/>
    <m/>
    <m/>
    <n v="2"/>
    <n v="2"/>
    <n v="2"/>
    <m/>
    <n v="0"/>
    <n v="0"/>
    <n v="0"/>
    <n v="4"/>
    <n v="12"/>
    <n v="4"/>
    <n v="3"/>
    <n v="5"/>
    <m/>
    <m/>
    <m/>
    <s v="christian"/>
    <n v="2"/>
    <s v="mende"/>
    <n v="1"/>
    <n v="0"/>
    <m/>
    <n v="1"/>
    <n v="1"/>
    <s v="Witch gun"/>
    <n v="1"/>
    <s v="1991 - 2000"/>
    <s v="Liberia"/>
    <m/>
    <m/>
    <m/>
    <m/>
    <m/>
    <m/>
    <n v="1"/>
    <n v="1"/>
    <n v="1"/>
    <n v="1"/>
    <n v="1991"/>
    <n v="2"/>
    <m/>
    <n v="0"/>
    <n v="0"/>
    <n v="1"/>
    <n v="4"/>
    <n v="0"/>
    <n v="1"/>
    <n v="0"/>
    <n v="0"/>
    <n v="0"/>
    <n v="0"/>
    <n v="1"/>
    <n v="1"/>
    <n v="2"/>
    <n v="0"/>
    <m/>
  </r>
  <r>
    <n v="2"/>
    <n v="16"/>
    <s v="a"/>
    <n v="3"/>
    <n v="6"/>
    <n v="19"/>
    <n v="3"/>
    <n v="0"/>
    <n v="0"/>
    <n v="0"/>
    <n v="0"/>
    <n v="0"/>
    <n v="0"/>
    <n v="7"/>
    <n v="3000"/>
    <n v="1"/>
    <n v="500"/>
    <n v="500"/>
    <n v="400"/>
    <n v="1"/>
    <n v="1"/>
    <n v="0"/>
    <n v="1"/>
    <n v="1"/>
    <n v="0"/>
    <n v="0"/>
    <n v="0"/>
    <n v="0"/>
    <n v="0"/>
    <n v="1000"/>
    <n v="1000"/>
    <n v="0"/>
    <n v="1000"/>
    <n v="0"/>
    <n v="500"/>
    <n v="1"/>
    <n v="1"/>
    <n v="1"/>
    <n v="1"/>
    <n v="0"/>
    <n v="0"/>
    <n v="1"/>
    <n v="0"/>
    <n v="0"/>
    <n v="0"/>
    <n v="1000"/>
    <n v="1000"/>
    <n v="1000"/>
    <x v="7"/>
    <x v="2"/>
    <x v="2"/>
    <n v="0"/>
    <n v="2000"/>
    <n v="6900"/>
    <n v="7000"/>
    <n v="2"/>
    <n v="5"/>
    <n v="16"/>
    <s v="a"/>
    <s v="b"/>
    <s v="Musu Momoh"/>
    <n v="20"/>
    <n v="4.5"/>
    <n v="50"/>
    <n v="-1.131562"/>
    <n v="1"/>
    <n v="1"/>
    <n v="1"/>
    <n v="0"/>
    <s v="hmd accounting"/>
    <n v="6"/>
    <n v="0"/>
    <m/>
    <n v="2"/>
    <n v="0"/>
    <m/>
    <n v="1"/>
    <n v="30"/>
    <n v="0"/>
    <n v="2"/>
    <n v="1"/>
    <n v="1"/>
    <m/>
    <n v="0"/>
    <n v="0"/>
    <n v="0"/>
    <n v="5"/>
    <n v="15"/>
    <n v="4"/>
    <n v="8"/>
    <n v="3"/>
    <m/>
    <m/>
    <m/>
    <s v="muslim"/>
    <n v="1"/>
    <s v="mende"/>
    <n v="1"/>
    <n v="0"/>
    <m/>
    <n v="0"/>
    <n v="0"/>
    <m/>
    <n v="1"/>
    <n v="1999"/>
    <s v="small bo"/>
    <m/>
    <m/>
    <m/>
    <m/>
    <m/>
    <m/>
    <n v="1"/>
    <n v="1"/>
    <n v="1"/>
    <n v="1"/>
    <s v="1991-2002"/>
    <n v="2"/>
    <m/>
    <n v="0"/>
    <n v="0"/>
    <n v="0"/>
    <m/>
    <n v="0"/>
    <n v="0"/>
    <n v="0"/>
    <n v="0"/>
    <n v="0"/>
    <n v="0"/>
    <n v="0"/>
    <n v="0"/>
    <n v="2"/>
    <n v="0"/>
    <m/>
  </r>
  <r>
    <n v="2"/>
    <n v="17"/>
    <s v="a"/>
    <n v="3"/>
    <n v="9"/>
    <n v="22"/>
    <n v="4"/>
    <n v="0"/>
    <n v="0"/>
    <n v="0"/>
    <n v="0"/>
    <n v="0"/>
    <n v="0"/>
    <n v="7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0"/>
    <n v="500"/>
    <n v="500"/>
    <n v="400"/>
    <n v="1"/>
    <n v="1"/>
    <n v="1"/>
    <n v="0"/>
    <n v="1"/>
    <n v="0"/>
    <n v="0"/>
    <n v="0"/>
    <n v="0"/>
    <n v="0"/>
    <n v="1000"/>
    <n v="1000"/>
    <n v="1000"/>
    <x v="8"/>
    <x v="3"/>
    <x v="3"/>
    <n v="0"/>
    <n v="4000"/>
    <n v="9000"/>
    <n v="9000"/>
    <n v="2"/>
    <n v="4"/>
    <n v="17"/>
    <s v="a"/>
    <s v="b"/>
    <s v="Sulaiman Junisa"/>
    <n v="21"/>
    <n v="6"/>
    <n v="55"/>
    <n v="0.63106890000000004"/>
    <n v="2"/>
    <n v="1"/>
    <n v="3"/>
    <n v="20000"/>
    <s v="SSS3"/>
    <n v="5"/>
    <n v="0"/>
    <n v="2"/>
    <n v="2"/>
    <n v="0"/>
    <m/>
    <n v="1"/>
    <n v="90"/>
    <n v="0"/>
    <n v="3"/>
    <n v="3"/>
    <n v="3"/>
    <m/>
    <n v="1"/>
    <n v="0"/>
    <n v="1"/>
    <n v="5"/>
    <n v="15"/>
    <n v="4"/>
    <n v="2"/>
    <n v="9"/>
    <m/>
    <m/>
    <m/>
    <s v="muslim"/>
    <n v="1"/>
    <s v="mende"/>
    <n v="1"/>
    <n v="0"/>
    <m/>
    <n v="0"/>
    <n v="0"/>
    <m/>
    <n v="1"/>
    <n v="1999"/>
    <s v="Bo, Kakua"/>
    <m/>
    <m/>
    <m/>
    <m/>
    <m/>
    <m/>
    <n v="1"/>
    <n v="1"/>
    <n v="1"/>
    <n v="1"/>
    <n v="1999"/>
    <n v="2"/>
    <m/>
    <n v="0"/>
    <n v="0"/>
    <n v="0"/>
    <m/>
    <n v="0"/>
    <n v="0"/>
    <n v="0"/>
    <n v="0"/>
    <n v="0"/>
    <n v="0"/>
    <n v="0"/>
    <n v="0"/>
    <n v="1"/>
    <m/>
    <n v="0"/>
  </r>
  <r>
    <n v="2"/>
    <n v="18"/>
    <s v="a"/>
    <n v="3"/>
    <n v="10"/>
    <n v="23"/>
    <n v="5"/>
    <n v="0"/>
    <n v="0"/>
    <n v="0"/>
    <n v="0"/>
    <n v="0"/>
    <n v="0"/>
    <n v="7"/>
    <n v="3000"/>
    <n v="1"/>
    <n v="500"/>
    <n v="500"/>
    <n v="500"/>
    <n v="1"/>
    <n v="0"/>
    <n v="1"/>
    <n v="1"/>
    <n v="0"/>
    <n v="1"/>
    <n v="0"/>
    <n v="0"/>
    <n v="0"/>
    <n v="0"/>
    <n v="1000"/>
    <n v="0"/>
    <n v="1000"/>
    <n v="500"/>
    <n v="500"/>
    <n v="500"/>
    <n v="1"/>
    <n v="0"/>
    <n v="1"/>
    <n v="1"/>
    <n v="0"/>
    <n v="1"/>
    <n v="0"/>
    <n v="0"/>
    <n v="0"/>
    <n v="0"/>
    <n v="1000"/>
    <n v="1000"/>
    <n v="1000"/>
    <x v="7"/>
    <x v="2"/>
    <x v="2"/>
    <n v="1"/>
    <n v="0"/>
    <n v="6000"/>
    <n v="6000"/>
    <n v="2"/>
    <n v="6"/>
    <n v="18"/>
    <s v="a"/>
    <s v="b"/>
    <s v="Mohamed Kposowa"/>
    <n v="19"/>
    <n v="4.5"/>
    <n v="40"/>
    <n v="-2.1200990000000002"/>
    <n v="2"/>
    <n v="1"/>
    <n v="3"/>
    <n v="0"/>
    <s v="SSS2"/>
    <n v="4"/>
    <n v="0"/>
    <m/>
    <n v="2"/>
    <n v="0"/>
    <m/>
    <n v="1"/>
    <n v="45"/>
    <n v="0"/>
    <n v="2"/>
    <n v="2"/>
    <n v="2"/>
    <m/>
    <n v="0"/>
    <n v="0"/>
    <n v="0"/>
    <n v="5"/>
    <n v="11"/>
    <n v="0"/>
    <n v="1"/>
    <n v="10"/>
    <m/>
    <m/>
    <m/>
    <s v="muslim"/>
    <n v="1"/>
    <s v="mende"/>
    <n v="1"/>
    <n v="0"/>
    <m/>
    <n v="0"/>
    <n v="0"/>
    <m/>
    <n v="1"/>
    <n v="1995"/>
    <s v="bo"/>
    <n v="1996"/>
    <s v="Freetwon"/>
    <n v="1997"/>
    <s v="Kenema"/>
    <m/>
    <m/>
    <n v="1"/>
    <n v="1"/>
    <n v="1"/>
    <n v="1"/>
    <n v="1995"/>
    <n v="2"/>
    <n v="2"/>
    <n v="0"/>
    <n v="0"/>
    <n v="0"/>
    <m/>
    <n v="0"/>
    <n v="0"/>
    <n v="0"/>
    <n v="0"/>
    <n v="0"/>
    <n v="0"/>
    <n v="0"/>
    <n v="0"/>
    <n v="2"/>
    <n v="1"/>
    <m/>
  </r>
  <r>
    <n v="2"/>
    <n v="19"/>
    <s v="b"/>
    <n v="4"/>
    <n v="2"/>
    <n v="16"/>
    <n v="6"/>
    <n v="1"/>
    <n v="1"/>
    <n v="1"/>
    <n v="1"/>
    <n v="1"/>
    <n v="1"/>
    <n v="1"/>
    <n v="1000"/>
    <n v="1"/>
    <n v="500"/>
    <n v="500"/>
    <n v="400"/>
    <n v="0"/>
    <n v="0"/>
    <n v="1"/>
    <n v="1"/>
    <n v="0"/>
    <n v="1"/>
    <n v="0"/>
    <n v="0"/>
    <n v="1"/>
    <n v="0"/>
    <n v="1000"/>
    <n v="0"/>
    <n v="0"/>
    <n v="500"/>
    <n v="500"/>
    <n v="0"/>
    <n v="1"/>
    <n v="1"/>
    <n v="1"/>
    <n v="1"/>
    <n v="0"/>
    <n v="0"/>
    <n v="1"/>
    <n v="0"/>
    <n v="0"/>
    <n v="0"/>
    <n v="1000"/>
    <n v="1000"/>
    <n v="1000"/>
    <x v="8"/>
    <x v="3"/>
    <x v="3"/>
    <n v="0"/>
    <n v="4000"/>
    <n v="6900"/>
    <n v="7000"/>
    <n v="2"/>
    <n v="1"/>
    <n v="19"/>
    <s v="b"/>
    <s v="a"/>
    <s v="Houston Kanneh"/>
    <n v="16"/>
    <n v="5.3"/>
    <n v="58"/>
    <n v="0.33572800000000003"/>
    <n v="2"/>
    <n v="1"/>
    <n v="2"/>
    <n v="0"/>
    <s v="SSS1"/>
    <n v="3"/>
    <n v="0"/>
    <m/>
    <n v="2"/>
    <n v="1"/>
    <m/>
    <n v="1"/>
    <n v="90"/>
    <n v="0"/>
    <n v="2"/>
    <n v="8"/>
    <n v="5"/>
    <m/>
    <n v="0"/>
    <n v="0"/>
    <n v="0"/>
    <n v="5"/>
    <n v="12"/>
    <n v="7"/>
    <n v="5"/>
    <n v="5"/>
    <m/>
    <m/>
    <m/>
    <s v="christian"/>
    <n v="2"/>
    <s v="mende"/>
    <n v="1"/>
    <n v="0"/>
    <m/>
    <n v="1"/>
    <n v="1"/>
    <s v="Killed by witch man"/>
    <n v="1"/>
    <m/>
    <s v="out of s/l"/>
    <m/>
    <m/>
    <m/>
    <m/>
    <m/>
    <m/>
    <n v="0"/>
    <n v="0"/>
    <n v="0"/>
    <n v="1"/>
    <m/>
    <n v="2"/>
    <m/>
    <n v="0"/>
    <n v="0"/>
    <n v="1"/>
    <n v="4"/>
    <n v="0"/>
    <n v="1"/>
    <n v="0"/>
    <n v="0"/>
    <n v="0"/>
    <n v="0"/>
    <n v="1"/>
    <n v="1"/>
    <n v="2"/>
    <n v="0"/>
    <m/>
  </r>
  <r>
    <n v="2"/>
    <n v="20"/>
    <s v="a"/>
    <n v="3"/>
    <n v="11"/>
    <n v="24"/>
    <n v="8"/>
    <n v="0"/>
    <n v="0"/>
    <n v="0"/>
    <n v="0"/>
    <n v="1"/>
    <n v="1"/>
    <n v="5"/>
    <n v="3000"/>
    <n v="2"/>
    <n v="700"/>
    <n v="300"/>
    <n v="500"/>
    <n v="0"/>
    <n v="0"/>
    <n v="1"/>
    <n v="1"/>
    <n v="0"/>
    <n v="1"/>
    <n v="0"/>
    <n v="0"/>
    <n v="1"/>
    <n v="0"/>
    <n v="1000"/>
    <n v="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1"/>
    <x v="1"/>
    <x v="1"/>
    <n v="1"/>
    <n v="0"/>
    <n v="6200"/>
    <n v="7000"/>
    <n v="2"/>
    <n v="2"/>
    <n v="20"/>
    <s v="a"/>
    <s v="b"/>
    <s v="Saffa Paul Francis"/>
    <n v="26"/>
    <n v="5.3"/>
    <n v="55"/>
    <n v="3.9166800000000002E-2"/>
    <n v="2"/>
    <n v="1"/>
    <n v="2"/>
    <n v="50000"/>
    <s v="college"/>
    <n v="6"/>
    <n v="0"/>
    <m/>
    <n v="2"/>
    <n v="0"/>
    <m/>
    <n v="2"/>
    <m/>
    <m/>
    <n v="5"/>
    <n v="4"/>
    <n v="4"/>
    <m/>
    <n v="1"/>
    <n v="2"/>
    <n v="5"/>
    <n v="5"/>
    <n v="12"/>
    <n v="4"/>
    <n v="3"/>
    <n v="2"/>
    <m/>
    <m/>
    <m/>
    <s v="christian"/>
    <n v="2"/>
    <s v="mende"/>
    <n v="1"/>
    <n v="1"/>
    <s v="do not listen to anybody"/>
    <n v="0"/>
    <n v="1"/>
    <m/>
    <n v="1"/>
    <n v="1991"/>
    <s v="Kenema, Nogowa"/>
    <m/>
    <m/>
    <m/>
    <m/>
    <m/>
    <m/>
    <n v="1"/>
    <n v="1"/>
    <n v="1"/>
    <n v="1"/>
    <n v="1991"/>
    <n v="2"/>
    <m/>
    <n v="1"/>
    <n v="1"/>
    <n v="1"/>
    <n v="5"/>
    <n v="1"/>
    <n v="0"/>
    <n v="0"/>
    <n v="0"/>
    <n v="0"/>
    <n v="0"/>
    <n v="1"/>
    <n v="1"/>
    <n v="2"/>
    <n v="1"/>
    <m/>
  </r>
  <r>
    <n v="2"/>
    <n v="21"/>
    <s v="a"/>
    <n v="3"/>
    <n v="13"/>
    <n v="25"/>
    <n v="9"/>
    <n v="0"/>
    <n v="0"/>
    <n v="0"/>
    <n v="0"/>
    <n v="0"/>
    <n v="0"/>
    <n v="7"/>
    <n v="3000"/>
    <n v="2"/>
    <n v="500"/>
    <n v="500"/>
    <n v="500"/>
    <n v="1"/>
    <n v="1"/>
    <n v="1"/>
    <n v="0"/>
    <n v="1"/>
    <n v="0"/>
    <n v="0"/>
    <n v="0"/>
    <n v="0"/>
    <n v="0"/>
    <n v="1000"/>
    <n v="1000"/>
    <n v="1000"/>
    <n v="500"/>
    <n v="500"/>
    <n v="500"/>
    <n v="1"/>
    <n v="1"/>
    <n v="1"/>
    <n v="0"/>
    <n v="1"/>
    <n v="0"/>
    <n v="0"/>
    <n v="0"/>
    <n v="0"/>
    <n v="0"/>
    <n v="1000"/>
    <n v="1000"/>
    <n v="1000"/>
    <x v="8"/>
    <x v="3"/>
    <x v="3"/>
    <n v="0"/>
    <n v="4000"/>
    <n v="10000"/>
    <n v="10000"/>
    <n v="2"/>
    <n v="3"/>
    <n v="21"/>
    <s v="a"/>
    <s v="b"/>
    <s v="Emmanuel Sama"/>
    <n v="21"/>
    <n v="4.5"/>
    <n v="52"/>
    <n v="-0.93385419999999997"/>
    <n v="2"/>
    <n v="1"/>
    <n v="3"/>
    <n v="30000"/>
    <s v="SSS3"/>
    <n v="5"/>
    <n v="0"/>
    <m/>
    <n v="2"/>
    <n v="0"/>
    <m/>
    <n v="1"/>
    <n v="90"/>
    <n v="0"/>
    <n v="3"/>
    <n v="3"/>
    <n v="3"/>
    <m/>
    <n v="0"/>
    <n v="0"/>
    <n v="0"/>
    <n v="5"/>
    <n v="12"/>
    <n v="4"/>
    <n v="4"/>
    <n v="3"/>
    <m/>
    <m/>
    <m/>
    <s v="christian"/>
    <n v="2"/>
    <s v="mende"/>
    <n v="1"/>
    <n v="0"/>
    <m/>
    <n v="0"/>
    <n v="0"/>
    <m/>
    <n v="0"/>
    <m/>
    <m/>
    <m/>
    <m/>
    <m/>
    <m/>
    <m/>
    <m/>
    <n v="1"/>
    <n v="1"/>
    <n v="1"/>
    <n v="1"/>
    <n v="1991"/>
    <n v="2"/>
    <m/>
    <n v="0"/>
    <n v="0"/>
    <n v="0"/>
    <m/>
    <n v="0"/>
    <n v="0"/>
    <n v="0"/>
    <n v="0"/>
    <n v="0"/>
    <n v="0"/>
    <n v="0"/>
    <n v="0"/>
    <n v="1"/>
    <m/>
    <n v="0"/>
  </r>
  <r>
    <n v="2"/>
    <n v="22"/>
    <s v="b"/>
    <n v="4"/>
    <n v="3"/>
    <n v="17"/>
    <n v="10"/>
    <n v="0"/>
    <n v="0"/>
    <n v="0"/>
    <n v="1"/>
    <n v="1"/>
    <n v="1"/>
    <n v="4"/>
    <n v="3000"/>
    <n v="1"/>
    <n v="500"/>
    <n v="500"/>
    <n v="500"/>
    <n v="1"/>
    <n v="0"/>
    <n v="1"/>
    <n v="1"/>
    <n v="0"/>
    <n v="1"/>
    <n v="0"/>
    <n v="0"/>
    <n v="0"/>
    <n v="0"/>
    <n v="1000"/>
    <n v="0"/>
    <n v="1000"/>
    <n v="600"/>
    <n v="400"/>
    <n v="500"/>
    <n v="1"/>
    <n v="0"/>
    <n v="1"/>
    <n v="1"/>
    <n v="0"/>
    <n v="1"/>
    <n v="0"/>
    <n v="0"/>
    <n v="0"/>
    <n v="0"/>
    <n v="1000"/>
    <n v="1000"/>
    <n v="1000"/>
    <x v="8"/>
    <x v="3"/>
    <x v="3"/>
    <n v="0"/>
    <n v="4000"/>
    <n v="10000"/>
    <n v="10000"/>
    <n v="2"/>
    <n v="6"/>
    <n v="22"/>
    <s v="b"/>
    <s v="a"/>
    <s v="Mohamed Tarawally"/>
    <n v="16"/>
    <n v="5.4"/>
    <n v="58"/>
    <n v="0.42028539999999998"/>
    <n v="1"/>
    <n v="2"/>
    <n v="2"/>
    <n v="7000"/>
    <s v="SSS3"/>
    <n v="5"/>
    <n v="0"/>
    <m/>
    <n v="2"/>
    <n v="1"/>
    <m/>
    <n v="1"/>
    <n v="5"/>
    <n v="0"/>
    <n v="2"/>
    <n v="20"/>
    <n v="6"/>
    <m/>
    <n v="0"/>
    <n v="0"/>
    <n v="0"/>
    <n v="4"/>
    <n v="22"/>
    <n v="0"/>
    <n v="2"/>
    <n v="20"/>
    <m/>
    <m/>
    <m/>
    <s v="muslim"/>
    <n v="1"/>
    <s v="mandingo"/>
    <n v="4"/>
    <n v="1"/>
    <s v="I have heard this experience before"/>
    <n v="1"/>
    <n v="1"/>
    <s v="My father also has heard the experience before"/>
    <n v="0"/>
    <m/>
    <m/>
    <m/>
    <m/>
    <m/>
    <m/>
    <m/>
    <m/>
    <n v="0"/>
    <n v="0"/>
    <n v="0"/>
    <n v="0"/>
    <m/>
    <n v="2"/>
    <m/>
    <n v="0"/>
    <n v="0"/>
    <n v="1"/>
    <n v="3"/>
    <n v="0"/>
    <n v="0"/>
    <n v="1"/>
    <n v="0"/>
    <n v="0"/>
    <n v="0"/>
    <n v="0"/>
    <n v="1"/>
    <n v="2"/>
    <n v="0"/>
    <m/>
  </r>
  <r>
    <n v="2"/>
    <n v="23"/>
    <s v="b"/>
    <n v="4"/>
    <n v="5"/>
    <n v="18"/>
    <n v="11"/>
    <n v="1"/>
    <n v="1"/>
    <n v="1"/>
    <n v="1"/>
    <n v="1"/>
    <n v="1"/>
    <n v="1"/>
    <n v="1000"/>
    <n v="2"/>
    <n v="100"/>
    <n v="900"/>
    <n v="5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7"/>
    <x v="2"/>
    <x v="1"/>
    <n v="0"/>
    <n v="2000"/>
    <n v="5600"/>
    <n v="6000"/>
    <n v="2"/>
    <n v="1"/>
    <n v="23"/>
    <s v="b"/>
    <s v="a"/>
    <s v="Jonah L. Gando"/>
    <n v="18"/>
    <n v="9.4"/>
    <n v="62"/>
    <n v="4.1979980000000001"/>
    <n v="2"/>
    <n v="1"/>
    <n v="3"/>
    <n v="0"/>
    <s v="SSS3"/>
    <n v="5"/>
    <n v="0"/>
    <m/>
    <n v="2"/>
    <n v="1"/>
    <m/>
    <n v="1"/>
    <n v="6"/>
    <n v="1"/>
    <n v="2"/>
    <n v="26"/>
    <n v="6"/>
    <m/>
    <n v="4"/>
    <n v="1"/>
    <n v="6"/>
    <n v="5"/>
    <n v="12"/>
    <n v="10"/>
    <n v="11"/>
    <n v="2"/>
    <m/>
    <m/>
    <m/>
    <s v="christian"/>
    <n v="2"/>
    <s v="mende"/>
    <n v="1"/>
    <n v="0"/>
    <m/>
    <n v="1"/>
    <n v="1"/>
    <m/>
    <n v="1"/>
    <n v="1994"/>
    <s v="Lower Bambura"/>
    <s v="1994 - 2000"/>
    <s v="Ngowa"/>
    <m/>
    <m/>
    <m/>
    <m/>
    <n v="1"/>
    <n v="1"/>
    <n v="1"/>
    <n v="1"/>
    <s v="1994 - 2000"/>
    <n v="2"/>
    <n v="2"/>
    <n v="0"/>
    <n v="0"/>
    <n v="0"/>
    <m/>
    <n v="0"/>
    <n v="0"/>
    <n v="0"/>
    <n v="0"/>
    <n v="0"/>
    <n v="0"/>
    <n v="0"/>
    <n v="0"/>
    <n v="1"/>
    <m/>
    <n v="0"/>
  </r>
  <r>
    <n v="2"/>
    <n v="24"/>
    <s v="b"/>
    <n v="4"/>
    <n v="8"/>
    <n v="20"/>
    <n v="12"/>
    <n v="0"/>
    <n v="0"/>
    <n v="0"/>
    <n v="1"/>
    <n v="1"/>
    <n v="1"/>
    <n v="4"/>
    <n v="3000"/>
    <n v="1"/>
    <n v="500"/>
    <n v="500"/>
    <n v="5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1000"/>
    <x v="8"/>
    <x v="3"/>
    <x v="6"/>
    <n v="0"/>
    <n v="4000"/>
    <n v="10000"/>
    <n v="10000"/>
    <n v="2"/>
    <n v="4"/>
    <n v="24"/>
    <s v="b"/>
    <s v="a"/>
    <s v="Albert Fofanah"/>
    <n v="19"/>
    <n v="5"/>
    <n v="45"/>
    <n v="-1.2030430000000001"/>
    <n v="2"/>
    <n v="1"/>
    <n v="2"/>
    <n v="15000"/>
    <s v="SSS3"/>
    <n v="5"/>
    <n v="0"/>
    <m/>
    <n v="2"/>
    <n v="1"/>
    <m/>
    <s v="manager"/>
    <m/>
    <m/>
    <m/>
    <m/>
    <m/>
    <m/>
    <m/>
    <m/>
    <m/>
    <n v="5"/>
    <n v="12"/>
    <m/>
    <m/>
    <m/>
    <m/>
    <m/>
    <m/>
    <s v="muslim"/>
    <n v="1"/>
    <s v="mende"/>
    <n v="1"/>
    <n v="0"/>
    <m/>
    <n v="0"/>
    <n v="0"/>
    <m/>
    <n v="1"/>
    <n v="1996"/>
    <s v="Kpai, small Bo"/>
    <n v="1997"/>
    <s v="Kserabu, Small Bo"/>
    <n v="1998"/>
    <s v="Blama, Small Bo"/>
    <n v="1999"/>
    <s v="Jerihun, Kakua"/>
    <n v="1"/>
    <n v="0"/>
    <n v="1"/>
    <n v="1"/>
    <m/>
    <n v="2"/>
    <m/>
    <n v="0"/>
    <n v="0"/>
    <n v="1"/>
    <s v="6 cousin"/>
    <n v="0"/>
    <n v="0"/>
    <n v="0"/>
    <n v="0"/>
    <n v="0"/>
    <n v="0"/>
    <n v="0"/>
    <n v="0"/>
    <n v="1"/>
    <m/>
    <n v="0"/>
  </r>
  <r>
    <n v="2"/>
    <n v="25"/>
    <s v="b"/>
    <n v="4"/>
    <n v="12"/>
    <n v="21"/>
    <n v="13"/>
    <n v="0"/>
    <n v="0"/>
    <n v="0"/>
    <n v="1"/>
    <n v="1"/>
    <n v="1"/>
    <n v="4"/>
    <n v="3000"/>
    <n v="2"/>
    <n v="500"/>
    <n v="500"/>
    <n v="500"/>
    <n v="1"/>
    <n v="1"/>
    <n v="1"/>
    <n v="0"/>
    <n v="1"/>
    <n v="0"/>
    <n v="0"/>
    <n v="0"/>
    <n v="0"/>
    <n v="0"/>
    <n v="1000"/>
    <n v="1000"/>
    <n v="0"/>
    <n v="500"/>
    <n v="500"/>
    <n v="500"/>
    <n v="1"/>
    <n v="1"/>
    <n v="0"/>
    <n v="0"/>
    <n v="1"/>
    <n v="0"/>
    <n v="0"/>
    <n v="1"/>
    <n v="0"/>
    <n v="0"/>
    <n v="1000"/>
    <n v="1000"/>
    <n v="1000"/>
    <x v="3"/>
    <x v="3"/>
    <x v="3"/>
    <n v="1"/>
    <n v="13500"/>
    <n v="18500"/>
    <n v="19000"/>
    <n v="2"/>
    <n v="5"/>
    <n v="25"/>
    <s v="b"/>
    <s v="a"/>
    <s v="Jusu Gottor"/>
    <n v="22"/>
    <n v="4.5"/>
    <n v="55"/>
    <n v="-0.637293"/>
    <n v="0"/>
    <n v="1"/>
    <n v="2"/>
    <n v="0"/>
    <s v="SSS3"/>
    <n v="5"/>
    <n v="1"/>
    <s v="klercury retailer"/>
    <n v="2"/>
    <n v="1"/>
    <n v="2"/>
    <n v="2"/>
    <n v="0"/>
    <n v="0"/>
    <n v="1"/>
    <n v="0"/>
    <n v="0"/>
    <m/>
    <n v="0"/>
    <n v="0"/>
    <n v="0"/>
    <n v="5"/>
    <n v="15"/>
    <n v="8"/>
    <n v="5"/>
    <n v="2"/>
    <m/>
    <m/>
    <m/>
    <s v="muslim"/>
    <n v="1"/>
    <s v="mende"/>
    <n v="1"/>
    <s v="x"/>
    <m/>
    <s v="x"/>
    <e v="#VALUE!"/>
    <m/>
    <n v="0"/>
    <s v="1991-2002"/>
    <s v="Nongowa"/>
    <m/>
    <m/>
    <m/>
    <m/>
    <m/>
    <m/>
    <n v="1"/>
    <n v="0"/>
    <n v="1"/>
    <n v="1"/>
    <s v="1991-202"/>
    <n v="2"/>
    <n v="2"/>
    <n v="0"/>
    <n v="0"/>
    <n v="1"/>
    <n v="4"/>
    <n v="0"/>
    <n v="1"/>
    <n v="0"/>
    <n v="0"/>
    <n v="0"/>
    <n v="0"/>
    <n v="1"/>
    <n v="1"/>
    <n v="2"/>
    <n v="1"/>
    <m/>
  </r>
  <r>
    <n v="2"/>
    <n v="26"/>
    <s v="b"/>
    <n v="4"/>
    <n v="1"/>
    <n v="4"/>
    <n v="1"/>
    <n v="0"/>
    <n v="0"/>
    <n v="0"/>
    <n v="0"/>
    <n v="0"/>
    <n v="0"/>
    <n v="7"/>
    <n v="3000"/>
    <n v="1"/>
    <n v="500"/>
    <n v="500"/>
    <n v="10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7"/>
    <x v="2"/>
    <x v="4"/>
    <n v="0"/>
    <n v="2000"/>
    <n v="8500"/>
    <n v="9000"/>
    <n v="2"/>
    <n v="5"/>
    <n v="26"/>
    <s v="b"/>
    <s v="a"/>
    <s v="Yayah Swarray"/>
    <n v="18"/>
    <n v="5"/>
    <n v="49"/>
    <n v="-0.80762800000000001"/>
    <n v="2"/>
    <n v="1"/>
    <n v="2"/>
    <n v="9000"/>
    <s v="jss 3"/>
    <n v="2"/>
    <n v="1"/>
    <s v="Petty Trading"/>
    <n v="2"/>
    <n v="1"/>
    <m/>
    <n v="2"/>
    <m/>
    <m/>
    <m/>
    <m/>
    <m/>
    <m/>
    <n v="0"/>
    <n v="0"/>
    <n v="0"/>
    <n v="5"/>
    <n v="18"/>
    <n v="10"/>
    <n v="5"/>
    <n v="3"/>
    <m/>
    <m/>
    <m/>
    <s v="muslim"/>
    <n v="1"/>
    <s v="mende"/>
    <n v="1"/>
    <n v="0"/>
    <m/>
    <n v="0"/>
    <n v="0"/>
    <m/>
    <n v="1"/>
    <n v="2001"/>
    <s v="small bo"/>
    <m/>
    <m/>
    <m/>
    <m/>
    <m/>
    <m/>
    <n v="1"/>
    <n v="1"/>
    <n v="0"/>
    <n v="1"/>
    <n v="1995"/>
    <n v="2"/>
    <m/>
    <n v="0"/>
    <n v="0"/>
    <n v="0"/>
    <m/>
    <n v="0"/>
    <n v="0"/>
    <n v="0"/>
    <n v="0"/>
    <n v="0"/>
    <n v="0"/>
    <n v="0"/>
    <n v="0"/>
    <n v="1"/>
    <m/>
    <n v="0"/>
  </r>
  <r>
    <n v="3"/>
    <n v="1"/>
    <s v="a"/>
    <n v="5"/>
    <n v="15"/>
    <n v="2"/>
    <n v="14"/>
    <n v="0"/>
    <n v="0"/>
    <n v="0"/>
    <n v="1"/>
    <n v="1"/>
    <n v="0"/>
    <m/>
    <n v="30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400"/>
    <n v="0"/>
    <n v="1"/>
    <n v="0"/>
    <n v="1"/>
    <n v="0"/>
    <n v="0"/>
    <n v="0"/>
    <n v="0"/>
    <n v="0"/>
    <n v="1"/>
    <n v="2000"/>
    <n v="0"/>
    <n v="0"/>
    <x v="1"/>
    <x v="1"/>
    <x v="0"/>
    <n v="0"/>
    <n v="3000"/>
    <n v="9000"/>
    <n v="9000"/>
    <n v="3"/>
    <n v="2"/>
    <n v="1"/>
    <s v="a"/>
    <m/>
    <s v="Mehamed Kallay"/>
    <n v="17"/>
    <n v="3.2"/>
    <n v="50"/>
    <n v="-2.2308080000000001"/>
    <n v="0"/>
    <n v="1"/>
    <n v="3"/>
    <n v="1800"/>
    <s v="SSS2"/>
    <n v="4"/>
    <n v="0"/>
    <n v="2"/>
    <n v="2"/>
    <n v="3"/>
    <m/>
    <n v="1"/>
    <n v="90"/>
    <n v="1"/>
    <n v="2"/>
    <n v="2"/>
    <n v="2"/>
    <m/>
    <n v="0"/>
    <n v="0"/>
    <n v="0"/>
    <n v="5"/>
    <n v="14"/>
    <n v="1"/>
    <n v="10"/>
    <n v="3"/>
    <m/>
    <m/>
    <m/>
    <s v="muslim"/>
    <n v="1"/>
    <s v="mandingo"/>
    <n v="4"/>
    <n v="0"/>
    <n v="2"/>
    <n v="0"/>
    <n v="0"/>
    <n v="2"/>
    <n v="1"/>
    <n v="1999"/>
    <s v="Kallua"/>
    <m/>
    <m/>
    <m/>
    <m/>
    <m/>
    <m/>
    <n v="1"/>
    <n v="1"/>
    <n v="1"/>
    <n v="1"/>
    <n v="1999"/>
    <n v="2"/>
    <n v="2"/>
    <n v="0"/>
    <n v="0"/>
    <n v="0"/>
    <n v="2"/>
    <n v="0"/>
    <n v="0"/>
    <n v="0"/>
    <n v="1"/>
    <n v="0"/>
    <n v="1"/>
    <n v="0"/>
    <n v="0"/>
    <n v="1"/>
    <m/>
    <n v="0"/>
  </r>
  <r>
    <n v="3"/>
    <n v="2"/>
    <s v="b"/>
    <n v="6"/>
    <n v="13"/>
    <n v="1"/>
    <n v="15"/>
    <n v="0"/>
    <n v="0"/>
    <n v="0"/>
    <n v="0"/>
    <n v="1"/>
    <n v="1"/>
    <n v="5"/>
    <n v="2500"/>
    <n v="2"/>
    <n v="600"/>
    <n v="400"/>
    <n v="700"/>
    <n v="1"/>
    <n v="0"/>
    <n v="0"/>
    <n v="1"/>
    <n v="0"/>
    <n v="0"/>
    <n v="0"/>
    <n v="0"/>
    <n v="0"/>
    <n v="0"/>
    <n v="1000"/>
    <n v="0"/>
    <n v="1000"/>
    <n v="600"/>
    <n v="400"/>
    <n v="500"/>
    <n v="1"/>
    <n v="0"/>
    <n v="1"/>
    <n v="1"/>
    <n v="0"/>
    <n v="1"/>
    <n v="0"/>
    <n v="0"/>
    <n v="0"/>
    <n v="0"/>
    <n v="1000"/>
    <n v="1000"/>
    <n v="0"/>
    <x v="7"/>
    <x v="2"/>
    <x v="2"/>
    <n v="0"/>
    <n v="2000"/>
    <n v="7800"/>
    <n v="8000"/>
    <n v="3"/>
    <n v="5"/>
    <n v="2"/>
    <s v="b"/>
    <m/>
    <s v="Keddy Kamara"/>
    <n v="16"/>
    <n v="4.5"/>
    <n v="45"/>
    <n v="-1.6258300000000001"/>
    <n v="0"/>
    <n v="1"/>
    <n v="3"/>
    <n v="7000"/>
    <s v="jss3"/>
    <n v="2"/>
    <n v="0"/>
    <n v="2"/>
    <n v="2"/>
    <n v="3"/>
    <m/>
    <n v="1"/>
    <n v="45"/>
    <n v="0"/>
    <n v="3"/>
    <n v="3"/>
    <n v="3"/>
    <m/>
    <n v="0"/>
    <n v="0"/>
    <n v="0"/>
    <n v="5"/>
    <n v="10"/>
    <n v="5"/>
    <n v="3"/>
    <n v="2"/>
    <m/>
    <m/>
    <m/>
    <s v="muslim"/>
    <n v="1"/>
    <s v="sharbro"/>
    <n v="9"/>
    <n v="0"/>
    <n v="2"/>
    <n v="0"/>
    <n v="0"/>
    <n v="2"/>
    <n v="0"/>
    <s v="1994-2002"/>
    <s v="Dema"/>
    <m/>
    <m/>
    <m/>
    <m/>
    <m/>
    <m/>
    <n v="1"/>
    <n v="1"/>
    <n v="1"/>
    <n v="1"/>
    <n v="1994"/>
    <n v="2"/>
    <n v="2"/>
    <n v="0"/>
    <n v="1"/>
    <n v="0"/>
    <m/>
    <n v="0"/>
    <n v="0"/>
    <n v="0"/>
    <n v="0"/>
    <n v="0"/>
    <n v="0"/>
    <n v="0"/>
    <n v="0"/>
    <n v="2"/>
    <n v="0"/>
    <m/>
  </r>
  <r>
    <n v="3"/>
    <n v="3"/>
    <s v="b"/>
    <n v="6"/>
    <n v="14"/>
    <n v="6"/>
    <n v="16"/>
    <n v="0"/>
    <n v="0"/>
    <n v="0"/>
    <n v="0"/>
    <n v="0"/>
    <n v="0"/>
    <n v="7"/>
    <n v="30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1000"/>
    <n v="0"/>
    <n v="500"/>
    <n v="0"/>
    <n v="0"/>
    <n v="1"/>
    <n v="1"/>
    <n v="0"/>
    <n v="1"/>
    <n v="0"/>
    <n v="0"/>
    <n v="1"/>
    <n v="0"/>
    <n v="2000"/>
    <n v="0"/>
    <n v="0"/>
    <x v="2"/>
    <x v="2"/>
    <x v="2"/>
    <n v="0"/>
    <n v="1000"/>
    <n v="7000"/>
    <n v="7000"/>
    <n v="3"/>
    <n v="3"/>
    <n v="3"/>
    <s v="b"/>
    <m/>
    <s v="Osman Francis"/>
    <n v="20"/>
    <n v="5.3"/>
    <n v="60"/>
    <n v="0.53343549999999995"/>
    <n v="0"/>
    <n v="1"/>
    <n v="1"/>
    <n v="60000"/>
    <s v="SSS2"/>
    <n v="4"/>
    <n v="0"/>
    <n v="2"/>
    <n v="2"/>
    <n v="3"/>
    <m/>
    <n v="1"/>
    <n v="90"/>
    <n v="1"/>
    <n v="3"/>
    <n v="3"/>
    <n v="3"/>
    <m/>
    <n v="0"/>
    <n v="0"/>
    <n v="0"/>
    <n v="4"/>
    <n v="12"/>
    <n v="3"/>
    <n v="7"/>
    <n v="2"/>
    <m/>
    <m/>
    <m/>
    <s v="muslim"/>
    <n v="1"/>
    <s v="mende"/>
    <n v="1"/>
    <n v="0"/>
    <n v="2"/>
    <n v="0"/>
    <n v="0"/>
    <n v="2"/>
    <n v="1"/>
    <n v="1991"/>
    <s v="Nongoula"/>
    <m/>
    <m/>
    <m/>
    <m/>
    <m/>
    <m/>
    <n v="1"/>
    <n v="1"/>
    <n v="1"/>
    <n v="1"/>
    <n v="1991"/>
    <n v="2"/>
    <n v="2"/>
    <n v="0"/>
    <n v="0"/>
    <n v="1"/>
    <n v="5"/>
    <n v="1"/>
    <n v="0"/>
    <n v="0"/>
    <n v="0"/>
    <n v="0"/>
    <n v="0"/>
    <n v="1"/>
    <n v="1"/>
    <n v="2"/>
    <n v="0"/>
    <m/>
  </r>
  <r>
    <n v="3"/>
    <n v="4"/>
    <s v="b"/>
    <n v="6"/>
    <n v="17"/>
    <n v="8"/>
    <n v="17"/>
    <n v="0"/>
    <n v="1"/>
    <n v="1"/>
    <n v="1"/>
    <n v="1"/>
    <n v="1"/>
    <n v="2"/>
    <n v="2500"/>
    <n v="2"/>
    <n v="500"/>
    <n v="500"/>
    <n v="500"/>
    <n v="1"/>
    <n v="0"/>
    <n v="1"/>
    <n v="1"/>
    <n v="0"/>
    <n v="1"/>
    <n v="0"/>
    <n v="0"/>
    <n v="0"/>
    <n v="0"/>
    <n v="1000"/>
    <n v="0"/>
    <n v="0"/>
    <n v="500"/>
    <n v="500"/>
    <n v="400"/>
    <n v="1"/>
    <n v="0"/>
    <n v="1"/>
    <n v="1"/>
    <n v="0"/>
    <n v="1"/>
    <n v="0"/>
    <n v="0"/>
    <n v="0"/>
    <n v="0"/>
    <n v="1000"/>
    <n v="1000"/>
    <n v="0"/>
    <x v="1"/>
    <x v="1"/>
    <x v="1"/>
    <n v="0"/>
    <n v="3000"/>
    <n v="7500"/>
    <n v="8000"/>
    <n v="3"/>
    <n v="6"/>
    <n v="4"/>
    <s v="b"/>
    <m/>
    <s v="Micheal Turay"/>
    <n v="17"/>
    <n v="3.3"/>
    <n v="55"/>
    <n v="-1.651983"/>
    <n v="1"/>
    <n v="0"/>
    <n v="3"/>
    <m/>
    <s v="SSS2"/>
    <n v="4"/>
    <n v="0"/>
    <n v="2"/>
    <n v="2"/>
    <n v="3"/>
    <m/>
    <n v="1"/>
    <n v="90"/>
    <n v="2"/>
    <n v="4"/>
    <n v="1"/>
    <n v="1"/>
    <m/>
    <n v="0"/>
    <n v="0"/>
    <n v="0"/>
    <n v="5"/>
    <n v="18"/>
    <n v="1"/>
    <n v="3"/>
    <n v="14"/>
    <m/>
    <m/>
    <m/>
    <s v="christian"/>
    <n v="2"/>
    <s v="mende"/>
    <n v="1"/>
    <n v="0"/>
    <n v="2"/>
    <n v="0"/>
    <n v="0"/>
    <n v="2"/>
    <n v="1"/>
    <n v="1994"/>
    <s v="Bo"/>
    <n v="1997"/>
    <s v="kenema"/>
    <m/>
    <m/>
    <m/>
    <m/>
    <n v="1"/>
    <n v="0"/>
    <n v="0"/>
    <n v="0"/>
    <m/>
    <n v="2"/>
    <n v="2"/>
    <n v="0"/>
    <n v="0"/>
    <n v="1"/>
    <n v="5"/>
    <n v="1"/>
    <n v="0"/>
    <n v="0"/>
    <n v="0"/>
    <n v="0"/>
    <n v="0"/>
    <n v="1"/>
    <n v="1"/>
    <n v="1"/>
    <m/>
    <n v="0"/>
  </r>
  <r>
    <n v="3"/>
    <n v="5"/>
    <s v="b"/>
    <n v="6"/>
    <n v="18"/>
    <n v="9"/>
    <n v="18"/>
    <n v="0"/>
    <n v="0"/>
    <n v="0"/>
    <n v="0"/>
    <n v="0"/>
    <n v="0"/>
    <n v="7"/>
    <n v="3000"/>
    <n v="1"/>
    <n v="500"/>
    <n v="500"/>
    <n v="500"/>
    <n v="0"/>
    <n v="0"/>
    <n v="1"/>
    <n v="1"/>
    <n v="0"/>
    <n v="1"/>
    <n v="0"/>
    <n v="0"/>
    <n v="1"/>
    <n v="0"/>
    <n v="1000"/>
    <n v="0"/>
    <n v="0"/>
    <n v="500"/>
    <n v="500"/>
    <n v="500"/>
    <n v="0"/>
    <n v="0"/>
    <n v="1"/>
    <n v="1"/>
    <n v="0"/>
    <n v="1"/>
    <n v="0"/>
    <n v="0"/>
    <n v="1"/>
    <n v="0"/>
    <n v="2000"/>
    <n v="0"/>
    <n v="0"/>
    <x v="3"/>
    <x v="3"/>
    <x v="5"/>
    <n v="0"/>
    <n v="4500"/>
    <n v="9500"/>
    <n v="10000"/>
    <n v="3"/>
    <n v="4"/>
    <n v="5"/>
    <s v="b"/>
    <m/>
    <s v="Hector Musa"/>
    <n v="25"/>
    <n v="5.6"/>
    <n v="50"/>
    <n v="-0.20142959999999999"/>
    <n v="0"/>
    <n v="1"/>
    <n v="3"/>
    <n v="0"/>
    <s v="SSS1"/>
    <n v="3"/>
    <n v="0"/>
    <n v="2"/>
    <n v="2"/>
    <n v="3"/>
    <m/>
    <n v="1"/>
    <n v="20"/>
    <n v="2"/>
    <n v="4"/>
    <n v="3"/>
    <n v="3"/>
    <m/>
    <n v="0"/>
    <n v="0"/>
    <n v="0"/>
    <n v="5"/>
    <n v="11"/>
    <n v="4"/>
    <n v="3"/>
    <n v="3"/>
    <m/>
    <m/>
    <m/>
    <s v="muslim"/>
    <n v="1"/>
    <s v="Kissi"/>
    <n v="6"/>
    <n v="0"/>
    <n v="2"/>
    <n v="1"/>
    <n v="1"/>
    <s v="My elder brother was bewitched eating food in a dream. With as effect his belly swelled up and was unable to eat food. But he was later treated"/>
    <n v="1"/>
    <n v="1999"/>
    <s v="Kpai, small Bo chiefdom"/>
    <m/>
    <m/>
    <m/>
    <m/>
    <m/>
    <m/>
    <n v="1"/>
    <n v="1"/>
    <n v="1"/>
    <n v="1"/>
    <n v="1999"/>
    <n v="2"/>
    <n v="2"/>
    <n v="0"/>
    <n v="0"/>
    <n v="1"/>
    <n v="3"/>
    <n v="0"/>
    <n v="0"/>
    <n v="1"/>
    <n v="0"/>
    <n v="0"/>
    <n v="0"/>
    <n v="0"/>
    <n v="1"/>
    <n v="1"/>
    <m/>
    <n v="0"/>
  </r>
  <r>
    <n v="3"/>
    <n v="6"/>
    <s v="a"/>
    <n v="5"/>
    <n v="16"/>
    <n v="3"/>
    <n v="19"/>
    <n v="0"/>
    <n v="0"/>
    <n v="1"/>
    <n v="1"/>
    <n v="1"/>
    <n v="1"/>
    <n v="3"/>
    <n v="2500"/>
    <n v="2"/>
    <n v="100"/>
    <n v="900"/>
    <n v="500"/>
    <n v="1"/>
    <n v="1"/>
    <n v="0"/>
    <n v="0"/>
    <n v="1"/>
    <n v="0"/>
    <n v="0"/>
    <n v="1"/>
    <n v="0"/>
    <n v="0"/>
    <n v="1000"/>
    <n v="1000"/>
    <n v="1000"/>
    <n v="500"/>
    <n v="500"/>
    <n v="0"/>
    <n v="0"/>
    <n v="1"/>
    <n v="0"/>
    <n v="0"/>
    <n v="0"/>
    <n v="0"/>
    <n v="0"/>
    <n v="0"/>
    <n v="0"/>
    <n v="1"/>
    <n v="2000"/>
    <n v="0"/>
    <n v="0"/>
    <x v="4"/>
    <x v="4"/>
    <x v="4"/>
    <n v="1"/>
    <n v="0"/>
    <n v="5100"/>
    <n v="6000"/>
    <n v="3"/>
    <n v="1"/>
    <n v="6"/>
    <s v="a"/>
    <m/>
    <s v="Kabia Sheriff"/>
    <n v="19"/>
    <n v="4.5999999999999996"/>
    <n v="45"/>
    <n v="-1.5412729999999999"/>
    <n v="1"/>
    <n v="0"/>
    <n v="2"/>
    <n v="4200"/>
    <s v="SSS2"/>
    <n v="4"/>
    <n v="0"/>
    <n v="2"/>
    <n v="2"/>
    <n v="3"/>
    <m/>
    <n v="1"/>
    <n v="90"/>
    <n v="0"/>
    <n v="4"/>
    <n v="6"/>
    <n v="5"/>
    <m/>
    <n v="0"/>
    <n v="0"/>
    <n v="0"/>
    <n v="5"/>
    <n v="12"/>
    <n v="6"/>
    <n v="7"/>
    <n v="0"/>
    <m/>
    <m/>
    <m/>
    <s v="muslim"/>
    <n v="1"/>
    <s v="Temene"/>
    <n v="2"/>
    <n v="1"/>
    <s v="in my sleep at night"/>
    <n v="1"/>
    <n v="1"/>
    <n v="2"/>
    <n v="1"/>
    <s v="1996-2000"/>
    <s v="Freetown"/>
    <m/>
    <m/>
    <m/>
    <m/>
    <m/>
    <m/>
    <n v="1"/>
    <n v="1"/>
    <n v="1"/>
    <n v="1"/>
    <s v="1996, 6 years old"/>
    <n v="2"/>
    <n v="2"/>
    <n v="1"/>
    <n v="0"/>
    <n v="1"/>
    <n v="5"/>
    <n v="1"/>
    <n v="0"/>
    <n v="0"/>
    <n v="0"/>
    <n v="0"/>
    <n v="0"/>
    <n v="1"/>
    <n v="1"/>
    <n v="2"/>
    <n v="1"/>
    <m/>
  </r>
  <r>
    <n v="3"/>
    <n v="7"/>
    <s v="b"/>
    <n v="6"/>
    <n v="19"/>
    <n v="11"/>
    <n v="20"/>
    <n v="0"/>
    <n v="1"/>
    <n v="1"/>
    <n v="1"/>
    <n v="1"/>
    <n v="1"/>
    <n v="2"/>
    <n v="2500"/>
    <n v="1"/>
    <n v="500"/>
    <n v="500"/>
    <n v="500"/>
    <n v="1"/>
    <n v="1"/>
    <n v="0"/>
    <n v="0"/>
    <n v="1"/>
    <n v="0"/>
    <n v="0"/>
    <n v="1"/>
    <n v="0"/>
    <n v="0"/>
    <n v="1000"/>
    <n v="1000"/>
    <n v="1000"/>
    <n v="500"/>
    <n v="500"/>
    <n v="0"/>
    <n v="0"/>
    <n v="0"/>
    <n v="1"/>
    <n v="1"/>
    <n v="0"/>
    <n v="1"/>
    <n v="0"/>
    <n v="0"/>
    <n v="1"/>
    <n v="0"/>
    <n v="2000"/>
    <n v="0"/>
    <n v="0"/>
    <x v="7"/>
    <x v="2"/>
    <x v="4"/>
    <n v="0"/>
    <n v="2000"/>
    <n v="7500"/>
    <n v="8000"/>
    <n v="3"/>
    <n v="1"/>
    <n v="7"/>
    <s v="b"/>
    <s v="a"/>
    <s v="Abubarkar"/>
    <n v="17"/>
    <n v="4.2"/>
    <n v="48"/>
    <n v="-1.5829420000000001"/>
    <n v="0"/>
    <n v="1"/>
    <n v="3"/>
    <n v="15000"/>
    <s v="SSS1"/>
    <n v="3"/>
    <n v="0"/>
    <n v="2"/>
    <n v="2"/>
    <n v="3"/>
    <m/>
    <n v="1"/>
    <n v="45"/>
    <n v="1"/>
    <n v="4"/>
    <n v="4"/>
    <n v="4"/>
    <m/>
    <n v="0"/>
    <n v="0"/>
    <n v="0"/>
    <n v="5"/>
    <n v="16"/>
    <n v="11"/>
    <n v="5"/>
    <n v="0"/>
    <m/>
    <m/>
    <m/>
    <s v="muslim"/>
    <n v="1"/>
    <s v="Fula"/>
    <n v="3"/>
    <n v="0"/>
    <n v="2"/>
    <n v="0"/>
    <n v="0"/>
    <n v="2"/>
    <n v="1"/>
    <s v="1994-2000"/>
    <s v="out off SL"/>
    <m/>
    <m/>
    <m/>
    <m/>
    <m/>
    <m/>
    <n v="1"/>
    <n v="0"/>
    <n v="0"/>
    <n v="0"/>
    <n v="1994"/>
    <n v="2"/>
    <n v="2"/>
    <n v="0"/>
    <n v="0"/>
    <n v="1"/>
    <n v="5"/>
    <n v="1"/>
    <n v="0"/>
    <n v="0"/>
    <n v="0"/>
    <n v="0"/>
    <n v="0"/>
    <n v="1"/>
    <n v="1"/>
    <n v="2"/>
    <n v="0"/>
    <m/>
  </r>
  <r>
    <n v="3"/>
    <n v="8"/>
    <s v="a"/>
    <n v="5"/>
    <n v="20"/>
    <n v="4"/>
    <n v="21"/>
    <n v="0"/>
    <n v="1"/>
    <n v="1"/>
    <n v="1"/>
    <n v="1"/>
    <n v="1"/>
    <n v="2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600"/>
    <n v="400"/>
    <n v="500"/>
    <n v="1"/>
    <n v="1"/>
    <n v="1"/>
    <n v="1"/>
    <n v="0"/>
    <n v="0"/>
    <n v="1"/>
    <n v="0"/>
    <n v="0"/>
    <n v="0"/>
    <n v="1000"/>
    <n v="1000"/>
    <n v="0"/>
    <x v="8"/>
    <x v="3"/>
    <x v="3"/>
    <n v="0"/>
    <n v="4000"/>
    <n v="9500"/>
    <n v="10000"/>
    <n v="3"/>
    <n v="6"/>
    <n v="8"/>
    <s v="a"/>
    <s v="b"/>
    <s v="John Kpundeh"/>
    <n v="21"/>
    <n v="6.5"/>
    <n v="60"/>
    <n v="1.548125"/>
    <n v="1"/>
    <n v="0"/>
    <n v="2"/>
    <n v="10000"/>
    <s v="SSS3"/>
    <n v="5"/>
    <n v="0"/>
    <n v="2"/>
    <n v="2"/>
    <n v="3"/>
    <m/>
    <n v="1"/>
    <n v="90"/>
    <n v="0"/>
    <n v="4"/>
    <n v="4"/>
    <n v="4"/>
    <m/>
    <n v="0"/>
    <n v="0"/>
    <n v="0"/>
    <n v="5"/>
    <n v="12"/>
    <n v="0"/>
    <n v="4"/>
    <n v="8"/>
    <m/>
    <m/>
    <m/>
    <s v="christian"/>
    <n v="2"/>
    <s v="mende"/>
    <n v="1"/>
    <n v="0"/>
    <s v="i dont believe"/>
    <n v="0"/>
    <n v="0"/>
    <n v="2"/>
    <n v="1"/>
    <n v="1998"/>
    <s v="Small Bo"/>
    <n v="1998"/>
    <s v="Kenema, ojolgowa"/>
    <m/>
    <m/>
    <m/>
    <m/>
    <n v="1"/>
    <n v="1"/>
    <n v="1"/>
    <n v="1"/>
    <n v="1995"/>
    <n v="2"/>
    <n v="2"/>
    <n v="0"/>
    <n v="0"/>
    <n v="1"/>
    <n v="1"/>
    <n v="0"/>
    <n v="0"/>
    <n v="0"/>
    <n v="0"/>
    <n v="1"/>
    <n v="1"/>
    <n v="0"/>
    <n v="0"/>
    <n v="1"/>
    <m/>
    <n v="0"/>
  </r>
  <r>
    <n v="3"/>
    <n v="9"/>
    <s v="a"/>
    <n v="5"/>
    <n v="23"/>
    <n v="5"/>
    <n v="22"/>
    <n v="0"/>
    <n v="0"/>
    <n v="1"/>
    <n v="1"/>
    <n v="1"/>
    <n v="1"/>
    <n v="3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7"/>
    <x v="2"/>
    <x v="4"/>
    <n v="0"/>
    <n v="2000"/>
    <n v="7500"/>
    <n v="8000"/>
    <n v="3"/>
    <n v="4"/>
    <n v="9"/>
    <s v="a"/>
    <s v="b"/>
    <s v="Mohamed Jabbie"/>
    <n v="18"/>
    <n v="6.8"/>
    <n v="62"/>
    <n v="1.9995050000000001"/>
    <n v="0"/>
    <n v="1"/>
    <n v="3"/>
    <n v="5400"/>
    <s v="SSS3"/>
    <n v="5"/>
    <n v="0"/>
    <n v="2"/>
    <n v="2"/>
    <n v="3"/>
    <m/>
    <s v="coach"/>
    <s v="coach"/>
    <s v="coach"/>
    <s v="coach"/>
    <s v="coach"/>
    <s v="coach"/>
    <m/>
    <s v="coach"/>
    <s v="coach"/>
    <m/>
    <n v="5"/>
    <n v="12"/>
    <m/>
    <m/>
    <m/>
    <m/>
    <m/>
    <m/>
    <s v="muslim"/>
    <n v="1"/>
    <s v="mandingo"/>
    <n v="4"/>
    <n v="0"/>
    <n v="2"/>
    <n v="1"/>
    <n v="1"/>
    <s v="Somebody gave food to my father in a dream and he ate it,  and died finallyand the next morning his belley swelled u"/>
    <n v="1"/>
    <n v="1996"/>
    <s v="guinea"/>
    <m/>
    <m/>
    <m/>
    <m/>
    <m/>
    <m/>
    <n v="0"/>
    <n v="0"/>
    <n v="0"/>
    <n v="0"/>
    <m/>
    <n v="2"/>
    <n v="2"/>
    <n v="0"/>
    <n v="1"/>
    <n v="1"/>
    <n v="4"/>
    <n v="0"/>
    <n v="1"/>
    <n v="0"/>
    <n v="0"/>
    <n v="0"/>
    <n v="0"/>
    <n v="1"/>
    <n v="1"/>
    <n v="2"/>
    <n v="0"/>
    <m/>
  </r>
  <r>
    <n v="3"/>
    <n v="10"/>
    <s v="b"/>
    <n v="6"/>
    <n v="21"/>
    <n v="12"/>
    <n v="13"/>
    <n v="1"/>
    <n v="1"/>
    <n v="1"/>
    <n v="1"/>
    <n v="1"/>
    <n v="1"/>
    <n v="1"/>
    <n v="2500"/>
    <n v="2"/>
    <n v="500"/>
    <n v="500"/>
    <n v="4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8"/>
    <x v="3"/>
    <x v="3"/>
    <n v="1"/>
    <n v="12000"/>
    <n v="17400"/>
    <n v="18000"/>
    <n v="3"/>
    <n v="3"/>
    <n v="10"/>
    <s v="b"/>
    <s v="a"/>
    <s v="Mohamed Kposoulo"/>
    <n v="19"/>
    <n v="4.5"/>
    <n v="40"/>
    <n v="-2.1200990000000002"/>
    <n v="0"/>
    <n v="1"/>
    <n v="3"/>
    <n v="0"/>
    <s v="SSS2"/>
    <n v="4"/>
    <n v="0"/>
    <n v="2"/>
    <n v="2"/>
    <n v="3"/>
    <m/>
    <n v="1"/>
    <n v="90"/>
    <n v="0"/>
    <n v="3"/>
    <n v="3"/>
    <n v="3"/>
    <m/>
    <n v="0"/>
    <n v="0"/>
    <n v="0"/>
    <n v="4"/>
    <n v="11"/>
    <n v="11"/>
    <n v="0"/>
    <n v="0"/>
    <m/>
    <m/>
    <m/>
    <s v="muslim"/>
    <n v="1"/>
    <s v="mende"/>
    <n v="1"/>
    <n v="0"/>
    <n v="2"/>
    <n v="0"/>
    <n v="0"/>
    <n v="2"/>
    <n v="0"/>
    <m/>
    <m/>
    <m/>
    <m/>
    <m/>
    <m/>
    <m/>
    <m/>
    <n v="1"/>
    <n v="1"/>
    <n v="1"/>
    <n v="1"/>
    <n v="1995"/>
    <n v="2"/>
    <n v="2"/>
    <n v="0"/>
    <n v="0"/>
    <n v="0"/>
    <m/>
    <n v="0"/>
    <n v="0"/>
    <n v="0"/>
    <n v="0"/>
    <n v="0"/>
    <n v="0"/>
    <n v="0"/>
    <n v="0"/>
    <n v="1"/>
    <m/>
    <n v="1"/>
  </r>
  <r>
    <n v="3"/>
    <n v="11"/>
    <s v="a"/>
    <n v="5"/>
    <n v="24"/>
    <n v="7"/>
    <n v="24"/>
    <n v="0"/>
    <n v="0"/>
    <n v="0"/>
    <n v="0"/>
    <n v="0"/>
    <n v="1"/>
    <n v="6"/>
    <n v="2500"/>
    <n v="1"/>
    <n v="500"/>
    <n v="500"/>
    <n v="500"/>
    <n v="0"/>
    <n v="0"/>
    <n v="0"/>
    <n v="1"/>
    <n v="0"/>
    <n v="0"/>
    <n v="0"/>
    <n v="0"/>
    <n v="0"/>
    <n v="1"/>
    <n v="1000"/>
    <n v="0"/>
    <n v="1000"/>
    <n v="1000"/>
    <n v="0"/>
    <n v="500"/>
    <n v="0"/>
    <n v="0"/>
    <n v="1"/>
    <n v="1"/>
    <n v="0"/>
    <n v="1"/>
    <n v="0"/>
    <n v="0"/>
    <n v="1"/>
    <n v="0"/>
    <n v="2000"/>
    <n v="0"/>
    <n v="0"/>
    <x v="7"/>
    <x v="2"/>
    <x v="2"/>
    <n v="1"/>
    <n v="0"/>
    <n v="5500"/>
    <n v="6000"/>
    <n v="3"/>
    <n v="2"/>
    <n v="11"/>
    <s v="a"/>
    <s v="b"/>
    <s v="Tejan Barry"/>
    <n v="15"/>
    <n v="12"/>
    <n v="65"/>
    <n v="6.6930529999999999"/>
    <n v="0"/>
    <n v="1"/>
    <n v="3"/>
    <n v="15000"/>
    <s v="SSS2"/>
    <n v="4"/>
    <n v="0"/>
    <n v="2"/>
    <n v="2"/>
    <n v="3"/>
    <m/>
    <n v="1"/>
    <n v="90"/>
    <n v="0"/>
    <n v="4"/>
    <n v="4"/>
    <n v="4"/>
    <m/>
    <n v="0"/>
    <n v="0"/>
    <n v="0"/>
    <n v="5"/>
    <n v="13"/>
    <n v="0"/>
    <n v="3"/>
    <n v="10"/>
    <m/>
    <m/>
    <m/>
    <s v="muslim"/>
    <n v="1"/>
    <s v="Fullah"/>
    <s v="3h"/>
    <n v="0"/>
    <n v="2"/>
    <n v="0"/>
    <n v="0"/>
    <n v="2"/>
    <n v="1"/>
    <n v="1993"/>
    <s v="guinea"/>
    <m/>
    <m/>
    <m/>
    <m/>
    <m/>
    <m/>
    <n v="1"/>
    <n v="1"/>
    <n v="0"/>
    <n v="1"/>
    <n v="1993"/>
    <n v="2"/>
    <n v="2"/>
    <n v="0"/>
    <n v="0"/>
    <n v="1"/>
    <n v="5"/>
    <n v="1"/>
    <n v="0"/>
    <n v="0"/>
    <n v="0"/>
    <n v="0"/>
    <n v="0"/>
    <n v="1"/>
    <n v="1"/>
    <n v="1"/>
    <m/>
    <n v="1"/>
  </r>
  <r>
    <n v="3"/>
    <n v="12"/>
    <s v="a"/>
    <n v="5"/>
    <n v="25"/>
    <n v="10"/>
    <n v="25"/>
    <n v="0"/>
    <n v="0"/>
    <n v="0"/>
    <n v="0"/>
    <n v="0"/>
    <n v="0"/>
    <n v="7"/>
    <n v="3000"/>
    <n v="2"/>
    <n v="500"/>
    <n v="500"/>
    <n v="500"/>
    <n v="1"/>
    <n v="0"/>
    <n v="1"/>
    <n v="1"/>
    <n v="0"/>
    <n v="1"/>
    <n v="0"/>
    <n v="0"/>
    <n v="0"/>
    <n v="0"/>
    <n v="1000"/>
    <n v="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1"/>
    <x v="1"/>
    <x v="1"/>
    <n v="1"/>
    <n v="0"/>
    <n v="6000"/>
    <n v="6000"/>
    <n v="3"/>
    <n v="5"/>
    <n v="12"/>
    <s v="a"/>
    <s v="b"/>
    <s v="Eduard Bangura"/>
    <n v="17"/>
    <n v="4.5"/>
    <n v="45"/>
    <n v="-1.6258300000000001"/>
    <n v="0"/>
    <n v="1"/>
    <n v="2"/>
    <n v="14400"/>
    <s v="SSS3"/>
    <n v="5"/>
    <n v="0"/>
    <n v="2"/>
    <n v="2"/>
    <n v="3"/>
    <m/>
    <n v="1"/>
    <n v="50"/>
    <n v="1"/>
    <n v="2"/>
    <n v="1"/>
    <n v="1"/>
    <m/>
    <n v="0"/>
    <n v="0"/>
    <n v="0"/>
    <n v="4"/>
    <n v="12"/>
    <n v="5"/>
    <n v="2"/>
    <n v="5"/>
    <m/>
    <m/>
    <m/>
    <s v="christian"/>
    <n v="2"/>
    <s v="Loko"/>
    <n v="9"/>
    <n v="0"/>
    <n v="2"/>
    <n v="1"/>
    <n v="1"/>
    <s v="One time my mother had a dream concerning my youngr brother, we concluded that we were witch"/>
    <n v="0"/>
    <s v="1994-2002"/>
    <s v="Nongoula"/>
    <m/>
    <m/>
    <m/>
    <m/>
    <m/>
    <m/>
    <n v="1"/>
    <n v="0"/>
    <n v="1"/>
    <n v="1"/>
    <n v="1994"/>
    <n v="2"/>
    <n v="2"/>
    <n v="0"/>
    <n v="0"/>
    <n v="0"/>
    <m/>
    <n v="0"/>
    <n v="0"/>
    <n v="0"/>
    <n v="0"/>
    <n v="0"/>
    <n v="0"/>
    <n v="0"/>
    <n v="0"/>
    <n v="1"/>
    <m/>
    <n v="1"/>
  </r>
  <r>
    <n v="3"/>
    <n v="13"/>
    <s v="b"/>
    <n v="6"/>
    <n v="2"/>
    <n v="15"/>
    <n v="10"/>
    <n v="0"/>
    <n v="1"/>
    <n v="1"/>
    <n v="1"/>
    <n v="1"/>
    <n v="1"/>
    <n v="2"/>
    <n v="2500"/>
    <n v="1"/>
    <n v="300"/>
    <n v="700"/>
    <n v="400"/>
    <n v="1"/>
    <n v="1"/>
    <n v="1"/>
    <n v="1"/>
    <n v="0"/>
    <n v="0"/>
    <n v="1"/>
    <n v="0"/>
    <n v="0"/>
    <n v="0"/>
    <n v="1000"/>
    <n v="1000"/>
    <n v="0"/>
    <n v="850"/>
    <n v="150"/>
    <n v="500"/>
    <n v="1"/>
    <n v="1"/>
    <n v="1"/>
    <n v="1"/>
    <n v="0"/>
    <n v="0"/>
    <n v="1"/>
    <n v="0"/>
    <n v="0"/>
    <n v="0"/>
    <n v="1000"/>
    <n v="1000"/>
    <n v="0"/>
    <x v="9"/>
    <x v="2"/>
    <x v="4"/>
    <n v="0"/>
    <n v="500"/>
    <n v="4700"/>
    <n v="5000"/>
    <n v="3"/>
    <n v="1"/>
    <n v="13"/>
    <s v="b"/>
    <s v="a"/>
    <s v="morrie Mustapha"/>
    <n v="18"/>
    <n v="4.3"/>
    <n v="60"/>
    <n v="-0.3121391"/>
    <n v="0"/>
    <n v="1"/>
    <n v="2"/>
    <n v="4000"/>
    <s v="SSS3"/>
    <n v="5"/>
    <n v="0"/>
    <n v="2"/>
    <n v="2"/>
    <n v="3"/>
    <m/>
    <n v="2"/>
    <n v="0"/>
    <n v="0"/>
    <n v="0"/>
    <n v="4"/>
    <n v="4"/>
    <m/>
    <n v="0"/>
    <n v="0"/>
    <n v="0"/>
    <n v="5"/>
    <n v="12"/>
    <n v="5"/>
    <n v="7"/>
    <n v="3"/>
    <m/>
    <m/>
    <m/>
    <s v="muslim"/>
    <n v="1"/>
    <s v="mende"/>
    <n v="1"/>
    <n v="0"/>
    <n v="2"/>
    <n v="0"/>
    <n v="0"/>
    <n v="2"/>
    <n v="0"/>
    <s v="1996-2000"/>
    <s v="ngowa"/>
    <m/>
    <m/>
    <m/>
    <m/>
    <m/>
    <m/>
    <n v="1"/>
    <n v="1"/>
    <n v="1"/>
    <n v="1"/>
    <n v="1999"/>
    <n v="2"/>
    <n v="2"/>
    <n v="0"/>
    <n v="0"/>
    <n v="0"/>
    <m/>
    <n v="0"/>
    <n v="0"/>
    <n v="0"/>
    <n v="0"/>
    <n v="0"/>
    <n v="0"/>
    <n v="0"/>
    <n v="0"/>
    <n v="1"/>
    <m/>
    <n v="0"/>
  </r>
  <r>
    <n v="3"/>
    <n v="14"/>
    <s v="b"/>
    <n v="6"/>
    <n v="3"/>
    <n v="16"/>
    <n v="1"/>
    <n v="0"/>
    <n v="0"/>
    <n v="0"/>
    <n v="0"/>
    <n v="0"/>
    <n v="1"/>
    <n v="6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0"/>
    <n v="1"/>
    <n v="1"/>
    <n v="1"/>
    <n v="0"/>
    <n v="1"/>
    <n v="0"/>
    <n v="0"/>
    <n v="0"/>
    <n v="0"/>
    <n v="2000"/>
    <n v="0"/>
    <n v="0"/>
    <x v="0"/>
    <x v="0"/>
    <x v="3"/>
    <n v="0"/>
    <n v="3500"/>
    <n v="9000"/>
    <n v="9000"/>
    <n v="3"/>
    <n v="6"/>
    <n v="14"/>
    <s v="b"/>
    <s v="a"/>
    <s v="Mohamed saw"/>
    <n v="14"/>
    <n v="4"/>
    <n v="45"/>
    <n v="-2.0486170000000001"/>
    <n v="0"/>
    <n v="1"/>
    <n v="3"/>
    <m/>
    <s v="SSS1"/>
    <n v="3"/>
    <n v="0"/>
    <n v="2"/>
    <n v="2"/>
    <n v="3"/>
    <m/>
    <n v="1"/>
    <n v="90"/>
    <n v="0"/>
    <n v="4"/>
    <n v="4"/>
    <n v="4"/>
    <m/>
    <n v="0"/>
    <n v="0"/>
    <n v="0"/>
    <n v="4"/>
    <n v="12"/>
    <n v="3"/>
    <n v="4"/>
    <n v="5"/>
    <m/>
    <m/>
    <m/>
    <s v="muslim"/>
    <n v="1"/>
    <s v="Fullah"/>
    <s v="3h"/>
    <n v="0"/>
    <s v="idont believe"/>
    <n v="0"/>
    <n v="0"/>
    <n v="2"/>
    <n v="0"/>
    <m/>
    <m/>
    <m/>
    <m/>
    <m/>
    <m/>
    <m/>
    <m/>
    <n v="0"/>
    <n v="0"/>
    <n v="0"/>
    <n v="0"/>
    <m/>
    <n v="2"/>
    <n v="2"/>
    <n v="0"/>
    <n v="0"/>
    <n v="0"/>
    <m/>
    <n v="0"/>
    <n v="0"/>
    <n v="0"/>
    <n v="0"/>
    <n v="0"/>
    <n v="0"/>
    <n v="0"/>
    <n v="0"/>
    <n v="2"/>
    <n v="0"/>
    <m/>
  </r>
  <r>
    <n v="3"/>
    <n v="15"/>
    <s v="a"/>
    <n v="5"/>
    <n v="1"/>
    <n v="13"/>
    <n v="2"/>
    <n v="1"/>
    <n v="1"/>
    <n v="1"/>
    <n v="1"/>
    <n v="1"/>
    <n v="1"/>
    <n v="1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150"/>
    <n v="1"/>
    <n v="1"/>
    <n v="1"/>
    <n v="1"/>
    <n v="0"/>
    <n v="0"/>
    <n v="1"/>
    <n v="0"/>
    <n v="0"/>
    <n v="0"/>
    <n v="1000"/>
    <n v="1000"/>
    <n v="0"/>
    <x v="1"/>
    <x v="1"/>
    <x v="0"/>
    <n v="1"/>
    <n v="9000"/>
    <n v="14500"/>
    <n v="15000"/>
    <n v="3"/>
    <n v="3"/>
    <n v="15"/>
    <s v="a"/>
    <s v="b"/>
    <s v="Mohammed Mansaray"/>
    <n v="25"/>
    <n v="2.2999999999999998"/>
    <n v="85"/>
    <n v="0.46805449999999998"/>
    <n v="0"/>
    <n v="1"/>
    <n v="3"/>
    <n v="20000"/>
    <s v="SSS3"/>
    <n v="5"/>
    <n v="1"/>
    <s v="buisness"/>
    <n v="2"/>
    <n v="3"/>
    <m/>
    <n v="2"/>
    <n v="0"/>
    <n v="0"/>
    <n v="2"/>
    <n v="2"/>
    <n v="2"/>
    <m/>
    <n v="0"/>
    <n v="0"/>
    <n v="0"/>
    <n v="3"/>
    <n v="12"/>
    <n v="8"/>
    <n v="2"/>
    <n v="2"/>
    <m/>
    <m/>
    <m/>
    <s v="muslim"/>
    <n v="1"/>
    <s v="mandingo"/>
    <n v="4"/>
    <n v="0"/>
    <n v="2"/>
    <n v="0"/>
    <n v="0"/>
    <n v="2"/>
    <n v="1"/>
    <n v="2000"/>
    <s v="Nongoula"/>
    <n v="2000"/>
    <s v="small bo"/>
    <m/>
    <m/>
    <m/>
    <m/>
    <n v="1"/>
    <n v="1"/>
    <n v="0"/>
    <n v="1"/>
    <n v="2000"/>
    <n v="2"/>
    <n v="2"/>
    <n v="0"/>
    <n v="0"/>
    <n v="0"/>
    <m/>
    <n v="0"/>
    <n v="0"/>
    <n v="0"/>
    <n v="0"/>
    <n v="0"/>
    <n v="0"/>
    <n v="0"/>
    <n v="0"/>
    <n v="2"/>
    <n v="1"/>
    <m/>
  </r>
  <r>
    <n v="3"/>
    <n v="16"/>
    <s v="a"/>
    <n v="5"/>
    <n v="6"/>
    <n v="14"/>
    <n v="3"/>
    <n v="0"/>
    <n v="0"/>
    <n v="0"/>
    <n v="1"/>
    <n v="1"/>
    <n v="1"/>
    <n v="4"/>
    <n v="2500"/>
    <n v="2"/>
    <n v="500"/>
    <n v="500"/>
    <n v="900"/>
    <n v="1"/>
    <n v="1"/>
    <n v="0"/>
    <n v="1"/>
    <n v="1"/>
    <n v="0"/>
    <n v="0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1"/>
    <x v="1"/>
    <x v="0"/>
    <n v="0"/>
    <n v="3000"/>
    <n v="8900"/>
    <n v="9000"/>
    <n v="3"/>
    <n v="1"/>
    <n v="16"/>
    <s v="a"/>
    <s v="b"/>
    <s v="Ganguta Synvesti"/>
    <n v="25"/>
    <n v="3.12"/>
    <n v="75"/>
    <n v="0.1728885"/>
    <n v="0"/>
    <n v="1"/>
    <n v="3"/>
    <n v="2000"/>
    <s v="SSS3"/>
    <n v="5"/>
    <n v="1"/>
    <s v="photographer"/>
    <n v="2"/>
    <n v="3"/>
    <m/>
    <n v="1"/>
    <n v="30"/>
    <n v="0"/>
    <n v="2"/>
    <n v="3"/>
    <n v="3"/>
    <m/>
    <n v="0"/>
    <n v="0"/>
    <n v="0"/>
    <n v="4"/>
    <n v="12"/>
    <n v="3"/>
    <n v="3"/>
    <n v="5"/>
    <m/>
    <m/>
    <m/>
    <s v="muslim"/>
    <n v="1"/>
    <s v="mende"/>
    <n v="1"/>
    <n v="0"/>
    <n v="2"/>
    <n v="0"/>
    <n v="0"/>
    <n v="2"/>
    <n v="1"/>
    <n v="1996"/>
    <s v="kono"/>
    <n v="2000"/>
    <s v="kono"/>
    <m/>
    <m/>
    <m/>
    <m/>
    <n v="1"/>
    <n v="1"/>
    <n v="1"/>
    <n v="1"/>
    <s v="1996-2000"/>
    <n v="2"/>
    <n v="2"/>
    <n v="0"/>
    <n v="0"/>
    <n v="0"/>
    <m/>
    <n v="0"/>
    <n v="0"/>
    <n v="0"/>
    <n v="0"/>
    <n v="0"/>
    <n v="0"/>
    <n v="0"/>
    <n v="0"/>
    <n v="2"/>
    <n v="0"/>
    <m/>
  </r>
  <r>
    <n v="3"/>
    <n v="17"/>
    <s v="b"/>
    <n v="6"/>
    <n v="4"/>
    <n v="20"/>
    <n v="4"/>
    <n v="0"/>
    <n v="0"/>
    <n v="1"/>
    <n v="1"/>
    <n v="0"/>
    <n v="1"/>
    <m/>
    <n v="2500"/>
    <n v="1"/>
    <n v="500"/>
    <n v="500"/>
    <n v="500"/>
    <n v="1"/>
    <n v="0"/>
    <n v="0"/>
    <n v="1"/>
    <n v="0"/>
    <n v="0"/>
    <n v="0"/>
    <n v="0"/>
    <n v="0"/>
    <n v="0"/>
    <n v="1000"/>
    <n v="0"/>
    <n v="0"/>
    <n v="800"/>
    <n v="200"/>
    <n v="400"/>
    <n v="1"/>
    <n v="1"/>
    <n v="0"/>
    <n v="1"/>
    <n v="1"/>
    <n v="0"/>
    <n v="0"/>
    <n v="0"/>
    <n v="0"/>
    <n v="0"/>
    <n v="1000"/>
    <n v="1000"/>
    <n v="0"/>
    <x v="1"/>
    <x v="1"/>
    <x v="0"/>
    <n v="1"/>
    <n v="3000"/>
    <n v="7500"/>
    <n v="8000"/>
    <n v="3"/>
    <n v="2"/>
    <n v="17"/>
    <s v="b"/>
    <s v="a"/>
    <s v="Samson Jallah"/>
    <n v="18"/>
    <n v="6"/>
    <n v="60"/>
    <n v="1.125337"/>
    <n v="1"/>
    <n v="1"/>
    <n v="3"/>
    <n v="5000"/>
    <s v="SSS2"/>
    <n v="4"/>
    <n v="0"/>
    <n v="2"/>
    <n v="2"/>
    <n v="3"/>
    <m/>
    <n v="1"/>
    <n v="90"/>
    <n v="0"/>
    <n v="2"/>
    <n v="2"/>
    <n v="2"/>
    <m/>
    <n v="0"/>
    <n v="0"/>
    <n v="0"/>
    <n v="3"/>
    <n v="11"/>
    <n v="1"/>
    <n v="2"/>
    <n v="8"/>
    <m/>
    <m/>
    <m/>
    <s v="muslim"/>
    <n v="1"/>
    <s v="Fullah"/>
    <s v="3h"/>
    <n v="0"/>
    <n v="2"/>
    <n v="0"/>
    <n v="0"/>
    <n v="2"/>
    <n v="1"/>
    <n v="1996"/>
    <s v="guinea"/>
    <m/>
    <m/>
    <m/>
    <m/>
    <m/>
    <m/>
    <n v="1"/>
    <n v="0"/>
    <n v="0"/>
    <n v="1"/>
    <n v="1996"/>
    <n v="2"/>
    <n v="2"/>
    <n v="0"/>
    <n v="0"/>
    <n v="1"/>
    <n v="5"/>
    <n v="1"/>
    <n v="0"/>
    <n v="0"/>
    <n v="0"/>
    <n v="0"/>
    <n v="0"/>
    <n v="1"/>
    <n v="1"/>
    <n v="1"/>
    <m/>
    <n v="1"/>
  </r>
  <r>
    <n v="3"/>
    <n v="18"/>
    <s v="b"/>
    <n v="6"/>
    <n v="5"/>
    <n v="23"/>
    <n v="5"/>
    <n v="0"/>
    <n v="0"/>
    <m/>
    <n v="0"/>
    <n v="0"/>
    <n v="0"/>
    <m/>
    <n v="3000"/>
    <n v="2"/>
    <n v="500"/>
    <n v="500"/>
    <n v="500"/>
    <n v="1"/>
    <n v="0"/>
    <n v="0"/>
    <n v="0"/>
    <n v="0"/>
    <n v="0"/>
    <n v="0"/>
    <n v="0"/>
    <n v="0"/>
    <n v="0"/>
    <n v="1000"/>
    <n v="0"/>
    <n v="0"/>
    <n v="500"/>
    <n v="500"/>
    <n v="0"/>
    <n v="1"/>
    <n v="0"/>
    <n v="0"/>
    <n v="0"/>
    <n v="0"/>
    <n v="0"/>
    <n v="0"/>
    <n v="0"/>
    <n v="0"/>
    <n v="0"/>
    <n v="1000"/>
    <n v="1000"/>
    <n v="0"/>
    <x v="6"/>
    <x v="2"/>
    <x v="1"/>
    <n v="1"/>
    <n v="0"/>
    <n v="5000"/>
    <n v="5000"/>
    <n v="3"/>
    <n v="5"/>
    <n v="18"/>
    <s v="b"/>
    <s v="a"/>
    <s v="Ibrahim Mustapha"/>
    <n v="15"/>
    <n v="3.4"/>
    <n v="35"/>
    <n v="-3.5444990000000001"/>
    <n v="0"/>
    <n v="1"/>
    <n v="2"/>
    <n v="0"/>
    <s v="SSS1"/>
    <n v="3"/>
    <n v="0"/>
    <n v="2"/>
    <n v="2"/>
    <n v="3"/>
    <m/>
    <n v="2"/>
    <n v="0"/>
    <m/>
    <n v="2"/>
    <n v="0"/>
    <n v="0"/>
    <m/>
    <n v="0"/>
    <n v="0"/>
    <n v="0"/>
    <n v="5"/>
    <n v="12"/>
    <n v="8"/>
    <n v="2"/>
    <n v="2"/>
    <m/>
    <m/>
    <m/>
    <s v="muslim"/>
    <n v="1"/>
    <s v="mende"/>
    <n v="1"/>
    <n v="0"/>
    <n v="2"/>
    <n v="0"/>
    <n v="0"/>
    <n v="2"/>
    <n v="1"/>
    <n v="1996"/>
    <s v="Loui Bamsara"/>
    <m/>
    <m/>
    <m/>
    <m/>
    <m/>
    <m/>
    <n v="1"/>
    <n v="0"/>
    <n v="0"/>
    <n v="1"/>
    <n v="1996"/>
    <n v="2"/>
    <n v="2"/>
    <n v="0"/>
    <n v="0"/>
    <n v="0"/>
    <m/>
    <n v="0"/>
    <n v="0"/>
    <n v="0"/>
    <n v="0"/>
    <n v="0"/>
    <n v="0"/>
    <n v="0"/>
    <n v="0"/>
    <n v="1"/>
    <m/>
    <n v="1"/>
  </r>
  <r>
    <n v="3"/>
    <n v="19"/>
    <s v="b"/>
    <n v="6"/>
    <n v="7"/>
    <n v="24"/>
    <n v="6"/>
    <n v="0"/>
    <n v="0"/>
    <n v="0"/>
    <n v="0"/>
    <n v="0"/>
    <n v="0"/>
    <n v="7"/>
    <n v="30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0"/>
    <n v="1"/>
    <n v="10500"/>
    <n v="16500"/>
    <n v="17000"/>
    <n v="3"/>
    <n v="4"/>
    <n v="19"/>
    <s v="b"/>
    <s v="a"/>
    <s v="Noah Dumbuya"/>
    <n v="15"/>
    <n v="4"/>
    <n v="45"/>
    <n v="-2.0486170000000001"/>
    <n v="0"/>
    <n v="1"/>
    <n v="2"/>
    <n v="3800"/>
    <s v="SSS3"/>
    <n v="5"/>
    <n v="0"/>
    <n v="2"/>
    <n v="2"/>
    <n v="3"/>
    <m/>
    <n v="2"/>
    <n v="0"/>
    <n v="0"/>
    <n v="3"/>
    <n v="3"/>
    <n v="3"/>
    <m/>
    <n v="0"/>
    <n v="0"/>
    <n v="0"/>
    <n v="5"/>
    <n v="12"/>
    <n v="2"/>
    <n v="5"/>
    <n v="4"/>
    <m/>
    <m/>
    <m/>
    <s v="muslim"/>
    <n v="1"/>
    <s v="limbo"/>
    <n v="7"/>
    <n v="0"/>
    <n v="2"/>
    <n v="0"/>
    <n v="0"/>
    <n v="2"/>
    <n v="1"/>
    <n v="1996"/>
    <s v="Bandaura, small Bo"/>
    <m/>
    <m/>
    <m/>
    <m/>
    <m/>
    <m/>
    <n v="1"/>
    <n v="0"/>
    <n v="1"/>
    <n v="1"/>
    <n v="1996"/>
    <n v="2"/>
    <n v="2"/>
    <n v="0"/>
    <n v="0"/>
    <n v="1"/>
    <n v="3"/>
    <n v="0"/>
    <n v="0"/>
    <n v="1"/>
    <n v="0"/>
    <n v="0"/>
    <n v="0"/>
    <n v="0"/>
    <n v="1"/>
    <n v="1"/>
    <m/>
    <n v="1"/>
  </r>
  <r>
    <n v="3"/>
    <n v="20"/>
    <s v="a"/>
    <n v="5"/>
    <n v="8"/>
    <n v="17"/>
    <n v="7"/>
    <n v="0"/>
    <n v="0"/>
    <n v="0"/>
    <n v="0"/>
    <n v="0"/>
    <n v="0"/>
    <n v="7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600"/>
    <n v="400"/>
    <n v="200"/>
    <n v="0"/>
    <n v="0"/>
    <n v="1"/>
    <n v="1"/>
    <n v="0"/>
    <n v="1"/>
    <n v="0"/>
    <n v="0"/>
    <n v="1"/>
    <n v="0"/>
    <n v="2000"/>
    <n v="0"/>
    <n v="0"/>
    <x v="0"/>
    <x v="0"/>
    <x v="5"/>
    <n v="0"/>
    <n v="3500"/>
    <n v="9500"/>
    <n v="10000"/>
    <n v="3"/>
    <n v="6"/>
    <n v="20"/>
    <s v="a"/>
    <s v="b"/>
    <s v="Goba Francis"/>
    <n v="20"/>
    <n v="5.7"/>
    <n v="48"/>
    <n v="-0.31457970000000002"/>
    <n v="0"/>
    <n v="1"/>
    <n v="3"/>
    <n v="0"/>
    <s v="SSS2"/>
    <n v="4"/>
    <n v="0"/>
    <n v="2"/>
    <n v="2"/>
    <n v="3"/>
    <m/>
    <n v="1"/>
    <n v="45"/>
    <n v="1"/>
    <n v="4"/>
    <n v="1"/>
    <n v="1"/>
    <m/>
    <n v="0"/>
    <n v="0"/>
    <n v="0"/>
    <n v="4"/>
    <n v="12"/>
    <n v="6"/>
    <n v="2"/>
    <n v="4"/>
    <m/>
    <m/>
    <m/>
    <s v="christian"/>
    <n v="2"/>
    <s v="mende"/>
    <n v="1"/>
    <n v="1"/>
    <m/>
    <n v="1"/>
    <n v="1"/>
    <s v="aunt"/>
    <n v="1"/>
    <n v="1998"/>
    <s v="Blama"/>
    <n v="1998"/>
    <s v="kenema"/>
    <m/>
    <m/>
    <m/>
    <m/>
    <n v="1"/>
    <n v="1"/>
    <n v="1"/>
    <n v="1"/>
    <n v="1998"/>
    <n v="2"/>
    <n v="2"/>
    <n v="0"/>
    <n v="0"/>
    <n v="0"/>
    <m/>
    <n v="0"/>
    <n v="0"/>
    <n v="0"/>
    <n v="0"/>
    <n v="0"/>
    <n v="0"/>
    <n v="0"/>
    <n v="0"/>
    <n v="1"/>
    <m/>
    <n v="0"/>
  </r>
  <r>
    <n v="3"/>
    <n v="21"/>
    <s v="b"/>
    <n v="6"/>
    <n v="10"/>
    <n v="25"/>
    <n v="8"/>
    <n v="1"/>
    <n v="1"/>
    <n v="1"/>
    <n v="1"/>
    <n v="1"/>
    <n v="1"/>
    <n v="1"/>
    <n v="2500"/>
    <n v="1"/>
    <n v="600"/>
    <n v="400"/>
    <n v="500"/>
    <n v="1"/>
    <n v="1"/>
    <n v="1"/>
    <n v="1"/>
    <n v="0"/>
    <n v="0"/>
    <n v="1"/>
    <n v="0"/>
    <n v="0"/>
    <n v="0"/>
    <n v="1000"/>
    <n v="1000"/>
    <n v="1000"/>
    <n v="700"/>
    <n v="300"/>
    <n v="500"/>
    <n v="1"/>
    <n v="1"/>
    <n v="1"/>
    <n v="1"/>
    <n v="0"/>
    <n v="0"/>
    <n v="1"/>
    <n v="0"/>
    <n v="0"/>
    <n v="0"/>
    <n v="1000"/>
    <n v="1000"/>
    <n v="0"/>
    <x v="6"/>
    <x v="2"/>
    <x v="2"/>
    <n v="1"/>
    <n v="0"/>
    <n v="5600"/>
    <n v="6000"/>
    <n v="3"/>
    <n v="1"/>
    <n v="21"/>
    <s v="b"/>
    <s v="a"/>
    <s v="solomon S Fatormen"/>
    <n v="18"/>
    <n v="5.2"/>
    <n v="55"/>
    <n v="-4.5390899999999998E-2"/>
    <n v="0"/>
    <n v="1"/>
    <n v="1"/>
    <n v="0"/>
    <s v="SSS2"/>
    <n v="4"/>
    <n v="0"/>
    <n v="2"/>
    <n v="2"/>
    <n v="3"/>
    <m/>
    <n v="1"/>
    <n v="90"/>
    <n v="0"/>
    <n v="4"/>
    <n v="4"/>
    <n v="4"/>
    <m/>
    <n v="0"/>
    <n v="0"/>
    <n v="0"/>
    <n v="5"/>
    <n v="15"/>
    <n v="8"/>
    <n v="2"/>
    <n v="5"/>
    <m/>
    <m/>
    <m/>
    <s v="christian"/>
    <n v="2"/>
    <s v="mende"/>
    <n v="1"/>
    <n v="0"/>
    <n v="2"/>
    <n v="1"/>
    <n v="1"/>
    <s v="they came to him in his sleep"/>
    <n v="1"/>
    <n v="1996"/>
    <s v="out of small bo"/>
    <n v="1998"/>
    <s v="Ngowa"/>
    <m/>
    <m/>
    <m/>
    <m/>
    <n v="1"/>
    <n v="0"/>
    <n v="1"/>
    <n v="0"/>
    <n v="1998"/>
    <n v="2"/>
    <n v="2"/>
    <n v="0"/>
    <n v="0"/>
    <n v="0"/>
    <m/>
    <n v="0"/>
    <n v="0"/>
    <n v="0"/>
    <n v="0"/>
    <n v="0"/>
    <n v="0"/>
    <n v="0"/>
    <n v="0"/>
    <n v="1"/>
    <m/>
    <n v="1"/>
  </r>
  <r>
    <n v="3"/>
    <n v="22"/>
    <s v="b"/>
    <n v="6"/>
    <n v="1"/>
    <n v="26"/>
    <n v="9"/>
    <n v="0"/>
    <n v="0"/>
    <n v="0"/>
    <n v="0"/>
    <n v="0"/>
    <n v="0"/>
    <n v="7"/>
    <n v="3000"/>
    <n v="2"/>
    <n v="500"/>
    <n v="500"/>
    <n v="5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0"/>
    <n v="0"/>
    <n v="1"/>
    <n v="0"/>
    <n v="0"/>
    <n v="1"/>
    <n v="0"/>
    <n v="0"/>
    <n v="1000"/>
    <n v="1000"/>
    <n v="0"/>
    <x v="0"/>
    <x v="0"/>
    <x v="0"/>
    <n v="0"/>
    <n v="3500"/>
    <n v="9500"/>
    <n v="10000"/>
    <n v="3"/>
    <n v="5"/>
    <n v="22"/>
    <s v="b"/>
    <s v="a"/>
    <s v="Abubater mustapha"/>
    <n v="16"/>
    <n v="3.4"/>
    <n v="56"/>
    <n v="-1.4685710000000001"/>
    <n v="0"/>
    <n v="1"/>
    <n v="2"/>
    <n v="0"/>
    <s v="SSS1"/>
    <n v="3"/>
    <n v="0"/>
    <n v="2"/>
    <n v="2"/>
    <n v="3"/>
    <m/>
    <n v="1"/>
    <n v="90"/>
    <n v="0"/>
    <n v="4"/>
    <n v="4"/>
    <n v="4"/>
    <m/>
    <n v="1"/>
    <n v="0"/>
    <n v="1"/>
    <n v="4"/>
    <n v="12"/>
    <n v="4"/>
    <n v="5"/>
    <n v="3"/>
    <m/>
    <m/>
    <m/>
    <s v="muslim"/>
    <n v="1"/>
    <s v="mende"/>
    <n v="1"/>
    <n v="0"/>
    <n v="2"/>
    <n v="0"/>
    <n v="0"/>
    <n v="2"/>
    <n v="1"/>
    <n v="1998"/>
    <s v="small bo"/>
    <n v="1999"/>
    <s v="Kakua"/>
    <m/>
    <m/>
    <m/>
    <m/>
    <n v="1"/>
    <n v="0"/>
    <n v="1"/>
    <n v="1"/>
    <n v="2002"/>
    <n v="2"/>
    <n v="2"/>
    <n v="0"/>
    <n v="0"/>
    <n v="0"/>
    <m/>
    <n v="0"/>
    <n v="0"/>
    <n v="0"/>
    <n v="0"/>
    <n v="0"/>
    <n v="0"/>
    <n v="0"/>
    <n v="0"/>
    <n v="1"/>
    <m/>
    <n v="0"/>
  </r>
  <r>
    <n v="3"/>
    <n v="23"/>
    <s v="a"/>
    <n v="5"/>
    <n v="9"/>
    <n v="18"/>
    <n v="26"/>
    <n v="1"/>
    <n v="1"/>
    <n v="1"/>
    <n v="1"/>
    <n v="1"/>
    <n v="1"/>
    <n v="1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1000"/>
    <n v="0"/>
    <n v="500"/>
    <n v="0"/>
    <n v="0"/>
    <n v="1"/>
    <n v="1"/>
    <n v="0"/>
    <n v="1"/>
    <n v="0"/>
    <n v="0"/>
    <n v="1"/>
    <n v="0"/>
    <n v="2000"/>
    <n v="0"/>
    <n v="0"/>
    <x v="1"/>
    <x v="1"/>
    <x v="1"/>
    <n v="0"/>
    <n v="3000"/>
    <n v="8500"/>
    <n v="9000"/>
    <n v="3"/>
    <n v="2"/>
    <n v="23"/>
    <s v="a"/>
    <s v="b"/>
    <s v="Foday Grassama"/>
    <n v="15"/>
    <m/>
    <n v="52"/>
    <m/>
    <n v="0"/>
    <n v="1"/>
    <n v="3"/>
    <n v="7200"/>
    <s v="SSS2"/>
    <n v="4"/>
    <n v="0"/>
    <n v="2"/>
    <n v="2"/>
    <n v="3"/>
    <m/>
    <n v="1"/>
    <n v="90"/>
    <n v="0"/>
    <n v="2"/>
    <n v="4"/>
    <n v="4"/>
    <m/>
    <n v="0"/>
    <n v="0"/>
    <n v="0"/>
    <n v="4"/>
    <n v="13"/>
    <n v="4"/>
    <n v="5"/>
    <n v="4"/>
    <m/>
    <m/>
    <m/>
    <s v="muslim"/>
    <n v="1"/>
    <s v="mandingo"/>
    <n v="4"/>
    <n v="0"/>
    <n v="2"/>
    <n v="0"/>
    <n v="0"/>
    <n v="2"/>
    <n v="1"/>
    <m/>
    <m/>
    <m/>
    <m/>
    <m/>
    <m/>
    <m/>
    <m/>
    <n v="0"/>
    <n v="0"/>
    <n v="0"/>
    <n v="0"/>
    <m/>
    <n v="2"/>
    <n v="2"/>
    <n v="0"/>
    <n v="0"/>
    <n v="1"/>
    <n v="4"/>
    <n v="0"/>
    <n v="1"/>
    <n v="0"/>
    <n v="0"/>
    <n v="0"/>
    <n v="0"/>
    <n v="1"/>
    <n v="1"/>
    <n v="1"/>
    <m/>
    <n v="0"/>
  </r>
  <r>
    <n v="3"/>
    <n v="24"/>
    <s v="a"/>
    <n v="5"/>
    <n v="11"/>
    <n v="19"/>
    <n v="11"/>
    <n v="0"/>
    <n v="0"/>
    <n v="1"/>
    <n v="1"/>
    <n v="1"/>
    <n v="1"/>
    <n v="3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3"/>
    <n v="1"/>
    <n v="10500"/>
    <n v="15000"/>
    <n v="15000"/>
    <n v="3"/>
    <n v="6"/>
    <n v="24"/>
    <s v="a"/>
    <s v="b"/>
    <s v="Alhaji Eric Mustapha"/>
    <n v="15"/>
    <n v="6"/>
    <n v="55"/>
    <n v="0.63106890000000004"/>
    <n v="0"/>
    <n v="1"/>
    <n v="3"/>
    <n v="0"/>
    <s v="SSS2"/>
    <n v="4"/>
    <n v="0"/>
    <n v="2"/>
    <n v="2"/>
    <n v="3"/>
    <m/>
    <n v="1"/>
    <n v="90"/>
    <n v="0"/>
    <n v="1"/>
    <n v="20"/>
    <n v="6"/>
    <m/>
    <n v="0"/>
    <n v="0"/>
    <n v="0"/>
    <n v="3"/>
    <n v="12"/>
    <n v="3"/>
    <n v="6"/>
    <n v="3"/>
    <m/>
    <m/>
    <m/>
    <s v="muslim"/>
    <n v="1"/>
    <s v="mende"/>
    <n v="1"/>
    <n v="0"/>
    <s v="i dont believe"/>
    <n v="0"/>
    <n v="0"/>
    <n v="2"/>
    <n v="0"/>
    <m/>
    <m/>
    <m/>
    <m/>
    <m/>
    <m/>
    <m/>
    <m/>
    <n v="0"/>
    <n v="0"/>
    <n v="0"/>
    <n v="0"/>
    <m/>
    <n v="2"/>
    <n v="2"/>
    <n v="0"/>
    <n v="0"/>
    <n v="0"/>
    <m/>
    <n v="0"/>
    <n v="0"/>
    <n v="0"/>
    <n v="0"/>
    <n v="0"/>
    <n v="0"/>
    <n v="0"/>
    <n v="0"/>
    <n v="1"/>
    <m/>
    <n v="1"/>
  </r>
  <r>
    <n v="3"/>
    <n v="25"/>
    <s v="a"/>
    <n v="5"/>
    <n v="12"/>
    <n v="21"/>
    <n v="12"/>
    <n v="0"/>
    <n v="0"/>
    <n v="0"/>
    <n v="1"/>
    <n v="1"/>
    <n v="1"/>
    <n v="4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0"/>
    <n v="500"/>
    <n v="500"/>
    <n v="300"/>
    <n v="1"/>
    <n v="1"/>
    <n v="1"/>
    <n v="1"/>
    <n v="0"/>
    <n v="0"/>
    <n v="1"/>
    <n v="0"/>
    <n v="0"/>
    <n v="0"/>
    <n v="1000"/>
    <n v="1000"/>
    <n v="0"/>
    <x v="0"/>
    <x v="0"/>
    <x v="0"/>
    <n v="0"/>
    <n v="3500"/>
    <n v="8000"/>
    <n v="8000"/>
    <n v="3"/>
    <n v="3"/>
    <n v="25"/>
    <s v="a"/>
    <s v="b"/>
    <s v="mohammed momoh"/>
    <n v="24"/>
    <n v="5.5"/>
    <n v="51"/>
    <n v="-0.1871333"/>
    <n v="0"/>
    <n v="1"/>
    <n v="3"/>
    <n v="35000"/>
    <s v="SSS3"/>
    <n v="5"/>
    <n v="0"/>
    <n v="2"/>
    <n v="2"/>
    <n v="3"/>
    <m/>
    <n v="2"/>
    <n v="0"/>
    <n v="0"/>
    <n v="1"/>
    <n v="3"/>
    <n v="3"/>
    <m/>
    <n v="1"/>
    <n v="0"/>
    <n v="1"/>
    <n v="3"/>
    <n v="12"/>
    <n v="9"/>
    <n v="2"/>
    <n v="1"/>
    <m/>
    <m/>
    <m/>
    <s v="muslim"/>
    <n v="1"/>
    <s v="mende"/>
    <n v="1"/>
    <n v="0"/>
    <n v="2"/>
    <n v="1"/>
    <n v="1"/>
    <s v="my friend dreamed he ate raw meat and the morning his stomach swell"/>
    <n v="1"/>
    <n v="1993"/>
    <s v="kono"/>
    <n v="1993"/>
    <s v="nongoula"/>
    <m/>
    <m/>
    <m/>
    <m/>
    <n v="1"/>
    <n v="1"/>
    <n v="1"/>
    <n v="1"/>
    <n v="1995"/>
    <n v="2"/>
    <n v="2"/>
    <n v="0"/>
    <n v="1"/>
    <n v="1"/>
    <n v="4"/>
    <n v="0"/>
    <n v="1"/>
    <n v="0"/>
    <n v="0"/>
    <n v="0"/>
    <n v="0"/>
    <n v="1"/>
    <n v="1"/>
    <n v="1"/>
    <m/>
    <n v="0"/>
  </r>
  <r>
    <n v="3"/>
    <n v="26"/>
    <s v="a"/>
    <n v="5"/>
    <n v="1"/>
    <n v="22"/>
    <n v="10"/>
    <n v="0"/>
    <n v="0"/>
    <n v="0"/>
    <n v="1"/>
    <n v="1"/>
    <n v="1"/>
    <n v="4"/>
    <n v="2500"/>
    <n v="2"/>
    <n v="600"/>
    <n v="400"/>
    <n v="500"/>
    <n v="0"/>
    <n v="0"/>
    <n v="1"/>
    <n v="1"/>
    <n v="0"/>
    <n v="1"/>
    <n v="0"/>
    <n v="0"/>
    <n v="1"/>
    <n v="0"/>
    <n v="1000"/>
    <n v="0"/>
    <n v="1000"/>
    <n v="500"/>
    <n v="500"/>
    <n v="500"/>
    <n v="0"/>
    <n v="0"/>
    <n v="1"/>
    <n v="1"/>
    <n v="0"/>
    <n v="1"/>
    <n v="0"/>
    <n v="0"/>
    <n v="1"/>
    <n v="0"/>
    <n v="2000"/>
    <n v="0"/>
    <n v="0"/>
    <x v="1"/>
    <x v="1"/>
    <x v="0"/>
    <n v="1"/>
    <n v="0"/>
    <n v="5600"/>
    <n v="6000"/>
    <n v="3"/>
    <n v="4"/>
    <n v="26"/>
    <s v="a"/>
    <s v="b"/>
    <s v="Bockarie Kalahai"/>
    <n v="26"/>
    <n v="6"/>
    <n v="55"/>
    <n v="0.63106890000000004"/>
    <n v="0"/>
    <n v="1"/>
    <n v="4"/>
    <n v="5400"/>
    <s v="SSS2"/>
    <n v="4"/>
    <n v="0"/>
    <n v="2"/>
    <n v="2"/>
    <n v="3"/>
    <m/>
    <n v="1"/>
    <n v="90"/>
    <n v="1"/>
    <n v="4"/>
    <n v="4"/>
    <n v="4"/>
    <m/>
    <n v="1"/>
    <n v="0"/>
    <n v="1"/>
    <n v="5"/>
    <n v="12"/>
    <n v="5"/>
    <n v="4"/>
    <n v="1"/>
    <m/>
    <m/>
    <m/>
    <s v="muslim"/>
    <n v="1"/>
    <s v="mende"/>
    <n v="1"/>
    <n v="0"/>
    <n v="2"/>
    <n v="0"/>
    <n v="0"/>
    <n v="2"/>
    <n v="1"/>
    <n v="1994"/>
    <s v="Blama, small chiefdom"/>
    <m/>
    <m/>
    <m/>
    <m/>
    <m/>
    <m/>
    <n v="1"/>
    <n v="1"/>
    <n v="1"/>
    <n v="1"/>
    <n v="1996"/>
    <n v="2"/>
    <n v="2"/>
    <n v="0"/>
    <n v="0"/>
    <n v="1"/>
    <n v="5"/>
    <n v="1"/>
    <n v="0"/>
    <n v="0"/>
    <n v="0"/>
    <n v="0"/>
    <n v="0"/>
    <n v="1"/>
    <n v="1"/>
    <n v="1"/>
    <m/>
    <n v="1"/>
  </r>
  <r>
    <n v="4"/>
    <n v="1"/>
    <s v="b"/>
    <n v="8"/>
    <n v="11"/>
    <n v="2"/>
    <n v="14"/>
    <n v="0"/>
    <n v="0"/>
    <n v="0"/>
    <n v="0"/>
    <n v="0"/>
    <n v="0"/>
    <n v="7"/>
    <n v="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0"/>
    <n v="0"/>
    <n v="1"/>
    <n v="1"/>
    <n v="0"/>
    <n v="1"/>
    <n v="0"/>
    <n v="0"/>
    <n v="1"/>
    <n v="0"/>
    <n v="1000"/>
    <n v="0"/>
    <n v="0"/>
    <x v="3"/>
    <x v="3"/>
    <x v="3"/>
    <n v="1"/>
    <n v="13500"/>
    <n v="16500"/>
    <n v="17000"/>
    <n v="4"/>
    <n v="6"/>
    <n v="1"/>
    <s v="b"/>
    <s v="a"/>
    <s v="Kabba Aruna"/>
    <n v="20"/>
    <n v="5"/>
    <n v="60"/>
    <n v="0.27976289999999998"/>
    <n v="2"/>
    <n v="1"/>
    <n v="3"/>
    <n v="30000"/>
    <s v="SSS3"/>
    <n v="5"/>
    <n v="0"/>
    <m/>
    <n v="2"/>
    <n v="0"/>
    <m/>
    <n v="1"/>
    <n v="90"/>
    <n v="0"/>
    <n v="1"/>
    <n v="1"/>
    <n v="1"/>
    <m/>
    <n v="0"/>
    <n v="0"/>
    <n v="0"/>
    <n v="4"/>
    <n v="12"/>
    <n v="0"/>
    <n v="0"/>
    <n v="11"/>
    <m/>
    <m/>
    <m/>
    <s v="muslim"/>
    <n v="1"/>
    <s v="mende"/>
    <n v="1"/>
    <n v="0"/>
    <m/>
    <n v="0"/>
    <n v="0"/>
    <m/>
    <n v="1"/>
    <n v="1996"/>
    <s v="Kakua"/>
    <m/>
    <m/>
    <m/>
    <m/>
    <m/>
    <m/>
    <n v="1"/>
    <n v="0"/>
    <n v="0"/>
    <n v="1"/>
    <n v="1996"/>
    <n v="2"/>
    <m/>
    <n v="0"/>
    <n v="0"/>
    <n v="1"/>
    <n v="5"/>
    <n v="1"/>
    <n v="0"/>
    <n v="0"/>
    <n v="0"/>
    <n v="0"/>
    <n v="0"/>
    <n v="1"/>
    <n v="1"/>
    <n v="2"/>
    <n v="1"/>
    <m/>
  </r>
  <r>
    <n v="4"/>
    <n v="2"/>
    <s v="a"/>
    <n v="7"/>
    <n v="17"/>
    <n v="1"/>
    <n v="15"/>
    <n v="0"/>
    <n v="0"/>
    <n v="0"/>
    <n v="1"/>
    <n v="1"/>
    <n v="1"/>
    <n v="4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8"/>
    <x v="3"/>
    <x v="5"/>
    <n v="0"/>
    <n v="4000"/>
    <n v="9500"/>
    <n v="10000"/>
    <n v="4"/>
    <n v="2"/>
    <n v="2"/>
    <s v="a"/>
    <s v="b"/>
    <s v="Abulraman Koroma"/>
    <n v="18"/>
    <n v="5.6"/>
    <n v="65"/>
    <n v="1.2813760000000001"/>
    <n v="2"/>
    <n v="1"/>
    <n v="2"/>
    <n v="1700"/>
    <s v="SSS2"/>
    <n v="4"/>
    <n v="0"/>
    <m/>
    <n v="2"/>
    <n v="1"/>
    <m/>
    <n v="1"/>
    <n v="45"/>
    <n v="1"/>
    <n v="3"/>
    <n v="3"/>
    <n v="3"/>
    <m/>
    <n v="0"/>
    <n v="0"/>
    <n v="0"/>
    <n v="5"/>
    <n v="11"/>
    <n v="2"/>
    <n v="5"/>
    <n v="9"/>
    <m/>
    <m/>
    <m/>
    <s v="muslim"/>
    <n v="1"/>
    <s v="temne"/>
    <n v="2"/>
    <n v="0"/>
    <m/>
    <n v="0"/>
    <n v="0"/>
    <m/>
    <n v="1"/>
    <m/>
    <s v="Blama"/>
    <m/>
    <m/>
    <m/>
    <m/>
    <m/>
    <m/>
    <n v="1"/>
    <n v="0"/>
    <n v="0"/>
    <n v="1"/>
    <m/>
    <n v="2"/>
    <m/>
    <n v="0"/>
    <n v="0"/>
    <n v="0"/>
    <m/>
    <n v="0"/>
    <n v="0"/>
    <n v="0"/>
    <n v="0"/>
    <n v="0"/>
    <n v="0"/>
    <n v="0"/>
    <n v="0"/>
    <n v="2"/>
    <n v="0"/>
    <m/>
  </r>
  <r>
    <n v="4"/>
    <n v="3"/>
    <s v="b"/>
    <n v="8"/>
    <n v="12"/>
    <n v="4"/>
    <n v="16"/>
    <n v="0"/>
    <n v="0"/>
    <n v="0"/>
    <n v="0"/>
    <n v="1"/>
    <n v="1"/>
    <n v="5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3"/>
    <x v="3"/>
    <x v="3"/>
    <n v="0"/>
    <n v="4500"/>
    <n v="10000"/>
    <n v="10000"/>
    <n v="4"/>
    <n v="4"/>
    <n v="3"/>
    <s v="b"/>
    <s v="a"/>
    <s v="Lahai Kamara"/>
    <n v="16"/>
    <n v="5"/>
    <n v="45"/>
    <n v="-1.2030430000000001"/>
    <n v="2"/>
    <n v="1"/>
    <n v="3"/>
    <n v="0"/>
    <s v="SSS3"/>
    <n v="5"/>
    <n v="0"/>
    <m/>
    <n v="2"/>
    <n v="0"/>
    <m/>
    <n v="1"/>
    <n v="90"/>
    <n v="0"/>
    <n v="2"/>
    <n v="2"/>
    <n v="2"/>
    <m/>
    <n v="0"/>
    <n v="0"/>
    <n v="0"/>
    <n v="5"/>
    <n v="15"/>
    <n v="1"/>
    <n v="3"/>
    <n v="10"/>
    <m/>
    <m/>
    <m/>
    <s v="muslim"/>
    <n v="1"/>
    <s v="mandingo"/>
    <n v="4"/>
    <n v="0"/>
    <m/>
    <n v="0"/>
    <n v="0"/>
    <m/>
    <n v="1"/>
    <n v="1998"/>
    <s v="Blama, Small Bo"/>
    <m/>
    <m/>
    <m/>
    <m/>
    <m/>
    <m/>
    <n v="1"/>
    <n v="0"/>
    <n v="0"/>
    <n v="1"/>
    <n v="1998"/>
    <n v="2"/>
    <m/>
    <n v="0"/>
    <n v="0"/>
    <n v="0"/>
    <m/>
    <n v="0"/>
    <n v="0"/>
    <n v="0"/>
    <n v="0"/>
    <n v="0"/>
    <n v="0"/>
    <n v="0"/>
    <n v="0"/>
    <n v="2"/>
    <n v="0"/>
    <m/>
  </r>
  <r>
    <n v="4"/>
    <n v="4"/>
    <s v="a"/>
    <n v="7"/>
    <n v="18"/>
    <n v="3"/>
    <n v="17"/>
    <n v="0"/>
    <n v="0"/>
    <n v="0"/>
    <n v="0"/>
    <n v="0"/>
    <n v="1"/>
    <n v="6"/>
    <n v="2500"/>
    <n v="2"/>
    <n v="200"/>
    <n v="800"/>
    <n v="500"/>
    <n v="1"/>
    <n v="1"/>
    <n v="0"/>
    <n v="1"/>
    <n v="1"/>
    <n v="0"/>
    <n v="0"/>
    <n v="0"/>
    <n v="0"/>
    <n v="0"/>
    <n v="2000"/>
    <n v="3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3"/>
    <n v="0"/>
    <n v="3500"/>
    <n v="9700"/>
    <n v="10000"/>
    <n v="4"/>
    <n v="1"/>
    <n v="4"/>
    <s v="a"/>
    <s v="b"/>
    <s v="Bella Alhaji"/>
    <n v="16"/>
    <n v="4.7"/>
    <n v="42"/>
    <n v="-1.753277"/>
    <n v="2"/>
    <n v="1"/>
    <n v="3"/>
    <n v="3800"/>
    <s v="SSS2"/>
    <n v="4"/>
    <n v="0"/>
    <m/>
    <n v="2"/>
    <n v="1"/>
    <m/>
    <n v="1"/>
    <n v="55"/>
    <n v="0"/>
    <n v="3"/>
    <n v="2"/>
    <n v="2"/>
    <m/>
    <n v="0"/>
    <n v="0"/>
    <n v="0"/>
    <n v="5"/>
    <n v="15"/>
    <n v="4"/>
    <n v="6"/>
    <n v="0"/>
    <m/>
    <m/>
    <m/>
    <s v="muslim"/>
    <n v="1"/>
    <s v="Fula"/>
    <n v="3"/>
    <n v="0"/>
    <m/>
    <n v="1"/>
    <n v="1"/>
    <s v="They gave him witch to be part of them"/>
    <n v="1"/>
    <n v="1998"/>
    <s v="Ngowa"/>
    <m/>
    <m/>
    <m/>
    <m/>
    <m/>
    <m/>
    <n v="1"/>
    <n v="0"/>
    <n v="1"/>
    <n v="1"/>
    <n v="1998"/>
    <n v="2"/>
    <n v="2"/>
    <n v="0"/>
    <n v="0"/>
    <n v="1"/>
    <n v="5"/>
    <n v="1"/>
    <n v="0"/>
    <n v="0"/>
    <n v="0"/>
    <n v="0"/>
    <n v="0"/>
    <n v="1"/>
    <n v="1"/>
    <n v="1"/>
    <m/>
    <n v="0"/>
  </r>
  <r>
    <n v="4"/>
    <n v="5"/>
    <s v="b"/>
    <n v="8"/>
    <n v="13"/>
    <n v="7"/>
    <n v="18"/>
    <n v="0"/>
    <n v="0"/>
    <n v="1"/>
    <n v="1"/>
    <n v="1"/>
    <n v="1"/>
    <n v="3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300"/>
    <n v="1"/>
    <n v="1"/>
    <n v="1"/>
    <n v="1"/>
    <n v="0"/>
    <n v="0"/>
    <n v="1"/>
    <n v="0"/>
    <n v="0"/>
    <n v="0"/>
    <n v="1000"/>
    <n v="1000"/>
    <n v="0"/>
    <x v="3"/>
    <x v="3"/>
    <x v="5"/>
    <n v="0"/>
    <n v="4500"/>
    <n v="10000"/>
    <n v="10000"/>
    <n v="4"/>
    <n v="5"/>
    <n v="5"/>
    <s v="b"/>
    <s v="a"/>
    <s v="Issa Kamara"/>
    <n v="19"/>
    <n v="4.5"/>
    <n v="60"/>
    <n v="-0.1430244"/>
    <n v="2"/>
    <n v="1"/>
    <n v="2"/>
    <n v="0"/>
    <s v="SSS3"/>
    <n v="5"/>
    <n v="0"/>
    <m/>
    <n v="2"/>
    <n v="0"/>
    <m/>
    <n v="1"/>
    <n v="90"/>
    <n v="1"/>
    <n v="1"/>
    <n v="1"/>
    <n v="1"/>
    <m/>
    <n v="0"/>
    <n v="0"/>
    <n v="0"/>
    <n v="5"/>
    <n v="13"/>
    <n v="8"/>
    <n v="3"/>
    <n v="2"/>
    <m/>
    <m/>
    <m/>
    <s v="muslim"/>
    <n v="1"/>
    <s v="Mandingo/Temne"/>
    <d v="2011-02-04T00:00:00"/>
    <n v="1"/>
    <s v="Somebody at our house confessed"/>
    <n v="1"/>
    <n v="1"/>
    <s v="Through small problem"/>
    <n v="1"/>
    <s v="1995-1996"/>
    <s v="Liberia"/>
    <m/>
    <m/>
    <m/>
    <m/>
    <m/>
    <m/>
    <n v="1"/>
    <n v="1"/>
    <n v="1"/>
    <n v="1"/>
    <s v="1999-2000"/>
    <n v="2"/>
    <m/>
    <n v="0"/>
    <n v="0"/>
    <n v="1"/>
    <n v="3"/>
    <n v="0"/>
    <n v="0"/>
    <n v="1"/>
    <n v="0"/>
    <n v="0"/>
    <n v="0"/>
    <n v="0"/>
    <n v="1"/>
    <n v="2"/>
    <n v="0"/>
    <m/>
  </r>
  <r>
    <n v="4"/>
    <n v="7"/>
    <s v="a"/>
    <n v="7"/>
    <n v="19"/>
    <n v="5"/>
    <n v="20"/>
    <n v="0"/>
    <n v="1"/>
    <n v="1"/>
    <n v="1"/>
    <n v="1"/>
    <n v="1"/>
    <n v="2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700"/>
    <n v="300"/>
    <n v="500"/>
    <n v="1"/>
    <n v="1"/>
    <n v="1"/>
    <n v="1"/>
    <n v="0"/>
    <n v="0"/>
    <n v="1"/>
    <n v="0"/>
    <n v="0"/>
    <n v="0"/>
    <n v="1000"/>
    <n v="1000"/>
    <n v="0"/>
    <x v="0"/>
    <x v="0"/>
    <x v="3"/>
    <n v="0"/>
    <n v="3500"/>
    <n v="9000"/>
    <n v="9000"/>
    <n v="4"/>
    <n v="6"/>
    <n v="7"/>
    <s v="a"/>
    <s v="b"/>
    <s v="Bockarie Juana"/>
    <n v="18"/>
    <n v="5"/>
    <n v="66"/>
    <n v="0.87288529999999998"/>
    <n v="2"/>
    <n v="1"/>
    <n v="3"/>
    <n v="30000"/>
    <s v="SSS3"/>
    <n v="5"/>
    <n v="0"/>
    <m/>
    <n v="2"/>
    <n v="1"/>
    <m/>
    <n v="1"/>
    <n v="30"/>
    <n v="0"/>
    <n v="1"/>
    <n v="1"/>
    <n v="1"/>
    <m/>
    <n v="0"/>
    <n v="0"/>
    <n v="0"/>
    <n v="4"/>
    <n v="12"/>
    <n v="2"/>
    <n v="3"/>
    <n v="7"/>
    <m/>
    <m/>
    <m/>
    <s v="muslim"/>
    <n v="1"/>
    <s v="mende"/>
    <n v="1"/>
    <n v="0"/>
    <m/>
    <n v="0"/>
    <n v="0"/>
    <m/>
    <n v="1"/>
    <n v="1998"/>
    <s v="Dia"/>
    <m/>
    <m/>
    <m/>
    <m/>
    <m/>
    <m/>
    <n v="1"/>
    <n v="1"/>
    <n v="1"/>
    <n v="1"/>
    <n v="1998"/>
    <n v="2"/>
    <n v="2"/>
    <n v="0"/>
    <n v="1"/>
    <n v="1"/>
    <n v="5"/>
    <n v="1"/>
    <n v="0"/>
    <n v="0"/>
    <n v="0"/>
    <n v="0"/>
    <n v="0"/>
    <n v="1"/>
    <n v="1"/>
    <n v="1"/>
    <m/>
    <n v="0"/>
  </r>
  <r>
    <n v="4"/>
    <n v="8"/>
    <s v="a"/>
    <n v="7"/>
    <n v="20"/>
    <n v="6"/>
    <n v="21"/>
    <n v="0"/>
    <n v="1"/>
    <n v="1"/>
    <n v="1"/>
    <n v="1"/>
    <n v="1"/>
    <n v="2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1"/>
    <x v="1"/>
    <x v="0"/>
    <n v="1"/>
    <n v="0"/>
    <n v="5500"/>
    <n v="6000"/>
    <n v="4"/>
    <n v="2"/>
    <n v="8"/>
    <s v="a"/>
    <s v="b"/>
    <s v="Eric Yankuba Mohai"/>
    <n v="19"/>
    <m/>
    <m/>
    <m/>
    <n v="2"/>
    <n v="1"/>
    <n v="2"/>
    <n v="10000"/>
    <s v="Polytechnic"/>
    <n v="6"/>
    <n v="0"/>
    <m/>
    <n v="2"/>
    <n v="1"/>
    <m/>
    <n v="1"/>
    <n v="90"/>
    <n v="1"/>
    <n v="2"/>
    <n v="2"/>
    <n v="2"/>
    <m/>
    <n v="1"/>
    <n v="1"/>
    <n v="3"/>
    <n v="5"/>
    <n v="18"/>
    <n v="6"/>
    <n v="0"/>
    <n v="12"/>
    <m/>
    <m/>
    <m/>
    <s v="christian"/>
    <n v="2"/>
    <s v="mende"/>
    <n v="1"/>
    <n v="1"/>
    <s v="Yes, experience heat in my feet due to someone place something in my shoes"/>
    <n v="1"/>
    <n v="1"/>
    <s v="my sister had epilepsy"/>
    <n v="1"/>
    <s v="1998 - 1999"/>
    <s v="Nogowa"/>
    <m/>
    <m/>
    <m/>
    <m/>
    <m/>
    <m/>
    <n v="1"/>
    <n v="0"/>
    <n v="0"/>
    <n v="1"/>
    <n v="1999"/>
    <n v="2"/>
    <m/>
    <n v="0"/>
    <n v="0"/>
    <n v="0"/>
    <m/>
    <n v="0"/>
    <n v="0"/>
    <n v="0"/>
    <n v="0"/>
    <n v="0"/>
    <n v="0"/>
    <n v="0"/>
    <n v="0"/>
    <n v="1"/>
    <m/>
    <n v="1"/>
  </r>
  <r>
    <n v="4"/>
    <n v="9"/>
    <s v="b"/>
    <n v="8"/>
    <n v="24"/>
    <n v="14"/>
    <n v="22"/>
    <n v="0"/>
    <n v="0"/>
    <n v="0"/>
    <n v="0"/>
    <n v="1"/>
    <n v="1"/>
    <n v="5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3000"/>
    <n v="500"/>
    <n v="500"/>
    <n v="500"/>
    <n v="1"/>
    <n v="1"/>
    <n v="1"/>
    <n v="1"/>
    <n v="0"/>
    <n v="0"/>
    <n v="1"/>
    <n v="0"/>
    <n v="0"/>
    <n v="0"/>
    <n v="1000"/>
    <n v="1000"/>
    <n v="0"/>
    <x v="1"/>
    <x v="1"/>
    <x v="1"/>
    <n v="1"/>
    <n v="0"/>
    <n v="7500"/>
    <n v="8000"/>
    <n v="4"/>
    <n v="1"/>
    <n v="9"/>
    <s v="b"/>
    <s v="a"/>
    <s v="Abubakar Jabbie"/>
    <n v="19"/>
    <n v="4.5"/>
    <n v="65"/>
    <n v="0.35124430000000001"/>
    <n v="2"/>
    <n v="1"/>
    <n v="3"/>
    <n v="80000"/>
    <s v="B.L Computer Studies"/>
    <n v="6"/>
    <n v="0"/>
    <m/>
    <n v="2"/>
    <n v="0"/>
    <m/>
    <n v="2"/>
    <m/>
    <m/>
    <n v="4"/>
    <s v="4 years"/>
    <n v="7"/>
    <m/>
    <n v="0"/>
    <n v="0"/>
    <n v="0"/>
    <n v="5"/>
    <n v="18"/>
    <n v="4"/>
    <n v="4"/>
    <n v="9"/>
    <m/>
    <m/>
    <m/>
    <s v="muslim"/>
    <n v="1"/>
    <s v="mandingo"/>
    <n v="4"/>
    <n v="1"/>
    <m/>
    <n v="1"/>
    <n v="1"/>
    <m/>
    <n v="1"/>
    <n v="1992"/>
    <s v="Lowe Bambura"/>
    <n v="1995"/>
    <s v="Karkova"/>
    <n v="1996"/>
    <s v="Out of SL"/>
    <m/>
    <m/>
    <n v="1"/>
    <n v="1"/>
    <n v="1"/>
    <n v="1"/>
    <n v="1994"/>
    <n v="2"/>
    <n v="2"/>
    <n v="0"/>
    <n v="0"/>
    <n v="0"/>
    <m/>
    <n v="0"/>
    <n v="0"/>
    <n v="0"/>
    <n v="0"/>
    <n v="0"/>
    <n v="0"/>
    <n v="0"/>
    <n v="0"/>
    <n v="2"/>
    <n v="1"/>
    <m/>
  </r>
  <r>
    <n v="4"/>
    <n v="10"/>
    <s v="b"/>
    <n v="8"/>
    <n v="25"/>
    <n v="16"/>
    <n v="23"/>
    <n v="0"/>
    <n v="0"/>
    <n v="1"/>
    <n v="0"/>
    <n v="1"/>
    <n v="0"/>
    <m/>
    <n v="0"/>
    <n v="2"/>
    <n v="600"/>
    <n v="400"/>
    <n v="500"/>
    <n v="1"/>
    <n v="1"/>
    <n v="0"/>
    <n v="0"/>
    <n v="1"/>
    <n v="0"/>
    <n v="0"/>
    <n v="1"/>
    <n v="0"/>
    <n v="0"/>
    <n v="2000"/>
    <n v="3000"/>
    <n v="1000"/>
    <n v="700"/>
    <n v="300"/>
    <n v="0"/>
    <n v="1"/>
    <n v="0"/>
    <n v="0"/>
    <n v="1"/>
    <n v="0"/>
    <n v="0"/>
    <n v="0"/>
    <n v="0"/>
    <n v="0"/>
    <n v="0"/>
    <n v="1000"/>
    <n v="0"/>
    <n v="0"/>
    <x v="0"/>
    <x v="0"/>
    <x v="5"/>
    <n v="0"/>
    <n v="3500"/>
    <n v="7600"/>
    <n v="8000"/>
    <n v="4"/>
    <n v="5"/>
    <n v="10"/>
    <s v="b"/>
    <s v="a"/>
    <s v="Mohamed Daboh"/>
    <n v="17"/>
    <n v="4"/>
    <n v="50"/>
    <n v="-1.554349"/>
    <n v="2"/>
    <n v="1"/>
    <n v="3"/>
    <n v="0"/>
    <s v="jss 3"/>
    <n v="2"/>
    <n v="0"/>
    <m/>
    <n v="2"/>
    <n v="0"/>
    <m/>
    <n v="1"/>
    <n v="20"/>
    <n v="0"/>
    <n v="3"/>
    <n v="1"/>
    <n v="1"/>
    <m/>
    <n v="1"/>
    <n v="0"/>
    <n v="1"/>
    <n v="4"/>
    <n v="18"/>
    <n v="10"/>
    <n v="5"/>
    <n v="3"/>
    <m/>
    <m/>
    <m/>
    <s v="muslim"/>
    <n v="1"/>
    <s v="mandingo"/>
    <n v="4"/>
    <n v="0"/>
    <m/>
    <n v="0"/>
    <n v="0"/>
    <m/>
    <n v="1"/>
    <n v="1998"/>
    <s v="Nongowa"/>
    <m/>
    <m/>
    <m/>
    <m/>
    <m/>
    <m/>
    <n v="1"/>
    <n v="0"/>
    <n v="1"/>
    <n v="1"/>
    <s v="1998 - 2000"/>
    <n v="2"/>
    <m/>
    <n v="0"/>
    <n v="0"/>
    <n v="0"/>
    <m/>
    <n v="0"/>
    <n v="0"/>
    <n v="0"/>
    <n v="0"/>
    <n v="0"/>
    <n v="0"/>
    <n v="0"/>
    <n v="0"/>
    <n v="2"/>
    <n v="0"/>
    <m/>
  </r>
  <r>
    <n v="4"/>
    <n v="11"/>
    <s v="b"/>
    <n v="8"/>
    <n v="1"/>
    <n v="17"/>
    <n v="24"/>
    <n v="0"/>
    <n v="0"/>
    <n v="1"/>
    <n v="1"/>
    <n v="1"/>
    <n v="1"/>
    <n v="3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400"/>
    <n v="1"/>
    <n v="1"/>
    <n v="1"/>
    <n v="1"/>
    <n v="0"/>
    <n v="0"/>
    <n v="1"/>
    <n v="0"/>
    <n v="0"/>
    <n v="0"/>
    <n v="1000"/>
    <n v="1000"/>
    <n v="0"/>
    <x v="8"/>
    <x v="3"/>
    <x v="3"/>
    <n v="0"/>
    <n v="4000"/>
    <n v="9500"/>
    <n v="10000"/>
    <n v="4"/>
    <n v="4"/>
    <n v="11"/>
    <s v="b"/>
    <s v="a"/>
    <s v="Arafan Sannoh"/>
    <n v="19"/>
    <n v="5"/>
    <n v="50"/>
    <n v="-0.70877429999999997"/>
    <n v="2"/>
    <n v="1"/>
    <n v="3"/>
    <n v="31000"/>
    <s v="SSS3"/>
    <n v="5"/>
    <n v="0"/>
    <m/>
    <n v="2"/>
    <n v="0"/>
    <m/>
    <n v="1"/>
    <n v="90"/>
    <n v="1"/>
    <n v="4"/>
    <n v="4"/>
    <n v="4"/>
    <m/>
    <n v="1"/>
    <n v="0"/>
    <n v="1"/>
    <n v="5"/>
    <n v="12"/>
    <n v="3"/>
    <n v="1"/>
    <n v="7"/>
    <m/>
    <m/>
    <m/>
    <s v="muslim"/>
    <n v="1"/>
    <s v="mandingo"/>
    <n v="4"/>
    <n v="1"/>
    <s v="I drank poisoned cow milk in a dream which resulted in severe stomach ache for some time, but thanks to God I have been cured."/>
    <n v="0"/>
    <n v="1"/>
    <m/>
    <n v="1"/>
    <s v="1994 - "/>
    <s v="Guinea"/>
    <m/>
    <m/>
    <m/>
    <m/>
    <m/>
    <m/>
    <n v="1"/>
    <n v="1"/>
    <n v="1"/>
    <n v="1"/>
    <n v="1994"/>
    <n v="2"/>
    <m/>
    <n v="0"/>
    <n v="0"/>
    <n v="1"/>
    <n v="5"/>
    <n v="1"/>
    <n v="0"/>
    <n v="0"/>
    <n v="0"/>
    <n v="0"/>
    <n v="0"/>
    <n v="1"/>
    <n v="1"/>
    <n v="1"/>
    <m/>
    <n v="0"/>
  </r>
  <r>
    <n v="4"/>
    <n v="12"/>
    <s v="b"/>
    <n v="8"/>
    <n v="3"/>
    <n v="18"/>
    <n v="25"/>
    <n v="0"/>
    <n v="1"/>
    <n v="1"/>
    <n v="1"/>
    <n v="1"/>
    <n v="1"/>
    <n v="2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1000"/>
    <n v="0"/>
    <n v="500"/>
    <n v="0"/>
    <n v="0"/>
    <n v="1"/>
    <n v="1"/>
    <n v="0"/>
    <n v="1"/>
    <n v="0"/>
    <n v="0"/>
    <n v="1"/>
    <n v="0"/>
    <n v="1000"/>
    <n v="0"/>
    <n v="0"/>
    <x v="1"/>
    <x v="1"/>
    <x v="1"/>
    <n v="0"/>
    <n v="3000"/>
    <n v="8500"/>
    <n v="9000"/>
    <n v="4"/>
    <n v="3"/>
    <n v="12"/>
    <s v="b"/>
    <s v="a"/>
    <s v="Mohamudu Jalloh"/>
    <n v="16"/>
    <m/>
    <n v="53"/>
    <m/>
    <n v="2"/>
    <n v="1"/>
    <n v="3"/>
    <n v="0"/>
    <s v="SSS3"/>
    <n v="5"/>
    <n v="0"/>
    <m/>
    <n v="2"/>
    <n v="0"/>
    <m/>
    <n v="1"/>
    <n v="53"/>
    <n v="0"/>
    <n v="2"/>
    <n v="2"/>
    <n v="2"/>
    <m/>
    <n v="0"/>
    <n v="0"/>
    <n v="0"/>
    <n v="3"/>
    <n v="12"/>
    <n v="10"/>
    <n v="1"/>
    <n v="1"/>
    <m/>
    <m/>
    <m/>
    <s v="muslim"/>
    <n v="1"/>
    <s v="Fula"/>
    <n v="3"/>
    <n v="0"/>
    <m/>
    <n v="0"/>
    <n v="0"/>
    <m/>
    <n v="0"/>
    <m/>
    <m/>
    <m/>
    <m/>
    <m/>
    <m/>
    <m/>
    <m/>
    <n v="0"/>
    <n v="0"/>
    <n v="0"/>
    <n v="0"/>
    <m/>
    <n v="2"/>
    <n v="2"/>
    <n v="0"/>
    <n v="0"/>
    <n v="0"/>
    <m/>
    <n v="0"/>
    <n v="0"/>
    <n v="0"/>
    <n v="0"/>
    <n v="0"/>
    <n v="0"/>
    <n v="0"/>
    <n v="0"/>
    <n v="1"/>
    <m/>
    <n v="0"/>
  </r>
  <r>
    <n v="4"/>
    <n v="13"/>
    <s v="b"/>
    <n v="8"/>
    <n v="5"/>
    <n v="19"/>
    <n v="26"/>
    <n v="0"/>
    <n v="1"/>
    <n v="1"/>
    <n v="1"/>
    <n v="1"/>
    <n v="1"/>
    <n v="2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1"/>
    <x v="1"/>
    <x v="0"/>
    <n v="0"/>
    <n v="3000"/>
    <n v="8500"/>
    <n v="9000"/>
    <n v="4"/>
    <n v="1"/>
    <n v="13"/>
    <s v="b"/>
    <s v="a"/>
    <s v="Foray Kallon"/>
    <n v="18"/>
    <n v="5.4"/>
    <n v="45"/>
    <n v="-0.86481300000000005"/>
    <n v="2"/>
    <n v="1"/>
    <n v="2"/>
    <n v="0"/>
    <s v="SSS2"/>
    <n v="4"/>
    <n v="0"/>
    <m/>
    <n v="2"/>
    <n v="0"/>
    <m/>
    <n v="1"/>
    <n v="90"/>
    <n v="0"/>
    <n v="2"/>
    <n v="2"/>
    <n v="2"/>
    <m/>
    <n v="0"/>
    <n v="0"/>
    <n v="0"/>
    <n v="5"/>
    <n v="10"/>
    <n v="5"/>
    <n v="0"/>
    <n v="3"/>
    <m/>
    <m/>
    <m/>
    <s v="muslim"/>
    <n v="1"/>
    <s v="mende"/>
    <n v="1"/>
    <n v="1"/>
    <s v="in my sleep at night"/>
    <n v="1"/>
    <n v="1"/>
    <m/>
    <n v="1"/>
    <n v="1996"/>
    <s v="Freetown"/>
    <n v="2000"/>
    <s v="Freetown"/>
    <m/>
    <m/>
    <m/>
    <m/>
    <n v="1"/>
    <n v="1"/>
    <n v="1"/>
    <n v="1"/>
    <n v="1996"/>
    <n v="2"/>
    <n v="2"/>
    <n v="0"/>
    <n v="0"/>
    <n v="1"/>
    <n v="5"/>
    <n v="1"/>
    <n v="0"/>
    <n v="0"/>
    <n v="0"/>
    <n v="0"/>
    <n v="0"/>
    <n v="1"/>
    <n v="1"/>
    <n v="1"/>
    <m/>
    <n v="0"/>
  </r>
  <r>
    <n v="4"/>
    <n v="14"/>
    <s v="a"/>
    <n v="7"/>
    <n v="21"/>
    <n v="9"/>
    <n v="1"/>
    <n v="1"/>
    <n v="1"/>
    <n v="1"/>
    <n v="1"/>
    <n v="1"/>
    <n v="1"/>
    <n v="1"/>
    <n v="2500"/>
    <n v="2"/>
    <n v="500"/>
    <n v="500"/>
    <n v="500"/>
    <n v="1"/>
    <n v="1"/>
    <n v="0"/>
    <n v="1"/>
    <n v="1"/>
    <n v="0"/>
    <n v="0"/>
    <n v="0"/>
    <n v="0"/>
    <n v="0"/>
    <n v="2000"/>
    <n v="3000"/>
    <n v="3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3"/>
    <n v="0"/>
    <n v="3500"/>
    <n v="12000"/>
    <n v="12000"/>
    <n v="4"/>
    <n v="5"/>
    <n v="14"/>
    <s v="a"/>
    <s v="b"/>
    <s v="Austin If"/>
    <n v="18"/>
    <n v="5"/>
    <n v="48"/>
    <n v="-0.90648169999999995"/>
    <n v="1"/>
    <n v="2"/>
    <n v="2"/>
    <n v="20000"/>
    <s v="jss 3"/>
    <n v="2"/>
    <n v="0"/>
    <m/>
    <n v="2"/>
    <n v="1"/>
    <m/>
    <n v="1"/>
    <n v="40"/>
    <n v="0"/>
    <n v="1"/>
    <n v="1"/>
    <n v="1"/>
    <m/>
    <n v="0"/>
    <n v="0"/>
    <n v="0"/>
    <n v="5"/>
    <n v="9"/>
    <n v="9"/>
    <n v="0"/>
    <n v="0"/>
    <m/>
    <m/>
    <m/>
    <s v="muslim"/>
    <n v="1"/>
    <s v="Kissi"/>
    <n v="6"/>
    <n v="0"/>
    <m/>
    <n v="0"/>
    <n v="0"/>
    <m/>
    <n v="1"/>
    <s v="1997 - 1998"/>
    <s v="Small Bo"/>
    <m/>
    <m/>
    <m/>
    <m/>
    <m/>
    <m/>
    <n v="1"/>
    <n v="0"/>
    <n v="0"/>
    <n v="1"/>
    <n v="1997"/>
    <n v="2"/>
    <m/>
    <n v="0"/>
    <n v="0"/>
    <n v="0"/>
    <m/>
    <n v="0"/>
    <n v="0"/>
    <n v="0"/>
    <n v="0"/>
    <n v="0"/>
    <n v="0"/>
    <n v="0"/>
    <n v="0"/>
    <n v="2"/>
    <n v="0"/>
    <m/>
  </r>
  <r>
    <n v="4"/>
    <n v="15"/>
    <s v="b"/>
    <n v="8"/>
    <n v="6"/>
    <n v="20"/>
    <n v="2"/>
    <n v="0"/>
    <n v="0"/>
    <n v="0"/>
    <n v="0"/>
    <n v="1"/>
    <n v="1"/>
    <n v="5"/>
    <n v="2500"/>
    <n v="1"/>
    <n v="500"/>
    <n v="500"/>
    <n v="500"/>
    <n v="1"/>
    <n v="1"/>
    <n v="0"/>
    <n v="1"/>
    <n v="1"/>
    <n v="0"/>
    <n v="0"/>
    <n v="0"/>
    <n v="0"/>
    <n v="0"/>
    <n v="2000"/>
    <n v="3000"/>
    <n v="1000"/>
    <n v="500"/>
    <n v="500"/>
    <n v="500"/>
    <n v="1"/>
    <n v="0"/>
    <n v="0"/>
    <n v="1"/>
    <n v="0"/>
    <n v="0"/>
    <n v="0"/>
    <n v="0"/>
    <n v="0"/>
    <n v="0"/>
    <n v="1000"/>
    <n v="0"/>
    <n v="0"/>
    <x v="4"/>
    <x v="4"/>
    <x v="4"/>
    <n v="0"/>
    <n v="2500"/>
    <n v="9000"/>
    <n v="9000"/>
    <n v="4"/>
    <n v="6"/>
    <n v="15"/>
    <s v="b"/>
    <s v="a"/>
    <s v="Samuel Bundar"/>
    <n v="22"/>
    <n v="5.6"/>
    <n v="55"/>
    <n v="0.29283900000000002"/>
    <n v="1"/>
    <n v="2"/>
    <n v="3"/>
    <n v="0"/>
    <s v="SSS2"/>
    <n v="4"/>
    <n v="0"/>
    <m/>
    <n v="2"/>
    <n v="0"/>
    <m/>
    <n v="1"/>
    <n v="40"/>
    <n v="0"/>
    <n v="1"/>
    <n v="1"/>
    <n v="1"/>
    <m/>
    <n v="0"/>
    <n v="0"/>
    <n v="0"/>
    <n v="3"/>
    <n v="12"/>
    <n v="0"/>
    <n v="0"/>
    <n v="11"/>
    <m/>
    <m/>
    <m/>
    <s v="christian"/>
    <n v="2"/>
    <s v="mende"/>
    <n v="1"/>
    <n v="0"/>
    <m/>
    <n v="0"/>
    <n v="0"/>
    <m/>
    <n v="1"/>
    <n v="1996"/>
    <s v="Kenema"/>
    <m/>
    <m/>
    <m/>
    <m/>
    <m/>
    <m/>
    <n v="1"/>
    <n v="1"/>
    <n v="1"/>
    <n v="1"/>
    <n v="1996"/>
    <n v="2"/>
    <n v="2"/>
    <n v="0"/>
    <n v="0"/>
    <n v="0"/>
    <m/>
    <n v="0"/>
    <n v="0"/>
    <n v="0"/>
    <n v="0"/>
    <n v="0"/>
    <n v="0"/>
    <n v="0"/>
    <n v="0"/>
    <n v="2"/>
    <n v="0"/>
    <m/>
  </r>
  <r>
    <n v="4"/>
    <n v="16"/>
    <s v="a"/>
    <n v="7"/>
    <n v="22"/>
    <n v="10"/>
    <n v="3"/>
    <n v="0"/>
    <n v="0"/>
    <n v="0"/>
    <n v="0"/>
    <n v="1"/>
    <n v="1"/>
    <n v="5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1000"/>
    <n v="0"/>
    <n v="300"/>
    <n v="0"/>
    <n v="1"/>
    <n v="1"/>
    <n v="1"/>
    <n v="0"/>
    <n v="1"/>
    <n v="0"/>
    <n v="0"/>
    <n v="0"/>
    <n v="0"/>
    <n v="1000"/>
    <n v="1000"/>
    <n v="0"/>
    <x v="1"/>
    <x v="1"/>
    <x v="3"/>
    <n v="0"/>
    <n v="3000"/>
    <n v="8500"/>
    <n v="9000"/>
    <n v="4"/>
    <n v="3"/>
    <n v="16"/>
    <s v="a"/>
    <s v="b"/>
    <s v="Abdul K. Kallon"/>
    <n v="18"/>
    <n v="5"/>
    <n v="54"/>
    <n v="-0.31335940000000001"/>
    <n v="2"/>
    <n v="1"/>
    <n v="2"/>
    <n v="50000"/>
    <s v="SSS3"/>
    <n v="5"/>
    <n v="0"/>
    <m/>
    <n v="2"/>
    <n v="1"/>
    <m/>
    <n v="2"/>
    <m/>
    <m/>
    <n v="4"/>
    <n v="1"/>
    <n v="1"/>
    <m/>
    <n v="6"/>
    <n v="0"/>
    <n v="6"/>
    <n v="3"/>
    <n v="12"/>
    <n v="8"/>
    <n v="2"/>
    <n v="2"/>
    <m/>
    <m/>
    <m/>
    <s v="muslim"/>
    <n v="1"/>
    <s v="mende"/>
    <n v="1"/>
    <n v="0"/>
    <m/>
    <n v="0"/>
    <n v="0"/>
    <m/>
    <n v="1"/>
    <n v="1998"/>
    <s v="Nongowa"/>
    <n v="1998"/>
    <s v="small bo"/>
    <m/>
    <m/>
    <m/>
    <m/>
    <n v="1"/>
    <n v="0"/>
    <n v="1"/>
    <n v="1"/>
    <n v="1998"/>
    <n v="2"/>
    <n v="2"/>
    <n v="0"/>
    <n v="1"/>
    <n v="1"/>
    <n v="5"/>
    <n v="1"/>
    <n v="0"/>
    <n v="0"/>
    <n v="0"/>
    <n v="0"/>
    <n v="0"/>
    <n v="1"/>
    <n v="1"/>
    <n v="2"/>
    <n v="0"/>
    <m/>
  </r>
  <r>
    <n v="4"/>
    <n v="17"/>
    <s v="a"/>
    <n v="7"/>
    <n v="2"/>
    <n v="11"/>
    <n v="4"/>
    <n v="0"/>
    <n v="1"/>
    <n v="1"/>
    <n v="1"/>
    <n v="1"/>
    <n v="1"/>
    <n v="2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600"/>
    <n v="400"/>
    <n v="500"/>
    <n v="1"/>
    <n v="1"/>
    <n v="1"/>
    <n v="1"/>
    <n v="0"/>
    <n v="0"/>
    <n v="1"/>
    <n v="0"/>
    <n v="0"/>
    <n v="0"/>
    <n v="1000"/>
    <n v="1000"/>
    <n v="0"/>
    <x v="0"/>
    <x v="0"/>
    <x v="3"/>
    <n v="0"/>
    <n v="3500"/>
    <n v="9000"/>
    <n v="9000"/>
    <n v="4"/>
    <n v="4"/>
    <n v="17"/>
    <s v="a"/>
    <s v="b"/>
    <s v="Alhaji Tamu"/>
    <n v="18"/>
    <n v="5"/>
    <n v="45"/>
    <n v="-1.2030430000000001"/>
    <n v="1"/>
    <n v="2"/>
    <n v="1"/>
    <n v="0"/>
    <s v="SSS3"/>
    <n v="5"/>
    <n v="0"/>
    <m/>
    <n v="2"/>
    <n v="1"/>
    <m/>
    <n v="1"/>
    <n v="60"/>
    <n v="0"/>
    <n v="2"/>
    <n v="2"/>
    <n v="2"/>
    <m/>
    <n v="0"/>
    <n v="0"/>
    <n v="0"/>
    <n v="5"/>
    <n v="16"/>
    <n v="3"/>
    <n v="13"/>
    <n v="1"/>
    <m/>
    <m/>
    <m/>
    <s v="muslim"/>
    <n v="1"/>
    <s v="mende"/>
    <n v="1"/>
    <n v="0"/>
    <m/>
    <n v="0"/>
    <n v="0"/>
    <m/>
    <n v="1"/>
    <n v="1993"/>
    <s v="Liberia"/>
    <m/>
    <m/>
    <m/>
    <m/>
    <m/>
    <m/>
    <n v="1"/>
    <n v="1"/>
    <n v="1"/>
    <n v="1"/>
    <n v="1993"/>
    <n v="2"/>
    <m/>
    <n v="0"/>
    <n v="0"/>
    <n v="0"/>
    <m/>
    <n v="0"/>
    <n v="0"/>
    <n v="0"/>
    <n v="0"/>
    <n v="0"/>
    <n v="0"/>
    <n v="0"/>
    <n v="0"/>
    <n v="1"/>
    <m/>
    <n v="0"/>
  </r>
  <r>
    <n v="4"/>
    <n v="18"/>
    <s v="a"/>
    <n v="7"/>
    <n v="4"/>
    <n v="12"/>
    <n v="5"/>
    <n v="0"/>
    <n v="0"/>
    <n v="1"/>
    <n v="1"/>
    <n v="1"/>
    <n v="1"/>
    <n v="3"/>
    <n v="2500"/>
    <n v="2"/>
    <n v="500"/>
    <n v="500"/>
    <n v="800"/>
    <n v="1"/>
    <n v="1"/>
    <n v="1"/>
    <n v="1"/>
    <n v="0"/>
    <n v="0"/>
    <n v="1"/>
    <n v="0"/>
    <n v="0"/>
    <n v="0"/>
    <n v="1000"/>
    <n v="1000"/>
    <n v="3000"/>
    <n v="500"/>
    <n v="500"/>
    <n v="0"/>
    <n v="1"/>
    <n v="1"/>
    <n v="1"/>
    <n v="1"/>
    <n v="0"/>
    <n v="0"/>
    <n v="1"/>
    <n v="0"/>
    <n v="0"/>
    <n v="0"/>
    <n v="1000"/>
    <n v="1000"/>
    <n v="0"/>
    <x v="8"/>
    <x v="3"/>
    <x v="5"/>
    <n v="0"/>
    <n v="4000"/>
    <n v="11800"/>
    <n v="12000"/>
    <n v="4"/>
    <n v="1"/>
    <n v="18"/>
    <s v="a"/>
    <s v="b"/>
    <s v="Francis A. Massaqoui"/>
    <n v="15"/>
    <n v="3.4"/>
    <n v="24.3"/>
    <n v="-4.6022340000000002"/>
    <n v="2"/>
    <n v="1"/>
    <n v="2"/>
    <n v="18000"/>
    <s v="SSS3"/>
    <n v="5"/>
    <n v="0"/>
    <m/>
    <n v="2"/>
    <n v="1"/>
    <m/>
    <n v="1"/>
    <n v="62"/>
    <n v="0"/>
    <n v="1"/>
    <n v="6"/>
    <n v="5"/>
    <m/>
    <n v="0"/>
    <n v="0"/>
    <n v="0"/>
    <n v="4"/>
    <n v="19"/>
    <n v="0"/>
    <n v="19"/>
    <n v="0"/>
    <m/>
    <m/>
    <m/>
    <s v="muslim"/>
    <n v="1"/>
    <s v="Fula"/>
    <n v="3"/>
    <n v="0"/>
    <m/>
    <n v="0"/>
    <n v="0"/>
    <m/>
    <n v="0"/>
    <m/>
    <m/>
    <m/>
    <m/>
    <m/>
    <m/>
    <m/>
    <m/>
    <n v="0"/>
    <n v="0"/>
    <n v="0"/>
    <n v="0"/>
    <m/>
    <n v="2"/>
    <n v="2"/>
    <n v="0"/>
    <n v="0"/>
    <n v="0"/>
    <m/>
    <n v="0"/>
    <n v="0"/>
    <n v="0"/>
    <n v="0"/>
    <n v="0"/>
    <n v="0"/>
    <n v="0"/>
    <n v="0"/>
    <n v="2"/>
    <n v="0"/>
    <m/>
  </r>
  <r>
    <n v="4"/>
    <n v="19"/>
    <s v="a"/>
    <n v="7"/>
    <n v="7"/>
    <n v="13"/>
    <n v="6"/>
    <n v="1"/>
    <n v="1"/>
    <n v="1"/>
    <n v="1"/>
    <n v="1"/>
    <n v="1"/>
    <n v="1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0"/>
    <n v="0"/>
    <n v="3500"/>
    <n v="9000"/>
    <n v="9000"/>
    <n v="4"/>
    <n v="2"/>
    <n v="19"/>
    <s v="a"/>
    <s v="b"/>
    <s v="Salmana Koroma"/>
    <n v="18"/>
    <m/>
    <n v="57"/>
    <m/>
    <n v="2"/>
    <n v="1"/>
    <n v="2"/>
    <n v="0"/>
    <s v="SSS2"/>
    <n v="4"/>
    <n v="0"/>
    <m/>
    <n v="2"/>
    <n v="1"/>
    <m/>
    <n v="2"/>
    <m/>
    <m/>
    <n v="2"/>
    <n v="2"/>
    <n v="2"/>
    <m/>
    <n v="3"/>
    <n v="0"/>
    <n v="3"/>
    <n v="4"/>
    <n v="16"/>
    <n v="7"/>
    <n v="4"/>
    <n v="5"/>
    <m/>
    <m/>
    <m/>
    <s v="muslim"/>
    <n v="1"/>
    <s v="temne"/>
    <n v="2"/>
    <n v="0"/>
    <m/>
    <n v="0"/>
    <n v="0"/>
    <m/>
    <n v="0"/>
    <m/>
    <m/>
    <m/>
    <m/>
    <m/>
    <m/>
    <m/>
    <m/>
    <n v="1"/>
    <n v="0"/>
    <n v="0"/>
    <n v="0"/>
    <m/>
    <n v="2"/>
    <m/>
    <n v="0"/>
    <n v="0"/>
    <n v="0"/>
    <m/>
    <n v="0"/>
    <n v="0"/>
    <n v="0"/>
    <n v="0"/>
    <n v="0"/>
    <n v="0"/>
    <n v="0"/>
    <n v="0"/>
    <n v="2"/>
    <n v="0"/>
    <m/>
  </r>
  <r>
    <n v="4"/>
    <n v="20"/>
    <s v="a"/>
    <n v="7"/>
    <n v="8"/>
    <n v="15"/>
    <n v="7"/>
    <n v="1"/>
    <n v="1"/>
    <n v="1"/>
    <n v="1"/>
    <n v="1"/>
    <n v="1"/>
    <n v="1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3"/>
    <n v="0"/>
    <n v="3500"/>
    <n v="9000"/>
    <n v="9000"/>
    <n v="4"/>
    <n v="6"/>
    <n v="20"/>
    <s v="a"/>
    <s v="b"/>
    <s v="Mohamed M Koroma"/>
    <n v="20"/>
    <n v="9"/>
    <n v="64.5"/>
    <n v="4.106903"/>
    <n v="2"/>
    <n v="1"/>
    <n v="2"/>
    <n v="40000"/>
    <s v="SSS3"/>
    <n v="5"/>
    <n v="0"/>
    <m/>
    <n v="2"/>
    <n v="1"/>
    <m/>
    <n v="1"/>
    <n v="90"/>
    <n v="1"/>
    <n v="1"/>
    <n v="1"/>
    <n v="1"/>
    <m/>
    <n v="0"/>
    <n v="0"/>
    <n v="0"/>
    <n v="5"/>
    <n v="12"/>
    <n v="2"/>
    <n v="5"/>
    <n v="5"/>
    <m/>
    <m/>
    <m/>
    <s v="muslim"/>
    <n v="1"/>
    <s v="mende"/>
    <n v="1"/>
    <n v="0"/>
    <s v="`"/>
    <n v="1"/>
    <n v="1"/>
    <s v="my young sister has had this experience before"/>
    <n v="1"/>
    <n v="1997"/>
    <s v="dama"/>
    <m/>
    <m/>
    <m/>
    <m/>
    <m/>
    <m/>
    <n v="1"/>
    <n v="0"/>
    <n v="0"/>
    <n v="1"/>
    <n v="1998"/>
    <n v="2"/>
    <n v="2"/>
    <n v="0"/>
    <n v="0"/>
    <n v="0"/>
    <m/>
    <n v="0"/>
    <n v="0"/>
    <n v="0"/>
    <n v="0"/>
    <n v="0"/>
    <n v="0"/>
    <n v="0"/>
    <n v="0"/>
    <n v="1"/>
    <m/>
    <n v="0"/>
  </r>
  <r>
    <n v="4"/>
    <n v="21"/>
    <s v="a"/>
    <n v="7"/>
    <n v="14"/>
    <n v="24"/>
    <n v="8"/>
    <n v="1"/>
    <n v="1"/>
    <n v="1"/>
    <n v="1"/>
    <n v="1"/>
    <n v="1"/>
    <n v="1"/>
    <n v="2500"/>
    <n v="1"/>
    <n v="500"/>
    <n v="500"/>
    <n v="500"/>
    <n v="1"/>
    <n v="0"/>
    <n v="0"/>
    <n v="1"/>
    <n v="0"/>
    <n v="0"/>
    <n v="0"/>
    <n v="0"/>
    <n v="0"/>
    <n v="0"/>
    <n v="2000"/>
    <n v="3000"/>
    <n v="3000"/>
    <n v="700"/>
    <n v="300"/>
    <n v="500"/>
    <n v="0"/>
    <n v="0"/>
    <n v="1"/>
    <n v="1"/>
    <n v="0"/>
    <n v="1"/>
    <n v="0"/>
    <n v="0"/>
    <n v="1"/>
    <n v="0"/>
    <n v="1000"/>
    <n v="0"/>
    <n v="0"/>
    <x v="0"/>
    <x v="0"/>
    <x v="0"/>
    <n v="0"/>
    <n v="3500"/>
    <n v="12000"/>
    <n v="12000"/>
    <n v="4"/>
    <n v="5"/>
    <n v="21"/>
    <s v="a"/>
    <s v="b"/>
    <s v="mamajuma soul"/>
    <n v="20"/>
    <n v="4.3"/>
    <n v="56"/>
    <n v="-0.70755400000000002"/>
    <n v="2"/>
    <n v="1"/>
    <n v="2"/>
    <n v="0"/>
    <s v="SSS3"/>
    <n v="5"/>
    <n v="0"/>
    <m/>
    <n v="2"/>
    <n v="1"/>
    <m/>
    <n v="1"/>
    <n v="90"/>
    <n v="0"/>
    <n v="2"/>
    <n v="2"/>
    <n v="2"/>
    <m/>
    <n v="0"/>
    <n v="0"/>
    <n v="0"/>
    <n v="5"/>
    <n v="19"/>
    <n v="11"/>
    <n v="5"/>
    <n v="3"/>
    <m/>
    <m/>
    <m/>
    <s v="muslim"/>
    <n v="1"/>
    <s v="Fula"/>
    <n v="3"/>
    <n v="1"/>
    <m/>
    <n v="1"/>
    <n v="1"/>
    <m/>
    <n v="1"/>
    <s v="2000-2001"/>
    <s v="Small Bo"/>
    <m/>
    <m/>
    <m/>
    <m/>
    <m/>
    <m/>
    <n v="1"/>
    <n v="0"/>
    <n v="1"/>
    <n v="1"/>
    <n v="2000"/>
    <n v="2"/>
    <n v="2"/>
    <n v="0"/>
    <n v="0"/>
    <n v="0"/>
    <m/>
    <n v="0"/>
    <n v="0"/>
    <n v="0"/>
    <n v="0"/>
    <n v="0"/>
    <n v="0"/>
    <n v="0"/>
    <n v="0"/>
    <n v="1"/>
    <m/>
    <n v="0"/>
  </r>
  <r>
    <n v="4"/>
    <n v="22"/>
    <s v="a"/>
    <n v="7"/>
    <n v="16"/>
    <n v="25"/>
    <n v="9"/>
    <n v="1"/>
    <n v="1"/>
    <n v="1"/>
    <n v="1"/>
    <n v="1"/>
    <n v="1"/>
    <n v="1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5"/>
    <n v="1"/>
    <n v="10500"/>
    <n v="16000"/>
    <n v="16000"/>
    <n v="4"/>
    <n v="3"/>
    <n v="22"/>
    <s v="a"/>
    <s v="b"/>
    <s v="mohammed jallah"/>
    <n v="19"/>
    <n v="5"/>
    <n v="50"/>
    <n v="-0.70877429999999997"/>
    <n v="2"/>
    <n v="1"/>
    <n v="2"/>
    <n v="10000"/>
    <s v="SSS2"/>
    <n v="4"/>
    <n v="0"/>
    <m/>
    <n v="2"/>
    <n v="0"/>
    <m/>
    <n v="1"/>
    <n v="45"/>
    <n v="0"/>
    <n v="3"/>
    <n v="5"/>
    <n v="5"/>
    <m/>
    <n v="0"/>
    <n v="0"/>
    <n v="0"/>
    <n v="5"/>
    <n v="13"/>
    <n v="8"/>
    <n v="3"/>
    <n v="2"/>
    <m/>
    <m/>
    <m/>
    <s v="muslim"/>
    <n v="1"/>
    <s v="Fula"/>
    <n v="3"/>
    <n v="0"/>
    <m/>
    <n v="0"/>
    <n v="0"/>
    <m/>
    <n v="0"/>
    <m/>
    <m/>
    <m/>
    <m/>
    <m/>
    <m/>
    <m/>
    <m/>
    <n v="1"/>
    <n v="0"/>
    <n v="1"/>
    <n v="1"/>
    <n v="1995"/>
    <n v="2"/>
    <n v="2"/>
    <n v="0"/>
    <n v="0"/>
    <n v="1"/>
    <n v="3"/>
    <n v="0"/>
    <n v="0"/>
    <n v="1"/>
    <n v="0"/>
    <n v="0"/>
    <n v="0"/>
    <n v="0"/>
    <n v="1"/>
    <n v="2"/>
    <n v="1"/>
    <m/>
  </r>
  <r>
    <n v="4"/>
    <n v="23"/>
    <s v="a"/>
    <n v="7"/>
    <n v="2"/>
    <n v="26"/>
    <n v="10"/>
    <n v="0"/>
    <n v="0"/>
    <n v="1"/>
    <n v="1"/>
    <n v="1"/>
    <n v="1"/>
    <n v="3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3"/>
    <n v="1"/>
    <n v="3500"/>
    <n v="9000"/>
    <n v="9000"/>
    <n v="4"/>
    <n v="1"/>
    <n v="23"/>
    <s v="a"/>
    <s v="b"/>
    <s v="abuhai berrie"/>
    <n v="18"/>
    <n v="5.5"/>
    <n v="59"/>
    <n v="0.60369649999999997"/>
    <n v="2"/>
    <n v="1"/>
    <n v="3"/>
    <n v="0"/>
    <s v="SSS3"/>
    <n v="5"/>
    <n v="0"/>
    <m/>
    <n v="2"/>
    <n v="1"/>
    <m/>
    <n v="2"/>
    <n v="0"/>
    <n v="0"/>
    <n v="2"/>
    <n v="2"/>
    <n v="2"/>
    <m/>
    <n v="0"/>
    <n v="0"/>
    <n v="0"/>
    <n v="3"/>
    <n v="18"/>
    <n v="16"/>
    <n v="2"/>
    <n v="0"/>
    <m/>
    <m/>
    <m/>
    <s v="muslim"/>
    <n v="1"/>
    <s v="Fula"/>
    <n v="3"/>
    <n v="0"/>
    <m/>
    <n v="0"/>
    <n v="0"/>
    <m/>
    <n v="0"/>
    <m/>
    <m/>
    <m/>
    <m/>
    <m/>
    <m/>
    <m/>
    <m/>
    <n v="1"/>
    <n v="0"/>
    <n v="1"/>
    <n v="0"/>
    <n v="1999"/>
    <n v="2"/>
    <n v="2"/>
    <n v="0"/>
    <n v="0"/>
    <n v="0"/>
    <m/>
    <n v="0"/>
    <n v="0"/>
    <n v="0"/>
    <n v="0"/>
    <n v="0"/>
    <n v="0"/>
    <n v="0"/>
    <n v="0"/>
    <n v="2"/>
    <n v="1"/>
    <m/>
  </r>
  <r>
    <n v="4"/>
    <n v="24"/>
    <s v="b"/>
    <n v="8"/>
    <n v="9"/>
    <n v="21"/>
    <n v="11"/>
    <n v="1"/>
    <n v="1"/>
    <n v="1"/>
    <n v="1"/>
    <n v="1"/>
    <n v="1"/>
    <n v="1"/>
    <n v="2500"/>
    <n v="2"/>
    <n v="500"/>
    <n v="500"/>
    <n v="500"/>
    <n v="1"/>
    <n v="1"/>
    <n v="0"/>
    <n v="0"/>
    <n v="1"/>
    <n v="0"/>
    <n v="0"/>
    <n v="1"/>
    <n v="0"/>
    <n v="0"/>
    <n v="2000"/>
    <n v="3000"/>
    <n v="1000"/>
    <n v="500"/>
    <n v="500"/>
    <n v="300"/>
    <n v="1"/>
    <n v="1"/>
    <n v="0"/>
    <n v="0"/>
    <n v="1"/>
    <n v="0"/>
    <n v="0"/>
    <n v="1"/>
    <n v="0"/>
    <n v="0"/>
    <n v="1000"/>
    <n v="1000"/>
    <n v="0"/>
    <x v="0"/>
    <x v="0"/>
    <x v="0"/>
    <n v="0"/>
    <n v="3500"/>
    <n v="10000"/>
    <n v="10000"/>
    <n v="4"/>
    <n v="4"/>
    <n v="24"/>
    <s v="b"/>
    <s v="a"/>
    <s v="abdulai jalloh"/>
    <n v="24"/>
    <n v="5"/>
    <n v="56"/>
    <n v="-0.115652"/>
    <n v="2"/>
    <n v="1"/>
    <n v="3"/>
    <n v="4000"/>
    <s v="SSS2"/>
    <n v="4"/>
    <n v="0"/>
    <m/>
    <n v="2"/>
    <n v="0"/>
    <m/>
    <n v="1"/>
    <n v="60"/>
    <n v="0"/>
    <n v="2"/>
    <n v="2"/>
    <n v="2"/>
    <m/>
    <n v="0"/>
    <n v="0"/>
    <n v="0"/>
    <n v="5"/>
    <n v="22"/>
    <n v="3"/>
    <n v="3"/>
    <n v="15"/>
    <m/>
    <m/>
    <m/>
    <s v="muslim"/>
    <n v="1"/>
    <s v="Fula"/>
    <n v="3"/>
    <n v="0"/>
    <m/>
    <s v="x"/>
    <e v="#VALUE!"/>
    <m/>
    <n v="0"/>
    <m/>
    <m/>
    <m/>
    <m/>
    <m/>
    <m/>
    <m/>
    <m/>
    <n v="1"/>
    <n v="1"/>
    <n v="1"/>
    <n v="1"/>
    <n v="1997"/>
    <n v="2"/>
    <n v="2"/>
    <n v="0"/>
    <n v="0"/>
    <n v="1"/>
    <s v="1 2 3 "/>
    <n v="0"/>
    <n v="0"/>
    <n v="0"/>
    <n v="0"/>
    <n v="0"/>
    <n v="0"/>
    <n v="0"/>
    <n v="0"/>
    <n v="1"/>
    <m/>
    <n v="0"/>
  </r>
  <r>
    <n v="4"/>
    <n v="25"/>
    <s v="b"/>
    <n v="8"/>
    <n v="10"/>
    <n v="22"/>
    <n v="12"/>
    <n v="0"/>
    <n v="1"/>
    <n v="1"/>
    <n v="1"/>
    <n v="1"/>
    <n v="1"/>
    <n v="2"/>
    <n v="2500"/>
    <n v="1"/>
    <n v="500"/>
    <n v="500"/>
    <n v="400"/>
    <n v="1"/>
    <n v="1"/>
    <n v="1"/>
    <n v="1"/>
    <n v="0"/>
    <n v="0"/>
    <n v="1"/>
    <n v="0"/>
    <n v="0"/>
    <n v="0"/>
    <n v="1000"/>
    <n v="1000"/>
    <n v="3000"/>
    <n v="500"/>
    <n v="500"/>
    <n v="500"/>
    <n v="1"/>
    <n v="1"/>
    <n v="1"/>
    <n v="1"/>
    <n v="0"/>
    <n v="0"/>
    <n v="1"/>
    <n v="0"/>
    <n v="0"/>
    <n v="0"/>
    <n v="1000"/>
    <n v="1000"/>
    <n v="0"/>
    <x v="8"/>
    <x v="3"/>
    <x v="3"/>
    <n v="0"/>
    <n v="4000"/>
    <n v="11400"/>
    <n v="12000"/>
    <n v="4"/>
    <n v="1"/>
    <n v="25"/>
    <s v="b"/>
    <s v="a"/>
    <s v="mustapha sannah"/>
    <n v="17"/>
    <n v="4.3"/>
    <n v="50"/>
    <n v="-1.3006759999999999"/>
    <n v="1"/>
    <n v="1"/>
    <n v="3"/>
    <n v="1000"/>
    <s v="SSS3"/>
    <n v="5"/>
    <n v="0"/>
    <m/>
    <n v="2"/>
    <n v="0"/>
    <m/>
    <n v="1"/>
    <n v="25"/>
    <n v="0"/>
    <n v="3"/>
    <n v="2"/>
    <n v="2"/>
    <m/>
    <n v="0"/>
    <n v="0"/>
    <n v="0"/>
    <n v="4"/>
    <n v="15"/>
    <n v="2"/>
    <n v="3"/>
    <n v="2"/>
    <m/>
    <m/>
    <m/>
    <s v="muslim"/>
    <n v="1"/>
    <s v="mandingo"/>
    <n v="4"/>
    <n v="0"/>
    <m/>
    <n v="0"/>
    <n v="0"/>
    <m/>
    <n v="1"/>
    <n v="1997"/>
    <s v="Ngowa"/>
    <m/>
    <m/>
    <m/>
    <m/>
    <m/>
    <m/>
    <n v="1"/>
    <n v="1"/>
    <n v="1"/>
    <n v="1"/>
    <n v="1998"/>
    <n v="2"/>
    <n v="2"/>
    <n v="0"/>
    <n v="0"/>
    <n v="1"/>
    <n v="1"/>
    <n v="0"/>
    <n v="0"/>
    <n v="0"/>
    <n v="0"/>
    <n v="1"/>
    <n v="1"/>
    <n v="0"/>
    <n v="0"/>
    <n v="1"/>
    <m/>
    <n v="0"/>
  </r>
  <r>
    <n v="4"/>
    <n v="26"/>
    <s v="b"/>
    <n v="8"/>
    <n v="1"/>
    <n v="23"/>
    <n v="13"/>
    <n v="1"/>
    <n v="0"/>
    <n v="1"/>
    <n v="1"/>
    <n v="1"/>
    <n v="1"/>
    <m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4"/>
    <x v="4"/>
    <x v="4"/>
    <n v="0"/>
    <n v="2500"/>
    <n v="8000"/>
    <n v="8000"/>
    <n v="4"/>
    <n v="6"/>
    <n v="26"/>
    <s v="b"/>
    <s v="a"/>
    <s v="lobbie brrima"/>
    <n v="18"/>
    <n v="5.6"/>
    <n v="50"/>
    <n v="-0.20142959999999999"/>
    <n v="2"/>
    <n v="1"/>
    <n v="3"/>
    <n v="20000"/>
    <s v="SSS2"/>
    <n v="4"/>
    <n v="0"/>
    <m/>
    <n v="2"/>
    <n v="0"/>
    <m/>
    <n v="1"/>
    <n v="90"/>
    <n v="1"/>
    <n v="1"/>
    <n v="2"/>
    <n v="2"/>
    <m/>
    <n v="0"/>
    <n v="0"/>
    <n v="0"/>
    <n v="4"/>
    <n v="12"/>
    <n v="0"/>
    <n v="5"/>
    <n v="2"/>
    <m/>
    <m/>
    <m/>
    <s v="muslim"/>
    <n v="1"/>
    <s v="mende"/>
    <n v="1"/>
    <n v="0"/>
    <m/>
    <n v="0"/>
    <n v="0"/>
    <m/>
    <n v="1"/>
    <n v="1997"/>
    <s v="Liberia"/>
    <m/>
    <m/>
    <m/>
    <m/>
    <m/>
    <m/>
    <n v="1"/>
    <n v="0"/>
    <n v="0"/>
    <n v="0"/>
    <m/>
    <n v="2"/>
    <n v="2"/>
    <n v="0"/>
    <n v="0"/>
    <n v="1"/>
    <n v="1"/>
    <n v="0"/>
    <n v="0"/>
    <n v="0"/>
    <n v="0"/>
    <n v="1"/>
    <n v="1"/>
    <n v="0"/>
    <n v="0"/>
    <n v="1"/>
    <m/>
    <n v="0"/>
  </r>
  <r>
    <n v="5"/>
    <n v="1"/>
    <s v="b"/>
    <n v="10"/>
    <n v="11"/>
    <n v="2"/>
    <n v="10"/>
    <n v="0"/>
    <n v="0"/>
    <n v="0"/>
    <n v="0"/>
    <n v="0"/>
    <n v="0"/>
    <n v="7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4"/>
    <x v="4"/>
    <x v="4"/>
    <n v="1"/>
    <n v="0"/>
    <n v="8500"/>
    <n v="9000"/>
    <n v="5"/>
    <n v="6"/>
    <n v="1"/>
    <s v="b"/>
    <s v="a"/>
    <s v="Michael Kaisamba"/>
    <n v="20"/>
    <n v="5"/>
    <n v="50"/>
    <n v="-0.70877429999999997"/>
    <n v="2"/>
    <n v="1"/>
    <n v="3"/>
    <n v="0"/>
    <s v="SSS3"/>
    <n v="5"/>
    <n v="0"/>
    <m/>
    <n v="2"/>
    <n v="1"/>
    <m/>
    <n v="1"/>
    <n v="90"/>
    <n v="0"/>
    <n v="4"/>
    <n v="10"/>
    <n v="6"/>
    <s v="defender"/>
    <n v="0"/>
    <n v="0"/>
    <n v="0"/>
    <n v="4"/>
    <n v="18"/>
    <n v="10"/>
    <n v="3"/>
    <n v="5"/>
    <n v="3"/>
    <n v="3"/>
    <n v="2"/>
    <s v="muslim"/>
    <n v="1"/>
    <s v="mende"/>
    <n v="1"/>
    <n v="0"/>
    <m/>
    <n v="0"/>
    <n v="0"/>
    <n v="2"/>
    <n v="1"/>
    <n v="1998"/>
    <s v="Boima"/>
    <m/>
    <m/>
    <m/>
    <m/>
    <m/>
    <m/>
    <n v="1"/>
    <n v="0"/>
    <n v="1"/>
    <n v="1"/>
    <n v="1998"/>
    <n v="2"/>
    <n v="2"/>
    <n v="0"/>
    <n v="0"/>
    <n v="1"/>
    <s v="cousin"/>
    <n v="0"/>
    <n v="0"/>
    <n v="0"/>
    <n v="0"/>
    <n v="0"/>
    <n v="0"/>
    <n v="0"/>
    <n v="0"/>
    <n v="1"/>
    <m/>
    <n v="1"/>
  </r>
  <r>
    <n v="5"/>
    <n v="2"/>
    <s v="a"/>
    <n v="9"/>
    <n v="12"/>
    <n v="1"/>
    <n v="11"/>
    <n v="0"/>
    <n v="0"/>
    <n v="0"/>
    <n v="0"/>
    <n v="0"/>
    <n v="0"/>
    <n v="7"/>
    <n v="3000"/>
    <n v="2"/>
    <n v="500"/>
    <n v="500"/>
    <n v="500"/>
    <n v="1"/>
    <n v="1"/>
    <n v="0"/>
    <n v="0"/>
    <n v="1"/>
    <n v="0"/>
    <n v="0"/>
    <n v="1"/>
    <n v="0"/>
    <n v="0"/>
    <n v="2000"/>
    <n v="3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8"/>
    <x v="3"/>
    <x v="3"/>
    <n v="1"/>
    <n v="12000"/>
    <n v="21500"/>
    <n v="22000"/>
    <n v="5"/>
    <n v="5"/>
    <n v="2"/>
    <s v="a"/>
    <m/>
    <s v="Mohamed Kamara"/>
    <n v="20"/>
    <n v="6"/>
    <n v="56"/>
    <n v="0.72992259999999998"/>
    <n v="2"/>
    <n v="1"/>
    <n v="2"/>
    <n v="0"/>
    <s v="SSS3"/>
    <n v="5"/>
    <n v="0"/>
    <m/>
    <n v="2"/>
    <n v="0"/>
    <m/>
    <n v="1"/>
    <n v="75"/>
    <n v="0"/>
    <n v="4"/>
    <n v="4"/>
    <n v="4"/>
    <s v="midfielder"/>
    <n v="0"/>
    <n v="0"/>
    <n v="0"/>
    <n v="5"/>
    <n v="25"/>
    <n v="20"/>
    <n v="5"/>
    <n v="0"/>
    <n v="3"/>
    <n v="1"/>
    <n v="1"/>
    <s v="muslim"/>
    <n v="1"/>
    <s v="temne"/>
    <n v="2"/>
    <n v="0"/>
    <m/>
    <n v="0"/>
    <n v="0"/>
    <m/>
    <n v="1"/>
    <n v="1999"/>
    <s v="Kagbaro"/>
    <m/>
    <m/>
    <m/>
    <m/>
    <m/>
    <m/>
    <n v="1"/>
    <n v="0"/>
    <n v="1"/>
    <n v="1"/>
    <n v="1999"/>
    <n v="2"/>
    <m/>
    <n v="0"/>
    <n v="0"/>
    <n v="0"/>
    <m/>
    <n v="0"/>
    <n v="0"/>
    <n v="0"/>
    <n v="0"/>
    <n v="0"/>
    <n v="0"/>
    <n v="0"/>
    <n v="0"/>
    <n v="1"/>
    <m/>
    <n v="1"/>
  </r>
  <r>
    <n v="5"/>
    <n v="3"/>
    <s v="b"/>
    <n v="10"/>
    <n v="13"/>
    <n v="5"/>
    <n v="12"/>
    <n v="0"/>
    <n v="0"/>
    <n v="0"/>
    <n v="0"/>
    <n v="0"/>
    <n v="0"/>
    <n v="7"/>
    <n v="3000"/>
    <n v="2"/>
    <n v="500"/>
    <n v="500"/>
    <n v="500"/>
    <n v="1"/>
    <n v="1"/>
    <n v="1"/>
    <n v="0"/>
    <n v="1"/>
    <n v="0"/>
    <n v="0"/>
    <n v="0"/>
    <n v="0"/>
    <n v="0"/>
    <n v="1000"/>
    <n v="1000"/>
    <n v="3000"/>
    <n v="500"/>
    <n v="500"/>
    <n v="500"/>
    <n v="1"/>
    <n v="1"/>
    <n v="1"/>
    <n v="0"/>
    <n v="1"/>
    <n v="0"/>
    <n v="0"/>
    <n v="0"/>
    <n v="0"/>
    <n v="0"/>
    <n v="1000"/>
    <n v="1000"/>
    <n v="1000"/>
    <x v="1"/>
    <x v="1"/>
    <x v="1"/>
    <n v="1"/>
    <n v="3000"/>
    <n v="13500"/>
    <n v="14000"/>
    <n v="5"/>
    <n v="4"/>
    <n v="3"/>
    <s v="b"/>
    <m/>
    <s v="morie Fassay"/>
    <n v="18"/>
    <n v="6"/>
    <n v="46"/>
    <n v="-0.25861469999999998"/>
    <n v="2"/>
    <n v="1"/>
    <n v="3"/>
    <n v="0"/>
    <s v="SSS2"/>
    <n v="4"/>
    <n v="0"/>
    <m/>
    <n v="2"/>
    <n v="1"/>
    <m/>
    <n v="1"/>
    <n v="90"/>
    <n v="0"/>
    <n v="4"/>
    <n v="4"/>
    <n v="4"/>
    <s v="defender"/>
    <n v="0"/>
    <n v="0"/>
    <n v="0"/>
    <n v="5"/>
    <n v="16"/>
    <n v="2"/>
    <n v="3"/>
    <n v="11"/>
    <n v="1"/>
    <n v="1"/>
    <n v="1"/>
    <s v="muslim"/>
    <n v="1"/>
    <s v="mende"/>
    <n v="1"/>
    <n v="1"/>
    <s v="When I was a baby a witch grabbed me and wanted to carry me but I was saved by a man called mr Gallia,  who was also a witch"/>
    <n v="1"/>
    <n v="1"/>
    <s v="Also a witch grabbed my younger sister and also wanted to take er away, but could not as she was retrieved by another witch, who was friend of our parents"/>
    <n v="1"/>
    <s v="1992-2000"/>
    <s v="Blama, Small Bo"/>
    <m/>
    <m/>
    <m/>
    <m/>
    <m/>
    <m/>
    <n v="1"/>
    <n v="1"/>
    <n v="1"/>
    <n v="1"/>
    <n v="1992"/>
    <n v="2"/>
    <n v="2"/>
    <n v="0"/>
    <n v="0"/>
    <n v="0"/>
    <m/>
    <n v="0"/>
    <n v="0"/>
    <n v="0"/>
    <n v="0"/>
    <n v="0"/>
    <n v="0"/>
    <n v="0"/>
    <n v="0"/>
    <n v="1"/>
    <m/>
    <n v="1"/>
  </r>
  <r>
    <n v="5"/>
    <n v="4"/>
    <s v="b"/>
    <n v="10"/>
    <n v="16"/>
    <n v="6"/>
    <n v="13"/>
    <n v="0"/>
    <n v="1"/>
    <n v="1"/>
    <n v="1"/>
    <n v="1"/>
    <n v="1"/>
    <n v="2"/>
    <n v="3000"/>
    <n v="2"/>
    <n v="500"/>
    <n v="500"/>
    <n v="500"/>
    <n v="0"/>
    <n v="1"/>
    <n v="0"/>
    <n v="1"/>
    <n v="0"/>
    <n v="0"/>
    <n v="0"/>
    <n v="0"/>
    <n v="0"/>
    <n v="1"/>
    <n v="2000"/>
    <n v="3000"/>
    <n v="1000"/>
    <n v="500"/>
    <n v="500"/>
    <n v="300"/>
    <n v="0"/>
    <n v="1"/>
    <n v="0"/>
    <n v="1"/>
    <n v="0"/>
    <n v="0"/>
    <n v="0"/>
    <n v="0"/>
    <n v="0"/>
    <n v="1"/>
    <n v="1000"/>
    <n v="1000"/>
    <n v="1000"/>
    <x v="4"/>
    <x v="4"/>
    <x v="1"/>
    <n v="0"/>
    <n v="2500"/>
    <n v="12000"/>
    <n v="12000"/>
    <n v="5"/>
    <n v="7"/>
    <n v="4"/>
    <s v="b"/>
    <s v="a"/>
    <s v="mustapha kamara"/>
    <n v="17"/>
    <s v="5.2"/>
    <n v="63"/>
    <n v="0.74543879999999996"/>
    <n v="2"/>
    <n v="1"/>
    <n v="3"/>
    <n v="0"/>
    <s v="SSS1"/>
    <n v="3"/>
    <n v="0"/>
    <m/>
    <n v="2"/>
    <n v="1"/>
    <m/>
    <n v="1"/>
    <n v="45"/>
    <n v="0"/>
    <n v="4"/>
    <n v="4"/>
    <n v="4"/>
    <s v="midfielder"/>
    <n v="0"/>
    <n v="0"/>
    <n v="0"/>
    <n v="5"/>
    <n v="18"/>
    <n v="6"/>
    <n v="3"/>
    <n v="9"/>
    <n v="1"/>
    <n v="1"/>
    <n v="1"/>
    <s v="muslim"/>
    <n v="1"/>
    <s v="temne"/>
    <n v="2"/>
    <n v="0"/>
    <m/>
    <n v="0"/>
    <n v="0"/>
    <n v="2"/>
    <n v="1"/>
    <n v="1998"/>
    <s v="Bo "/>
    <m/>
    <m/>
    <m/>
    <m/>
    <m/>
    <m/>
    <n v="0"/>
    <n v="0"/>
    <n v="0"/>
    <n v="0"/>
    <m/>
    <n v="2"/>
    <n v="2"/>
    <n v="0"/>
    <n v="0"/>
    <n v="0"/>
    <m/>
    <n v="0"/>
    <n v="0"/>
    <n v="0"/>
    <n v="0"/>
    <n v="0"/>
    <n v="0"/>
    <n v="0"/>
    <n v="0"/>
    <n v="1"/>
    <m/>
    <n v="0"/>
  </r>
  <r>
    <n v="5"/>
    <n v="5"/>
    <s v="a"/>
    <n v="9"/>
    <n v="14"/>
    <n v="3"/>
    <n v="14"/>
    <n v="0"/>
    <n v="0"/>
    <n v="0"/>
    <n v="0"/>
    <n v="0"/>
    <n v="1"/>
    <n v="6"/>
    <n v="3000"/>
    <n v="2"/>
    <n v="500"/>
    <n v="500"/>
    <n v="500"/>
    <n v="0"/>
    <n v="1"/>
    <n v="1"/>
    <n v="0"/>
    <n v="0"/>
    <n v="0"/>
    <n v="0"/>
    <n v="0"/>
    <n v="0"/>
    <n v="0"/>
    <n v="1000"/>
    <n v="1000"/>
    <n v="1000"/>
    <n v="500"/>
    <n v="500"/>
    <n v="500"/>
    <n v="0"/>
    <n v="0"/>
    <n v="0"/>
    <n v="1"/>
    <n v="0"/>
    <n v="0"/>
    <n v="0"/>
    <n v="0"/>
    <n v="0"/>
    <n v="1"/>
    <n v="1000"/>
    <n v="0"/>
    <n v="1000"/>
    <x v="4"/>
    <x v="4"/>
    <x v="4"/>
    <n v="0"/>
    <n v="2500"/>
    <n v="11000"/>
    <n v="11000"/>
    <n v="5"/>
    <n v="10"/>
    <n v="5"/>
    <s v="a"/>
    <s v="b"/>
    <s v="Momoh Anina"/>
    <n v="20"/>
    <s v="5.6"/>
    <n v="50"/>
    <n v="-0.20142959999999999"/>
    <n v="2"/>
    <n v="1"/>
    <n v="1"/>
    <n v="8000"/>
    <s v="SSS1"/>
    <n v="3"/>
    <n v="0"/>
    <m/>
    <n v="2"/>
    <n v="0"/>
    <m/>
    <n v="1"/>
    <n v="90"/>
    <n v="0"/>
    <n v="3"/>
    <n v="3"/>
    <n v="3"/>
    <s v="midfielder"/>
    <n v="0"/>
    <n v="0"/>
    <n v="0"/>
    <n v="5"/>
    <n v="24"/>
    <n v="3"/>
    <n v="8"/>
    <n v="11"/>
    <n v="1"/>
    <n v="1"/>
    <n v="2"/>
    <s v="muslim"/>
    <n v="1"/>
    <s v="mende"/>
    <n v="1"/>
    <n v="0"/>
    <m/>
    <n v="0"/>
    <n v="0"/>
    <n v="2"/>
    <n v="1"/>
    <n v="1991"/>
    <s v="Nuguna"/>
    <m/>
    <m/>
    <m/>
    <m/>
    <m/>
    <m/>
    <n v="1"/>
    <n v="1"/>
    <n v="1"/>
    <n v="1"/>
    <s v="1991-1992"/>
    <n v="2"/>
    <n v="2"/>
    <n v="0"/>
    <n v="0"/>
    <n v="1"/>
    <s v="steph mother"/>
    <n v="0"/>
    <n v="0"/>
    <n v="0"/>
    <n v="0"/>
    <n v="0"/>
    <n v="0"/>
    <n v="0"/>
    <n v="0"/>
    <n v="1"/>
    <m/>
    <n v="0"/>
  </r>
  <r>
    <n v="5"/>
    <n v="6"/>
    <s v="a"/>
    <n v="9"/>
    <n v="15"/>
    <n v="4"/>
    <n v="15"/>
    <n v="1"/>
    <n v="0"/>
    <n v="1"/>
    <n v="0"/>
    <n v="1"/>
    <n v="1"/>
    <m/>
    <n v="100"/>
    <n v="2"/>
    <n v="600"/>
    <n v="400"/>
    <n v="500"/>
    <n v="1"/>
    <n v="1"/>
    <n v="0"/>
    <n v="1"/>
    <n v="1"/>
    <n v="0"/>
    <n v="0"/>
    <n v="0"/>
    <n v="0"/>
    <n v="0"/>
    <n v="2000"/>
    <n v="3000"/>
    <n v="3000"/>
    <n v="700"/>
    <n v="300"/>
    <n v="500"/>
    <n v="1"/>
    <n v="1"/>
    <n v="1"/>
    <n v="1"/>
    <n v="0"/>
    <n v="0"/>
    <n v="1"/>
    <n v="0"/>
    <n v="0"/>
    <n v="0"/>
    <n v="1000"/>
    <n v="1000"/>
    <n v="1000"/>
    <x v="5"/>
    <x v="3"/>
    <x v="5"/>
    <n v="1"/>
    <n v="15000"/>
    <n v="23900"/>
    <n v="24000"/>
    <n v="5"/>
    <n v="8"/>
    <n v="6"/>
    <s v="a"/>
    <m/>
    <s v="Alie B. Swarray"/>
    <n v="18"/>
    <n v="5"/>
    <n v="50"/>
    <n v="-0.70877429999999997"/>
    <n v="2"/>
    <n v="1"/>
    <n v="2"/>
    <n v="24000"/>
    <s v="SSS3"/>
    <n v="5"/>
    <n v="0"/>
    <m/>
    <n v="2"/>
    <n v="0"/>
    <m/>
    <n v="1"/>
    <n v="90"/>
    <n v="0"/>
    <n v="3"/>
    <n v="10"/>
    <n v="6"/>
    <s v="Goalkeeper"/>
    <n v="0"/>
    <n v="0"/>
    <n v="0"/>
    <n v="5"/>
    <n v="24"/>
    <n v="8"/>
    <n v="12"/>
    <n v="3"/>
    <n v="2"/>
    <n v="1"/>
    <m/>
    <s v="muslim"/>
    <n v="1"/>
    <s v="mende"/>
    <n v="1"/>
    <n v="0"/>
    <m/>
    <n v="0"/>
    <n v="0"/>
    <m/>
    <n v="1"/>
    <n v="1997"/>
    <s v="Mendu"/>
    <n v="1999"/>
    <s v="small bo"/>
    <m/>
    <m/>
    <m/>
    <m/>
    <n v="0"/>
    <n v="0"/>
    <n v="0"/>
    <n v="0"/>
    <m/>
    <n v="2"/>
    <m/>
    <n v="0"/>
    <n v="0"/>
    <n v="1"/>
    <n v="5"/>
    <n v="1"/>
    <n v="0"/>
    <n v="0"/>
    <n v="0"/>
    <n v="0"/>
    <n v="0"/>
    <n v="1"/>
    <n v="1"/>
    <n v="2"/>
    <n v="1"/>
    <m/>
  </r>
  <r>
    <n v="5"/>
    <n v="7"/>
    <s v="b"/>
    <n v="10"/>
    <n v="18"/>
    <n v="8"/>
    <n v="16"/>
    <n v="0"/>
    <n v="1"/>
    <n v="0"/>
    <n v="1"/>
    <n v="1"/>
    <n v="1"/>
    <m/>
    <n v="3000"/>
    <n v="2"/>
    <n v="600"/>
    <n v="400"/>
    <n v="500"/>
    <n v="1"/>
    <n v="1"/>
    <n v="0"/>
    <n v="1"/>
    <n v="1"/>
    <n v="0"/>
    <n v="0"/>
    <n v="0"/>
    <n v="0"/>
    <n v="0"/>
    <n v="2000"/>
    <n v="3000"/>
    <n v="3000"/>
    <n v="600"/>
    <n v="400"/>
    <n v="500"/>
    <n v="1"/>
    <n v="1"/>
    <n v="0"/>
    <n v="1"/>
    <n v="1"/>
    <n v="0"/>
    <n v="0"/>
    <n v="0"/>
    <n v="0"/>
    <n v="0"/>
    <n v="1000"/>
    <n v="1000"/>
    <n v="1000"/>
    <x v="0"/>
    <x v="0"/>
    <x v="3"/>
    <n v="0"/>
    <n v="3500"/>
    <n v="15200"/>
    <n v="16000"/>
    <n v="5"/>
    <n v="9"/>
    <n v="7"/>
    <s v="b"/>
    <s v="a"/>
    <s v="Jonah Swaray"/>
    <n v="19"/>
    <n v="5"/>
    <n v="65"/>
    <n v="0.77403160000000004"/>
    <n v="1"/>
    <n v="2"/>
    <n v="1"/>
    <n v="0"/>
    <s v="SSS3"/>
    <n v="5"/>
    <n v="0"/>
    <m/>
    <n v="2"/>
    <n v="1"/>
    <m/>
    <n v="1"/>
    <n v="90"/>
    <n v="0"/>
    <n v="3"/>
    <n v="1"/>
    <n v="1"/>
    <s v="attacker and defender"/>
    <n v="1"/>
    <n v="0"/>
    <n v="1"/>
    <n v="3"/>
    <n v="22"/>
    <n v="11"/>
    <n v="5"/>
    <n v="6"/>
    <n v="1"/>
    <n v="2"/>
    <n v="3"/>
    <s v="christian"/>
    <n v="2"/>
    <s v="mende"/>
    <n v="1"/>
    <n v="0"/>
    <m/>
    <n v="0"/>
    <n v="0"/>
    <n v="2"/>
    <n v="1"/>
    <n v="1994"/>
    <s v="Small Bo"/>
    <m/>
    <m/>
    <m/>
    <m/>
    <m/>
    <m/>
    <n v="1"/>
    <n v="0"/>
    <n v="0"/>
    <n v="0"/>
    <m/>
    <n v="2"/>
    <n v="2"/>
    <n v="0"/>
    <n v="1"/>
    <n v="1"/>
    <n v="5"/>
    <n v="1"/>
    <n v="0"/>
    <n v="0"/>
    <n v="0"/>
    <n v="0"/>
    <n v="0"/>
    <n v="1"/>
    <n v="1"/>
    <n v="2"/>
    <n v="0"/>
    <m/>
  </r>
  <r>
    <n v="5"/>
    <n v="8"/>
    <s v="a"/>
    <n v="9"/>
    <n v="17"/>
    <n v="7"/>
    <n v="17"/>
    <n v="0"/>
    <n v="1"/>
    <n v="0"/>
    <n v="0"/>
    <n v="1"/>
    <n v="1"/>
    <m/>
    <n v="3000"/>
    <n v="2"/>
    <n v="500"/>
    <n v="500"/>
    <n v="500"/>
    <n v="1"/>
    <n v="1"/>
    <n v="0"/>
    <n v="0"/>
    <n v="1"/>
    <n v="0"/>
    <n v="0"/>
    <n v="1"/>
    <n v="0"/>
    <n v="0"/>
    <n v="2000"/>
    <n v="3000"/>
    <n v="1000"/>
    <n v="500"/>
    <n v="500"/>
    <n v="400"/>
    <n v="1"/>
    <n v="1"/>
    <n v="1"/>
    <n v="1"/>
    <n v="0"/>
    <n v="0"/>
    <n v="1"/>
    <n v="0"/>
    <n v="0"/>
    <n v="0"/>
    <n v="1000"/>
    <n v="1000"/>
    <n v="1000"/>
    <x v="1"/>
    <x v="1"/>
    <x v="1"/>
    <n v="1"/>
    <n v="0"/>
    <n v="9500"/>
    <n v="10000"/>
    <n v="5"/>
    <n v="3"/>
    <n v="8"/>
    <s v="a"/>
    <m/>
    <s v="Joseph Vonjoe"/>
    <n v="26"/>
    <n v="6.5"/>
    <n v="75"/>
    <n v="3.0309309999999998"/>
    <n v="2"/>
    <n v="1"/>
    <n v="2"/>
    <n v="15000"/>
    <s v="university"/>
    <n v="6"/>
    <n v="0"/>
    <m/>
    <n v="2"/>
    <n v="0"/>
    <m/>
    <n v="2"/>
    <m/>
    <m/>
    <n v="4"/>
    <n v="2"/>
    <n v="2"/>
    <s v="Coach"/>
    <n v="0"/>
    <n v="0"/>
    <n v="0"/>
    <m/>
    <n v="14"/>
    <n v="7"/>
    <n v="5"/>
    <n v="2"/>
    <n v="2"/>
    <n v="1"/>
    <n v="2"/>
    <s v="christian"/>
    <n v="2"/>
    <s v="mende"/>
    <n v="1"/>
    <n v="0"/>
    <m/>
    <n v="1"/>
    <n v="1"/>
    <s v="My friend mohammed was affected with witchcraft"/>
    <n v="1"/>
    <n v="1992"/>
    <s v="Sojbeane"/>
    <n v="1992"/>
    <s v="Bonth Town"/>
    <m/>
    <m/>
    <m/>
    <m/>
    <n v="1"/>
    <n v="1"/>
    <n v="1"/>
    <n v="1"/>
    <n v="1992"/>
    <n v="2"/>
    <n v="2"/>
    <n v="1"/>
    <n v="0"/>
    <n v="1"/>
    <n v="5"/>
    <n v="1"/>
    <n v="0"/>
    <n v="0"/>
    <n v="0"/>
    <n v="0"/>
    <n v="0"/>
    <n v="1"/>
    <n v="1"/>
    <n v="2"/>
    <n v="1"/>
    <m/>
  </r>
  <r>
    <n v="5"/>
    <n v="9"/>
    <s v="a"/>
    <n v="9"/>
    <n v="19"/>
    <n v="10"/>
    <n v="18"/>
    <n v="0"/>
    <n v="0"/>
    <n v="0"/>
    <n v="1"/>
    <n v="1"/>
    <n v="1"/>
    <n v="4"/>
    <n v="3000"/>
    <n v="2"/>
    <n v="500"/>
    <n v="500"/>
    <n v="500"/>
    <n v="1"/>
    <n v="1"/>
    <n v="0"/>
    <n v="1"/>
    <n v="1"/>
    <n v="0"/>
    <n v="0"/>
    <n v="0"/>
    <n v="0"/>
    <n v="0"/>
    <n v="2000"/>
    <n v="3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0"/>
    <x v="0"/>
    <x v="0"/>
    <n v="1"/>
    <n v="10500"/>
    <n v="20000"/>
    <n v="20000"/>
    <n v="5"/>
    <n v="6"/>
    <n v="9"/>
    <s v="a"/>
    <s v="b"/>
    <s v="Morie Neppoh"/>
    <n v="19"/>
    <n v="5"/>
    <n v="55"/>
    <n v="-0.21450569999999999"/>
    <n v="2"/>
    <n v="1"/>
    <n v="2"/>
    <n v="0"/>
    <s v="SSS2"/>
    <n v="4"/>
    <n v="0"/>
    <m/>
    <n v="2"/>
    <n v="0"/>
    <m/>
    <n v="1"/>
    <n v="20"/>
    <n v="0"/>
    <n v="3"/>
    <n v="1"/>
    <n v="1"/>
    <s v="defender"/>
    <n v="0"/>
    <n v="0"/>
    <n v="0"/>
    <n v="3"/>
    <n v="15"/>
    <n v="8"/>
    <n v="4"/>
    <n v="3"/>
    <n v="3"/>
    <n v="3"/>
    <n v="1"/>
    <s v="muslim"/>
    <n v="1"/>
    <s v="mende"/>
    <n v="1"/>
    <n v="0"/>
    <m/>
    <n v="1"/>
    <n v="1"/>
    <s v="my brother was shot by a witch gun"/>
    <n v="1"/>
    <n v="1997"/>
    <s v="Boima"/>
    <m/>
    <m/>
    <m/>
    <m/>
    <m/>
    <m/>
    <n v="1"/>
    <n v="0"/>
    <n v="1"/>
    <n v="1"/>
    <n v="1999"/>
    <n v="2"/>
    <n v="2"/>
    <n v="0"/>
    <n v="0"/>
    <n v="1"/>
    <n v="1"/>
    <n v="0"/>
    <n v="0"/>
    <n v="0"/>
    <n v="0"/>
    <n v="1"/>
    <n v="1"/>
    <n v="0"/>
    <n v="0"/>
    <n v="1"/>
    <m/>
    <n v="1"/>
  </r>
  <r>
    <n v="5"/>
    <n v="10"/>
    <s v="b"/>
    <n v="10"/>
    <n v="20"/>
    <n v="9"/>
    <n v="19"/>
    <n v="0"/>
    <n v="0"/>
    <n v="1"/>
    <n v="1"/>
    <n v="1"/>
    <n v="1"/>
    <n v="3"/>
    <n v="3000"/>
    <n v="2"/>
    <n v="500"/>
    <n v="500"/>
    <n v="500"/>
    <n v="1"/>
    <n v="1"/>
    <n v="0"/>
    <n v="0"/>
    <n v="1"/>
    <n v="0"/>
    <n v="0"/>
    <n v="1"/>
    <n v="0"/>
    <n v="0"/>
    <n v="2000"/>
    <n v="3000"/>
    <n v="3000"/>
    <n v="500"/>
    <n v="500"/>
    <n v="500"/>
    <n v="1"/>
    <n v="1"/>
    <n v="0"/>
    <n v="0"/>
    <n v="1"/>
    <n v="0"/>
    <n v="0"/>
    <n v="1"/>
    <n v="0"/>
    <n v="0"/>
    <n v="1000"/>
    <n v="1000"/>
    <n v="1000"/>
    <x v="0"/>
    <x v="0"/>
    <x v="0"/>
    <n v="0"/>
    <n v="3500"/>
    <n v="15000"/>
    <n v="15000"/>
    <n v="5"/>
    <n v="5"/>
    <n v="10"/>
    <s v="b"/>
    <m/>
    <s v="Morie Konneh"/>
    <n v="22"/>
    <n v="5"/>
    <n v="60"/>
    <n v="0.27976289999999998"/>
    <n v="2"/>
    <n v="1"/>
    <n v="3"/>
    <n v="0"/>
    <s v="SSS3"/>
    <n v="5"/>
    <n v="1"/>
    <s v="Business"/>
    <n v="2"/>
    <n v="1"/>
    <m/>
    <n v="1"/>
    <n v="90"/>
    <n v="0"/>
    <n v="4"/>
    <n v="4"/>
    <n v="4"/>
    <s v="defender"/>
    <n v="0"/>
    <n v="0"/>
    <n v="0"/>
    <n v="5"/>
    <n v="18"/>
    <n v="9"/>
    <n v="6"/>
    <n v="2"/>
    <n v="1"/>
    <n v="1"/>
    <n v="1"/>
    <s v="muslim"/>
    <n v="1"/>
    <s v="mende"/>
    <n v="1"/>
    <n v="0"/>
    <m/>
    <n v="0"/>
    <n v="0"/>
    <m/>
    <n v="1"/>
    <n v="1991"/>
    <s v="Dama"/>
    <m/>
    <m/>
    <m/>
    <m/>
    <m/>
    <m/>
    <n v="1"/>
    <n v="1"/>
    <n v="1"/>
    <n v="1"/>
    <n v="1992"/>
    <n v="2"/>
    <m/>
    <n v="0"/>
    <n v="1"/>
    <n v="0"/>
    <m/>
    <n v="0"/>
    <n v="0"/>
    <n v="0"/>
    <n v="0"/>
    <n v="0"/>
    <n v="0"/>
    <n v="0"/>
    <n v="0"/>
    <n v="1"/>
    <m/>
    <n v="0"/>
  </r>
  <r>
    <n v="5"/>
    <n v="11"/>
    <s v="b"/>
    <n v="10"/>
    <n v="1"/>
    <n v="12"/>
    <n v="20"/>
    <n v="0"/>
    <n v="0"/>
    <n v="0"/>
    <n v="0"/>
    <n v="0"/>
    <n v="0"/>
    <n v="7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0"/>
    <x v="0"/>
    <x v="0"/>
    <n v="0"/>
    <n v="3500"/>
    <n v="12000"/>
    <n v="12000"/>
    <n v="5"/>
    <n v="4"/>
    <n v="11"/>
    <s v="b"/>
    <s v="a"/>
    <s v="Mohamed Barrie"/>
    <n v="20"/>
    <s v="5.6"/>
    <n v="55"/>
    <n v="0.29283900000000002"/>
    <n v="2"/>
    <n v="1"/>
    <n v="2"/>
    <n v="0"/>
    <s v="SSS1"/>
    <n v="3"/>
    <n v="0"/>
    <m/>
    <n v="2"/>
    <n v="1"/>
    <m/>
    <n v="1"/>
    <n v="15"/>
    <n v="0"/>
    <n v="2"/>
    <n v="2"/>
    <n v="2"/>
    <s v="attacker"/>
    <n v="0"/>
    <n v="0"/>
    <n v="0"/>
    <n v="5"/>
    <n v="18"/>
    <n v="7"/>
    <n v="7"/>
    <n v="3"/>
    <n v="1"/>
    <n v="1"/>
    <n v="1"/>
    <s v="muslim"/>
    <n v="1"/>
    <s v="Fullah"/>
    <s v="3h"/>
    <n v="0"/>
    <m/>
    <n v="1"/>
    <n v="1"/>
    <s v="my mother was fired with a witch gun by his brother in law but she never died"/>
    <n v="1"/>
    <s v="1991-2000"/>
    <s v="guinea"/>
    <m/>
    <m/>
    <m/>
    <m/>
    <m/>
    <m/>
    <n v="1"/>
    <n v="1"/>
    <n v="1"/>
    <n v="1"/>
    <n v="1991"/>
    <n v="2"/>
    <n v="2"/>
    <n v="0"/>
    <n v="0"/>
    <n v="0"/>
    <m/>
    <n v="0"/>
    <n v="0"/>
    <n v="0"/>
    <n v="0"/>
    <n v="0"/>
    <n v="0"/>
    <n v="0"/>
    <n v="0"/>
    <n v="1"/>
    <m/>
    <n v="0"/>
  </r>
  <r>
    <n v="5"/>
    <n v="12"/>
    <s v="a"/>
    <n v="9"/>
    <n v="2"/>
    <n v="11"/>
    <n v="1"/>
    <n v="0"/>
    <n v="0"/>
    <n v="0"/>
    <n v="0"/>
    <n v="0"/>
    <n v="0"/>
    <n v="7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3000"/>
    <n v="500"/>
    <n v="500"/>
    <n v="500"/>
    <n v="1"/>
    <n v="1"/>
    <n v="1"/>
    <n v="1"/>
    <n v="0"/>
    <n v="0"/>
    <n v="1"/>
    <n v="0"/>
    <n v="0"/>
    <n v="0"/>
    <n v="1000"/>
    <n v="1000"/>
    <n v="1000"/>
    <x v="1"/>
    <x v="1"/>
    <x v="1"/>
    <n v="1"/>
    <n v="9000"/>
    <n v="19500"/>
    <n v="20000"/>
    <n v="5"/>
    <n v="7"/>
    <n v="12"/>
    <s v="a"/>
    <m/>
    <s v="Mohamed Mansarray"/>
    <n v="21"/>
    <n v="5.6"/>
    <n v="60"/>
    <n v="0.78710760000000002"/>
    <n v="2"/>
    <n v="1"/>
    <n v="2"/>
    <n v="6800"/>
    <s v="SSS3"/>
    <n v="5"/>
    <n v="0"/>
    <m/>
    <n v="2"/>
    <n v="0"/>
    <m/>
    <n v="1"/>
    <n v="90"/>
    <n v="0"/>
    <n v="3"/>
    <n v="15"/>
    <n v="6"/>
    <s v="Striker"/>
    <n v="0"/>
    <n v="0"/>
    <n v="0"/>
    <n v="5"/>
    <n v="18"/>
    <n v="2"/>
    <n v="0"/>
    <n v="16"/>
    <n v="1"/>
    <n v="1"/>
    <n v="1"/>
    <s v="muslim"/>
    <n v="1"/>
    <s v="mandingo"/>
    <n v="4"/>
    <n v="0"/>
    <m/>
    <n v="0"/>
    <n v="0"/>
    <m/>
    <n v="0"/>
    <s v="Entire War"/>
    <s v="Kenema"/>
    <m/>
    <m/>
    <m/>
    <m/>
    <m/>
    <m/>
    <n v="1"/>
    <n v="0"/>
    <n v="1"/>
    <n v="1"/>
    <n v="1996"/>
    <n v="2"/>
    <n v="2"/>
    <n v="0"/>
    <n v="0"/>
    <n v="1"/>
    <n v="3"/>
    <n v="0"/>
    <n v="0"/>
    <n v="1"/>
    <n v="0"/>
    <n v="0"/>
    <n v="0"/>
    <n v="0"/>
    <n v="1"/>
    <n v="1"/>
    <m/>
    <n v="1"/>
  </r>
  <r>
    <n v="5"/>
    <n v="13"/>
    <s v="b"/>
    <n v="10"/>
    <n v="3"/>
    <n v="14"/>
    <n v="2"/>
    <n v="0"/>
    <n v="0"/>
    <n v="1"/>
    <n v="1"/>
    <n v="1"/>
    <n v="1"/>
    <n v="3"/>
    <n v="3000"/>
    <n v="2"/>
    <n v="500"/>
    <n v="500"/>
    <n v="500"/>
    <n v="0"/>
    <n v="0"/>
    <n v="0"/>
    <n v="1"/>
    <n v="0"/>
    <n v="0"/>
    <n v="0"/>
    <n v="0"/>
    <n v="0"/>
    <n v="1"/>
    <n v="2000"/>
    <n v="3000"/>
    <n v="1000"/>
    <n v="1000"/>
    <n v="0"/>
    <n v="500"/>
    <n v="0"/>
    <n v="0"/>
    <n v="1"/>
    <n v="1"/>
    <n v="0"/>
    <n v="1"/>
    <n v="0"/>
    <n v="0"/>
    <n v="1"/>
    <n v="0"/>
    <n v="1000"/>
    <n v="0"/>
    <n v="1000"/>
    <x v="8"/>
    <x v="3"/>
    <x v="5"/>
    <n v="0"/>
    <n v="4000"/>
    <n v="14000"/>
    <n v="14000"/>
    <n v="5"/>
    <n v="3"/>
    <n v="13"/>
    <s v="b"/>
    <s v="a"/>
    <s v="Aloysius D. Moiwo"/>
    <n v="18"/>
    <n v="6"/>
    <n v="65"/>
    <n v="1.6196060000000001"/>
    <n v="2"/>
    <n v="1"/>
    <n v="3"/>
    <n v="20000"/>
    <s v="SSS2"/>
    <n v="4"/>
    <n v="0"/>
    <m/>
    <n v="2"/>
    <n v="1"/>
    <m/>
    <n v="1"/>
    <n v="45"/>
    <n v="2"/>
    <n v="2"/>
    <n v="7"/>
    <n v="5"/>
    <s v="attacker"/>
    <n v="1"/>
    <n v="0"/>
    <n v="1"/>
    <n v="5"/>
    <n v="18"/>
    <n v="7"/>
    <n v="6"/>
    <n v="5"/>
    <n v="1"/>
    <n v="2"/>
    <n v="3"/>
    <s v="christian"/>
    <n v="2"/>
    <s v="mende"/>
    <n v="1"/>
    <n v="0"/>
    <m/>
    <n v="0"/>
    <n v="0"/>
    <m/>
    <n v="1"/>
    <n v="1992"/>
    <s v="Nongowa"/>
    <n v="1992"/>
    <s v="small bo"/>
    <m/>
    <m/>
    <m/>
    <m/>
    <n v="1"/>
    <n v="0"/>
    <n v="0"/>
    <n v="0"/>
    <m/>
    <n v="2"/>
    <m/>
    <n v="0"/>
    <n v="0"/>
    <n v="0"/>
    <m/>
    <n v="0"/>
    <n v="0"/>
    <n v="0"/>
    <n v="0"/>
    <n v="0"/>
    <n v="0"/>
    <n v="0"/>
    <n v="0"/>
    <n v="1"/>
    <m/>
    <n v="0"/>
  </r>
  <r>
    <n v="5"/>
    <n v="14"/>
    <s v="a"/>
    <n v="9"/>
    <n v="5"/>
    <n v="13"/>
    <n v="3"/>
    <n v="0"/>
    <n v="0"/>
    <n v="0"/>
    <n v="0"/>
    <n v="1"/>
    <n v="1"/>
    <n v="5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0"/>
    <n v="1"/>
    <n v="1"/>
    <n v="1"/>
    <n v="1"/>
    <n v="0"/>
    <n v="0"/>
    <n v="1"/>
    <n v="0"/>
    <n v="0"/>
    <n v="0"/>
    <n v="1000"/>
    <n v="1000"/>
    <n v="1000"/>
    <x v="1"/>
    <x v="1"/>
    <x v="1"/>
    <n v="0"/>
    <n v="3000"/>
    <n v="11500"/>
    <n v="12000"/>
    <n v="5"/>
    <n v="9"/>
    <n v="14"/>
    <s v="a"/>
    <s v="b"/>
    <s v="Akim Conteh"/>
    <n v="19"/>
    <s v="5.4"/>
    <n v="60"/>
    <n v="0.61799289999999996"/>
    <n v="1"/>
    <n v="2"/>
    <n v="2"/>
    <n v="5000"/>
    <s v="SSS3"/>
    <n v="5"/>
    <n v="0"/>
    <m/>
    <n v="2"/>
    <n v="0"/>
    <m/>
    <n v="1"/>
    <n v="90"/>
    <n v="0"/>
    <n v="3"/>
    <n v="7"/>
    <n v="5"/>
    <s v="attacker"/>
    <n v="0"/>
    <n v="0"/>
    <n v="0"/>
    <n v="5"/>
    <n v="22"/>
    <n v="16"/>
    <n v="0"/>
    <n v="6"/>
    <n v="5"/>
    <n v="2"/>
    <n v="4"/>
    <s v="muslim"/>
    <n v="1"/>
    <s v="temne"/>
    <n v="2"/>
    <n v="0"/>
    <m/>
    <n v="1"/>
    <n v="1"/>
    <s v="he was fired by witch gun witch lead him to death"/>
    <n v="1"/>
    <n v="2000"/>
    <s v="small bo"/>
    <m/>
    <m/>
    <m/>
    <m/>
    <m/>
    <m/>
    <n v="1"/>
    <n v="0"/>
    <n v="1"/>
    <n v="1"/>
    <n v="2000"/>
    <n v="2"/>
    <n v="2"/>
    <n v="0"/>
    <n v="1"/>
    <n v="0"/>
    <m/>
    <n v="0"/>
    <n v="0"/>
    <n v="0"/>
    <n v="0"/>
    <n v="0"/>
    <n v="0"/>
    <n v="0"/>
    <n v="0"/>
    <n v="1"/>
    <m/>
    <n v="0"/>
  </r>
  <r>
    <n v="5"/>
    <n v="15"/>
    <s v="a"/>
    <n v="9"/>
    <n v="6"/>
    <n v="16"/>
    <n v="4"/>
    <n v="1"/>
    <n v="1"/>
    <n v="1"/>
    <n v="1"/>
    <n v="1"/>
    <n v="1"/>
    <n v="1"/>
    <n v="100"/>
    <n v="2"/>
    <n v="500"/>
    <n v="500"/>
    <n v="400"/>
    <n v="1"/>
    <n v="1"/>
    <n v="0"/>
    <n v="0"/>
    <n v="1"/>
    <n v="0"/>
    <n v="0"/>
    <n v="1"/>
    <n v="0"/>
    <n v="0"/>
    <n v="2000"/>
    <n v="3000"/>
    <n v="3000"/>
    <n v="700"/>
    <n v="300"/>
    <n v="500"/>
    <n v="1"/>
    <n v="1"/>
    <n v="1"/>
    <n v="1"/>
    <n v="0"/>
    <n v="0"/>
    <n v="1"/>
    <n v="0"/>
    <n v="0"/>
    <n v="0"/>
    <n v="1000"/>
    <n v="1000"/>
    <n v="1000"/>
    <x v="1"/>
    <x v="1"/>
    <x v="1"/>
    <n v="0"/>
    <n v="3000"/>
    <n v="11700"/>
    <n v="12000"/>
    <n v="5"/>
    <n v="8"/>
    <n v="15"/>
    <s v="a"/>
    <m/>
    <s v="Wurrie Jalloh"/>
    <n v="16"/>
    <n v="4.5"/>
    <n v="55"/>
    <n v="-0.637293"/>
    <n v="2"/>
    <n v="1"/>
    <n v="2"/>
    <n v="50000"/>
    <s v="SSS3"/>
    <n v="5"/>
    <n v="0"/>
    <m/>
    <n v="2"/>
    <n v="0"/>
    <m/>
    <n v="2"/>
    <m/>
    <m/>
    <n v="2"/>
    <n v="40"/>
    <n v="7"/>
    <s v="Mid-field"/>
    <n v="1"/>
    <n v="0"/>
    <n v="1"/>
    <n v="4"/>
    <n v="23"/>
    <n v="2"/>
    <n v="14"/>
    <n v="6"/>
    <n v="1"/>
    <n v="1"/>
    <n v="1"/>
    <s v="muslim"/>
    <n v="1"/>
    <s v="Fullah"/>
    <s v="3h"/>
    <n v="0"/>
    <m/>
    <n v="1"/>
    <n v="1"/>
    <s v="My brother was affected by witchcraft. He got elephantiasis (swollen of the foot)"/>
    <n v="1"/>
    <n v="1997"/>
    <s v="Gbantoke"/>
    <n v="1998"/>
    <s v="Nongowa"/>
    <m/>
    <m/>
    <m/>
    <m/>
    <n v="1"/>
    <n v="1"/>
    <n v="1"/>
    <n v="1"/>
    <n v="1997"/>
    <n v="2"/>
    <m/>
    <n v="0"/>
    <n v="0"/>
    <n v="1"/>
    <n v="5"/>
    <n v="1"/>
    <n v="0"/>
    <n v="0"/>
    <n v="0"/>
    <n v="0"/>
    <n v="0"/>
    <n v="1"/>
    <n v="1"/>
    <n v="1"/>
    <m/>
    <n v="0"/>
  </r>
  <r>
    <n v="5"/>
    <n v="16"/>
    <s v="b"/>
    <n v="10"/>
    <n v="4"/>
    <n v="15"/>
    <n v="5"/>
    <n v="1"/>
    <n v="1"/>
    <n v="0"/>
    <n v="1"/>
    <n v="1"/>
    <n v="1"/>
    <m/>
    <n v="100"/>
    <n v="2"/>
    <n v="500"/>
    <n v="500"/>
    <n v="500"/>
    <n v="1"/>
    <n v="1"/>
    <n v="1"/>
    <n v="1"/>
    <n v="0"/>
    <n v="0"/>
    <n v="1"/>
    <n v="0"/>
    <n v="0"/>
    <n v="0"/>
    <n v="1000"/>
    <n v="1000"/>
    <n v="3000"/>
    <n v="500"/>
    <n v="500"/>
    <n v="300"/>
    <n v="1"/>
    <n v="1"/>
    <n v="1"/>
    <n v="1"/>
    <n v="0"/>
    <n v="0"/>
    <n v="1"/>
    <n v="0"/>
    <n v="0"/>
    <n v="0"/>
    <n v="1000"/>
    <n v="1000"/>
    <n v="1000"/>
    <x v="0"/>
    <x v="0"/>
    <x v="0"/>
    <n v="1"/>
    <n v="10500"/>
    <n v="18100"/>
    <n v="19000"/>
    <n v="5"/>
    <n v="10"/>
    <n v="16"/>
    <s v="b"/>
    <s v="a"/>
    <s v="David Kamara"/>
    <n v="22"/>
    <n v="5.2"/>
    <n v="45"/>
    <n v="-1.033928"/>
    <n v="2"/>
    <n v="1"/>
    <n v="1"/>
    <n v="6000"/>
    <s v="SSS3"/>
    <n v="5"/>
    <n v="0"/>
    <m/>
    <n v="2"/>
    <n v="1"/>
    <m/>
    <n v="1"/>
    <n v="90"/>
    <n v="0"/>
    <n v="4"/>
    <n v="8"/>
    <n v="5"/>
    <s v="defender"/>
    <n v="0"/>
    <n v="0"/>
    <n v="0"/>
    <n v="5"/>
    <n v="18"/>
    <n v="1"/>
    <n v="12"/>
    <n v="5"/>
    <n v="2"/>
    <n v="2"/>
    <n v="1"/>
    <s v="christian"/>
    <n v="2"/>
    <s v="temne"/>
    <n v="2"/>
    <n v="1"/>
    <s v="At the age of 9, I was given food to eat in a dream. Later I vomited with stomach ache. Now ok"/>
    <n v="0"/>
    <n v="1"/>
    <m/>
    <n v="1"/>
    <n v="1992"/>
    <s v="Lower Bambara"/>
    <m/>
    <m/>
    <m/>
    <m/>
    <m/>
    <m/>
    <n v="1"/>
    <n v="1"/>
    <n v="1"/>
    <n v="1"/>
    <n v="1991"/>
    <n v="2"/>
    <n v="2"/>
    <n v="0"/>
    <n v="0"/>
    <n v="1"/>
    <n v="5"/>
    <n v="1"/>
    <n v="0"/>
    <n v="0"/>
    <n v="0"/>
    <n v="0"/>
    <n v="0"/>
    <n v="1"/>
    <n v="1"/>
    <n v="2"/>
    <n v="1"/>
    <m/>
  </r>
  <r>
    <n v="5"/>
    <n v="17"/>
    <s v="a"/>
    <n v="9"/>
    <n v="8"/>
    <n v="18"/>
    <n v="6"/>
    <n v="0"/>
    <n v="0"/>
    <n v="0"/>
    <n v="0"/>
    <n v="0"/>
    <n v="0"/>
    <n v="7"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3000"/>
    <n v="500"/>
    <n v="500"/>
    <n v="500"/>
    <n v="1"/>
    <n v="1"/>
    <n v="1"/>
    <n v="1"/>
    <n v="0"/>
    <n v="0"/>
    <n v="1"/>
    <n v="0"/>
    <n v="0"/>
    <n v="0"/>
    <n v="1000"/>
    <n v="1000"/>
    <n v="1000"/>
    <x v="0"/>
    <x v="0"/>
    <x v="0"/>
    <n v="1"/>
    <n v="0"/>
    <n v="10500"/>
    <n v="11000"/>
    <n v="5"/>
    <n v="6"/>
    <n v="17"/>
    <s v="a"/>
    <m/>
    <s v="Abubakar Sesay"/>
    <n v="22"/>
    <n v="6"/>
    <n v="58"/>
    <n v="0.92763010000000001"/>
    <n v="2"/>
    <n v="1"/>
    <n v="3"/>
    <n v="30000"/>
    <s v="SSS3"/>
    <n v="5"/>
    <n v="0"/>
    <m/>
    <n v="2"/>
    <n v="0"/>
    <m/>
    <n v="1"/>
    <n v="80"/>
    <n v="0"/>
    <n v="4"/>
    <n v="5"/>
    <n v="5"/>
    <s v="midfielder"/>
    <n v="0"/>
    <n v="0"/>
    <n v="0"/>
    <n v="5"/>
    <n v="18"/>
    <n v="0"/>
    <n v="4"/>
    <n v="14"/>
    <n v="1"/>
    <n v="1"/>
    <n v="1"/>
    <s v="muslim"/>
    <n v="1"/>
    <s v="Soso"/>
    <n v="8"/>
    <n v="0"/>
    <m/>
    <n v="1"/>
    <n v="1"/>
    <s v="A times she will be pregnant, but because of witchcraf she will lose it"/>
    <n v="1"/>
    <n v="1997"/>
    <s v="Moile"/>
    <n v="1999"/>
    <s v="Masongbala"/>
    <n v="2000"/>
    <s v="Nongowa"/>
    <m/>
    <m/>
    <n v="1"/>
    <n v="1"/>
    <n v="1"/>
    <n v="1"/>
    <n v="1993"/>
    <n v="2"/>
    <n v="2"/>
    <n v="0"/>
    <n v="0"/>
    <n v="1"/>
    <n v="1"/>
    <n v="0"/>
    <n v="0"/>
    <n v="0"/>
    <n v="0"/>
    <n v="1"/>
    <n v="1"/>
    <n v="0"/>
    <n v="0"/>
    <n v="2"/>
    <n v="1"/>
    <m/>
  </r>
  <r>
    <n v="5"/>
    <n v="18"/>
    <s v="b"/>
    <n v="10"/>
    <n v="7"/>
    <n v="17"/>
    <n v="7"/>
    <n v="0"/>
    <n v="1"/>
    <n v="0"/>
    <n v="1"/>
    <n v="1"/>
    <n v="1"/>
    <m/>
    <n v="3000"/>
    <n v="2"/>
    <n v="500"/>
    <n v="500"/>
    <n v="400"/>
    <n v="1"/>
    <n v="1"/>
    <n v="0"/>
    <n v="0"/>
    <n v="1"/>
    <n v="0"/>
    <n v="0"/>
    <n v="1"/>
    <n v="0"/>
    <n v="0"/>
    <n v="2000"/>
    <n v="3000"/>
    <n v="3000"/>
    <n v="500"/>
    <n v="500"/>
    <n v="500"/>
    <n v="1"/>
    <n v="1"/>
    <n v="0"/>
    <n v="0"/>
    <n v="1"/>
    <n v="0"/>
    <n v="0"/>
    <n v="1"/>
    <n v="0"/>
    <n v="0"/>
    <n v="1000"/>
    <n v="1000"/>
    <n v="1000"/>
    <x v="2"/>
    <x v="2"/>
    <x v="1"/>
    <n v="1"/>
    <n v="0"/>
    <n v="11400"/>
    <n v="12000"/>
    <n v="5"/>
    <n v="5"/>
    <n v="18"/>
    <s v="b"/>
    <s v="a"/>
    <s v="Musa Garba"/>
    <n v="24"/>
    <n v="5.5"/>
    <n v="62"/>
    <n v="0.90025759999999999"/>
    <n v="1"/>
    <n v="1"/>
    <n v="2"/>
    <n v="8000"/>
    <s v="SSS3"/>
    <n v="5"/>
    <n v="0"/>
    <m/>
    <n v="2"/>
    <n v="1"/>
    <m/>
    <n v="2"/>
    <m/>
    <m/>
    <m/>
    <m/>
    <m/>
    <s v="Manager"/>
    <n v="0"/>
    <n v="0"/>
    <n v="0"/>
    <n v="4"/>
    <n v="18"/>
    <n v="7"/>
    <n v="5"/>
    <n v="6"/>
    <n v="5"/>
    <n v="1"/>
    <n v="2"/>
    <s v="muslim"/>
    <n v="1"/>
    <s v="mende"/>
    <n v="1"/>
    <n v="0"/>
    <m/>
    <n v="0"/>
    <n v="0"/>
    <m/>
    <n v="1"/>
    <n v="1992"/>
    <s v="BO"/>
    <m/>
    <m/>
    <m/>
    <m/>
    <m/>
    <m/>
    <n v="1"/>
    <n v="1"/>
    <n v="1"/>
    <n v="1"/>
    <m/>
    <n v="2"/>
    <m/>
    <n v="1"/>
    <n v="0"/>
    <n v="1"/>
    <n v="6"/>
    <n v="0"/>
    <n v="0"/>
    <n v="0"/>
    <n v="0"/>
    <n v="0"/>
    <n v="0"/>
    <n v="0"/>
    <n v="0"/>
    <n v="2"/>
    <n v="1"/>
    <m/>
  </r>
  <r>
    <n v="5"/>
    <n v="19"/>
    <s v="a"/>
    <n v="9"/>
    <n v="9"/>
    <n v="20"/>
    <n v="8"/>
    <n v="0"/>
    <n v="0"/>
    <n v="0"/>
    <n v="0"/>
    <n v="0"/>
    <n v="0"/>
    <n v="7"/>
    <n v="3000"/>
    <n v="2"/>
    <n v="500"/>
    <n v="500"/>
    <n v="500"/>
    <n v="1"/>
    <n v="1"/>
    <n v="1"/>
    <n v="0"/>
    <n v="1"/>
    <n v="0"/>
    <n v="0"/>
    <n v="0"/>
    <n v="0"/>
    <n v="0"/>
    <n v="1000"/>
    <n v="1000"/>
    <n v="3000"/>
    <n v="500"/>
    <n v="500"/>
    <n v="700"/>
    <n v="1"/>
    <n v="1"/>
    <n v="1"/>
    <n v="1"/>
    <n v="0"/>
    <n v="0"/>
    <n v="1"/>
    <n v="0"/>
    <n v="0"/>
    <n v="0"/>
    <n v="1000"/>
    <n v="1000"/>
    <n v="1000"/>
    <x v="6"/>
    <x v="2"/>
    <x v="2"/>
    <n v="0"/>
    <n v="1500"/>
    <n v="12000"/>
    <n v="12000"/>
    <n v="5"/>
    <n v="4"/>
    <n v="19"/>
    <s v="a"/>
    <s v="b"/>
    <s v="Osman Kamara"/>
    <n v="24"/>
    <n v="5.5"/>
    <n v="56"/>
    <n v="0.3071353"/>
    <n v="2"/>
    <n v="1"/>
    <n v="3"/>
    <n v="50000"/>
    <s v="university"/>
    <n v="6"/>
    <n v="0"/>
    <m/>
    <n v="2"/>
    <n v="0"/>
    <m/>
    <n v="1"/>
    <n v="20"/>
    <m/>
    <n v="2"/>
    <n v="2"/>
    <n v="2"/>
    <s v="Right Back"/>
    <n v="0"/>
    <n v="0"/>
    <n v="0"/>
    <n v="5"/>
    <n v="29"/>
    <n v="5"/>
    <n v="10"/>
    <n v="15"/>
    <n v="2"/>
    <n v="1"/>
    <n v="1"/>
    <s v="muslim"/>
    <n v="1"/>
    <s v="temne"/>
    <n v="2"/>
    <n v="0"/>
    <m/>
    <n v="0"/>
    <n v="0"/>
    <m/>
    <n v="1"/>
    <s v="1999-2000"/>
    <s v="Small Bo"/>
    <m/>
    <m/>
    <m/>
    <m/>
    <m/>
    <m/>
    <n v="1"/>
    <n v="1"/>
    <n v="1"/>
    <n v="1"/>
    <n v="1999"/>
    <n v="2"/>
    <m/>
    <n v="0"/>
    <n v="0"/>
    <n v="0"/>
    <m/>
    <n v="0"/>
    <n v="0"/>
    <n v="0"/>
    <n v="0"/>
    <n v="0"/>
    <n v="0"/>
    <n v="0"/>
    <n v="0"/>
    <n v="1"/>
    <m/>
    <n v="0"/>
  </r>
  <r>
    <n v="5"/>
    <n v="20"/>
    <s v="b"/>
    <n v="10"/>
    <n v="10"/>
    <n v="19"/>
    <n v="9"/>
    <n v="0"/>
    <n v="0"/>
    <n v="0"/>
    <n v="0"/>
    <n v="1"/>
    <n v="1"/>
    <n v="5"/>
    <n v="3000"/>
    <n v="2"/>
    <n v="500"/>
    <n v="500"/>
    <n v="500"/>
    <n v="1"/>
    <n v="1"/>
    <n v="0"/>
    <n v="0"/>
    <n v="1"/>
    <n v="0"/>
    <n v="0"/>
    <n v="1"/>
    <n v="0"/>
    <n v="0"/>
    <n v="2000"/>
    <n v="3000"/>
    <n v="3000"/>
    <n v="300"/>
    <n v="700"/>
    <n v="500"/>
    <n v="1"/>
    <n v="1"/>
    <n v="1"/>
    <n v="0"/>
    <n v="1"/>
    <n v="0"/>
    <n v="0"/>
    <n v="0"/>
    <n v="0"/>
    <n v="0"/>
    <n v="1000"/>
    <n v="1000"/>
    <n v="1000"/>
    <x v="8"/>
    <x v="3"/>
    <x v="3"/>
    <n v="0"/>
    <n v="4000"/>
    <n v="15300"/>
    <n v="16000"/>
    <n v="5"/>
    <n v="7"/>
    <n v="20"/>
    <s v="b"/>
    <m/>
    <s v="Maada Unis Boekarie"/>
    <n v="17"/>
    <s v="5.8"/>
    <n v="65"/>
    <n v="1.450491"/>
    <n v="2"/>
    <n v="1"/>
    <n v="3"/>
    <s v="sells credits, 216000"/>
    <s v="SSS2"/>
    <n v="4"/>
    <n v="1"/>
    <s v="sells credits"/>
    <n v="2"/>
    <n v="1"/>
    <m/>
    <n v="1"/>
    <n v="90"/>
    <n v="0"/>
    <n v="3"/>
    <n v="20"/>
    <n v="6"/>
    <s v="Goalkeeper"/>
    <n v="2"/>
    <n v="0"/>
    <n v="2"/>
    <n v="5"/>
    <n v="18"/>
    <n v="13"/>
    <n v="1"/>
    <n v="5"/>
    <n v="1"/>
    <n v="1"/>
    <n v="1"/>
    <s v="muslim"/>
    <n v="1"/>
    <s v="mende"/>
    <n v="1"/>
    <n v="0"/>
    <m/>
    <n v="1"/>
    <n v="1"/>
    <s v="My elder brother said he was given poisoned food by witch"/>
    <n v="1"/>
    <s v="1991-1992"/>
    <s v="Kenema, Nongowa chiefdom"/>
    <s v="1991-1992"/>
    <s v="Serabu"/>
    <m/>
    <m/>
    <m/>
    <m/>
    <n v="1"/>
    <n v="0"/>
    <n v="1"/>
    <n v="1"/>
    <n v="1991"/>
    <n v="2"/>
    <n v="2"/>
    <n v="0"/>
    <n v="0"/>
    <n v="0"/>
    <m/>
    <n v="0"/>
    <n v="0"/>
    <n v="0"/>
    <n v="0"/>
    <n v="0"/>
    <n v="0"/>
    <n v="0"/>
    <n v="0"/>
    <n v="1"/>
    <m/>
    <n v="0"/>
  </r>
  <r>
    <n v="6"/>
    <n v="1"/>
    <s v="a"/>
    <n v="11"/>
    <n v="9"/>
    <n v="2"/>
    <n v="11"/>
    <n v="0"/>
    <n v="0"/>
    <n v="0"/>
    <n v="0"/>
    <n v="0"/>
    <n v="0"/>
    <n v="7"/>
    <n v="3000"/>
    <n v="1"/>
    <n v="500"/>
    <n v="500"/>
    <n v="500"/>
    <n v="1"/>
    <n v="1"/>
    <n v="1"/>
    <n v="0"/>
    <n v="1"/>
    <n v="0"/>
    <n v="0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1"/>
    <x v="1"/>
    <x v="1"/>
    <n v="0"/>
    <n v="3000"/>
    <n v="11500"/>
    <n v="12000"/>
    <n v="6"/>
    <n v="4"/>
    <n v="1"/>
    <s v="a"/>
    <m/>
    <s v="Yankuba Kabba"/>
    <n v="20"/>
    <n v="6"/>
    <n v="60"/>
    <n v="1.125337"/>
    <n v="2"/>
    <n v="1"/>
    <n v="3"/>
    <n v="0"/>
    <s v="SSS3"/>
    <n v="5"/>
    <n v="0"/>
    <m/>
    <n v="2"/>
    <n v="3"/>
    <m/>
    <n v="1"/>
    <n v="45"/>
    <n v="0"/>
    <n v="4"/>
    <n v="4"/>
    <n v="4"/>
    <s v="Defender (2)"/>
    <n v="0"/>
    <n v="0"/>
    <n v="0"/>
    <n v="5"/>
    <n v="20"/>
    <n v="1"/>
    <n v="5"/>
    <n v="13"/>
    <n v="1"/>
    <n v="1"/>
    <n v="1"/>
    <s v="christian"/>
    <n v="2"/>
    <s v="Kissi"/>
    <n v="6"/>
    <n v="0"/>
    <m/>
    <n v="0"/>
    <n v="0"/>
    <m/>
    <n v="1"/>
    <n v="1991"/>
    <s v="Juro, gaura chiefdom kenema district"/>
    <n v="1992"/>
    <s v="kenema"/>
    <n v="1993"/>
    <s v="SerabuS Bo chiefdom"/>
    <m/>
    <m/>
    <n v="1"/>
    <n v="1"/>
    <n v="1"/>
    <n v="1"/>
    <n v="1994"/>
    <n v="2"/>
    <n v="2"/>
    <n v="1"/>
    <n v="1"/>
    <n v="0"/>
    <m/>
    <n v="0"/>
    <n v="0"/>
    <n v="0"/>
    <n v="0"/>
    <n v="0"/>
    <n v="0"/>
    <n v="0"/>
    <n v="0"/>
    <n v="2"/>
    <n v="0"/>
    <m/>
  </r>
  <r>
    <n v="6"/>
    <n v="2"/>
    <s v="b"/>
    <n v="12"/>
    <n v="12"/>
    <n v="1"/>
    <n v="12"/>
    <n v="0"/>
    <n v="0"/>
    <n v="0"/>
    <n v="0"/>
    <n v="1"/>
    <n v="1"/>
    <n v="5"/>
    <n v="2500"/>
    <n v="2"/>
    <n v="500"/>
    <n v="500"/>
    <n v="400"/>
    <n v="1"/>
    <n v="1"/>
    <n v="0"/>
    <n v="1"/>
    <n v="1"/>
    <n v="0"/>
    <n v="0"/>
    <n v="0"/>
    <n v="0"/>
    <n v="0"/>
    <n v="1000"/>
    <n v="1000"/>
    <n v="1000"/>
    <n v="500"/>
    <n v="500"/>
    <n v="500"/>
    <n v="0"/>
    <n v="1"/>
    <n v="0"/>
    <n v="1"/>
    <n v="0"/>
    <n v="0"/>
    <n v="0"/>
    <n v="0"/>
    <n v="0"/>
    <n v="1"/>
    <n v="1000"/>
    <n v="1000"/>
    <n v="1000"/>
    <x v="0"/>
    <x v="0"/>
    <x v="0"/>
    <n v="1"/>
    <n v="10500"/>
    <n v="18400"/>
    <n v="19000"/>
    <n v="6"/>
    <n v="10"/>
    <n v="2"/>
    <s v="b"/>
    <m/>
    <s v="Hassan Sesay"/>
    <n v="30"/>
    <n v="5.6"/>
    <n v="75"/>
    <n v="2.2699129999999998"/>
    <n v="2"/>
    <n v="1"/>
    <n v="3"/>
    <n v="40000"/>
    <s v="w.a.e.c"/>
    <n v="4"/>
    <n v="1"/>
    <s v="driver"/>
    <n v="2"/>
    <n v="3"/>
    <m/>
    <n v="1"/>
    <n v="90"/>
    <n v="0"/>
    <n v="5"/>
    <n v="5"/>
    <n v="5"/>
    <s v="defender"/>
    <n v="0"/>
    <n v="0"/>
    <n v="0"/>
    <n v="5"/>
    <n v="22"/>
    <n v="4"/>
    <n v="7"/>
    <n v="11"/>
    <n v="1"/>
    <n v="1"/>
    <n v="1"/>
    <s v="muslim"/>
    <n v="1"/>
    <s v="Tehmne"/>
    <n v="2"/>
    <n v="0"/>
    <m/>
    <n v="0"/>
    <n v="0"/>
    <s v="a friend had a dream,he was chases by people later he tells he is sick for days"/>
    <n v="1"/>
    <n v="1999"/>
    <s v="western area"/>
    <m/>
    <m/>
    <m/>
    <m/>
    <m/>
    <m/>
    <n v="1"/>
    <n v="1"/>
    <n v="1"/>
    <n v="1"/>
    <n v="1999"/>
    <n v="2"/>
    <n v="2"/>
    <n v="0"/>
    <n v="0"/>
    <n v="1"/>
    <n v="3"/>
    <n v="0"/>
    <n v="0"/>
    <n v="1"/>
    <n v="0"/>
    <n v="0"/>
    <n v="0"/>
    <n v="0"/>
    <n v="1"/>
    <n v="1"/>
    <m/>
    <n v="1"/>
  </r>
  <r>
    <n v="6"/>
    <n v="3"/>
    <s v="a"/>
    <n v="11"/>
    <n v="13"/>
    <n v="4"/>
    <n v="13"/>
    <n v="0"/>
    <n v="0"/>
    <n v="1"/>
    <n v="1"/>
    <n v="1"/>
    <n v="1"/>
    <n v="3"/>
    <n v="2500"/>
    <n v="1"/>
    <n v="500"/>
    <n v="500"/>
    <n v="4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5"/>
    <x v="3"/>
    <x v="3"/>
    <n v="1"/>
    <n v="15000"/>
    <n v="22900"/>
    <n v="23000"/>
    <n v="6"/>
    <n v="9"/>
    <n v="3"/>
    <s v="a"/>
    <m/>
    <s v="Sheku Mansarray"/>
    <n v="22"/>
    <n v="4"/>
    <n v="55"/>
    <n v="-1.0600799999999999"/>
    <n v="2"/>
    <n v="1"/>
    <n v="2"/>
    <n v="70000"/>
    <s v="MH Diploma"/>
    <n v="6"/>
    <n v="0"/>
    <m/>
    <n v="2"/>
    <n v="3"/>
    <m/>
    <n v="2"/>
    <m/>
    <m/>
    <n v="2"/>
    <n v="8"/>
    <n v="5"/>
    <s v="midfielder"/>
    <n v="2"/>
    <n v="0"/>
    <n v="2"/>
    <n v="5"/>
    <n v="24"/>
    <n v="0"/>
    <n v="24"/>
    <n v="0"/>
    <n v="3"/>
    <n v="2"/>
    <n v="1"/>
    <s v="muslim"/>
    <n v="1"/>
    <s v="mende"/>
    <n v="1"/>
    <n v="0"/>
    <m/>
    <n v="1"/>
    <n v="1"/>
    <s v="A cousin witchraft kill his son"/>
    <n v="1"/>
    <n v="1992"/>
    <s v="Freetown"/>
    <m/>
    <m/>
    <m/>
    <m/>
    <m/>
    <m/>
    <n v="1"/>
    <n v="1"/>
    <n v="1"/>
    <n v="1"/>
    <s v="1996-1997"/>
    <n v="2"/>
    <m/>
    <n v="0"/>
    <n v="0"/>
    <n v="1"/>
    <n v="6"/>
    <n v="0"/>
    <n v="0"/>
    <n v="0"/>
    <n v="0"/>
    <n v="0"/>
    <n v="0"/>
    <n v="0"/>
    <n v="0"/>
    <n v="1"/>
    <m/>
    <n v="1"/>
  </r>
  <r>
    <n v="6"/>
    <n v="4"/>
    <s v="b"/>
    <n v="12"/>
    <n v="15"/>
    <n v="3"/>
    <n v="15"/>
    <n v="0"/>
    <n v="0"/>
    <n v="0"/>
    <n v="0"/>
    <n v="1"/>
    <n v="1"/>
    <n v="5"/>
    <n v="2500"/>
    <n v="2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1000"/>
    <x v="4"/>
    <x v="4"/>
    <x v="1"/>
    <n v="1"/>
    <n v="0"/>
    <n v="8000"/>
    <n v="8000"/>
    <n v="6"/>
    <n v="5"/>
    <n v="4"/>
    <s v="b"/>
    <m/>
    <s v="Emmanuel Macarthy"/>
    <n v="30"/>
    <s v="5.5"/>
    <n v="60"/>
    <n v="0.70255020000000001"/>
    <n v="2"/>
    <n v="1"/>
    <n v="3"/>
    <n v="50000"/>
    <s v="university"/>
    <n v="6"/>
    <n v="1"/>
    <s v="bank manager"/>
    <n v="2"/>
    <n v="3"/>
    <m/>
    <n v="1"/>
    <n v="35"/>
    <n v="0"/>
    <n v="5"/>
    <n v="5"/>
    <n v="5"/>
    <s v="defender"/>
    <n v="0"/>
    <n v="0"/>
    <n v="0"/>
    <n v="5"/>
    <n v="16"/>
    <n v="8"/>
    <n v="5"/>
    <n v="3"/>
    <n v="3"/>
    <n v="5"/>
    <n v="5"/>
    <s v="christian"/>
    <n v="2"/>
    <s v="mende"/>
    <n v="1"/>
    <n v="0"/>
    <m/>
    <n v="0"/>
    <n v="0"/>
    <m/>
    <n v="1"/>
    <n v="1992"/>
    <s v="Yawei"/>
    <m/>
    <m/>
    <m/>
    <m/>
    <m/>
    <m/>
    <n v="1"/>
    <n v="1"/>
    <n v="1"/>
    <n v="1"/>
    <n v="1992"/>
    <n v="2"/>
    <n v="2"/>
    <n v="0"/>
    <n v="0"/>
    <n v="1"/>
    <n v="3"/>
    <n v="0"/>
    <n v="0"/>
    <n v="1"/>
    <n v="0"/>
    <n v="0"/>
    <n v="0"/>
    <n v="0"/>
    <n v="1"/>
    <n v="1"/>
    <m/>
    <n v="1"/>
  </r>
  <r>
    <n v="6"/>
    <n v="5"/>
    <s v="a"/>
    <n v="11"/>
    <n v="14"/>
    <n v="8"/>
    <n v="14"/>
    <n v="0"/>
    <n v="0"/>
    <n v="0"/>
    <n v="0"/>
    <n v="0"/>
    <n v="1"/>
    <n v="6"/>
    <n v="2500"/>
    <n v="1"/>
    <n v="500"/>
    <n v="500"/>
    <n v="500"/>
    <n v="1"/>
    <n v="1"/>
    <n v="0"/>
    <n v="1"/>
    <n v="1"/>
    <n v="0"/>
    <n v="0"/>
    <n v="0"/>
    <n v="0"/>
    <n v="0"/>
    <n v="1000"/>
    <n v="1000"/>
    <n v="1000"/>
    <n v="700"/>
    <n v="300"/>
    <n v="500"/>
    <n v="1"/>
    <n v="1"/>
    <n v="1"/>
    <n v="1"/>
    <n v="0"/>
    <n v="0"/>
    <n v="1"/>
    <n v="0"/>
    <n v="0"/>
    <n v="0"/>
    <n v="1000"/>
    <n v="1000"/>
    <n v="1000"/>
    <x v="0"/>
    <x v="0"/>
    <x v="0"/>
    <n v="1"/>
    <n v="3500"/>
    <n v="11700"/>
    <n v="12000"/>
    <n v="6"/>
    <n v="7"/>
    <n v="5"/>
    <s v="a"/>
    <m/>
    <s v="George Kamara"/>
    <n v="18"/>
    <n v="5.6"/>
    <n v="55"/>
    <n v="0.29283900000000002"/>
    <n v="2"/>
    <n v="1"/>
    <n v="3"/>
    <n v="15000"/>
    <s v="SSS3"/>
    <n v="5"/>
    <n v="0"/>
    <m/>
    <n v="2"/>
    <n v="3"/>
    <m/>
    <n v="1"/>
    <n v="90"/>
    <n v="0"/>
    <n v="4"/>
    <n v="6"/>
    <n v="5"/>
    <s v="Defender (2)"/>
    <n v="0"/>
    <n v="0"/>
    <n v="0"/>
    <n v="5"/>
    <n v="20"/>
    <n v="0"/>
    <n v="0"/>
    <n v="17"/>
    <n v="2"/>
    <n v="3"/>
    <n v="2"/>
    <s v="muslim"/>
    <n v="1"/>
    <s v="mende"/>
    <n v="1"/>
    <n v="0"/>
    <m/>
    <n v="0"/>
    <n v="0"/>
    <m/>
    <n v="1"/>
    <n v="1997"/>
    <s v="Jama chiefdom, from kenema"/>
    <n v="1999"/>
    <s v="small bo, from kenema"/>
    <m/>
    <m/>
    <m/>
    <m/>
    <n v="1"/>
    <n v="0"/>
    <n v="1"/>
    <n v="1"/>
    <n v="1994"/>
    <n v="2"/>
    <n v="2"/>
    <n v="0"/>
    <n v="0"/>
    <n v="1"/>
    <n v="5"/>
    <n v="1"/>
    <n v="0"/>
    <n v="0"/>
    <n v="0"/>
    <n v="0"/>
    <n v="0"/>
    <n v="1"/>
    <n v="1"/>
    <n v="1"/>
    <m/>
    <n v="1"/>
  </r>
  <r>
    <n v="6"/>
    <n v="6"/>
    <s v="a"/>
    <n v="11"/>
    <n v="18"/>
    <n v="10"/>
    <n v="16"/>
    <n v="1"/>
    <n v="0"/>
    <n v="1"/>
    <n v="1"/>
    <n v="0"/>
    <n v="0"/>
    <m/>
    <n v="3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400"/>
    <n v="1"/>
    <n v="1"/>
    <n v="1"/>
    <n v="1"/>
    <n v="0"/>
    <n v="0"/>
    <n v="1"/>
    <n v="0"/>
    <n v="0"/>
    <n v="0"/>
    <n v="1000"/>
    <n v="1000"/>
    <n v="1000"/>
    <x v="0"/>
    <x v="0"/>
    <x v="0"/>
    <n v="1"/>
    <n v="10500"/>
    <n v="19000"/>
    <n v="19000"/>
    <n v="6"/>
    <n v="8"/>
    <n v="6"/>
    <s v="a"/>
    <m/>
    <s v="Alusine Conteh"/>
    <n v="22"/>
    <n v="5"/>
    <n v="64"/>
    <n v="0.67517780000000005"/>
    <n v="2"/>
    <n v="1"/>
    <n v="2"/>
    <n v="15000"/>
    <s v="SSS3"/>
    <n v="5"/>
    <n v="0"/>
    <m/>
    <n v="2"/>
    <n v="3"/>
    <m/>
    <n v="1"/>
    <n v="15"/>
    <n v="0"/>
    <n v="3"/>
    <n v="4"/>
    <n v="4"/>
    <s v="attacker"/>
    <n v="0"/>
    <n v="0"/>
    <n v="0"/>
    <n v="2"/>
    <n v="18"/>
    <n v="8"/>
    <n v="5"/>
    <n v="4"/>
    <m/>
    <n v="2"/>
    <n v="2"/>
    <s v="muslim"/>
    <n v="1"/>
    <s v="susu"/>
    <n v="8"/>
    <n v="1"/>
    <s v="when I was small I sometimes dreamed of a black cat chasing me"/>
    <n v="0"/>
    <n v="1"/>
    <n v="2"/>
    <n v="1"/>
    <n v="1997"/>
    <s v="guinea"/>
    <m/>
    <m/>
    <m/>
    <m/>
    <m/>
    <m/>
    <n v="1"/>
    <n v="1"/>
    <n v="0"/>
    <n v="1"/>
    <n v="1998"/>
    <n v="2"/>
    <n v="2"/>
    <n v="0"/>
    <n v="0"/>
    <n v="0"/>
    <m/>
    <n v="0"/>
    <n v="0"/>
    <n v="0"/>
    <n v="0"/>
    <n v="0"/>
    <n v="0"/>
    <n v="0"/>
    <n v="0"/>
    <n v="2"/>
    <n v="1"/>
    <m/>
  </r>
  <r>
    <n v="6"/>
    <n v="7"/>
    <s v="a"/>
    <n v="11"/>
    <n v="20"/>
    <n v="11"/>
    <n v="17"/>
    <n v="0"/>
    <n v="0"/>
    <n v="0"/>
    <n v="1"/>
    <n v="1"/>
    <n v="1"/>
    <n v="4"/>
    <n v="2500"/>
    <n v="1"/>
    <n v="500"/>
    <n v="500"/>
    <n v="500"/>
    <n v="1"/>
    <n v="1"/>
    <n v="1"/>
    <n v="1"/>
    <n v="0"/>
    <n v="0"/>
    <n v="1"/>
    <n v="0"/>
    <n v="0"/>
    <n v="0"/>
    <n v="1000"/>
    <n v="1000"/>
    <n v="0"/>
    <n v="500"/>
    <n v="500"/>
    <n v="500"/>
    <n v="1"/>
    <n v="1"/>
    <n v="1"/>
    <n v="1"/>
    <n v="0"/>
    <n v="0"/>
    <n v="1"/>
    <n v="0"/>
    <n v="0"/>
    <n v="0"/>
    <n v="1000"/>
    <n v="1000"/>
    <n v="1000"/>
    <x v="4"/>
    <x v="4"/>
    <x v="4"/>
    <n v="0"/>
    <n v="2500"/>
    <n v="9500"/>
    <n v="10000"/>
    <n v="6"/>
    <n v="3"/>
    <n v="7"/>
    <s v="a"/>
    <m/>
    <s v="Harris Weah "/>
    <n v="23"/>
    <n v="5"/>
    <n v="50"/>
    <n v="-0.70877429999999997"/>
    <n v="2"/>
    <n v="1"/>
    <n v="2"/>
    <n v="300000"/>
    <s v="SSS3"/>
    <n v="5"/>
    <n v="0"/>
    <m/>
    <n v="1"/>
    <n v="3"/>
    <m/>
    <n v="1"/>
    <n v="90"/>
    <n v="0"/>
    <n v="2"/>
    <n v="5"/>
    <n v="5"/>
    <s v="Defender "/>
    <n v="0"/>
    <n v="0"/>
    <n v="0"/>
    <n v="5"/>
    <n v="18"/>
    <n v="9"/>
    <n v="4"/>
    <n v="5"/>
    <n v="2"/>
    <n v="1"/>
    <n v="1"/>
    <s v="christian"/>
    <n v="2"/>
    <s v="Gibo"/>
    <n v="9"/>
    <n v="0"/>
    <m/>
    <n v="0"/>
    <n v="0"/>
    <m/>
    <n v="0"/>
    <m/>
    <m/>
    <m/>
    <m/>
    <m/>
    <m/>
    <m/>
    <m/>
    <n v="1"/>
    <n v="0"/>
    <n v="1"/>
    <n v="1"/>
    <n v="1993"/>
    <n v="2"/>
    <n v="2"/>
    <n v="0"/>
    <n v="0"/>
    <n v="0"/>
    <m/>
    <n v="0"/>
    <n v="0"/>
    <n v="0"/>
    <n v="0"/>
    <n v="0"/>
    <n v="0"/>
    <n v="0"/>
    <n v="0"/>
    <n v="2"/>
    <n v="0"/>
    <m/>
  </r>
  <r>
    <n v="6"/>
    <n v="8"/>
    <s v="b"/>
    <n v="12"/>
    <n v="16"/>
    <n v="5"/>
    <n v="18"/>
    <n v="0"/>
    <n v="0"/>
    <n v="0"/>
    <n v="0"/>
    <n v="0"/>
    <n v="0"/>
    <n v="7"/>
    <n v="3000"/>
    <n v="2"/>
    <n v="500"/>
    <n v="500"/>
    <n v="500"/>
    <n v="1"/>
    <n v="1"/>
    <n v="1"/>
    <n v="0"/>
    <n v="1"/>
    <n v="0"/>
    <n v="0"/>
    <n v="0"/>
    <n v="0"/>
    <n v="0"/>
    <n v="1000"/>
    <n v="1000"/>
    <n v="1000"/>
    <n v="500"/>
    <n v="500"/>
    <n v="300"/>
    <n v="1"/>
    <n v="1"/>
    <n v="1"/>
    <n v="1"/>
    <n v="0"/>
    <n v="0"/>
    <n v="1"/>
    <n v="0"/>
    <n v="0"/>
    <n v="0"/>
    <n v="1000"/>
    <n v="1000"/>
    <n v="1000"/>
    <x v="1"/>
    <x v="1"/>
    <x v="0"/>
    <n v="1"/>
    <n v="9000"/>
    <n v="17500"/>
    <n v="18000"/>
    <n v="6"/>
    <n v="6"/>
    <n v="8"/>
    <s v="b"/>
    <m/>
    <s v="shaka koroma"/>
    <n v="26"/>
    <n v="7"/>
    <n v="68"/>
    <n v="2.7617419999999999"/>
    <n v="2"/>
    <n v="1"/>
    <n v="3"/>
    <n v="500000"/>
    <s v="GLE"/>
    <s v="GLE"/>
    <n v="0"/>
    <m/>
    <n v="2"/>
    <n v="3"/>
    <m/>
    <n v="1"/>
    <n v="42"/>
    <n v="0"/>
    <n v="5"/>
    <n v="7"/>
    <n v="5"/>
    <s v="midfielder"/>
    <n v="0"/>
    <n v="0"/>
    <n v="0"/>
    <n v="4"/>
    <n v="14"/>
    <n v="3"/>
    <n v="5"/>
    <n v="6"/>
    <n v="4"/>
    <n v="4"/>
    <n v="4"/>
    <s v="muslim"/>
    <n v="1"/>
    <s v="mende"/>
    <n v="1"/>
    <n v="1"/>
    <s v="I have experienced something like ahbefore"/>
    <n v="1"/>
    <n v="1"/>
    <s v="my friend also was attaked with wichcraft before"/>
    <n v="1"/>
    <n v="1995"/>
    <s v="liberia"/>
    <m/>
    <m/>
    <m/>
    <m/>
    <m/>
    <m/>
    <n v="1"/>
    <n v="0"/>
    <n v="1"/>
    <n v="1"/>
    <n v="1997"/>
    <n v="2"/>
    <n v="2"/>
    <n v="0"/>
    <n v="0"/>
    <n v="0"/>
    <m/>
    <n v="0"/>
    <n v="0"/>
    <n v="0"/>
    <n v="0"/>
    <n v="0"/>
    <n v="0"/>
    <n v="0"/>
    <n v="0"/>
    <n v="2"/>
    <n v="1"/>
    <m/>
  </r>
  <r>
    <n v="6"/>
    <n v="9"/>
    <s v="a"/>
    <n v="11"/>
    <n v="1"/>
    <n v="12"/>
    <n v="19"/>
    <n v="0"/>
    <n v="0"/>
    <n v="0"/>
    <n v="0"/>
    <n v="0"/>
    <n v="0"/>
    <n v="7"/>
    <n v="30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400"/>
    <n v="1"/>
    <n v="1"/>
    <n v="1"/>
    <n v="1"/>
    <n v="0"/>
    <n v="0"/>
    <n v="1"/>
    <n v="0"/>
    <n v="0"/>
    <n v="0"/>
    <n v="1000"/>
    <n v="1000"/>
    <n v="1000"/>
    <x v="0"/>
    <x v="0"/>
    <x v="3"/>
    <n v="0"/>
    <n v="3500"/>
    <n v="12000"/>
    <n v="12000"/>
    <n v="6"/>
    <n v="6"/>
    <n v="9"/>
    <s v="a"/>
    <m/>
    <s v="aruna Ngegbeh"/>
    <n v="18"/>
    <n v="5"/>
    <n v="50"/>
    <n v="-0.70877429999999997"/>
    <n v="2"/>
    <n v="1"/>
    <n v="2"/>
    <n v="0"/>
    <s v="SSS3"/>
    <n v="5"/>
    <n v="0"/>
    <m/>
    <n v="2"/>
    <n v="3"/>
    <m/>
    <n v="2"/>
    <m/>
    <m/>
    <n v="2"/>
    <n v="2"/>
    <n v="2"/>
    <s v="attacker"/>
    <n v="0"/>
    <n v="0"/>
    <n v="0"/>
    <n v="3"/>
    <n v="12"/>
    <n v="2"/>
    <n v="5"/>
    <n v="5"/>
    <n v="3"/>
    <n v="2"/>
    <n v="2"/>
    <s v="muslim"/>
    <n v="1"/>
    <s v="mende"/>
    <n v="1"/>
    <n v="0"/>
    <m/>
    <n v="0"/>
    <n v="0"/>
    <m/>
    <n v="1"/>
    <n v="1996"/>
    <s v="liberia"/>
    <m/>
    <m/>
    <m/>
    <m/>
    <m/>
    <m/>
    <n v="1"/>
    <n v="1"/>
    <n v="1"/>
    <n v="1"/>
    <n v="1996"/>
    <n v="2"/>
    <n v="2"/>
    <n v="0"/>
    <n v="0"/>
    <n v="1"/>
    <n v="2"/>
    <n v="0"/>
    <n v="0"/>
    <n v="0"/>
    <n v="1"/>
    <n v="0"/>
    <n v="1"/>
    <n v="0"/>
    <n v="0"/>
    <n v="2"/>
    <n v="0"/>
    <m/>
  </r>
  <r>
    <n v="6"/>
    <n v="10"/>
    <s v="b"/>
    <n v="12"/>
    <n v="17"/>
    <n v="6"/>
    <n v="20"/>
    <n v="0"/>
    <n v="0"/>
    <n v="0"/>
    <n v="0"/>
    <n v="1"/>
    <n v="1"/>
    <n v="5"/>
    <n v="2500"/>
    <n v="2"/>
    <n v="500"/>
    <n v="500"/>
    <n v="400"/>
    <n v="1"/>
    <n v="1"/>
    <n v="0"/>
    <n v="0"/>
    <n v="1"/>
    <n v="0"/>
    <n v="0"/>
    <n v="1"/>
    <n v="0"/>
    <n v="0"/>
    <n v="1000"/>
    <n v="1000"/>
    <n v="1000"/>
    <n v="600"/>
    <n v="400"/>
    <n v="500"/>
    <n v="1"/>
    <n v="1"/>
    <n v="0"/>
    <n v="1"/>
    <n v="1"/>
    <n v="0"/>
    <n v="0"/>
    <n v="0"/>
    <n v="0"/>
    <n v="0"/>
    <n v="1000"/>
    <n v="1000"/>
    <n v="1000"/>
    <x v="1"/>
    <x v="1"/>
    <x v="3"/>
    <n v="0"/>
    <n v="3000"/>
    <n v="11000"/>
    <n v="11000"/>
    <n v="6"/>
    <n v="3"/>
    <n v="10"/>
    <s v="b"/>
    <m/>
    <s v="Abubakart M Kamara"/>
    <n v="29"/>
    <n v="6"/>
    <n v="80"/>
    <n v="3.1024120000000002"/>
    <n v="2"/>
    <n v="1"/>
    <n v="3"/>
    <n v="100000"/>
    <m/>
    <m/>
    <n v="1"/>
    <s v="banking"/>
    <n v="2"/>
    <n v="3"/>
    <m/>
    <n v="1"/>
    <n v="90"/>
    <n v="1"/>
    <n v="5"/>
    <n v="3"/>
    <n v="3"/>
    <s v="attacker"/>
    <n v="1"/>
    <n v="0"/>
    <n v="1"/>
    <n v="5"/>
    <n v="18"/>
    <n v="18"/>
    <n v="0"/>
    <n v="0"/>
    <n v="3"/>
    <n v="2"/>
    <n v="1"/>
    <s v="christian"/>
    <n v="2"/>
    <s v="Limba"/>
    <n v="7"/>
    <n v="0"/>
    <m/>
    <n v="0"/>
    <n v="0"/>
    <m/>
    <n v="0"/>
    <m/>
    <m/>
    <m/>
    <m/>
    <m/>
    <m/>
    <m/>
    <m/>
    <n v="1"/>
    <n v="1"/>
    <n v="1"/>
    <n v="1"/>
    <n v="1996"/>
    <n v="2"/>
    <n v="2"/>
    <n v="0"/>
    <n v="0"/>
    <n v="0"/>
    <m/>
    <n v="0"/>
    <n v="0"/>
    <n v="0"/>
    <n v="0"/>
    <n v="0"/>
    <n v="0"/>
    <n v="0"/>
    <n v="0"/>
    <n v="1"/>
    <m/>
    <n v="0"/>
  </r>
  <r>
    <n v="6"/>
    <n v="11"/>
    <s v="b"/>
    <n v="12"/>
    <n v="19"/>
    <n v="7"/>
    <n v="1"/>
    <n v="0"/>
    <n v="0"/>
    <n v="0"/>
    <n v="0"/>
    <n v="0"/>
    <n v="0"/>
    <n v="7"/>
    <n v="3000"/>
    <n v="1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1"/>
    <x v="1"/>
    <x v="1"/>
    <n v="1"/>
    <n v="3000"/>
    <n v="11500"/>
    <n v="12000"/>
    <n v="6"/>
    <n v="9"/>
    <n v="11"/>
    <s v="b"/>
    <m/>
    <s v="Sullaiman kamara"/>
    <n v="20"/>
    <s v="3.8"/>
    <n v="55"/>
    <n v="-1.229195"/>
    <n v="2"/>
    <n v="1"/>
    <n v="2"/>
    <n v="15000"/>
    <s v="SSS3"/>
    <n v="5"/>
    <n v="0"/>
    <m/>
    <n v="2"/>
    <n v="3"/>
    <m/>
    <n v="1"/>
    <n v="60"/>
    <n v="0"/>
    <n v="5"/>
    <n v="5"/>
    <n v="5"/>
    <s v="attacker"/>
    <n v="0"/>
    <n v="0"/>
    <n v="0"/>
    <n v="5"/>
    <n v="30"/>
    <n v="15"/>
    <n v="11"/>
    <n v="4"/>
    <n v="1"/>
    <n v="3"/>
    <n v="5"/>
    <s v="muslim"/>
    <n v="1"/>
    <s v="mende"/>
    <n v="1"/>
    <n v="0"/>
    <n v="2"/>
    <n v="0"/>
    <n v="0"/>
    <n v="2"/>
    <n v="1"/>
    <n v="1992"/>
    <s v="guinea"/>
    <m/>
    <m/>
    <m/>
    <m/>
    <m/>
    <m/>
    <n v="1"/>
    <n v="1"/>
    <n v="1"/>
    <n v="1"/>
    <n v="1998"/>
    <n v="2"/>
    <n v="2"/>
    <n v="0"/>
    <n v="0"/>
    <n v="1"/>
    <n v="5"/>
    <n v="1"/>
    <n v="0"/>
    <n v="0"/>
    <n v="0"/>
    <n v="0"/>
    <n v="0"/>
    <n v="1"/>
    <n v="1"/>
    <n v="2"/>
    <n v="1"/>
    <m/>
  </r>
  <r>
    <n v="6"/>
    <n v="12"/>
    <s v="b"/>
    <n v="12"/>
    <n v="2"/>
    <n v="9"/>
    <n v="2"/>
    <n v="1"/>
    <n v="1"/>
    <n v="1"/>
    <n v="1"/>
    <n v="1"/>
    <n v="1"/>
    <n v="1"/>
    <n v="2500"/>
    <n v="2"/>
    <n v="600"/>
    <n v="400"/>
    <n v="500"/>
    <n v="1"/>
    <n v="1"/>
    <n v="0"/>
    <n v="1"/>
    <n v="1"/>
    <n v="0"/>
    <n v="0"/>
    <n v="0"/>
    <n v="0"/>
    <n v="0"/>
    <n v="1000"/>
    <n v="1000"/>
    <n v="1000"/>
    <n v="600"/>
    <n v="400"/>
    <n v="500"/>
    <n v="0"/>
    <n v="1"/>
    <n v="0"/>
    <n v="1"/>
    <n v="0"/>
    <n v="0"/>
    <n v="0"/>
    <n v="0"/>
    <n v="0"/>
    <n v="1"/>
    <n v="1000"/>
    <n v="1000"/>
    <n v="1000"/>
    <x v="7"/>
    <x v="2"/>
    <x v="2"/>
    <n v="0"/>
    <n v="2000"/>
    <n v="10200"/>
    <n v="11000"/>
    <n v="6"/>
    <n v="7"/>
    <n v="12"/>
    <s v="b"/>
    <m/>
    <s v="Emmanuel Dele"/>
    <n v="30"/>
    <n v="5.8"/>
    <n v="66"/>
    <n v="1.549345"/>
    <n v="2"/>
    <n v="1"/>
    <n v="3"/>
    <n v="54000"/>
    <s v="Polytech"/>
    <n v="6"/>
    <n v="1"/>
    <s v="Teaching"/>
    <n v="2"/>
    <n v="3"/>
    <m/>
    <n v="1"/>
    <n v="30"/>
    <n v="0"/>
    <n v="4"/>
    <n v="60"/>
    <n v="7"/>
    <s v="attacker"/>
    <n v="0"/>
    <n v="0"/>
    <n v="0"/>
    <n v="5"/>
    <n v="18"/>
    <n v="2"/>
    <n v="8"/>
    <n v="8"/>
    <n v="5"/>
    <n v="1"/>
    <n v="5"/>
    <s v="christian"/>
    <n v="2"/>
    <s v="Yoruba (Nigerian)"/>
    <n v="9"/>
    <n v="0"/>
    <m/>
    <n v="0"/>
    <n v="0"/>
    <m/>
    <n v="0"/>
    <m/>
    <m/>
    <m/>
    <m/>
    <m/>
    <m/>
    <m/>
    <m/>
    <n v="0"/>
    <n v="0"/>
    <n v="0"/>
    <n v="0"/>
    <m/>
    <n v="2"/>
    <n v="2"/>
    <n v="0"/>
    <n v="0"/>
    <n v="0"/>
    <m/>
    <n v="0"/>
    <n v="0"/>
    <n v="0"/>
    <n v="0"/>
    <n v="0"/>
    <n v="0"/>
    <n v="0"/>
    <n v="0"/>
    <n v="1"/>
    <m/>
    <n v="0"/>
  </r>
  <r>
    <n v="6"/>
    <n v="13"/>
    <s v="a"/>
    <n v="11"/>
    <n v="3"/>
    <n v="15"/>
    <n v="3"/>
    <n v="0"/>
    <n v="0"/>
    <n v="0"/>
    <n v="1"/>
    <n v="1"/>
    <n v="1"/>
    <n v="4"/>
    <n v="2500"/>
    <n v="1"/>
    <n v="600"/>
    <n v="4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3"/>
    <x v="3"/>
    <x v="3"/>
    <n v="1"/>
    <n v="0"/>
    <n v="8100"/>
    <n v="9000"/>
    <n v="6"/>
    <n v="6"/>
    <n v="13"/>
    <s v="a"/>
    <m/>
    <s v="salia kabba"/>
    <n v="31"/>
    <n v="6"/>
    <n v="60"/>
    <n v="1.125337"/>
    <n v="2"/>
    <n v="1"/>
    <n v="2"/>
    <n v="250000"/>
    <s v="SSS3"/>
    <n v="5"/>
    <n v="0"/>
    <m/>
    <n v="2"/>
    <n v="3"/>
    <m/>
    <n v="2"/>
    <n v="0"/>
    <n v="0"/>
    <n v="5"/>
    <n v="3"/>
    <n v="3"/>
    <s v="midfielder"/>
    <n v="0"/>
    <n v="0"/>
    <n v="0"/>
    <n v="4"/>
    <n v="18"/>
    <n v="6"/>
    <n v="4"/>
    <n v="8"/>
    <n v="4"/>
    <n v="2"/>
    <n v="1"/>
    <s v="muslim"/>
    <n v="1"/>
    <s v="mende"/>
    <n v="1"/>
    <n v="0"/>
    <m/>
    <n v="0"/>
    <n v="0"/>
    <m/>
    <n v="1"/>
    <n v="1998"/>
    <s v="Blama, Small Bo"/>
    <m/>
    <m/>
    <m/>
    <m/>
    <m/>
    <m/>
    <n v="1"/>
    <n v="0"/>
    <n v="1"/>
    <n v="1"/>
    <n v="1995"/>
    <n v="2"/>
    <n v="2"/>
    <n v="0"/>
    <n v="0"/>
    <n v="1"/>
    <n v="5"/>
    <n v="1"/>
    <n v="0"/>
    <n v="0"/>
    <n v="0"/>
    <n v="0"/>
    <n v="0"/>
    <n v="1"/>
    <n v="1"/>
    <n v="2"/>
    <n v="1"/>
    <m/>
  </r>
  <r>
    <n v="6"/>
    <n v="14"/>
    <s v="a"/>
    <n v="11"/>
    <n v="5"/>
    <n v="16"/>
    <n v="5"/>
    <n v="0"/>
    <n v="1"/>
    <n v="0"/>
    <n v="0"/>
    <n v="1"/>
    <n v="1"/>
    <m/>
    <n v="2500"/>
    <n v="2"/>
    <n v="500"/>
    <n v="500"/>
    <n v="500"/>
    <n v="1"/>
    <n v="0"/>
    <n v="0"/>
    <n v="1"/>
    <n v="0"/>
    <n v="0"/>
    <n v="0"/>
    <n v="0"/>
    <n v="0"/>
    <n v="0"/>
    <n v="1000"/>
    <n v="1000"/>
    <n v="1000"/>
    <n v="500"/>
    <n v="500"/>
    <n v="500"/>
    <n v="1"/>
    <n v="0"/>
    <n v="1"/>
    <n v="1"/>
    <n v="0"/>
    <n v="1"/>
    <n v="0"/>
    <n v="0"/>
    <n v="0"/>
    <n v="0"/>
    <n v="1000"/>
    <n v="1000"/>
    <n v="1000"/>
    <x v="0"/>
    <x v="0"/>
    <x v="0"/>
    <n v="1"/>
    <n v="3500"/>
    <n v="11500"/>
    <n v="12000"/>
    <n v="6"/>
    <n v="8"/>
    <n v="14"/>
    <s v="a"/>
    <m/>
    <s v="Victor Kennoh"/>
    <n v="25"/>
    <n v="4.5"/>
    <n v="60"/>
    <n v="-0.1430244"/>
    <n v="1"/>
    <n v="2"/>
    <n v="2"/>
    <n v="4000"/>
    <s v="SSS3"/>
    <n v="5"/>
    <n v="0"/>
    <m/>
    <n v="2"/>
    <n v="3"/>
    <m/>
    <n v="1"/>
    <n v="90"/>
    <n v="0"/>
    <n v="16"/>
    <n v="20"/>
    <n v="6"/>
    <s v="Goal Keeper"/>
    <n v="0"/>
    <n v="0"/>
    <n v="0"/>
    <n v="5"/>
    <n v="18"/>
    <n v="12"/>
    <n v="5"/>
    <n v="1"/>
    <n v="1"/>
    <n v="2"/>
    <n v="2"/>
    <s v="christian"/>
    <n v="2"/>
    <s v="Vai"/>
    <n v="9"/>
    <n v="0"/>
    <m/>
    <n v="0"/>
    <n v="0"/>
    <m/>
    <n v="1"/>
    <n v="1990"/>
    <s v="Nongowa"/>
    <n v="1997"/>
    <s v="Liberia"/>
    <m/>
    <m/>
    <m/>
    <m/>
    <n v="1"/>
    <n v="1"/>
    <n v="1"/>
    <n v="1"/>
    <s v="1991, 1995, 1997"/>
    <n v="2"/>
    <m/>
    <n v="0"/>
    <n v="0"/>
    <n v="1"/>
    <n v="2"/>
    <n v="0"/>
    <n v="0"/>
    <n v="0"/>
    <n v="1"/>
    <n v="0"/>
    <n v="1"/>
    <n v="0"/>
    <n v="0"/>
    <n v="1"/>
    <m/>
    <n v="1"/>
  </r>
  <r>
    <n v="6"/>
    <n v="15"/>
    <s v="b"/>
    <n v="12"/>
    <n v="4"/>
    <n v="13"/>
    <n v="4"/>
    <n v="0"/>
    <n v="0"/>
    <n v="0"/>
    <n v="0"/>
    <n v="0"/>
    <n v="0"/>
    <n v="7"/>
    <n v="30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8"/>
    <x v="3"/>
    <x v="3"/>
    <n v="0"/>
    <n v="4000"/>
    <n v="12500"/>
    <n v="13000"/>
    <n v="6"/>
    <n v="4"/>
    <n v="15"/>
    <s v="b"/>
    <m/>
    <s v="Abdulai Sesay"/>
    <n v="22"/>
    <n v="5"/>
    <n v="76"/>
    <n v="1.8614219999999999"/>
    <n v="2"/>
    <n v="1"/>
    <n v="3"/>
    <n v="300000"/>
    <s v="SSS3"/>
    <n v="5"/>
    <n v="0"/>
    <m/>
    <n v="2"/>
    <n v="3"/>
    <m/>
    <n v="1"/>
    <n v="90"/>
    <n v="0"/>
    <n v="5"/>
    <n v="5"/>
    <n v="5"/>
    <s v="defender"/>
    <n v="0"/>
    <n v="0"/>
    <n v="0"/>
    <n v="5"/>
    <n v="18"/>
    <n v="0"/>
    <n v="5"/>
    <n v="13"/>
    <n v="3"/>
    <n v="1"/>
    <n v="1"/>
    <s v="muslim"/>
    <n v="1"/>
    <s v="mandingo"/>
    <n v="4"/>
    <n v="0"/>
    <m/>
    <n v="0"/>
    <n v="0"/>
    <m/>
    <n v="1"/>
    <n v="1997"/>
    <s v="Blama, Small Bo"/>
    <m/>
    <m/>
    <m/>
    <m/>
    <m/>
    <m/>
    <n v="1"/>
    <n v="1"/>
    <n v="1"/>
    <n v="1"/>
    <s v="1994-1997"/>
    <n v="2"/>
    <n v="2"/>
    <n v="0"/>
    <n v="0"/>
    <n v="0"/>
    <m/>
    <n v="0"/>
    <n v="0"/>
    <n v="0"/>
    <n v="0"/>
    <n v="0"/>
    <n v="0"/>
    <n v="0"/>
    <n v="0"/>
    <n v="1"/>
    <m/>
    <n v="0"/>
  </r>
  <r>
    <n v="6"/>
    <n v="16"/>
    <s v="b"/>
    <n v="12"/>
    <n v="8"/>
    <n v="14"/>
    <n v="6"/>
    <n v="0"/>
    <n v="0"/>
    <n v="0"/>
    <n v="0"/>
    <n v="0"/>
    <n v="0"/>
    <n v="7"/>
    <n v="3000"/>
    <n v="1"/>
    <n v="500"/>
    <n v="500"/>
    <n v="500"/>
    <n v="1"/>
    <n v="0"/>
    <n v="0"/>
    <n v="1"/>
    <n v="0"/>
    <n v="0"/>
    <n v="0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1"/>
    <x v="1"/>
    <x v="1"/>
    <n v="1"/>
    <n v="0"/>
    <n v="8500"/>
    <n v="9000"/>
    <n v="6"/>
    <n v="5"/>
    <n v="16"/>
    <s v="b"/>
    <m/>
    <s v="Edward Leonal Smith"/>
    <n v="23"/>
    <n v="6"/>
    <n v="70"/>
    <n v="2.1138750000000002"/>
    <n v="1"/>
    <n v="1"/>
    <n v="3"/>
    <n v="0"/>
    <s v="A level"/>
    <n v="5"/>
    <n v="1"/>
    <s v="Civil Servant"/>
    <n v="1"/>
    <n v="3"/>
    <m/>
    <n v="1"/>
    <n v="90"/>
    <n v="0"/>
    <n v="5"/>
    <n v="5"/>
    <n v="5"/>
    <s v="midfielder"/>
    <n v="1"/>
    <n v="0"/>
    <n v="1"/>
    <n v="5"/>
    <n v="16"/>
    <n v="8"/>
    <n v="5"/>
    <n v="3"/>
    <n v="3"/>
    <n v="3"/>
    <n v="1"/>
    <s v="christian"/>
    <n v="2"/>
    <s v="Krio"/>
    <n v="9"/>
    <n v="0"/>
    <m/>
    <n v="0"/>
    <n v="0"/>
    <m/>
    <n v="1"/>
    <n v="1992"/>
    <s v="Guinea"/>
    <m/>
    <m/>
    <m/>
    <m/>
    <m/>
    <m/>
    <n v="1"/>
    <n v="0"/>
    <n v="0"/>
    <n v="0"/>
    <m/>
    <n v="2"/>
    <m/>
    <n v="0"/>
    <n v="0"/>
    <n v="1"/>
    <n v="5"/>
    <n v="1"/>
    <n v="0"/>
    <n v="0"/>
    <n v="0"/>
    <n v="0"/>
    <n v="0"/>
    <n v="1"/>
    <n v="1"/>
    <n v="2"/>
    <n v="1"/>
    <m/>
  </r>
  <r>
    <n v="6"/>
    <n v="17"/>
    <s v="b"/>
    <n v="12"/>
    <n v="10"/>
    <n v="18"/>
    <n v="7"/>
    <n v="0"/>
    <n v="1"/>
    <n v="1"/>
    <n v="1"/>
    <n v="1"/>
    <n v="1"/>
    <n v="2"/>
    <n v="2500"/>
    <n v="1"/>
    <n v="600"/>
    <n v="400"/>
    <n v="500"/>
    <n v="1"/>
    <n v="1"/>
    <n v="1"/>
    <n v="1"/>
    <n v="0"/>
    <n v="0"/>
    <n v="1"/>
    <n v="0"/>
    <n v="0"/>
    <n v="0"/>
    <n v="1000"/>
    <n v="1000"/>
    <n v="1000"/>
    <n v="800"/>
    <n v="200"/>
    <n v="400"/>
    <n v="0"/>
    <n v="0"/>
    <n v="1"/>
    <n v="1"/>
    <n v="0"/>
    <n v="1"/>
    <n v="0"/>
    <n v="0"/>
    <n v="1"/>
    <n v="0"/>
    <n v="1000"/>
    <n v="1000"/>
    <n v="1000"/>
    <x v="8"/>
    <x v="3"/>
    <x v="3"/>
    <n v="1"/>
    <n v="12000"/>
    <n v="20400"/>
    <n v="21000"/>
    <n v="6"/>
    <n v="9"/>
    <n v="17"/>
    <s v="b"/>
    <s v="a"/>
    <s v="Ibrahim Laurin"/>
    <n v="19"/>
    <s v="5.3"/>
    <n v="45"/>
    <n v="-0.94937039999999995"/>
    <n v="2"/>
    <n v="1"/>
    <n v="3"/>
    <n v="20000"/>
    <s v="SSS3"/>
    <n v="5"/>
    <n v="0"/>
    <m/>
    <n v="2"/>
    <n v="3"/>
    <m/>
    <n v="1"/>
    <n v="60"/>
    <n v="0"/>
    <n v="3"/>
    <n v="3"/>
    <n v="3"/>
    <s v="defender"/>
    <n v="1"/>
    <n v="0"/>
    <n v="1"/>
    <n v="5"/>
    <n v="22"/>
    <n v="5"/>
    <n v="6"/>
    <n v="11"/>
    <n v="1"/>
    <n v="1"/>
    <n v="2"/>
    <s v="muslim"/>
    <n v="1"/>
    <s v="mende"/>
    <n v="1"/>
    <n v="0"/>
    <m/>
    <n v="0"/>
    <n v="0"/>
    <m/>
    <n v="1"/>
    <n v="1995"/>
    <s v="Kakus"/>
    <m/>
    <m/>
    <m/>
    <m/>
    <m/>
    <m/>
    <n v="1"/>
    <n v="1"/>
    <n v="1"/>
    <n v="1"/>
    <s v="1991 and 1994"/>
    <n v="2"/>
    <n v="2"/>
    <n v="1"/>
    <n v="0"/>
    <n v="1"/>
    <n v="3"/>
    <n v="0"/>
    <n v="0"/>
    <n v="1"/>
    <n v="0"/>
    <n v="0"/>
    <n v="0"/>
    <n v="0"/>
    <n v="1"/>
    <n v="2"/>
    <n v="1"/>
    <m/>
  </r>
  <r>
    <n v="6"/>
    <n v="18"/>
    <s v="a"/>
    <n v="11"/>
    <n v="6"/>
    <n v="17"/>
    <n v="8"/>
    <n v="0"/>
    <n v="0"/>
    <n v="1"/>
    <n v="1"/>
    <n v="1"/>
    <n v="1"/>
    <n v="3"/>
    <n v="25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600"/>
    <n v="400"/>
    <n v="200"/>
    <n v="1"/>
    <n v="1"/>
    <n v="1"/>
    <n v="1"/>
    <n v="0"/>
    <n v="0"/>
    <n v="1"/>
    <n v="0"/>
    <n v="0"/>
    <n v="0"/>
    <n v="1000"/>
    <n v="1000"/>
    <n v="1000"/>
    <x v="7"/>
    <x v="2"/>
    <x v="2"/>
    <n v="0"/>
    <n v="2000"/>
    <n v="10100"/>
    <n v="11000"/>
    <n v="6"/>
    <n v="3"/>
    <n v="18"/>
    <s v="a"/>
    <m/>
    <s v="Sahr Fayombo"/>
    <n v="25"/>
    <n v="6"/>
    <n v="65"/>
    <n v="1.6196060000000001"/>
    <n v="1"/>
    <n v="2"/>
    <n v="2"/>
    <n v="70000"/>
    <s v="university"/>
    <n v="6"/>
    <n v="0"/>
    <m/>
    <n v="2"/>
    <n v="3"/>
    <m/>
    <n v="2"/>
    <m/>
    <m/>
    <n v="5"/>
    <n v="5"/>
    <n v="5"/>
    <s v="Coach"/>
    <n v="0"/>
    <n v="0"/>
    <n v="0"/>
    <n v="5"/>
    <n v="18"/>
    <n v="1"/>
    <n v="17"/>
    <n v="0"/>
    <n v="1"/>
    <n v="2"/>
    <n v="4"/>
    <s v="christian"/>
    <n v="2"/>
    <s v="Kissi"/>
    <n v="6"/>
    <n v="0"/>
    <m/>
    <n v="0"/>
    <n v="0"/>
    <m/>
    <n v="1"/>
    <n v="1999"/>
    <s v="Kukua"/>
    <m/>
    <m/>
    <m/>
    <m/>
    <m/>
    <m/>
    <n v="1"/>
    <n v="1"/>
    <n v="1"/>
    <n v="1"/>
    <n v="1995"/>
    <n v="2"/>
    <n v="2"/>
    <n v="0"/>
    <n v="0"/>
    <n v="0"/>
    <m/>
    <n v="0"/>
    <n v="0"/>
    <n v="0"/>
    <n v="0"/>
    <n v="0"/>
    <n v="0"/>
    <n v="0"/>
    <n v="0"/>
    <n v="2"/>
    <n v="0"/>
    <m/>
  </r>
  <r>
    <n v="6"/>
    <n v="19"/>
    <s v="b"/>
    <n v="12"/>
    <n v="11"/>
    <n v="20"/>
    <n v="9"/>
    <n v="0"/>
    <n v="0"/>
    <n v="0"/>
    <n v="0"/>
    <n v="0"/>
    <n v="0"/>
    <n v="7"/>
    <n v="3000"/>
    <n v="1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1"/>
    <n v="1"/>
    <n v="0"/>
    <n v="0"/>
    <n v="1"/>
    <n v="0"/>
    <n v="0"/>
    <n v="1"/>
    <n v="0"/>
    <n v="0"/>
    <n v="1000"/>
    <n v="2000"/>
    <n v="1000"/>
    <x v="8"/>
    <x v="3"/>
    <x v="3"/>
    <n v="0"/>
    <n v="4000"/>
    <n v="12500"/>
    <n v="13000"/>
    <n v="6"/>
    <n v="6"/>
    <n v="19"/>
    <s v="b"/>
    <s v="a"/>
    <s v="Alhoiji Smile sesay"/>
    <n v="28"/>
    <n v="4"/>
    <n v="58"/>
    <n v="-0.76351899999999995"/>
    <n v="2"/>
    <n v="1"/>
    <n v="3"/>
    <n v="150000"/>
    <s v="SSS3"/>
    <n v="5"/>
    <n v="1"/>
    <s v="buiness"/>
    <n v="2"/>
    <n v="3"/>
    <m/>
    <s v="coach"/>
    <n v="0"/>
    <n v="0"/>
    <n v="4"/>
    <s v="5 years"/>
    <n v="7"/>
    <s v="Coach"/>
    <n v="0"/>
    <n v="0"/>
    <n v="0"/>
    <n v="5"/>
    <n v="22"/>
    <n v="0"/>
    <n v="6"/>
    <n v="16"/>
    <n v="4"/>
    <n v="2"/>
    <n v="1"/>
    <s v="muslim"/>
    <n v="1"/>
    <s v="mende"/>
    <n v="1"/>
    <n v="0"/>
    <m/>
    <n v="1"/>
    <n v="1"/>
    <s v="my sister die trough the attack of wichcraft"/>
    <n v="1"/>
    <n v="1996"/>
    <s v="guinea"/>
    <m/>
    <m/>
    <m/>
    <m/>
    <m/>
    <m/>
    <n v="1"/>
    <n v="1"/>
    <n v="1"/>
    <n v="1"/>
    <n v="1995"/>
    <n v="2"/>
    <n v="2"/>
    <n v="0"/>
    <n v="1"/>
    <n v="1"/>
    <n v="3"/>
    <n v="0"/>
    <n v="0"/>
    <n v="1"/>
    <n v="0"/>
    <n v="0"/>
    <n v="0"/>
    <n v="0"/>
    <n v="1"/>
    <n v="2"/>
    <n v="0"/>
    <m/>
  </r>
  <r>
    <n v="6"/>
    <n v="20"/>
    <s v="a"/>
    <n v="11"/>
    <n v="7"/>
    <n v="19"/>
    <n v="10"/>
    <n v="1"/>
    <n v="1"/>
    <n v="1"/>
    <n v="1"/>
    <n v="1"/>
    <n v="1"/>
    <n v="1"/>
    <n v="2500"/>
    <n v="2"/>
    <n v="500"/>
    <n v="500"/>
    <n v="500"/>
    <n v="0"/>
    <n v="1"/>
    <n v="1"/>
    <n v="1"/>
    <n v="0"/>
    <n v="1"/>
    <n v="0"/>
    <n v="0"/>
    <n v="0"/>
    <n v="0"/>
    <n v="2000"/>
    <n v="0"/>
    <n v="1000"/>
    <n v="500"/>
    <n v="500"/>
    <n v="500"/>
    <n v="1"/>
    <n v="0"/>
    <n v="1"/>
    <n v="1"/>
    <n v="0"/>
    <n v="1"/>
    <n v="0"/>
    <n v="0"/>
    <n v="0"/>
    <n v="0"/>
    <n v="1000"/>
    <n v="1000"/>
    <n v="1000"/>
    <x v="8"/>
    <x v="3"/>
    <x v="3"/>
    <n v="1"/>
    <n v="12000"/>
    <n v="21000"/>
    <n v="21000"/>
    <n v="6"/>
    <n v="7"/>
    <n v="20"/>
    <s v="a"/>
    <m/>
    <s v="Alpha S. Lavalie"/>
    <n v="28"/>
    <n v="5.6"/>
    <n v="65"/>
    <n v="1.2813760000000001"/>
    <n v="2"/>
    <n v="1"/>
    <n v="3"/>
    <n v="216000"/>
    <s v="TC + HTC"/>
    <n v="6"/>
    <n v="1"/>
    <s v="Teaching"/>
    <n v="2"/>
    <n v="3"/>
    <m/>
    <n v="2"/>
    <m/>
    <m/>
    <n v="1"/>
    <n v="5"/>
    <n v="5"/>
    <s v="Forward"/>
    <n v="0"/>
    <n v="0"/>
    <n v="0"/>
    <n v="5"/>
    <n v="16"/>
    <n v="8"/>
    <n v="4"/>
    <n v="4"/>
    <n v="1"/>
    <n v="1"/>
    <n v="1"/>
    <s v="christian"/>
    <n v="2"/>
    <s v="mende"/>
    <n v="1"/>
    <n v="0"/>
    <m/>
    <n v="1"/>
    <n v="1"/>
    <s v="A family member says she sees people in her dream waiting to harm her."/>
    <n v="1"/>
    <n v="1997"/>
    <s v="Bonthe Island"/>
    <m/>
    <m/>
    <m/>
    <m/>
    <m/>
    <m/>
    <n v="1"/>
    <n v="1"/>
    <n v="1"/>
    <n v="1"/>
    <n v="1999"/>
    <n v="2"/>
    <m/>
    <n v="0"/>
    <n v="0"/>
    <n v="1"/>
    <n v="1"/>
    <n v="0"/>
    <n v="0"/>
    <n v="0"/>
    <n v="0"/>
    <n v="1"/>
    <n v="1"/>
    <n v="0"/>
    <n v="0"/>
    <n v="1"/>
    <m/>
    <n v="1"/>
  </r>
  <r>
    <n v="7"/>
    <n v="1"/>
    <s v="b"/>
    <n v="14"/>
    <n v="10"/>
    <n v="3"/>
    <n v="11"/>
    <n v="0"/>
    <n v="0"/>
    <n v="1"/>
    <n v="1"/>
    <n v="1"/>
    <n v="1"/>
    <n v="3"/>
    <n v="2000"/>
    <n v="2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0"/>
    <n v="0"/>
    <n v="0"/>
    <n v="1"/>
    <n v="0"/>
    <n v="0"/>
    <n v="0"/>
    <n v="0"/>
    <n v="0"/>
    <n v="1"/>
    <n v="2000"/>
    <n v="0"/>
    <n v="1000"/>
    <x v="0"/>
    <x v="0"/>
    <x v="0"/>
    <n v="0"/>
    <n v="3500"/>
    <n v="12000"/>
    <n v="12000"/>
    <n v="7"/>
    <n v="5"/>
    <n v="1"/>
    <s v="b"/>
    <m/>
    <s v="Sheriff Dauda"/>
    <n v="24"/>
    <s v="5.6"/>
    <n v="59"/>
    <n v="0.68825389999999997"/>
    <n v="2"/>
    <n v="1"/>
    <n v="3"/>
    <n v="60000"/>
    <s v="SSS3"/>
    <n v="5"/>
    <n v="0"/>
    <m/>
    <n v="2"/>
    <n v="1"/>
    <m/>
    <s v="coach"/>
    <n v="0"/>
    <n v="0"/>
    <m/>
    <m/>
    <m/>
    <s v="Coach"/>
    <n v="0"/>
    <n v="0"/>
    <n v="0"/>
    <n v="5"/>
    <n v="19"/>
    <n v="19"/>
    <n v="0"/>
    <n v="0"/>
    <n v="5"/>
    <n v="2"/>
    <n v="5"/>
    <s v="muslim"/>
    <n v="1"/>
    <s v="mende"/>
    <n v="1"/>
    <n v="0"/>
    <m/>
    <n v="0"/>
    <n v="0"/>
    <m/>
    <n v="1"/>
    <n v="1996"/>
    <s v="Bo KakKuea"/>
    <m/>
    <m/>
    <m/>
    <m/>
    <m/>
    <m/>
    <n v="1"/>
    <n v="1"/>
    <n v="1"/>
    <n v="1"/>
    <n v="1995"/>
    <n v="2"/>
    <n v="2"/>
    <n v="0"/>
    <n v="0"/>
    <n v="1"/>
    <n v="5"/>
    <n v="1"/>
    <n v="0"/>
    <n v="0"/>
    <n v="0"/>
    <n v="0"/>
    <n v="0"/>
    <n v="1"/>
    <n v="1"/>
    <n v="2"/>
    <n v="0"/>
    <m/>
  </r>
  <r>
    <n v="7"/>
    <n v="2"/>
    <s v="b"/>
    <n v="14"/>
    <n v="13"/>
    <n v="5"/>
    <n v="12"/>
    <n v="1"/>
    <n v="1"/>
    <n v="1"/>
    <n v="1"/>
    <n v="1"/>
    <n v="1"/>
    <n v="1"/>
    <n v="20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0"/>
    <n v="0"/>
    <n v="1"/>
    <n v="0"/>
    <n v="0"/>
    <n v="0"/>
    <n v="0"/>
    <n v="0"/>
    <n v="0"/>
    <n v="0"/>
    <n v="2000"/>
    <n v="0"/>
    <n v="1000"/>
    <x v="7"/>
    <x v="2"/>
    <x v="2"/>
    <n v="1"/>
    <n v="0"/>
    <n v="8500"/>
    <n v="9000"/>
    <n v="7"/>
    <n v="10"/>
    <n v="2"/>
    <s v="b"/>
    <m/>
    <s v="Soko  Abdul"/>
    <n v="19"/>
    <n v="6"/>
    <n v="70"/>
    <n v="2.1138750000000002"/>
    <n v="2"/>
    <n v="1"/>
    <n v="3"/>
    <n v="30000"/>
    <s v="Ht college"/>
    <n v="6"/>
    <n v="0"/>
    <m/>
    <n v="2"/>
    <n v="1"/>
    <m/>
    <n v="1"/>
    <n v="50"/>
    <n v="2"/>
    <n v="2"/>
    <n v="10"/>
    <n v="6"/>
    <s v="defender"/>
    <n v="0"/>
    <n v="0"/>
    <n v="0"/>
    <n v="5"/>
    <n v="23"/>
    <n v="3"/>
    <n v="15"/>
    <n v="6"/>
    <n v="2"/>
    <n v="1"/>
    <n v="2"/>
    <s v="muslim"/>
    <n v="1"/>
    <s v="mende"/>
    <n v="1"/>
    <n v="0"/>
    <m/>
    <n v="0"/>
    <n v="0"/>
    <m/>
    <n v="1"/>
    <n v="1999"/>
    <s v="Small Bo"/>
    <m/>
    <m/>
    <m/>
    <m/>
    <m/>
    <m/>
    <n v="1"/>
    <n v="1"/>
    <n v="1"/>
    <n v="1"/>
    <s v="1996 and 1999"/>
    <n v="2"/>
    <n v="2"/>
    <n v="0"/>
    <n v="0"/>
    <n v="0"/>
    <m/>
    <n v="0"/>
    <n v="0"/>
    <n v="0"/>
    <n v="0"/>
    <n v="0"/>
    <n v="0"/>
    <n v="0"/>
    <n v="0"/>
    <n v="2"/>
    <n v="1"/>
    <m/>
  </r>
  <r>
    <n v="7"/>
    <n v="3"/>
    <s v="a"/>
    <n v="13"/>
    <n v="12"/>
    <n v="1"/>
    <n v="13"/>
    <n v="0"/>
    <n v="1"/>
    <n v="1"/>
    <n v="1"/>
    <n v="1"/>
    <n v="1"/>
    <n v="2"/>
    <n v="2000"/>
    <n v="1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0"/>
    <n v="0"/>
    <n v="1"/>
    <n v="1"/>
    <n v="0"/>
    <n v="1"/>
    <n v="0"/>
    <n v="0"/>
    <n v="1"/>
    <n v="0"/>
    <n v="2000"/>
    <n v="0"/>
    <n v="1000"/>
    <x v="5"/>
    <x v="3"/>
    <x v="3"/>
    <n v="0"/>
    <n v="5000"/>
    <n v="13500"/>
    <n v="14000"/>
    <n v="7"/>
    <n v="4"/>
    <n v="3"/>
    <s v="a"/>
    <m/>
    <s v="lebbie Brima Musa"/>
    <n v="16"/>
    <n v="4"/>
    <n v="40"/>
    <n v="-2.5428860000000002"/>
    <n v="2"/>
    <n v="1"/>
    <n v="3"/>
    <n v="15000"/>
    <s v="SSS2"/>
    <n v="4"/>
    <n v="0"/>
    <m/>
    <n v="2"/>
    <n v="0"/>
    <m/>
    <n v="1"/>
    <n v="90"/>
    <n v="0"/>
    <n v="5"/>
    <n v="5"/>
    <n v="5"/>
    <s v="attacker"/>
    <n v="0"/>
    <n v="0"/>
    <n v="0"/>
    <n v="5"/>
    <n v="22"/>
    <n v="3"/>
    <n v="4"/>
    <n v="14"/>
    <n v="3"/>
    <n v="1"/>
    <n v="3"/>
    <s v="muslim"/>
    <n v="1"/>
    <s v="mende"/>
    <n v="1"/>
    <n v="0"/>
    <m/>
    <n v="0"/>
    <n v="0"/>
    <m/>
    <n v="1"/>
    <n v="1991"/>
    <s v="Liberia"/>
    <m/>
    <m/>
    <m/>
    <m/>
    <m/>
    <m/>
    <n v="1"/>
    <n v="1"/>
    <n v="1"/>
    <n v="1"/>
    <n v="1999"/>
    <n v="2"/>
    <n v="2"/>
    <n v="0"/>
    <n v="0"/>
    <n v="1"/>
    <n v="1"/>
    <n v="0"/>
    <n v="0"/>
    <n v="0"/>
    <n v="0"/>
    <n v="1"/>
    <n v="1"/>
    <n v="0"/>
    <n v="0"/>
    <n v="2"/>
    <n v="0"/>
    <m/>
  </r>
  <r>
    <n v="7"/>
    <n v="4"/>
    <s v="b"/>
    <n v="14"/>
    <n v="14"/>
    <n v="6"/>
    <n v="14"/>
    <n v="1"/>
    <n v="1"/>
    <n v="1"/>
    <n v="1"/>
    <n v="1"/>
    <n v="1"/>
    <n v="1"/>
    <n v="2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7"/>
    <x v="2"/>
    <x v="4"/>
    <n v="1"/>
    <n v="2000"/>
    <n v="9500"/>
    <n v="10000"/>
    <n v="7"/>
    <n v="9"/>
    <n v="4"/>
    <s v="b"/>
    <m/>
    <s v="Ibrahim Lengor"/>
    <n v="21"/>
    <s v="5.10"/>
    <n v="60"/>
    <n v="0.36432029999999999"/>
    <n v="2"/>
    <n v="1"/>
    <n v="3"/>
    <n v="7200"/>
    <s v="SSS3"/>
    <n v="5"/>
    <n v="0"/>
    <m/>
    <n v="2"/>
    <n v="1"/>
    <m/>
    <n v="2"/>
    <n v="0"/>
    <n v="0"/>
    <n v="4"/>
    <n v="12"/>
    <n v="6"/>
    <s v="midfielder"/>
    <n v="1"/>
    <n v="0"/>
    <n v="1"/>
    <n v="5"/>
    <n v="18"/>
    <n v="18"/>
    <n v="0"/>
    <n v="0"/>
    <n v="1"/>
    <n v="5"/>
    <n v="5"/>
    <s v="muslim"/>
    <n v="1"/>
    <s v="mende"/>
    <n v="1"/>
    <n v="0"/>
    <m/>
    <n v="0"/>
    <n v="0"/>
    <m/>
    <n v="1"/>
    <n v="1999"/>
    <s v="small bo, blama"/>
    <m/>
    <m/>
    <m/>
    <m/>
    <m/>
    <m/>
    <n v="1"/>
    <n v="1"/>
    <n v="1"/>
    <n v="1"/>
    <n v="1995"/>
    <n v="2"/>
    <n v="2"/>
    <n v="0"/>
    <n v="0"/>
    <n v="0"/>
    <m/>
    <n v="0"/>
    <n v="0"/>
    <n v="0"/>
    <n v="0"/>
    <n v="0"/>
    <n v="0"/>
    <n v="0"/>
    <n v="0"/>
    <n v="1"/>
    <m/>
    <n v="1"/>
  </r>
  <r>
    <n v="7"/>
    <n v="5"/>
    <s v="a"/>
    <n v="13"/>
    <n v="16"/>
    <n v="2"/>
    <n v="15"/>
    <n v="0"/>
    <n v="0"/>
    <n v="0"/>
    <n v="1"/>
    <n v="1"/>
    <n v="1"/>
    <n v="4"/>
    <n v="2000"/>
    <n v="1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7"/>
    <x v="2"/>
    <x v="2"/>
    <n v="1"/>
    <n v="0"/>
    <n v="7500"/>
    <n v="8000"/>
    <n v="7"/>
    <n v="3"/>
    <n v="5"/>
    <s v="a"/>
    <m/>
    <s v="foday moiforay"/>
    <n v="19"/>
    <n v="5"/>
    <n v="55"/>
    <n v="-0.21450569999999999"/>
    <n v="2"/>
    <n v="1"/>
    <n v="2"/>
    <n v="0"/>
    <s v="SSS2"/>
    <n v="4"/>
    <n v="0"/>
    <m/>
    <n v="2"/>
    <n v="0"/>
    <m/>
    <n v="1"/>
    <n v="90"/>
    <n v="0"/>
    <n v="2"/>
    <n v="3"/>
    <n v="3"/>
    <s v="Goal Keeper"/>
    <n v="0"/>
    <n v="0"/>
    <n v="0"/>
    <n v="3"/>
    <n v="18"/>
    <n v="10"/>
    <n v="5"/>
    <n v="3"/>
    <n v="1"/>
    <n v="2"/>
    <n v="2"/>
    <s v="muslim"/>
    <n v="1"/>
    <s v="mende"/>
    <n v="1"/>
    <n v="0"/>
    <m/>
    <n v="0"/>
    <n v="0"/>
    <m/>
    <n v="1"/>
    <n v="1992"/>
    <s v="Nongowa"/>
    <n v="1995"/>
    <s v="small bo"/>
    <m/>
    <m/>
    <m/>
    <m/>
    <n v="1"/>
    <n v="1"/>
    <n v="1"/>
    <n v="1"/>
    <n v="1992"/>
    <n v="2"/>
    <n v="2"/>
    <n v="0"/>
    <n v="0"/>
    <n v="0"/>
    <m/>
    <n v="0"/>
    <n v="0"/>
    <n v="0"/>
    <n v="0"/>
    <n v="0"/>
    <n v="0"/>
    <n v="0"/>
    <n v="0"/>
    <n v="2"/>
    <n v="1"/>
    <m/>
  </r>
  <r>
    <n v="7"/>
    <n v="6"/>
    <s v="a"/>
    <n v="13"/>
    <n v="17"/>
    <n v="4"/>
    <n v="16"/>
    <n v="1"/>
    <n v="1"/>
    <n v="1"/>
    <n v="1"/>
    <n v="1"/>
    <n v="1"/>
    <n v="1"/>
    <n v="2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1000"/>
    <x v="1"/>
    <x v="1"/>
    <x v="1"/>
    <n v="0"/>
    <n v="3000"/>
    <n v="10500"/>
    <n v="11000"/>
    <n v="7"/>
    <n v="8"/>
    <n v="6"/>
    <s v="a"/>
    <m/>
    <s v="isaa ausu"/>
    <n v="16"/>
    <n v="5"/>
    <n v="48"/>
    <n v="-0.90648169999999995"/>
    <n v="2"/>
    <n v="1"/>
    <n v="2"/>
    <n v="0"/>
    <s v="SSS3"/>
    <n v="5"/>
    <n v="0"/>
    <m/>
    <n v="2"/>
    <n v="0"/>
    <m/>
    <n v="1"/>
    <n v="65"/>
    <n v="0"/>
    <n v="5"/>
    <n v="13"/>
    <n v="6"/>
    <s v="midfielder"/>
    <n v="0"/>
    <n v="0"/>
    <n v="0"/>
    <n v="4"/>
    <n v="32"/>
    <n v="10"/>
    <n v="20"/>
    <n v="1"/>
    <n v="2"/>
    <n v="2"/>
    <n v="2"/>
    <s v="christian"/>
    <n v="2"/>
    <s v="mende"/>
    <n v="1"/>
    <n v="0"/>
    <m/>
    <n v="0"/>
    <n v="0"/>
    <m/>
    <n v="1"/>
    <n v="1992"/>
    <s v="Nongowa"/>
    <n v="1995"/>
    <s v="small bo"/>
    <m/>
    <m/>
    <m/>
    <m/>
    <n v="1"/>
    <n v="1"/>
    <n v="1"/>
    <n v="1"/>
    <n v="1993"/>
    <n v="2"/>
    <n v="2"/>
    <n v="0"/>
    <n v="0"/>
    <n v="0"/>
    <m/>
    <n v="0"/>
    <n v="0"/>
    <n v="0"/>
    <n v="0"/>
    <n v="0"/>
    <n v="0"/>
    <n v="0"/>
    <n v="0"/>
    <n v="1"/>
    <m/>
    <n v="0"/>
  </r>
  <r>
    <n v="7"/>
    <n v="7"/>
    <s v="b"/>
    <n v="14"/>
    <n v="15"/>
    <n v="8"/>
    <n v="17"/>
    <n v="0"/>
    <n v="0"/>
    <n v="0"/>
    <n v="0"/>
    <n v="0"/>
    <n v="0"/>
    <n v="7"/>
    <n v="0"/>
    <n v="1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0"/>
    <x v="0"/>
    <x v="0"/>
    <x v="0"/>
    <n v="0"/>
    <n v="3500"/>
    <n v="8000"/>
    <n v="8000"/>
    <n v="7"/>
    <n v="6"/>
    <n v="7"/>
    <s v="b"/>
    <m/>
    <s v="mohamed Sow"/>
    <n v="18"/>
    <n v="5"/>
    <n v="45"/>
    <n v="-1.2030430000000001"/>
    <n v="2"/>
    <n v="1"/>
    <n v="3"/>
    <n v="0"/>
    <s v="SSS1"/>
    <n v="3"/>
    <n v="0"/>
    <m/>
    <n v="2"/>
    <n v="1"/>
    <m/>
    <n v="2"/>
    <n v="0"/>
    <n v="0"/>
    <n v="4"/>
    <n v="0"/>
    <n v="0"/>
    <s v="defender"/>
    <n v="0"/>
    <n v="0"/>
    <n v="0"/>
    <n v="3"/>
    <n v="15"/>
    <n v="3"/>
    <n v="7"/>
    <n v="5"/>
    <n v="4"/>
    <n v="1"/>
    <n v="1"/>
    <s v="muslim"/>
    <n v="1"/>
    <s v="Fullah"/>
    <s v="3h"/>
    <n v="0"/>
    <m/>
    <n v="0"/>
    <n v="0"/>
    <m/>
    <n v="1"/>
    <n v="1998"/>
    <s v="guinea"/>
    <m/>
    <m/>
    <m/>
    <m/>
    <m/>
    <m/>
    <n v="1"/>
    <n v="0"/>
    <n v="0"/>
    <n v="0"/>
    <m/>
    <n v="2"/>
    <n v="2"/>
    <n v="0"/>
    <n v="0"/>
    <n v="0"/>
    <m/>
    <n v="0"/>
    <n v="0"/>
    <n v="0"/>
    <n v="0"/>
    <n v="0"/>
    <n v="0"/>
    <n v="0"/>
    <n v="0"/>
    <n v="2"/>
    <n v="0"/>
    <m/>
  </r>
  <r>
    <n v="7"/>
    <n v="8"/>
    <s v="a"/>
    <n v="13"/>
    <n v="18"/>
    <n v="7"/>
    <n v="18"/>
    <n v="1"/>
    <n v="1"/>
    <n v="1"/>
    <n v="1"/>
    <n v="1"/>
    <n v="1"/>
    <n v="1"/>
    <n v="2000"/>
    <n v="2"/>
    <n v="500"/>
    <n v="500"/>
    <n v="5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0"/>
    <n v="0"/>
    <n v="1"/>
    <n v="0"/>
    <n v="0"/>
    <n v="1"/>
    <n v="0"/>
    <n v="0"/>
    <n v="1000"/>
    <n v="1000"/>
    <n v="1000"/>
    <x v="5"/>
    <x v="3"/>
    <x v="3"/>
    <n v="1"/>
    <n v="15000"/>
    <n v="22500"/>
    <n v="23000"/>
    <n v="7"/>
    <n v="7"/>
    <n v="8"/>
    <s v="a"/>
    <m/>
    <s v="morie Vandi Kondorvoh"/>
    <n v="22"/>
    <s v="5.2"/>
    <n v="56"/>
    <n v="5.3462799999999998E-2"/>
    <n v="2"/>
    <n v="1"/>
    <n v="2"/>
    <n v="108000"/>
    <s v="WASSCE"/>
    <n v="4"/>
    <n v="1"/>
    <s v="coach"/>
    <n v="2"/>
    <n v="0"/>
    <m/>
    <n v="2"/>
    <n v="0"/>
    <n v="0"/>
    <n v="5"/>
    <n v="50"/>
    <n v="7"/>
    <s v="Coach"/>
    <n v="0"/>
    <n v="0"/>
    <n v="0"/>
    <n v="5"/>
    <n v="22"/>
    <m/>
    <m/>
    <m/>
    <n v="5"/>
    <n v="5"/>
    <n v="5"/>
    <s v="muslim"/>
    <n v="1"/>
    <s v="mende"/>
    <n v="1"/>
    <n v="0"/>
    <n v="2"/>
    <n v="0"/>
    <n v="0"/>
    <n v="2"/>
    <n v="1"/>
    <n v="1991"/>
    <s v="guinea"/>
    <m/>
    <m/>
    <m/>
    <m/>
    <m/>
    <m/>
    <n v="1"/>
    <n v="0"/>
    <n v="0"/>
    <n v="0"/>
    <m/>
    <n v="2"/>
    <m/>
    <n v="0"/>
    <n v="0"/>
    <n v="0"/>
    <m/>
    <n v="0"/>
    <n v="0"/>
    <n v="0"/>
    <n v="0"/>
    <n v="0"/>
    <n v="0"/>
    <n v="0"/>
    <n v="0"/>
    <n v="1"/>
    <m/>
    <n v="1"/>
  </r>
  <r>
    <n v="7"/>
    <n v="9"/>
    <s v="b"/>
    <n v="14"/>
    <n v="20"/>
    <n v="11"/>
    <n v="19"/>
    <n v="0"/>
    <n v="0"/>
    <n v="0"/>
    <n v="0"/>
    <n v="0"/>
    <n v="0"/>
    <n v="7"/>
    <n v="0"/>
    <n v="1"/>
    <n v="500"/>
    <n v="500"/>
    <n v="500"/>
    <n v="1"/>
    <n v="1"/>
    <n v="1"/>
    <n v="0"/>
    <n v="1"/>
    <n v="0"/>
    <n v="0"/>
    <n v="0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0"/>
    <x v="0"/>
    <x v="0"/>
    <x v="0"/>
    <n v="1"/>
    <n v="3500"/>
    <n v="8000"/>
    <n v="8000"/>
    <n v="7"/>
    <n v="6"/>
    <n v="9"/>
    <s v="b"/>
    <m/>
    <s v="Foday Turay"/>
    <n v="24"/>
    <n v="4"/>
    <n v="55"/>
    <n v="-1.0600799999999999"/>
    <n v="0"/>
    <n v="1"/>
    <n v="5"/>
    <n v="30000"/>
    <s v="SSS3"/>
    <n v="5"/>
    <n v="0"/>
    <m/>
    <n v="2"/>
    <n v="1"/>
    <m/>
    <n v="1"/>
    <n v="90"/>
    <n v="0"/>
    <n v="4"/>
    <n v="4"/>
    <n v="4"/>
    <s v="Goal Keeper"/>
    <n v="1"/>
    <n v="0"/>
    <n v="1"/>
    <n v="5"/>
    <n v="22"/>
    <n v="11"/>
    <n v="0"/>
    <n v="11"/>
    <n v="3"/>
    <n v="1"/>
    <n v="1"/>
    <s v="muslim"/>
    <n v="1"/>
    <s v="mende"/>
    <n v="1"/>
    <n v="1"/>
    <m/>
    <s v="x"/>
    <n v="1"/>
    <m/>
    <n v="1"/>
    <n v="1996"/>
    <s v="ngowomea"/>
    <m/>
    <m/>
    <m/>
    <m/>
    <m/>
    <m/>
    <n v="1"/>
    <n v="1"/>
    <n v="1"/>
    <n v="1"/>
    <n v="1996"/>
    <n v="2"/>
    <n v="2"/>
    <n v="0"/>
    <n v="0"/>
    <n v="0"/>
    <m/>
    <n v="0"/>
    <n v="0"/>
    <n v="0"/>
    <n v="0"/>
    <n v="0"/>
    <n v="0"/>
    <n v="0"/>
    <n v="0"/>
    <n v="1"/>
    <m/>
    <n v="1"/>
  </r>
  <r>
    <n v="7"/>
    <n v="10"/>
    <s v="b"/>
    <n v="14"/>
    <n v="1"/>
    <n v="12"/>
    <n v="20"/>
    <n v="0"/>
    <n v="0"/>
    <n v="0"/>
    <n v="1"/>
    <n v="1"/>
    <n v="1"/>
    <n v="4"/>
    <n v="2000"/>
    <n v="2"/>
    <n v="500"/>
    <n v="500"/>
    <n v="5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4"/>
    <x v="4"/>
    <x v="4"/>
    <n v="1"/>
    <n v="0"/>
    <n v="7500"/>
    <n v="8000"/>
    <n v="7"/>
    <n v="3"/>
    <n v="10"/>
    <s v="b"/>
    <m/>
    <s v="Cherinor Barrie"/>
    <n v="19"/>
    <n v="5"/>
    <n v="50"/>
    <n v="-0.70877429999999997"/>
    <n v="2"/>
    <n v="1"/>
    <n v="3"/>
    <n v="3000"/>
    <s v="SSS2"/>
    <n v="4"/>
    <n v="0"/>
    <m/>
    <n v="2"/>
    <n v="1"/>
    <m/>
    <n v="1"/>
    <n v="90"/>
    <n v="1"/>
    <n v="5"/>
    <n v="15"/>
    <n v="6"/>
    <s v="attacker"/>
    <n v="1"/>
    <n v="0"/>
    <n v="1"/>
    <n v="5"/>
    <n v="15"/>
    <n v="11"/>
    <n v="4"/>
    <n v="0"/>
    <n v="1"/>
    <n v="1"/>
    <n v="3"/>
    <s v="muslim"/>
    <n v="1"/>
    <s v="Fullah"/>
    <s v="3h"/>
    <n v="0"/>
    <m/>
    <n v="0"/>
    <n v="0"/>
    <m/>
    <n v="0"/>
    <m/>
    <m/>
    <m/>
    <m/>
    <m/>
    <m/>
    <m/>
    <m/>
    <n v="1"/>
    <n v="0"/>
    <n v="0"/>
    <n v="0"/>
    <m/>
    <n v="2"/>
    <n v="2"/>
    <n v="0"/>
    <n v="0"/>
    <n v="0"/>
    <m/>
    <n v="0"/>
    <n v="0"/>
    <n v="0"/>
    <n v="0"/>
    <n v="0"/>
    <n v="0"/>
    <n v="0"/>
    <n v="0"/>
    <n v="1"/>
    <m/>
    <n v="1"/>
  </r>
  <r>
    <n v="7"/>
    <n v="11"/>
    <s v="a"/>
    <n v="13"/>
    <n v="19"/>
    <n v="9"/>
    <n v="1"/>
    <n v="0"/>
    <n v="0"/>
    <n v="0"/>
    <n v="0"/>
    <n v="0"/>
    <n v="0"/>
    <n v="7"/>
    <n v="0"/>
    <n v="1"/>
    <n v="500"/>
    <n v="500"/>
    <n v="500"/>
    <n v="1"/>
    <n v="1"/>
    <n v="1"/>
    <n v="0"/>
    <n v="1"/>
    <n v="0"/>
    <n v="0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8"/>
    <x v="3"/>
    <x v="3"/>
    <n v="0"/>
    <n v="4000"/>
    <n v="8500"/>
    <n v="9000"/>
    <n v="7"/>
    <n v="5"/>
    <n v="11"/>
    <s v="a"/>
    <m/>
    <s v="Sulaiman Kamara"/>
    <n v="22"/>
    <n v="5"/>
    <n v="65"/>
    <n v="0.77403160000000004"/>
    <n v="2"/>
    <n v="1"/>
    <n v="2"/>
    <n v="0"/>
    <s v="SSS3"/>
    <n v="5"/>
    <n v="1"/>
    <s v="footballer"/>
    <n v="2"/>
    <n v="0"/>
    <m/>
    <n v="2"/>
    <n v="0"/>
    <n v="0"/>
    <n v="2"/>
    <n v="2"/>
    <n v="2"/>
    <s v="defender"/>
    <n v="0"/>
    <n v="0"/>
    <n v="0"/>
    <n v="5"/>
    <n v="18"/>
    <n v="2"/>
    <n v="16"/>
    <n v="0"/>
    <n v="1"/>
    <n v="5"/>
    <n v="1"/>
    <s v="muslim"/>
    <n v="1"/>
    <s v="mende"/>
    <n v="1"/>
    <n v="0"/>
    <m/>
    <n v="0"/>
    <n v="0"/>
    <m/>
    <n v="1"/>
    <n v="1998"/>
    <s v="Kono  district"/>
    <m/>
    <m/>
    <m/>
    <m/>
    <m/>
    <m/>
    <n v="1"/>
    <n v="1"/>
    <n v="1"/>
    <n v="1"/>
    <n v="1998"/>
    <n v="2"/>
    <n v="2"/>
    <n v="0"/>
    <n v="0"/>
    <n v="1"/>
    <n v="3"/>
    <n v="0"/>
    <n v="0"/>
    <n v="1"/>
    <n v="0"/>
    <n v="0"/>
    <n v="0"/>
    <n v="0"/>
    <n v="1"/>
    <n v="2"/>
    <n v="0"/>
    <m/>
  </r>
  <r>
    <n v="7"/>
    <n v="12"/>
    <s v="a"/>
    <n v="13"/>
    <n v="3"/>
    <n v="10"/>
    <n v="2"/>
    <n v="0"/>
    <n v="0"/>
    <n v="0"/>
    <n v="0"/>
    <n v="0"/>
    <n v="0"/>
    <n v="7"/>
    <n v="0"/>
    <n v="2"/>
    <n v="500"/>
    <n v="500"/>
    <n v="5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0"/>
    <x v="0"/>
    <x v="0"/>
    <n v="1"/>
    <n v="10500"/>
    <n v="15000"/>
    <n v="15000"/>
    <n v="7"/>
    <n v="9"/>
    <n v="12"/>
    <s v="a"/>
    <m/>
    <s v="Jumu Bockarie"/>
    <n v="20"/>
    <s v="4.6"/>
    <n v="50"/>
    <n v="-1.047004"/>
    <n v="2"/>
    <n v="1"/>
    <n v="3"/>
    <n v="15000"/>
    <s v="SSS3"/>
    <n v="5"/>
    <n v="0"/>
    <m/>
    <n v="2"/>
    <n v="0"/>
    <m/>
    <n v="1"/>
    <n v="90"/>
    <n v="0"/>
    <n v="5"/>
    <n v="20"/>
    <n v="6"/>
    <s v="defender"/>
    <n v="0"/>
    <n v="0"/>
    <n v="0"/>
    <n v="5"/>
    <n v="18"/>
    <n v="18"/>
    <n v="0"/>
    <n v="0"/>
    <n v="1"/>
    <n v="5"/>
    <n v="1"/>
    <s v="muslim"/>
    <n v="1"/>
    <s v="mende"/>
    <n v="1"/>
    <n v="0"/>
    <m/>
    <n v="0"/>
    <n v="0"/>
    <m/>
    <n v="1"/>
    <n v="1996"/>
    <s v="Small Bo, Blama"/>
    <m/>
    <m/>
    <m/>
    <m/>
    <m/>
    <m/>
    <n v="1"/>
    <n v="0"/>
    <n v="1"/>
    <n v="1"/>
    <n v="1998"/>
    <n v="2"/>
    <n v="2"/>
    <n v="0"/>
    <n v="1"/>
    <n v="1"/>
    <n v="5"/>
    <n v="1"/>
    <n v="0"/>
    <n v="0"/>
    <n v="0"/>
    <n v="0"/>
    <n v="0"/>
    <n v="1"/>
    <n v="1"/>
    <n v="1"/>
    <m/>
    <n v="1"/>
  </r>
  <r>
    <n v="7"/>
    <n v="13"/>
    <s v="b"/>
    <n v="14"/>
    <n v="2"/>
    <n v="16"/>
    <n v="3"/>
    <n v="0"/>
    <n v="0"/>
    <n v="0"/>
    <n v="1"/>
    <n v="1"/>
    <n v="1"/>
    <n v="4"/>
    <n v="2000"/>
    <n v="1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1000"/>
    <x v="0"/>
    <x v="0"/>
    <x v="0"/>
    <n v="1"/>
    <n v="0"/>
    <n v="7500"/>
    <n v="8000"/>
    <n v="7"/>
    <n v="8"/>
    <n v="13"/>
    <s v="b"/>
    <m/>
    <s v="Ibrahim Konsue"/>
    <n v="19"/>
    <s v="4.5"/>
    <n v="60"/>
    <n v="-0.1430244"/>
    <n v="1"/>
    <n v="2"/>
    <n v="3"/>
    <n v="40000"/>
    <s v="SSS3"/>
    <n v="5"/>
    <n v="0"/>
    <m/>
    <n v="2"/>
    <n v="1"/>
    <m/>
    <n v="1"/>
    <n v="90"/>
    <n v="0"/>
    <n v="5"/>
    <n v="20"/>
    <n v="6"/>
    <s v="midfielder"/>
    <n v="0"/>
    <n v="0"/>
    <n v="0"/>
    <n v="4"/>
    <n v="18"/>
    <n v="6"/>
    <n v="10"/>
    <n v="1"/>
    <n v="2"/>
    <n v="2"/>
    <n v="2"/>
    <s v="muslim"/>
    <n v="1"/>
    <s v="Temene"/>
    <n v="2"/>
    <n v="0"/>
    <m/>
    <n v="0"/>
    <n v="0"/>
    <m/>
    <n v="0"/>
    <m/>
    <m/>
    <m/>
    <m/>
    <m/>
    <m/>
    <m/>
    <m/>
    <n v="1"/>
    <n v="1"/>
    <n v="1"/>
    <n v="1"/>
    <s v="1991,1993, 1995"/>
    <n v="2"/>
    <n v="2"/>
    <n v="0"/>
    <n v="0"/>
    <n v="0"/>
    <m/>
    <n v="0"/>
    <n v="0"/>
    <n v="0"/>
    <n v="0"/>
    <n v="0"/>
    <n v="0"/>
    <n v="0"/>
    <n v="0"/>
    <n v="1"/>
    <m/>
    <n v="1"/>
  </r>
  <r>
    <n v="7"/>
    <n v="14"/>
    <s v="b"/>
    <n v="14"/>
    <n v="4"/>
    <n v="17"/>
    <n v="4"/>
    <n v="1"/>
    <n v="1"/>
    <n v="1"/>
    <n v="1"/>
    <n v="1"/>
    <n v="1"/>
    <n v="1"/>
    <n v="2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700"/>
    <n v="300"/>
    <n v="500"/>
    <n v="1"/>
    <n v="1"/>
    <n v="1"/>
    <n v="1"/>
    <n v="0"/>
    <n v="0"/>
    <n v="1"/>
    <n v="0"/>
    <n v="0"/>
    <n v="0"/>
    <n v="1000"/>
    <n v="1000"/>
    <n v="1000"/>
    <x v="7"/>
    <x v="2"/>
    <x v="2"/>
    <n v="0"/>
    <n v="2000"/>
    <n v="9700"/>
    <n v="10000"/>
    <n v="7"/>
    <n v="10"/>
    <n v="14"/>
    <s v="b"/>
    <m/>
    <s v="Yanka Musa"/>
    <n v="20"/>
    <s v="4.3"/>
    <n v="59"/>
    <n v="-0.41099279999999999"/>
    <n v="2"/>
    <n v="1"/>
    <n v="3"/>
    <n v="10000"/>
    <s v="w.a.e.c"/>
    <n v="4"/>
    <n v="0"/>
    <m/>
    <n v="2"/>
    <n v="1"/>
    <m/>
    <n v="1"/>
    <n v="90"/>
    <n v="2"/>
    <n v="5"/>
    <n v="25"/>
    <n v="6"/>
    <s v="defender"/>
    <n v="0"/>
    <n v="0"/>
    <n v="0"/>
    <n v="5"/>
    <n v="22"/>
    <n v="5"/>
    <n v="15"/>
    <n v="2"/>
    <n v="3"/>
    <n v="2"/>
    <n v="2"/>
    <s v="muslim"/>
    <n v="1"/>
    <s v="Karanko"/>
    <n v="5"/>
    <n v="0"/>
    <m/>
    <n v="0"/>
    <n v="0"/>
    <m/>
    <n v="1"/>
    <n v="1997"/>
    <s v="Small Bo"/>
    <n v="1999"/>
    <s v="yeahi"/>
    <m/>
    <m/>
    <m/>
    <m/>
    <n v="1"/>
    <n v="1"/>
    <n v="1"/>
    <n v="1"/>
    <n v="1997"/>
    <n v="2"/>
    <n v="2"/>
    <n v="0"/>
    <n v="0"/>
    <n v="1"/>
    <n v="1"/>
    <n v="0"/>
    <n v="0"/>
    <n v="0"/>
    <n v="0"/>
    <n v="1"/>
    <n v="1"/>
    <n v="0"/>
    <n v="0"/>
    <n v="1"/>
    <m/>
    <n v="0"/>
  </r>
  <r>
    <n v="7"/>
    <n v="15"/>
    <s v="b"/>
    <n v="14"/>
    <n v="7"/>
    <n v="18"/>
    <n v="5"/>
    <n v="0"/>
    <n v="0"/>
    <n v="0"/>
    <n v="0"/>
    <n v="0"/>
    <n v="0"/>
    <n v="7"/>
    <n v="0"/>
    <n v="1"/>
    <n v="500"/>
    <n v="500"/>
    <n v="500"/>
    <n v="0"/>
    <n v="1"/>
    <n v="1"/>
    <n v="1"/>
    <n v="0"/>
    <n v="1"/>
    <n v="0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3"/>
    <x v="3"/>
    <x v="3"/>
    <n v="1"/>
    <n v="13500"/>
    <n v="18000"/>
    <n v="18000"/>
    <n v="7"/>
    <n v="7"/>
    <n v="15"/>
    <s v="b"/>
    <m/>
    <s v="Mohamed Musa"/>
    <n v="22"/>
    <s v="5.3"/>
    <n v="70"/>
    <n v="1.521973"/>
    <n v="2"/>
    <n v="1"/>
    <n v="2"/>
    <n v="0"/>
    <s v="high school level, klassce"/>
    <n v="4"/>
    <n v="0"/>
    <m/>
    <n v="2"/>
    <n v="1"/>
    <m/>
    <n v="1"/>
    <n v="90"/>
    <n v="0"/>
    <n v="5"/>
    <n v="20"/>
    <n v="6"/>
    <s v="midfielder"/>
    <n v="0"/>
    <n v="0"/>
    <n v="0"/>
    <n v="5"/>
    <n v="18"/>
    <n v="3"/>
    <n v="0"/>
    <n v="15"/>
    <n v="1"/>
    <n v="4"/>
    <n v="5"/>
    <s v="muslim"/>
    <n v="1"/>
    <s v="mende"/>
    <n v="1"/>
    <n v="0"/>
    <m/>
    <n v="1"/>
    <n v="1"/>
    <s v="yes a cousine of mine said she was given food in her sleep which gave her stomack ake"/>
    <n v="1"/>
    <n v="1991"/>
    <s v="Klandor"/>
    <m/>
    <m/>
    <m/>
    <m/>
    <m/>
    <m/>
    <n v="1"/>
    <n v="0"/>
    <n v="1"/>
    <n v="1"/>
    <n v="1991"/>
    <n v="2"/>
    <n v="2"/>
    <n v="0"/>
    <n v="1"/>
    <n v="1"/>
    <n v="3"/>
    <n v="0"/>
    <n v="0"/>
    <n v="1"/>
    <n v="0"/>
    <n v="0"/>
    <n v="0"/>
    <n v="0"/>
    <n v="1"/>
    <n v="2"/>
    <n v="1"/>
    <m/>
  </r>
  <r>
    <n v="7"/>
    <n v="16"/>
    <s v="a"/>
    <n v="13"/>
    <n v="5"/>
    <n v="13"/>
    <n v="6"/>
    <n v="0"/>
    <n v="0"/>
    <n v="0"/>
    <n v="0"/>
    <n v="0"/>
    <n v="0"/>
    <n v="7"/>
    <n v="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0"/>
    <x v="3"/>
    <x v="3"/>
    <x v="3"/>
    <n v="1"/>
    <n v="13500"/>
    <n v="18000"/>
    <n v="18000"/>
    <n v="7"/>
    <n v="4"/>
    <n v="16"/>
    <s v="a"/>
    <m/>
    <s v="Alhassan Kamara"/>
    <n v="16"/>
    <s v="4.6"/>
    <n v="55"/>
    <n v="-0.55273559999999999"/>
    <n v="1"/>
    <n v="2"/>
    <n v="2"/>
    <n v="1800"/>
    <s v="SSS3"/>
    <n v="5"/>
    <n v="0"/>
    <m/>
    <n v="2"/>
    <n v="0"/>
    <m/>
    <n v="1"/>
    <n v="90"/>
    <n v="0"/>
    <n v="5"/>
    <n v="10"/>
    <n v="6"/>
    <s v="midfielder"/>
    <n v="0"/>
    <n v="0"/>
    <n v="0"/>
    <n v="5"/>
    <n v="30"/>
    <n v="3"/>
    <n v="1"/>
    <n v="30"/>
    <n v="1"/>
    <n v="2"/>
    <n v="1"/>
    <s v="muslim"/>
    <n v="1"/>
    <s v="temne"/>
    <n v="2"/>
    <n v="0"/>
    <m/>
    <n v="0"/>
    <n v="0"/>
    <m/>
    <n v="1"/>
    <n v="2001"/>
    <s v="Yamandu Station, bo district"/>
    <m/>
    <m/>
    <m/>
    <m/>
    <m/>
    <m/>
    <n v="1"/>
    <n v="1"/>
    <n v="1"/>
    <n v="1"/>
    <n v="2001"/>
    <n v="2"/>
    <n v="2"/>
    <n v="0"/>
    <n v="0"/>
    <n v="1"/>
    <n v="1"/>
    <n v="0"/>
    <n v="0"/>
    <n v="0"/>
    <n v="0"/>
    <n v="1"/>
    <n v="1"/>
    <n v="0"/>
    <n v="0"/>
    <n v="1"/>
    <m/>
    <n v="1"/>
  </r>
  <r>
    <n v="7"/>
    <n v="17"/>
    <s v="a"/>
    <n v="13"/>
    <n v="6"/>
    <n v="14"/>
    <n v="7"/>
    <n v="0"/>
    <n v="0"/>
    <n v="0"/>
    <n v="0"/>
    <n v="0"/>
    <n v="0"/>
    <n v="7"/>
    <n v="0"/>
    <n v="1"/>
    <n v="500"/>
    <n v="500"/>
    <n v="500"/>
    <n v="1"/>
    <n v="1"/>
    <n v="1"/>
    <n v="0"/>
    <n v="1"/>
    <n v="0"/>
    <n v="0"/>
    <n v="0"/>
    <n v="0"/>
    <n v="0"/>
    <n v="1000"/>
    <n v="1000"/>
    <n v="1000"/>
    <n v="500"/>
    <n v="500"/>
    <n v="300"/>
    <n v="1"/>
    <n v="1"/>
    <n v="1"/>
    <n v="0"/>
    <n v="1"/>
    <n v="0"/>
    <n v="0"/>
    <n v="0"/>
    <n v="0"/>
    <n v="0"/>
    <n v="1000"/>
    <n v="1000"/>
    <n v="0"/>
    <x v="8"/>
    <x v="3"/>
    <x v="6"/>
    <n v="0"/>
    <n v="4000"/>
    <n v="8500"/>
    <n v="9000"/>
    <n v="7"/>
    <n v="6"/>
    <n v="17"/>
    <s v="a"/>
    <m/>
    <s v="Jacob Alex"/>
    <n v="20"/>
    <n v="5"/>
    <n v="65"/>
    <n v="0.77403160000000004"/>
    <n v="1"/>
    <n v="2"/>
    <n v="2"/>
    <n v="25000"/>
    <s v="college"/>
    <n v="6"/>
    <n v="0"/>
    <m/>
    <n v="2"/>
    <n v="0"/>
    <m/>
    <n v="1"/>
    <n v="45"/>
    <n v="0"/>
    <n v="3"/>
    <n v="10"/>
    <n v="6"/>
    <s v="defender"/>
    <n v="0"/>
    <n v="0"/>
    <n v="0"/>
    <n v="4"/>
    <n v="16"/>
    <n v="14"/>
    <n v="1"/>
    <n v="1"/>
    <n v="2"/>
    <n v="1"/>
    <n v="4"/>
    <s v=" christian"/>
    <n v="2"/>
    <s v="mende"/>
    <n v="1"/>
    <n v="0"/>
    <m/>
    <n v="0"/>
    <n v="0"/>
    <m/>
    <n v="1"/>
    <n v="2000"/>
    <s v="Blama"/>
    <m/>
    <m/>
    <m/>
    <m/>
    <m/>
    <m/>
    <n v="1"/>
    <n v="1"/>
    <n v="1"/>
    <n v="1"/>
    <n v="1995"/>
    <n v="2"/>
    <n v="2"/>
    <n v="0"/>
    <n v="0"/>
    <n v="0"/>
    <m/>
    <n v="0"/>
    <n v="0"/>
    <n v="0"/>
    <n v="0"/>
    <n v="0"/>
    <n v="0"/>
    <n v="0"/>
    <n v="0"/>
    <n v="2"/>
    <n v="0"/>
    <m/>
  </r>
  <r>
    <n v="7"/>
    <n v="18"/>
    <s v="a"/>
    <n v="13"/>
    <n v="8"/>
    <n v="15"/>
    <n v="8"/>
    <n v="0"/>
    <n v="0"/>
    <n v="0"/>
    <n v="1"/>
    <n v="1"/>
    <n v="1"/>
    <n v="4"/>
    <n v="2000"/>
    <n v="2"/>
    <n v="500"/>
    <n v="500"/>
    <n v="500"/>
    <n v="1"/>
    <n v="1"/>
    <n v="1"/>
    <n v="1"/>
    <n v="0"/>
    <n v="0"/>
    <n v="1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3"/>
    <x v="3"/>
    <x v="3"/>
    <n v="0"/>
    <n v="4500"/>
    <n v="12000"/>
    <n v="12000"/>
    <n v="7"/>
    <n v="3"/>
    <n v="18"/>
    <s v="a"/>
    <m/>
    <s v="Mohammed Koroma"/>
    <n v="19"/>
    <n v="7"/>
    <n v="65"/>
    <n v="2.4651809999999998"/>
    <n v="2"/>
    <n v="1"/>
    <n v="2"/>
    <n v="8000"/>
    <s v="SSS3"/>
    <n v="5"/>
    <n v="0"/>
    <m/>
    <n v="2"/>
    <n v="0"/>
    <m/>
    <n v="1"/>
    <n v="90"/>
    <n v="0"/>
    <n v="6"/>
    <n v="50"/>
    <n v="7"/>
    <s v="defender"/>
    <n v="1"/>
    <n v="0"/>
    <n v="1"/>
    <n v="5"/>
    <n v="20"/>
    <n v="20"/>
    <n v="0"/>
    <n v="0"/>
    <n v="1"/>
    <n v="1"/>
    <n v="3"/>
    <s v="muslim"/>
    <n v="1"/>
    <s v="mende"/>
    <n v="1"/>
    <n v="0"/>
    <m/>
    <n v="0"/>
    <n v="0"/>
    <m/>
    <n v="1"/>
    <n v="1998"/>
    <s v="Nongoula"/>
    <n v="1998"/>
    <s v="Dama"/>
    <m/>
    <m/>
    <m/>
    <m/>
    <n v="1"/>
    <n v="1"/>
    <n v="1"/>
    <n v="1"/>
    <n v="1998"/>
    <n v="2"/>
    <n v="2"/>
    <n v="0"/>
    <n v="0"/>
    <n v="0"/>
    <m/>
    <n v="0"/>
    <n v="0"/>
    <n v="0"/>
    <n v="0"/>
    <n v="0"/>
    <n v="0"/>
    <n v="0"/>
    <n v="0"/>
    <n v="1"/>
    <m/>
    <n v="0"/>
  </r>
  <r>
    <n v="7"/>
    <n v="19"/>
    <s v="a"/>
    <n v="13"/>
    <n v="11"/>
    <n v="20"/>
    <n v="9"/>
    <n v="1"/>
    <n v="1"/>
    <n v="1"/>
    <n v="1"/>
    <n v="1"/>
    <n v="1"/>
    <n v="1"/>
    <n v="2000"/>
    <n v="1"/>
    <n v="500"/>
    <n v="500"/>
    <n v="500"/>
    <n v="1"/>
    <n v="1"/>
    <n v="0"/>
    <n v="0"/>
    <n v="1"/>
    <n v="0"/>
    <n v="0"/>
    <n v="1"/>
    <n v="0"/>
    <n v="0"/>
    <n v="1000"/>
    <n v="1000"/>
    <n v="1000"/>
    <n v="500"/>
    <n v="500"/>
    <n v="500"/>
    <n v="1"/>
    <n v="1"/>
    <n v="0"/>
    <n v="1"/>
    <n v="1"/>
    <n v="0"/>
    <n v="0"/>
    <n v="0"/>
    <n v="0"/>
    <n v="0"/>
    <n v="1000"/>
    <n v="1000"/>
    <n v="1000"/>
    <x v="0"/>
    <x v="0"/>
    <x v="0"/>
    <n v="1"/>
    <n v="3500"/>
    <n v="11000"/>
    <n v="11000"/>
    <n v="7"/>
    <n v="9"/>
    <n v="19"/>
    <s v="a"/>
    <m/>
    <s v="Oryan Koeoma"/>
    <n v="20"/>
    <n v="5"/>
    <n v="80"/>
    <n v="2.256837"/>
    <n v="2"/>
    <n v="1"/>
    <n v="2"/>
    <n v="3600"/>
    <s v="SSS3"/>
    <n v="5"/>
    <n v="0"/>
    <m/>
    <n v="2"/>
    <n v="0"/>
    <m/>
    <n v="1"/>
    <n v="90"/>
    <n v="0"/>
    <n v="3"/>
    <n v="15"/>
    <n v="6"/>
    <s v="midfielder"/>
    <n v="0"/>
    <n v="0"/>
    <n v="0"/>
    <n v="5"/>
    <n v="30"/>
    <n v="15"/>
    <n v="8"/>
    <n v="7"/>
    <n v="5"/>
    <n v="1"/>
    <n v="1"/>
    <s v="muslim"/>
    <n v="1"/>
    <s v="mende"/>
    <n v="1"/>
    <n v="0"/>
    <m/>
    <n v="1"/>
    <n v="1"/>
    <s v="witchcraft made his mother crazy"/>
    <n v="1"/>
    <n v="1991"/>
    <s v=" Liberia"/>
    <m/>
    <m/>
    <m/>
    <m/>
    <m/>
    <m/>
    <n v="1"/>
    <n v="1"/>
    <n v="1"/>
    <n v="1"/>
    <n v="1991"/>
    <n v="2"/>
    <n v="2"/>
    <n v="0"/>
    <n v="0"/>
    <n v="1"/>
    <n v="5"/>
    <n v="1"/>
    <n v="0"/>
    <n v="0"/>
    <n v="0"/>
    <n v="0"/>
    <n v="0"/>
    <n v="1"/>
    <n v="1"/>
    <n v="1"/>
    <m/>
    <n v="1"/>
  </r>
  <r>
    <n v="7"/>
    <n v="20"/>
    <s v="b"/>
    <n v="14"/>
    <n v="9"/>
    <n v="19"/>
    <n v="10"/>
    <n v="1"/>
    <n v="1"/>
    <n v="1"/>
    <n v="1"/>
    <n v="1"/>
    <n v="1"/>
    <n v="1"/>
    <n v="2000"/>
    <n v="2"/>
    <n v="500"/>
    <n v="500"/>
    <n v="500"/>
    <n v="1"/>
    <n v="1"/>
    <n v="0"/>
    <n v="1"/>
    <n v="1"/>
    <n v="0"/>
    <n v="0"/>
    <n v="0"/>
    <n v="0"/>
    <n v="0"/>
    <n v="1000"/>
    <n v="1000"/>
    <n v="1000"/>
    <n v="500"/>
    <n v="500"/>
    <n v="500"/>
    <n v="1"/>
    <n v="1"/>
    <n v="1"/>
    <n v="1"/>
    <n v="0"/>
    <n v="0"/>
    <n v="1"/>
    <n v="0"/>
    <n v="0"/>
    <n v="0"/>
    <n v="1000"/>
    <n v="1000"/>
    <n v="1000"/>
    <x v="3"/>
    <x v="3"/>
    <x v="3"/>
    <n v="1"/>
    <n v="13500"/>
    <n v="21000"/>
    <n v="21000"/>
    <n v="7"/>
    <n v="8"/>
    <n v="20"/>
    <s v="b"/>
    <m/>
    <s v="Yussuf Johaueh"/>
    <n v="22"/>
    <n v="5"/>
    <n v="60"/>
    <n v="0.27976289999999998"/>
    <n v="2"/>
    <n v="1"/>
    <n v="2"/>
    <n v="40000"/>
    <s v="SSS3"/>
    <n v="5"/>
    <n v="0"/>
    <m/>
    <n v="2"/>
    <n v="1"/>
    <m/>
    <n v="2"/>
    <n v="0"/>
    <n v="0"/>
    <n v="3"/>
    <n v="15"/>
    <n v="6"/>
    <s v="atacker"/>
    <n v="0"/>
    <n v="0"/>
    <n v="0"/>
    <n v="4"/>
    <n v="15"/>
    <n v="3"/>
    <n v="10"/>
    <n v="2"/>
    <n v="2"/>
    <n v="2"/>
    <n v="2"/>
    <s v="muslim"/>
    <n v="1"/>
    <s v="mandingo"/>
    <n v="4"/>
    <n v="0"/>
    <m/>
    <n v="0"/>
    <n v="0"/>
    <m/>
    <n v="1"/>
    <n v="1995"/>
    <s v="Klaradra"/>
    <m/>
    <m/>
    <m/>
    <m/>
    <m/>
    <m/>
    <n v="1"/>
    <n v="1"/>
    <n v="1"/>
    <n v="1"/>
    <n v="1993"/>
    <n v="2"/>
    <n v="2"/>
    <n v="0"/>
    <n v="0"/>
    <n v="0"/>
    <m/>
    <n v="0"/>
    <n v="0"/>
    <n v="0"/>
    <n v="0"/>
    <n v="0"/>
    <n v="0"/>
    <n v="0"/>
    <n v="0"/>
    <n v="1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13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2"/>
        <item x="6"/>
        <item x="7"/>
        <item x="4"/>
        <item x="1"/>
        <item x="0"/>
        <item x="8"/>
        <item x="3"/>
        <item x="5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>
      <items count="8">
        <item x="2"/>
        <item x="4"/>
        <item x="1"/>
        <item x="0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ersonID" fld="1" subtotal="count" baseField="4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ropbox/Sierra%20Leone/Football/Lizzy%20vd%20Wal/data%20football%20paper%20lizzy/Backup%20data%20footballgame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53" t="s">
        <v>571</v>
      </c>
      <c r="B3" t="s">
        <v>573</v>
      </c>
    </row>
    <row r="4" spans="1:2" x14ac:dyDescent="0.25">
      <c r="A4" s="54">
        <v>1</v>
      </c>
      <c r="B4" s="20">
        <v>1</v>
      </c>
    </row>
    <row r="5" spans="1:2" x14ac:dyDescent="0.25">
      <c r="A5" s="54">
        <v>2</v>
      </c>
      <c r="B5" s="20">
        <v>4</v>
      </c>
    </row>
    <row r="6" spans="1:2" x14ac:dyDescent="0.25">
      <c r="A6" s="54">
        <v>3</v>
      </c>
      <c r="B6" s="20">
        <v>5</v>
      </c>
    </row>
    <row r="7" spans="1:2" x14ac:dyDescent="0.25">
      <c r="A7" s="54">
        <v>4</v>
      </c>
      <c r="B7" s="20">
        <v>21</v>
      </c>
    </row>
    <row r="8" spans="1:2" x14ac:dyDescent="0.25">
      <c r="A8" s="54">
        <v>5</v>
      </c>
      <c r="B8" s="20">
        <v>18</v>
      </c>
    </row>
    <row r="9" spans="1:2" x14ac:dyDescent="0.25">
      <c r="A9" s="54">
        <v>6</v>
      </c>
      <c r="B9" s="20">
        <v>33</v>
      </c>
    </row>
    <row r="10" spans="1:2" x14ac:dyDescent="0.25">
      <c r="A10" s="54">
        <v>7</v>
      </c>
      <c r="B10" s="20">
        <v>42</v>
      </c>
    </row>
    <row r="11" spans="1:2" x14ac:dyDescent="0.25">
      <c r="A11" s="54">
        <v>8</v>
      </c>
      <c r="B11" s="20">
        <v>22</v>
      </c>
    </row>
    <row r="12" spans="1:2" x14ac:dyDescent="0.25">
      <c r="A12" s="54">
        <v>9</v>
      </c>
      <c r="B12" s="20">
        <v>11</v>
      </c>
    </row>
    <row r="13" spans="1:2" x14ac:dyDescent="0.25">
      <c r="A13" s="54">
        <v>10</v>
      </c>
      <c r="B13" s="20">
        <v>5</v>
      </c>
    </row>
    <row r="14" spans="1:2" x14ac:dyDescent="0.25">
      <c r="A14" s="54" t="s">
        <v>572</v>
      </c>
      <c r="B14" s="20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269"/>
  <sheetViews>
    <sheetView workbookViewId="0">
      <pane xSplit="3" ySplit="1" topLeftCell="D122" activePane="bottomRight" state="frozen"/>
      <selection pane="topRight" activeCell="D1" sqref="D1"/>
      <selection pane="bottomLeft" activeCell="A2" sqref="A2"/>
      <selection pane="bottomRight" activeCell="B140" sqref="B140:C140"/>
    </sheetView>
  </sheetViews>
  <sheetFormatPr defaultRowHeight="15" x14ac:dyDescent="0.25"/>
  <cols>
    <col min="2" max="2" width="9.140625" style="5"/>
    <col min="17" max="17" width="9.140625" style="4"/>
    <col min="18" max="23" width="9.140625" style="2"/>
    <col min="24" max="24" width="10.5703125" style="2" bestFit="1" customWidth="1"/>
    <col min="25" max="29" width="9.140625" style="2"/>
    <col min="33" max="34" width="9.140625" style="4"/>
    <col min="35" max="37" width="9.140625" style="2"/>
    <col min="38" max="39" width="9.140625" style="3"/>
    <col min="40" max="40" width="10.5703125" style="2" bestFit="1" customWidth="1"/>
    <col min="41" max="45" width="9.140625" style="2"/>
    <col min="51" max="51" width="9.5703125" style="1" customWidth="1"/>
    <col min="127" max="132" width="9.140625" style="6"/>
    <col min="144" max="161" width="9.140625" style="41"/>
    <col min="162" max="162" width="9.140625" style="37"/>
  </cols>
  <sheetData>
    <row r="1" spans="1:140" x14ac:dyDescent="0.25">
      <c r="A1" t="s">
        <v>491</v>
      </c>
      <c r="B1" s="5" t="s">
        <v>490</v>
      </c>
      <c r="C1" t="s">
        <v>536</v>
      </c>
      <c r="D1" t="s">
        <v>535</v>
      </c>
      <c r="E1" t="s">
        <v>534</v>
      </c>
      <c r="F1" t="s">
        <v>533</v>
      </c>
      <c r="G1" t="s">
        <v>532</v>
      </c>
      <c r="H1" t="s">
        <v>574</v>
      </c>
      <c r="I1" t="s">
        <v>531</v>
      </c>
      <c r="J1" t="s">
        <v>530</v>
      </c>
      <c r="K1" t="s">
        <v>529</v>
      </c>
      <c r="L1" t="s">
        <v>528</v>
      </c>
      <c r="M1" t="s">
        <v>527</v>
      </c>
      <c r="N1" s="32" t="s">
        <v>526</v>
      </c>
      <c r="O1" t="s">
        <v>525</v>
      </c>
      <c r="P1" t="s">
        <v>524</v>
      </c>
      <c r="Q1" s="4" t="s">
        <v>523</v>
      </c>
      <c r="R1" s="2" t="s">
        <v>522</v>
      </c>
      <c r="S1" s="2" t="s">
        <v>521</v>
      </c>
      <c r="T1" s="2" t="s">
        <v>520</v>
      </c>
      <c r="U1" s="2" t="s">
        <v>519</v>
      </c>
      <c r="V1" s="2" t="s">
        <v>518</v>
      </c>
      <c r="W1" s="2" t="s">
        <v>517</v>
      </c>
      <c r="X1" s="2" t="s">
        <v>506</v>
      </c>
      <c r="Y1" s="2" t="s">
        <v>505</v>
      </c>
      <c r="Z1" s="2" t="s">
        <v>504</v>
      </c>
      <c r="AA1" s="2" t="s">
        <v>503</v>
      </c>
      <c r="AB1" s="2" t="s">
        <v>502</v>
      </c>
      <c r="AC1" s="2" t="s">
        <v>501</v>
      </c>
      <c r="AD1" t="s">
        <v>516</v>
      </c>
      <c r="AE1" t="s">
        <v>515</v>
      </c>
      <c r="AF1" t="s">
        <v>514</v>
      </c>
      <c r="AG1" s="4" t="s">
        <v>513</v>
      </c>
      <c r="AH1" s="4" t="s">
        <v>512</v>
      </c>
      <c r="AI1" s="2" t="s">
        <v>511</v>
      </c>
      <c r="AJ1" s="2" t="s">
        <v>510</v>
      </c>
      <c r="AK1" s="2" t="s">
        <v>509</v>
      </c>
      <c r="AL1" s="3" t="s">
        <v>508</v>
      </c>
      <c r="AM1" s="3" t="s">
        <v>507</v>
      </c>
      <c r="AN1" s="2" t="s">
        <v>506</v>
      </c>
      <c r="AO1" s="2" t="s">
        <v>505</v>
      </c>
      <c r="AP1" s="2" t="s">
        <v>504</v>
      </c>
      <c r="AQ1" s="2" t="s">
        <v>503</v>
      </c>
      <c r="AR1" s="2" t="s">
        <v>502</v>
      </c>
      <c r="AS1" s="2" t="s">
        <v>501</v>
      </c>
      <c r="AT1" t="s">
        <v>500</v>
      </c>
      <c r="AU1" t="s">
        <v>499</v>
      </c>
      <c r="AV1" t="s">
        <v>498</v>
      </c>
      <c r="AW1" t="s">
        <v>497</v>
      </c>
      <c r="AX1" t="s">
        <v>496</v>
      </c>
      <c r="AY1" s="1" t="s">
        <v>575</v>
      </c>
      <c r="AZ1" s="32" t="s">
        <v>495</v>
      </c>
      <c r="BA1" t="s">
        <v>494</v>
      </c>
      <c r="BB1" t="s">
        <v>493</v>
      </c>
      <c r="BC1" t="s">
        <v>492</v>
      </c>
      <c r="BD1" t="s">
        <v>491</v>
      </c>
      <c r="BE1" t="s">
        <v>489</v>
      </c>
      <c r="BF1" t="s">
        <v>576</v>
      </c>
      <c r="BG1" t="s">
        <v>577</v>
      </c>
      <c r="BH1" t="s">
        <v>578</v>
      </c>
      <c r="BI1" t="s">
        <v>579</v>
      </c>
      <c r="BJ1" t="s">
        <v>580</v>
      </c>
      <c r="BK1" s="16" t="s">
        <v>581</v>
      </c>
      <c r="BL1" s="29" t="s">
        <v>582</v>
      </c>
      <c r="BM1" t="s">
        <v>583</v>
      </c>
      <c r="BN1" t="s">
        <v>584</v>
      </c>
      <c r="BO1" t="s">
        <v>585</v>
      </c>
      <c r="BP1" t="s">
        <v>586</v>
      </c>
      <c r="BQ1" t="s">
        <v>587</v>
      </c>
      <c r="BR1" s="28" t="s">
        <v>588</v>
      </c>
      <c r="BS1" t="s">
        <v>589</v>
      </c>
      <c r="BT1" t="s">
        <v>590</v>
      </c>
      <c r="BU1" t="s">
        <v>591</v>
      </c>
      <c r="BV1" t="s">
        <v>592</v>
      </c>
      <c r="BW1" t="s">
        <v>593</v>
      </c>
      <c r="BX1" t="s">
        <v>488</v>
      </c>
      <c r="BY1" t="s">
        <v>594</v>
      </c>
      <c r="BZ1" t="s">
        <v>595</v>
      </c>
      <c r="CA1" t="s">
        <v>596</v>
      </c>
      <c r="CB1" t="s">
        <v>597</v>
      </c>
      <c r="CC1" t="s">
        <v>598</v>
      </c>
      <c r="CD1" t="s">
        <v>599</v>
      </c>
      <c r="CE1" t="s">
        <v>600</v>
      </c>
      <c r="CF1" t="s">
        <v>487</v>
      </c>
      <c r="CG1" t="s">
        <v>486</v>
      </c>
      <c r="CH1" t="s">
        <v>485</v>
      </c>
      <c r="CI1" t="s">
        <v>601</v>
      </c>
      <c r="CJ1" t="s">
        <v>602</v>
      </c>
      <c r="CK1" t="s">
        <v>603</v>
      </c>
      <c r="CL1" t="s">
        <v>604</v>
      </c>
      <c r="CM1" t="s">
        <v>605</v>
      </c>
      <c r="CN1" t="s">
        <v>606</v>
      </c>
      <c r="CO1" t="s">
        <v>607</v>
      </c>
      <c r="CP1" t="s">
        <v>608</v>
      </c>
      <c r="CQ1" t="s">
        <v>609</v>
      </c>
      <c r="CR1" t="s">
        <v>610</v>
      </c>
      <c r="CS1" t="s">
        <v>611</v>
      </c>
      <c r="CT1" t="s">
        <v>612</v>
      </c>
      <c r="CU1" t="s">
        <v>613</v>
      </c>
      <c r="CV1" t="s">
        <v>614</v>
      </c>
      <c r="CW1" t="s">
        <v>615</v>
      </c>
      <c r="CX1" t="s">
        <v>616</v>
      </c>
      <c r="CY1" t="s">
        <v>617</v>
      </c>
      <c r="CZ1" t="s">
        <v>618</v>
      </c>
      <c r="DA1" t="s">
        <v>619</v>
      </c>
      <c r="DB1" t="s">
        <v>620</v>
      </c>
      <c r="DC1" t="s">
        <v>621</v>
      </c>
      <c r="DD1" t="s">
        <v>622</v>
      </c>
      <c r="DE1" t="s">
        <v>623</v>
      </c>
      <c r="DF1" t="s">
        <v>624</v>
      </c>
      <c r="DG1" t="s">
        <v>625</v>
      </c>
      <c r="DH1" t="s">
        <v>626</v>
      </c>
      <c r="DI1" t="s">
        <v>480</v>
      </c>
      <c r="DJ1" t="s">
        <v>479</v>
      </c>
      <c r="DK1" t="s">
        <v>478</v>
      </c>
      <c r="DL1" t="s">
        <v>484</v>
      </c>
      <c r="DM1" t="s">
        <v>483</v>
      </c>
      <c r="DN1" t="s">
        <v>477</v>
      </c>
      <c r="DO1" t="s">
        <v>482</v>
      </c>
      <c r="DP1" t="s">
        <v>481</v>
      </c>
      <c r="DQ1" s="6" t="s">
        <v>476</v>
      </c>
      <c r="DR1" s="6" t="s">
        <v>475</v>
      </c>
      <c r="DS1" s="6" t="s">
        <v>474</v>
      </c>
      <c r="EH1" s="6"/>
      <c r="EI1" s="6"/>
      <c r="EJ1" s="6"/>
    </row>
    <row r="2" spans="1:140" x14ac:dyDescent="0.25">
      <c r="A2">
        <v>1</v>
      </c>
      <c r="B2" s="5">
        <v>1</v>
      </c>
      <c r="C2" t="s">
        <v>12</v>
      </c>
      <c r="D2">
        <v>1</v>
      </c>
      <c r="E2">
        <v>11</v>
      </c>
      <c r="F2">
        <v>2</v>
      </c>
      <c r="G2">
        <v>14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6</v>
      </c>
      <c r="O2">
        <v>0</v>
      </c>
      <c r="P2">
        <v>2</v>
      </c>
      <c r="Q2" s="4">
        <v>500</v>
      </c>
      <c r="R2" s="2">
        <f t="shared" ref="R2:R33" si="0">1000-Q2</f>
        <v>500</v>
      </c>
      <c r="S2" s="2">
        <v>400</v>
      </c>
      <c r="T2" s="2">
        <v>1</v>
      </c>
      <c r="U2" s="2">
        <v>1</v>
      </c>
      <c r="V2" s="2">
        <v>0</v>
      </c>
      <c r="W2" s="2">
        <v>0</v>
      </c>
      <c r="X2" s="2">
        <f t="shared" ref="X2:X33" si="1">IF(IF(T2+U2 =2,1,0)+IF(V2+W2&lt;2,1,0)=2,1,0)</f>
        <v>1</v>
      </c>
      <c r="Y2" s="2">
        <f t="shared" ref="Y2:Y33" si="2">IF(IF(V2+W2 =2,1,0)+IF(T2+U2&lt;2,1,0)=2,1,0)</f>
        <v>0</v>
      </c>
      <c r="Z2" s="2">
        <f t="shared" ref="Z2:Z33" si="3">IF(T2+U2+V2+W2=4,1,0)</f>
        <v>0</v>
      </c>
      <c r="AA2" s="2">
        <f t="shared" ref="AA2:AA33" si="4">IF(IF(T2+U2=2,4,0)+V2+W2=4,1,0)</f>
        <v>1</v>
      </c>
      <c r="AB2" s="2">
        <f t="shared" ref="AB2:AB33" si="5">IF(IF(V2+W2=2,4,0)+T2+U2=4,1,0)</f>
        <v>0</v>
      </c>
      <c r="AC2" s="2">
        <f t="shared" ref="AC2:AC33" si="6">IF(T2+V2=0,1,0)</f>
        <v>0</v>
      </c>
      <c r="AD2">
        <v>2000</v>
      </c>
      <c r="AE2">
        <v>3000</v>
      </c>
      <c r="AF2">
        <v>1000</v>
      </c>
      <c r="AG2" s="4">
        <v>1000</v>
      </c>
      <c r="AH2" s="4">
        <f t="shared" ref="AH2:AH33" si="7">1000-AG2</f>
        <v>0</v>
      </c>
      <c r="AI2" s="2">
        <v>500</v>
      </c>
      <c r="AJ2" s="2">
        <v>0</v>
      </c>
      <c r="AK2" s="2">
        <v>1</v>
      </c>
      <c r="AL2" s="3">
        <v>0</v>
      </c>
      <c r="AM2" s="3">
        <v>1</v>
      </c>
      <c r="AN2" s="2">
        <f t="shared" ref="AN2:AN33" si="8">IF(IF(AJ2+AK2 =2,1,0)+IF(AL2+AM2&lt;2,1,0)=2,1,0)</f>
        <v>0</v>
      </c>
      <c r="AO2" s="2">
        <f t="shared" ref="AO2:AO33" si="9">IF(IF(AL2+AM2 =2,1,0)+IF(AJ2+AK2&lt;2,1,0)=2,1,0)</f>
        <v>0</v>
      </c>
      <c r="AP2" s="2">
        <f t="shared" ref="AP2:AP33" si="10">IF(AJ2+AK2+AL2+AM2=4,1,0)</f>
        <v>0</v>
      </c>
      <c r="AQ2" s="2">
        <f t="shared" ref="AQ2:AQ33" si="11">IF(IF(AJ2+AK2=2,4,0)+AL2+AM2=4,1,0)</f>
        <v>0</v>
      </c>
      <c r="AR2" s="2">
        <f t="shared" ref="AR2:AR33" si="12">IF(IF(AL2+AM2=2,4,0)+AJ2+AK2=4,1,0)</f>
        <v>0</v>
      </c>
      <c r="AS2" s="2">
        <f t="shared" ref="AS2:AS33" si="13">IF(AJ2+AL2=0,1,0)</f>
        <v>1</v>
      </c>
      <c r="AT2">
        <v>1000</v>
      </c>
      <c r="AU2">
        <v>1000</v>
      </c>
      <c r="AV2">
        <v>0</v>
      </c>
      <c r="AW2">
        <v>7</v>
      </c>
      <c r="AX2">
        <v>2</v>
      </c>
      <c r="AY2" s="1">
        <v>1</v>
      </c>
      <c r="AZ2">
        <v>1</v>
      </c>
      <c r="BA2">
        <v>10500</v>
      </c>
      <c r="BB2">
        <v>14400</v>
      </c>
      <c r="BC2">
        <v>15000</v>
      </c>
      <c r="BD2">
        <v>1</v>
      </c>
      <c r="BE2" t="s">
        <v>473</v>
      </c>
      <c r="BF2">
        <v>17</v>
      </c>
      <c r="BG2" s="20">
        <v>4.1100000000000003</v>
      </c>
      <c r="BH2">
        <v>50</v>
      </c>
      <c r="BI2">
        <v>2</v>
      </c>
      <c r="BJ2">
        <v>1</v>
      </c>
      <c r="BK2">
        <v>2</v>
      </c>
      <c r="BL2">
        <v>0</v>
      </c>
      <c r="BM2" t="s">
        <v>4</v>
      </c>
      <c r="BN2">
        <v>0</v>
      </c>
      <c r="BP2">
        <v>2</v>
      </c>
      <c r="BQ2">
        <v>1</v>
      </c>
      <c r="BS2">
        <v>1</v>
      </c>
      <c r="BT2">
        <v>90</v>
      </c>
      <c r="BU2">
        <v>1</v>
      </c>
      <c r="BV2">
        <v>1</v>
      </c>
      <c r="BW2">
        <v>1</v>
      </c>
      <c r="BY2">
        <v>0</v>
      </c>
      <c r="BZ2">
        <v>0</v>
      </c>
      <c r="CA2">
        <v>5</v>
      </c>
      <c r="CC2">
        <v>1</v>
      </c>
      <c r="CD2">
        <v>3</v>
      </c>
      <c r="CE2">
        <v>3</v>
      </c>
      <c r="CI2" t="s">
        <v>2</v>
      </c>
      <c r="CJ2" t="s">
        <v>184</v>
      </c>
      <c r="CK2">
        <v>1</v>
      </c>
      <c r="CL2" t="s">
        <v>472</v>
      </c>
      <c r="CM2" t="s">
        <v>50</v>
      </c>
      <c r="CN2">
        <v>0</v>
      </c>
      <c r="CO2">
        <v>1</v>
      </c>
      <c r="CP2">
        <v>1993</v>
      </c>
      <c r="CQ2" t="s">
        <v>471</v>
      </c>
      <c r="CX2">
        <v>0</v>
      </c>
      <c r="CY2">
        <v>0</v>
      </c>
      <c r="CZ2">
        <v>0</v>
      </c>
      <c r="DA2">
        <v>0</v>
      </c>
      <c r="DB2" t="s">
        <v>470</v>
      </c>
      <c r="DC2">
        <v>2</v>
      </c>
      <c r="DD2">
        <v>2</v>
      </c>
      <c r="DE2">
        <v>0</v>
      </c>
      <c r="DF2">
        <v>0</v>
      </c>
      <c r="DG2">
        <v>0</v>
      </c>
      <c r="DH2">
        <v>0</v>
      </c>
      <c r="DI2">
        <f t="shared" ref="DI2:DI33" si="14">IF(DH2=5,1,0)</f>
        <v>0</v>
      </c>
      <c r="DJ2">
        <f t="shared" ref="DJ2:DJ33" si="15">IF(DH2=4,1,0)</f>
        <v>0</v>
      </c>
      <c r="DK2">
        <f t="shared" ref="DK2:DK33" si="16">IF(DH2=3,1,0)</f>
        <v>0</v>
      </c>
      <c r="DL2">
        <f t="shared" ref="DL2:DL33" si="17">IF(DH2=2,1,0)</f>
        <v>0</v>
      </c>
      <c r="DM2">
        <f t="shared" ref="DM2:DM33" si="18">IF(DH2=1,1,0)</f>
        <v>0</v>
      </c>
      <c r="DN2">
        <f t="shared" ref="DN2:DN33" si="19">IF(DL2+DM2&gt;0,1,0)</f>
        <v>0</v>
      </c>
      <c r="DO2">
        <f t="shared" ref="DO2:DO33" si="20">IF(DI2+DJ2&gt;0,1,0)</f>
        <v>0</v>
      </c>
      <c r="DP2">
        <f t="shared" ref="DP2:DP33" si="21">IF(DI2+DJ2+DK2&gt;0,1,0)</f>
        <v>0</v>
      </c>
      <c r="DQ2">
        <v>2</v>
      </c>
      <c r="DR2">
        <v>1</v>
      </c>
    </row>
    <row r="3" spans="1:140" x14ac:dyDescent="0.25">
      <c r="A3">
        <v>1</v>
      </c>
      <c r="B3" s="5">
        <v>2</v>
      </c>
      <c r="C3" t="s">
        <v>6</v>
      </c>
      <c r="D3">
        <v>2</v>
      </c>
      <c r="E3">
        <v>15</v>
      </c>
      <c r="F3">
        <v>1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6</v>
      </c>
      <c r="O3">
        <v>0</v>
      </c>
      <c r="P3">
        <v>1</v>
      </c>
      <c r="Q3" s="4">
        <v>600</v>
      </c>
      <c r="R3" s="2">
        <f t="shared" si="0"/>
        <v>400</v>
      </c>
      <c r="S3" s="2">
        <v>500</v>
      </c>
      <c r="T3" s="2">
        <v>1</v>
      </c>
      <c r="U3" s="2">
        <v>1</v>
      </c>
      <c r="V3" s="2">
        <v>1</v>
      </c>
      <c r="W3" s="2">
        <v>1</v>
      </c>
      <c r="X3" s="2">
        <f t="shared" si="1"/>
        <v>0</v>
      </c>
      <c r="Y3" s="2">
        <f t="shared" si="2"/>
        <v>0</v>
      </c>
      <c r="Z3" s="2">
        <f t="shared" si="3"/>
        <v>1</v>
      </c>
      <c r="AA3" s="2">
        <f t="shared" si="4"/>
        <v>0</v>
      </c>
      <c r="AB3" s="2">
        <f t="shared" si="5"/>
        <v>0</v>
      </c>
      <c r="AC3" s="2">
        <f t="shared" si="6"/>
        <v>0</v>
      </c>
      <c r="AD3">
        <v>1000</v>
      </c>
      <c r="AE3">
        <v>1000</v>
      </c>
      <c r="AF3">
        <v>1000</v>
      </c>
      <c r="AG3" s="4">
        <v>500</v>
      </c>
      <c r="AH3" s="4">
        <f t="shared" si="7"/>
        <v>500</v>
      </c>
      <c r="AI3" s="2">
        <v>0</v>
      </c>
      <c r="AJ3" s="2">
        <v>0</v>
      </c>
      <c r="AK3" s="2">
        <v>0</v>
      </c>
      <c r="AL3" s="3">
        <v>0</v>
      </c>
      <c r="AM3" s="3">
        <v>0</v>
      </c>
      <c r="AN3" s="2">
        <f t="shared" si="8"/>
        <v>0</v>
      </c>
      <c r="AO3" s="2">
        <f t="shared" si="9"/>
        <v>0</v>
      </c>
      <c r="AP3" s="2">
        <f t="shared" si="10"/>
        <v>0</v>
      </c>
      <c r="AQ3" s="2">
        <f t="shared" si="11"/>
        <v>0</v>
      </c>
      <c r="AR3" s="2">
        <f t="shared" si="12"/>
        <v>0</v>
      </c>
      <c r="AS3" s="2">
        <f t="shared" si="13"/>
        <v>1</v>
      </c>
      <c r="AT3">
        <v>1000</v>
      </c>
      <c r="AU3">
        <v>0</v>
      </c>
      <c r="AV3">
        <v>0</v>
      </c>
      <c r="AW3">
        <v>6</v>
      </c>
      <c r="AX3">
        <v>3</v>
      </c>
      <c r="AY3" s="1">
        <v>1</v>
      </c>
      <c r="AZ3">
        <v>0</v>
      </c>
      <c r="BA3">
        <v>3000</v>
      </c>
      <c r="BB3">
        <v>6100</v>
      </c>
      <c r="BC3">
        <v>7000</v>
      </c>
      <c r="BD3">
        <v>1</v>
      </c>
      <c r="BE3" t="s">
        <v>469</v>
      </c>
      <c r="BF3">
        <v>22</v>
      </c>
      <c r="BG3">
        <v>5</v>
      </c>
      <c r="BH3">
        <v>55</v>
      </c>
      <c r="BI3">
        <v>2</v>
      </c>
      <c r="BJ3">
        <v>1</v>
      </c>
      <c r="BK3">
        <v>3</v>
      </c>
      <c r="BL3">
        <v>15000</v>
      </c>
      <c r="BM3" t="s">
        <v>4</v>
      </c>
      <c r="BN3">
        <v>0</v>
      </c>
      <c r="BP3">
        <v>2</v>
      </c>
      <c r="BQ3">
        <v>0</v>
      </c>
      <c r="BS3" t="s">
        <v>54</v>
      </c>
      <c r="CA3">
        <v>4</v>
      </c>
      <c r="CB3">
        <v>15</v>
      </c>
      <c r="CC3" s="8"/>
      <c r="CD3" s="8"/>
      <c r="CE3" s="8"/>
      <c r="CI3" t="s">
        <v>2</v>
      </c>
      <c r="CJ3" t="s">
        <v>1</v>
      </c>
      <c r="CK3" t="s">
        <v>50</v>
      </c>
      <c r="CL3">
        <v>0</v>
      </c>
      <c r="CM3">
        <v>1</v>
      </c>
      <c r="CN3" t="s">
        <v>468</v>
      </c>
      <c r="CO3">
        <v>1</v>
      </c>
      <c r="CP3">
        <v>1996</v>
      </c>
      <c r="CQ3" t="s">
        <v>182</v>
      </c>
      <c r="CX3">
        <v>1</v>
      </c>
      <c r="CY3">
        <v>1</v>
      </c>
      <c r="CZ3">
        <v>1</v>
      </c>
      <c r="DA3">
        <v>1</v>
      </c>
      <c r="DB3">
        <v>1996</v>
      </c>
      <c r="DC3">
        <v>2</v>
      </c>
      <c r="DE3">
        <v>0</v>
      </c>
      <c r="DF3">
        <v>0</v>
      </c>
      <c r="DG3">
        <v>1</v>
      </c>
      <c r="DH3">
        <v>5</v>
      </c>
      <c r="DI3">
        <f t="shared" si="14"/>
        <v>1</v>
      </c>
      <c r="DJ3">
        <f t="shared" si="15"/>
        <v>0</v>
      </c>
      <c r="DK3">
        <f t="shared" si="16"/>
        <v>0</v>
      </c>
      <c r="DL3">
        <f t="shared" si="17"/>
        <v>0</v>
      </c>
      <c r="DM3">
        <f t="shared" si="18"/>
        <v>0</v>
      </c>
      <c r="DN3">
        <f t="shared" si="19"/>
        <v>0</v>
      </c>
      <c r="DO3">
        <f t="shared" si="20"/>
        <v>1</v>
      </c>
      <c r="DP3">
        <f t="shared" si="21"/>
        <v>1</v>
      </c>
      <c r="DQ3">
        <v>1</v>
      </c>
      <c r="DS3">
        <v>0</v>
      </c>
    </row>
    <row r="4" spans="1:140" x14ac:dyDescent="0.25">
      <c r="A4">
        <v>1</v>
      </c>
      <c r="B4" s="5">
        <v>3</v>
      </c>
      <c r="C4" t="s">
        <v>12</v>
      </c>
      <c r="D4">
        <v>1</v>
      </c>
      <c r="E4">
        <v>12</v>
      </c>
      <c r="F4">
        <v>6</v>
      </c>
      <c r="G4">
        <v>16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O4">
        <v>2000</v>
      </c>
      <c r="P4">
        <v>2</v>
      </c>
      <c r="Q4" s="4">
        <v>500</v>
      </c>
      <c r="R4" s="2">
        <f t="shared" si="0"/>
        <v>500</v>
      </c>
      <c r="S4" s="2">
        <v>200</v>
      </c>
      <c r="T4" s="2">
        <v>1</v>
      </c>
      <c r="U4" s="2">
        <v>1</v>
      </c>
      <c r="V4" s="2">
        <v>1</v>
      </c>
      <c r="W4" s="2">
        <v>1</v>
      </c>
      <c r="X4" s="2">
        <f t="shared" si="1"/>
        <v>0</v>
      </c>
      <c r="Y4" s="2">
        <f t="shared" si="2"/>
        <v>0</v>
      </c>
      <c r="Z4" s="2">
        <f t="shared" si="3"/>
        <v>1</v>
      </c>
      <c r="AA4" s="2">
        <f t="shared" si="4"/>
        <v>0</v>
      </c>
      <c r="AB4" s="2">
        <f t="shared" si="5"/>
        <v>0</v>
      </c>
      <c r="AC4" s="2">
        <f t="shared" si="6"/>
        <v>0</v>
      </c>
      <c r="AD4">
        <v>1000</v>
      </c>
      <c r="AE4">
        <v>1000</v>
      </c>
      <c r="AF4">
        <v>1000</v>
      </c>
      <c r="AG4" s="4">
        <v>600</v>
      </c>
      <c r="AH4" s="4">
        <f t="shared" si="7"/>
        <v>400</v>
      </c>
      <c r="AI4" s="2">
        <v>0</v>
      </c>
      <c r="AJ4" s="2">
        <v>1</v>
      </c>
      <c r="AK4" s="2">
        <v>0</v>
      </c>
      <c r="AL4" s="3">
        <v>0</v>
      </c>
      <c r="AM4" s="3">
        <v>1</v>
      </c>
      <c r="AN4" s="2">
        <f t="shared" si="8"/>
        <v>0</v>
      </c>
      <c r="AO4" s="2">
        <f t="shared" si="9"/>
        <v>0</v>
      </c>
      <c r="AP4" s="2">
        <f t="shared" si="10"/>
        <v>0</v>
      </c>
      <c r="AQ4" s="2">
        <f t="shared" si="11"/>
        <v>0</v>
      </c>
      <c r="AR4" s="2">
        <f t="shared" si="12"/>
        <v>0</v>
      </c>
      <c r="AS4" s="2">
        <f t="shared" si="13"/>
        <v>0</v>
      </c>
      <c r="AT4">
        <v>1000</v>
      </c>
      <c r="AU4">
        <v>0</v>
      </c>
      <c r="AV4">
        <v>1000</v>
      </c>
      <c r="AW4">
        <v>7</v>
      </c>
      <c r="AX4">
        <v>2</v>
      </c>
      <c r="AY4" s="1">
        <v>1</v>
      </c>
      <c r="AZ4">
        <v>1</v>
      </c>
      <c r="BA4">
        <v>0</v>
      </c>
      <c r="BB4">
        <v>4700</v>
      </c>
      <c r="BC4">
        <v>5000</v>
      </c>
      <c r="BD4">
        <v>1</v>
      </c>
      <c r="BE4" t="s">
        <v>467</v>
      </c>
      <c r="BF4">
        <v>16</v>
      </c>
      <c r="BG4">
        <v>5</v>
      </c>
      <c r="BH4">
        <v>55</v>
      </c>
      <c r="BI4">
        <v>2</v>
      </c>
      <c r="BJ4">
        <v>1</v>
      </c>
      <c r="BK4">
        <v>2</v>
      </c>
      <c r="BL4">
        <v>7200</v>
      </c>
      <c r="BM4" t="s">
        <v>4</v>
      </c>
      <c r="BN4">
        <v>0</v>
      </c>
      <c r="BP4">
        <v>2</v>
      </c>
      <c r="BQ4">
        <v>1</v>
      </c>
      <c r="BS4">
        <v>1</v>
      </c>
      <c r="BT4">
        <v>45</v>
      </c>
      <c r="BU4">
        <v>0</v>
      </c>
      <c r="BV4">
        <v>2</v>
      </c>
      <c r="BW4">
        <v>1</v>
      </c>
      <c r="BY4">
        <v>0</v>
      </c>
      <c r="BZ4">
        <v>0</v>
      </c>
      <c r="CA4">
        <v>5</v>
      </c>
      <c r="CB4">
        <v>12</v>
      </c>
      <c r="CC4">
        <v>10</v>
      </c>
      <c r="CD4">
        <v>2</v>
      </c>
      <c r="CE4">
        <v>0</v>
      </c>
      <c r="CI4" t="s">
        <v>62</v>
      </c>
      <c r="CJ4" t="s">
        <v>9</v>
      </c>
      <c r="CK4">
        <v>0</v>
      </c>
      <c r="CL4">
        <v>0</v>
      </c>
      <c r="CM4">
        <v>0</v>
      </c>
      <c r="CN4">
        <v>0</v>
      </c>
      <c r="CO4">
        <v>1</v>
      </c>
      <c r="CP4">
        <v>1999</v>
      </c>
      <c r="CQ4" s="5" t="s">
        <v>466</v>
      </c>
      <c r="CR4" t="s">
        <v>450</v>
      </c>
      <c r="CS4" s="5" t="s">
        <v>465</v>
      </c>
      <c r="CX4">
        <v>1</v>
      </c>
      <c r="CY4">
        <v>1</v>
      </c>
      <c r="CZ4">
        <v>1</v>
      </c>
      <c r="DA4">
        <v>1</v>
      </c>
      <c r="DB4" t="s">
        <v>464</v>
      </c>
      <c r="DC4">
        <v>2</v>
      </c>
      <c r="DD4">
        <v>2</v>
      </c>
      <c r="DE4">
        <v>1</v>
      </c>
      <c r="DF4">
        <v>0</v>
      </c>
      <c r="DG4">
        <v>1</v>
      </c>
      <c r="DH4">
        <v>1</v>
      </c>
      <c r="DI4">
        <f t="shared" si="14"/>
        <v>0</v>
      </c>
      <c r="DJ4">
        <f t="shared" si="15"/>
        <v>0</v>
      </c>
      <c r="DK4">
        <f t="shared" si="16"/>
        <v>0</v>
      </c>
      <c r="DL4">
        <f t="shared" si="17"/>
        <v>0</v>
      </c>
      <c r="DM4">
        <f t="shared" si="18"/>
        <v>1</v>
      </c>
      <c r="DN4">
        <f t="shared" si="19"/>
        <v>1</v>
      </c>
      <c r="DO4">
        <f t="shared" si="20"/>
        <v>0</v>
      </c>
      <c r="DP4">
        <f t="shared" si="21"/>
        <v>0</v>
      </c>
      <c r="DQ4">
        <v>1</v>
      </c>
      <c r="DS4">
        <v>1</v>
      </c>
    </row>
    <row r="5" spans="1:140" x14ac:dyDescent="0.25">
      <c r="A5">
        <v>1</v>
      </c>
      <c r="B5" s="5">
        <v>4</v>
      </c>
      <c r="C5" t="s">
        <v>12</v>
      </c>
      <c r="D5">
        <v>1</v>
      </c>
      <c r="E5">
        <v>16</v>
      </c>
      <c r="F5">
        <v>8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5</v>
      </c>
      <c r="O5">
        <v>2000</v>
      </c>
      <c r="P5">
        <v>2</v>
      </c>
      <c r="Q5" s="4">
        <v>400</v>
      </c>
      <c r="R5" s="2">
        <f t="shared" si="0"/>
        <v>600</v>
      </c>
      <c r="S5" s="2">
        <v>400</v>
      </c>
      <c r="T5" s="2">
        <v>1</v>
      </c>
      <c r="U5" s="2">
        <v>1</v>
      </c>
      <c r="V5" s="2">
        <v>1</v>
      </c>
      <c r="W5" s="2">
        <v>0</v>
      </c>
      <c r="X5" s="2">
        <f t="shared" si="1"/>
        <v>1</v>
      </c>
      <c r="Y5" s="2">
        <f t="shared" si="2"/>
        <v>0</v>
      </c>
      <c r="Z5" s="2">
        <f t="shared" si="3"/>
        <v>0</v>
      </c>
      <c r="AA5" s="2">
        <f t="shared" si="4"/>
        <v>0</v>
      </c>
      <c r="AB5" s="2">
        <f t="shared" si="5"/>
        <v>0</v>
      </c>
      <c r="AC5" s="2">
        <f t="shared" si="6"/>
        <v>0</v>
      </c>
      <c r="AD5">
        <v>1000</v>
      </c>
      <c r="AE5">
        <v>1000</v>
      </c>
      <c r="AF5">
        <v>1000</v>
      </c>
      <c r="AG5" s="4">
        <v>200</v>
      </c>
      <c r="AH5" s="4">
        <f t="shared" si="7"/>
        <v>800</v>
      </c>
      <c r="AI5" s="2">
        <v>500</v>
      </c>
      <c r="AJ5" s="2">
        <v>1</v>
      </c>
      <c r="AK5" s="2">
        <v>1</v>
      </c>
      <c r="AL5" s="3">
        <v>0</v>
      </c>
      <c r="AM5" s="3">
        <v>1</v>
      </c>
      <c r="AN5" s="2">
        <f t="shared" si="8"/>
        <v>1</v>
      </c>
      <c r="AO5" s="2">
        <f t="shared" si="9"/>
        <v>0</v>
      </c>
      <c r="AP5" s="2">
        <f t="shared" si="10"/>
        <v>0</v>
      </c>
      <c r="AQ5" s="2">
        <f t="shared" si="11"/>
        <v>0</v>
      </c>
      <c r="AR5" s="2">
        <f t="shared" si="12"/>
        <v>0</v>
      </c>
      <c r="AS5" s="2">
        <f t="shared" si="13"/>
        <v>0</v>
      </c>
      <c r="AT5">
        <v>1000</v>
      </c>
      <c r="AU5">
        <v>1000</v>
      </c>
      <c r="AV5">
        <v>1000</v>
      </c>
      <c r="AW5">
        <v>2</v>
      </c>
      <c r="AX5">
        <v>5</v>
      </c>
      <c r="AY5" s="1">
        <v>1</v>
      </c>
      <c r="AZ5">
        <v>1</v>
      </c>
      <c r="BA5">
        <v>0</v>
      </c>
      <c r="BB5">
        <v>4800</v>
      </c>
      <c r="BC5">
        <v>5000</v>
      </c>
      <c r="BD5">
        <v>1</v>
      </c>
      <c r="BE5" t="s">
        <v>463</v>
      </c>
      <c r="BF5">
        <v>20</v>
      </c>
      <c r="BG5">
        <v>6</v>
      </c>
      <c r="BH5">
        <v>65</v>
      </c>
      <c r="BI5">
        <v>2</v>
      </c>
      <c r="BJ5">
        <v>1</v>
      </c>
      <c r="BK5">
        <v>2</v>
      </c>
      <c r="BL5">
        <v>60000</v>
      </c>
      <c r="BM5" t="s">
        <v>4</v>
      </c>
      <c r="BN5">
        <v>0</v>
      </c>
      <c r="BO5">
        <v>2</v>
      </c>
      <c r="BP5">
        <v>2</v>
      </c>
      <c r="BQ5">
        <v>1</v>
      </c>
      <c r="BS5">
        <v>1</v>
      </c>
      <c r="BT5">
        <v>90</v>
      </c>
      <c r="BU5">
        <v>0</v>
      </c>
      <c r="BV5">
        <v>3</v>
      </c>
      <c r="BW5">
        <v>4</v>
      </c>
      <c r="BY5">
        <v>1</v>
      </c>
      <c r="BZ5">
        <v>0</v>
      </c>
      <c r="CA5">
        <v>5</v>
      </c>
      <c r="CB5" s="8">
        <v>24</v>
      </c>
      <c r="CC5" s="8"/>
      <c r="CD5" s="8"/>
      <c r="CE5" s="8"/>
      <c r="CI5" t="s">
        <v>2</v>
      </c>
      <c r="CJ5" t="s">
        <v>426</v>
      </c>
      <c r="CK5" t="s">
        <v>50</v>
      </c>
      <c r="CL5">
        <v>0</v>
      </c>
      <c r="CM5" t="s">
        <v>50</v>
      </c>
      <c r="CN5">
        <v>0</v>
      </c>
      <c r="CO5">
        <v>1</v>
      </c>
      <c r="CP5">
        <v>1998</v>
      </c>
      <c r="CQ5" t="s">
        <v>462</v>
      </c>
      <c r="CR5">
        <v>1998</v>
      </c>
      <c r="CS5" s="5" t="s">
        <v>461</v>
      </c>
      <c r="CX5">
        <v>1</v>
      </c>
      <c r="CY5">
        <v>1</v>
      </c>
      <c r="CZ5">
        <v>1</v>
      </c>
      <c r="DA5">
        <v>1</v>
      </c>
      <c r="DB5">
        <v>1998</v>
      </c>
      <c r="DC5">
        <v>2</v>
      </c>
      <c r="DE5">
        <v>1</v>
      </c>
      <c r="DF5">
        <v>0</v>
      </c>
      <c r="DG5">
        <v>1</v>
      </c>
      <c r="DH5">
        <v>5</v>
      </c>
      <c r="DI5">
        <f t="shared" si="14"/>
        <v>1</v>
      </c>
      <c r="DJ5">
        <f t="shared" si="15"/>
        <v>0</v>
      </c>
      <c r="DK5">
        <f t="shared" si="16"/>
        <v>0</v>
      </c>
      <c r="DL5">
        <f t="shared" si="17"/>
        <v>0</v>
      </c>
      <c r="DM5">
        <f t="shared" si="18"/>
        <v>0</v>
      </c>
      <c r="DN5">
        <f t="shared" si="19"/>
        <v>0</v>
      </c>
      <c r="DO5">
        <f t="shared" si="20"/>
        <v>1</v>
      </c>
      <c r="DP5">
        <f t="shared" si="21"/>
        <v>1</v>
      </c>
      <c r="DQ5">
        <v>2</v>
      </c>
      <c r="DR5">
        <v>1</v>
      </c>
    </row>
    <row r="6" spans="1:140" x14ac:dyDescent="0.25">
      <c r="A6">
        <v>1</v>
      </c>
      <c r="B6" s="5">
        <v>5</v>
      </c>
      <c r="C6" t="s">
        <v>12</v>
      </c>
      <c r="D6">
        <v>1</v>
      </c>
      <c r="E6">
        <v>20</v>
      </c>
      <c r="F6">
        <v>9</v>
      </c>
      <c r="G6">
        <v>18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2</v>
      </c>
      <c r="Q6" s="4">
        <v>500</v>
      </c>
      <c r="R6" s="2">
        <f t="shared" si="0"/>
        <v>500</v>
      </c>
      <c r="S6" s="2">
        <v>1000</v>
      </c>
      <c r="T6" s="2">
        <v>1</v>
      </c>
      <c r="U6" s="2">
        <v>0</v>
      </c>
      <c r="V6" s="2">
        <v>1</v>
      </c>
      <c r="W6" s="2">
        <v>1</v>
      </c>
      <c r="X6" s="2">
        <f t="shared" si="1"/>
        <v>0</v>
      </c>
      <c r="Y6" s="2">
        <f t="shared" si="2"/>
        <v>1</v>
      </c>
      <c r="Z6" s="2">
        <f t="shared" si="3"/>
        <v>0</v>
      </c>
      <c r="AA6" s="2">
        <f t="shared" si="4"/>
        <v>0</v>
      </c>
      <c r="AB6" s="2">
        <f t="shared" si="5"/>
        <v>0</v>
      </c>
      <c r="AC6" s="2">
        <f t="shared" si="6"/>
        <v>0</v>
      </c>
      <c r="AD6">
        <v>1000</v>
      </c>
      <c r="AE6">
        <v>1000</v>
      </c>
      <c r="AF6">
        <v>3000</v>
      </c>
      <c r="AG6" s="4">
        <v>500</v>
      </c>
      <c r="AH6" s="4">
        <f t="shared" si="7"/>
        <v>500</v>
      </c>
      <c r="AI6" s="2">
        <v>0</v>
      </c>
      <c r="AJ6" s="2">
        <v>1</v>
      </c>
      <c r="AK6" s="2">
        <v>0</v>
      </c>
      <c r="AL6" s="3">
        <v>1</v>
      </c>
      <c r="AM6" s="3">
        <v>1</v>
      </c>
      <c r="AN6" s="2">
        <f t="shared" si="8"/>
        <v>0</v>
      </c>
      <c r="AO6" s="2">
        <f t="shared" si="9"/>
        <v>1</v>
      </c>
      <c r="AP6" s="2">
        <f t="shared" si="10"/>
        <v>0</v>
      </c>
      <c r="AQ6" s="2">
        <f t="shared" si="11"/>
        <v>0</v>
      </c>
      <c r="AR6" s="2">
        <f t="shared" si="12"/>
        <v>0</v>
      </c>
      <c r="AS6" s="2">
        <f t="shared" si="13"/>
        <v>0</v>
      </c>
      <c r="AT6">
        <v>1000</v>
      </c>
      <c r="AU6">
        <v>0</v>
      </c>
      <c r="AV6">
        <v>0</v>
      </c>
      <c r="AW6">
        <v>9</v>
      </c>
      <c r="AX6">
        <v>1</v>
      </c>
      <c r="AY6" s="1">
        <v>1</v>
      </c>
      <c r="AZ6">
        <v>1</v>
      </c>
      <c r="BA6">
        <v>13500</v>
      </c>
      <c r="BB6">
        <v>19000</v>
      </c>
      <c r="BC6">
        <v>19000</v>
      </c>
      <c r="BD6">
        <v>1</v>
      </c>
      <c r="BE6" t="s">
        <v>460</v>
      </c>
      <c r="BF6">
        <v>23</v>
      </c>
      <c r="BG6" s="20">
        <v>4.5999999999999996</v>
      </c>
      <c r="BH6">
        <v>65</v>
      </c>
      <c r="BI6">
        <v>2</v>
      </c>
      <c r="BJ6">
        <v>1</v>
      </c>
      <c r="BK6">
        <v>2</v>
      </c>
      <c r="BL6">
        <v>60000</v>
      </c>
      <c r="BM6" t="s">
        <v>4</v>
      </c>
      <c r="BN6">
        <v>0</v>
      </c>
      <c r="BO6">
        <v>2</v>
      </c>
      <c r="BP6">
        <v>2</v>
      </c>
      <c r="BQ6">
        <v>1</v>
      </c>
      <c r="BS6">
        <v>1</v>
      </c>
      <c r="BT6">
        <v>90</v>
      </c>
      <c r="BU6">
        <v>1</v>
      </c>
      <c r="BV6">
        <v>3</v>
      </c>
      <c r="BW6">
        <v>20</v>
      </c>
      <c r="BY6">
        <v>1</v>
      </c>
      <c r="BZ6">
        <v>0</v>
      </c>
      <c r="CA6">
        <v>4</v>
      </c>
      <c r="CB6">
        <v>16</v>
      </c>
      <c r="CC6">
        <v>0</v>
      </c>
      <c r="CD6">
        <v>0</v>
      </c>
      <c r="CE6">
        <v>16</v>
      </c>
      <c r="CI6" t="s">
        <v>2</v>
      </c>
      <c r="CJ6" t="s">
        <v>457</v>
      </c>
      <c r="CK6">
        <v>0</v>
      </c>
      <c r="CL6" t="s">
        <v>459</v>
      </c>
      <c r="CM6">
        <v>1</v>
      </c>
      <c r="CN6" t="s">
        <v>458</v>
      </c>
      <c r="CO6">
        <v>1</v>
      </c>
      <c r="CP6">
        <v>1997</v>
      </c>
      <c r="CQ6" t="s">
        <v>53</v>
      </c>
      <c r="CX6">
        <v>1</v>
      </c>
      <c r="CY6">
        <v>1</v>
      </c>
      <c r="CZ6">
        <v>1</v>
      </c>
      <c r="DA6">
        <v>1</v>
      </c>
      <c r="DB6">
        <v>1997</v>
      </c>
      <c r="DC6">
        <v>2</v>
      </c>
      <c r="DD6">
        <v>2</v>
      </c>
      <c r="DE6">
        <v>1</v>
      </c>
      <c r="DF6">
        <v>0</v>
      </c>
      <c r="DG6">
        <v>1</v>
      </c>
      <c r="DH6">
        <v>1</v>
      </c>
      <c r="DI6">
        <f t="shared" si="14"/>
        <v>0</v>
      </c>
      <c r="DJ6">
        <f t="shared" si="15"/>
        <v>0</v>
      </c>
      <c r="DK6">
        <f t="shared" si="16"/>
        <v>0</v>
      </c>
      <c r="DL6">
        <f t="shared" si="17"/>
        <v>0</v>
      </c>
      <c r="DM6">
        <f t="shared" si="18"/>
        <v>1</v>
      </c>
      <c r="DN6">
        <f t="shared" si="19"/>
        <v>1</v>
      </c>
      <c r="DO6">
        <f t="shared" si="20"/>
        <v>0</v>
      </c>
      <c r="DP6">
        <f t="shared" si="21"/>
        <v>0</v>
      </c>
      <c r="DQ6">
        <v>2</v>
      </c>
      <c r="DR6">
        <v>1</v>
      </c>
    </row>
    <row r="7" spans="1:140" x14ac:dyDescent="0.25">
      <c r="A7">
        <v>1</v>
      </c>
      <c r="B7" s="5">
        <v>6</v>
      </c>
      <c r="C7" t="s">
        <v>6</v>
      </c>
      <c r="D7">
        <v>2</v>
      </c>
      <c r="E7">
        <v>17</v>
      </c>
      <c r="F7">
        <v>3</v>
      </c>
      <c r="G7">
        <v>19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O7">
        <v>0</v>
      </c>
      <c r="P7">
        <v>1</v>
      </c>
      <c r="Q7" s="4">
        <v>500</v>
      </c>
      <c r="R7" s="2">
        <f t="shared" si="0"/>
        <v>500</v>
      </c>
      <c r="S7" s="2">
        <v>500</v>
      </c>
      <c r="T7" s="2">
        <v>1</v>
      </c>
      <c r="U7" s="2">
        <v>1</v>
      </c>
      <c r="V7" s="2">
        <v>0</v>
      </c>
      <c r="W7" s="2">
        <v>0</v>
      </c>
      <c r="X7" s="2">
        <f t="shared" si="1"/>
        <v>1</v>
      </c>
      <c r="Y7" s="2">
        <f t="shared" si="2"/>
        <v>0</v>
      </c>
      <c r="Z7" s="2">
        <f t="shared" si="3"/>
        <v>0</v>
      </c>
      <c r="AA7" s="2">
        <f t="shared" si="4"/>
        <v>1</v>
      </c>
      <c r="AB7" s="2">
        <f t="shared" si="5"/>
        <v>0</v>
      </c>
      <c r="AC7" s="2">
        <f t="shared" si="6"/>
        <v>0</v>
      </c>
      <c r="AD7">
        <v>2000</v>
      </c>
      <c r="AE7">
        <v>3000</v>
      </c>
      <c r="AF7">
        <v>3000</v>
      </c>
      <c r="AG7" s="4">
        <v>1000</v>
      </c>
      <c r="AH7" s="4">
        <f t="shared" si="7"/>
        <v>0</v>
      </c>
      <c r="AI7" s="2">
        <v>400</v>
      </c>
      <c r="AJ7" s="2">
        <v>0</v>
      </c>
      <c r="AK7" s="2">
        <v>1</v>
      </c>
      <c r="AL7" s="3">
        <v>0</v>
      </c>
      <c r="AM7" s="3">
        <v>1</v>
      </c>
      <c r="AN7" s="2">
        <f t="shared" si="8"/>
        <v>0</v>
      </c>
      <c r="AO7" s="2">
        <f t="shared" si="9"/>
        <v>0</v>
      </c>
      <c r="AP7" s="2">
        <f t="shared" si="10"/>
        <v>0</v>
      </c>
      <c r="AQ7" s="2">
        <f t="shared" si="11"/>
        <v>0</v>
      </c>
      <c r="AR7" s="2">
        <f t="shared" si="12"/>
        <v>0</v>
      </c>
      <c r="AS7" s="2">
        <f t="shared" si="13"/>
        <v>1</v>
      </c>
      <c r="AT7">
        <v>1000</v>
      </c>
      <c r="AU7">
        <v>1000</v>
      </c>
      <c r="AV7">
        <v>0</v>
      </c>
      <c r="AW7">
        <v>5</v>
      </c>
      <c r="AX7">
        <v>4</v>
      </c>
      <c r="AY7" s="1">
        <v>2</v>
      </c>
      <c r="AZ7">
        <v>0</v>
      </c>
      <c r="BA7">
        <v>2500</v>
      </c>
      <c r="BB7">
        <v>8500</v>
      </c>
      <c r="BC7">
        <v>9000</v>
      </c>
      <c r="BD7">
        <v>1</v>
      </c>
      <c r="BE7" t="s">
        <v>194</v>
      </c>
      <c r="BF7">
        <v>18</v>
      </c>
      <c r="BG7" s="20">
        <v>5.4</v>
      </c>
      <c r="BH7">
        <v>60</v>
      </c>
      <c r="BI7">
        <v>1</v>
      </c>
      <c r="BJ7">
        <v>1</v>
      </c>
      <c r="BK7">
        <v>3</v>
      </c>
      <c r="BL7">
        <v>0</v>
      </c>
      <c r="BM7" t="s">
        <v>47</v>
      </c>
      <c r="BN7">
        <v>0</v>
      </c>
      <c r="BP7">
        <v>2</v>
      </c>
      <c r="BQ7">
        <v>0</v>
      </c>
      <c r="BS7">
        <v>2</v>
      </c>
      <c r="BT7">
        <v>0</v>
      </c>
      <c r="BV7">
        <v>3</v>
      </c>
      <c r="BW7">
        <v>10</v>
      </c>
      <c r="BY7">
        <v>0</v>
      </c>
      <c r="BZ7">
        <v>0</v>
      </c>
      <c r="CA7">
        <v>5</v>
      </c>
      <c r="CB7">
        <v>15</v>
      </c>
      <c r="CC7">
        <v>12</v>
      </c>
      <c r="CD7">
        <v>8</v>
      </c>
      <c r="CE7">
        <v>7</v>
      </c>
      <c r="CI7" t="s">
        <v>2</v>
      </c>
      <c r="CJ7" t="s">
        <v>457</v>
      </c>
      <c r="CK7">
        <v>1</v>
      </c>
      <c r="CL7" t="s">
        <v>456</v>
      </c>
      <c r="CM7">
        <v>0</v>
      </c>
      <c r="CO7">
        <v>1</v>
      </c>
      <c r="CP7">
        <v>1991</v>
      </c>
      <c r="CQ7" t="s">
        <v>61</v>
      </c>
      <c r="CX7">
        <v>1</v>
      </c>
      <c r="CY7">
        <v>1</v>
      </c>
      <c r="CZ7">
        <v>1</v>
      </c>
      <c r="DA7">
        <v>1</v>
      </c>
      <c r="DB7" t="s">
        <v>455</v>
      </c>
      <c r="DC7">
        <v>2</v>
      </c>
      <c r="DD7">
        <v>2</v>
      </c>
      <c r="DE7">
        <v>1</v>
      </c>
      <c r="DF7">
        <v>0</v>
      </c>
      <c r="DG7">
        <v>1</v>
      </c>
      <c r="DH7">
        <v>5</v>
      </c>
      <c r="DI7">
        <f t="shared" si="14"/>
        <v>1</v>
      </c>
      <c r="DJ7">
        <f t="shared" si="15"/>
        <v>0</v>
      </c>
      <c r="DK7">
        <f t="shared" si="16"/>
        <v>0</v>
      </c>
      <c r="DL7">
        <f t="shared" si="17"/>
        <v>0</v>
      </c>
      <c r="DM7">
        <f t="shared" si="18"/>
        <v>0</v>
      </c>
      <c r="DN7">
        <f t="shared" si="19"/>
        <v>0</v>
      </c>
      <c r="DO7">
        <f t="shared" si="20"/>
        <v>1</v>
      </c>
      <c r="DP7">
        <f t="shared" si="21"/>
        <v>1</v>
      </c>
      <c r="DQ7">
        <v>1</v>
      </c>
      <c r="DS7">
        <v>0</v>
      </c>
    </row>
    <row r="8" spans="1:140" x14ac:dyDescent="0.25">
      <c r="A8">
        <v>1</v>
      </c>
      <c r="B8" s="5">
        <v>7</v>
      </c>
      <c r="C8" t="s">
        <v>12</v>
      </c>
      <c r="D8">
        <v>1</v>
      </c>
      <c r="E8">
        <v>21</v>
      </c>
      <c r="F8">
        <v>13</v>
      </c>
      <c r="G8">
        <v>20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4</v>
      </c>
      <c r="O8">
        <v>2000</v>
      </c>
      <c r="P8">
        <v>2</v>
      </c>
      <c r="Q8" s="4">
        <v>100</v>
      </c>
      <c r="R8" s="2">
        <f t="shared" si="0"/>
        <v>900</v>
      </c>
      <c r="S8" s="2">
        <v>500</v>
      </c>
      <c r="T8" s="2">
        <v>1</v>
      </c>
      <c r="U8" s="2">
        <v>1</v>
      </c>
      <c r="V8" s="2">
        <v>1</v>
      </c>
      <c r="W8" s="2">
        <v>1</v>
      </c>
      <c r="X8" s="2">
        <f t="shared" si="1"/>
        <v>0</v>
      </c>
      <c r="Y8" s="2">
        <f t="shared" si="2"/>
        <v>0</v>
      </c>
      <c r="Z8" s="2">
        <f t="shared" si="3"/>
        <v>1</v>
      </c>
      <c r="AA8" s="2">
        <f t="shared" si="4"/>
        <v>0</v>
      </c>
      <c r="AB8" s="2">
        <f t="shared" si="5"/>
        <v>0</v>
      </c>
      <c r="AC8" s="2">
        <f t="shared" si="6"/>
        <v>0</v>
      </c>
      <c r="AD8">
        <v>1000</v>
      </c>
      <c r="AE8">
        <v>1000</v>
      </c>
      <c r="AF8">
        <v>1000</v>
      </c>
      <c r="AG8" s="4">
        <v>500</v>
      </c>
      <c r="AH8" s="4">
        <f t="shared" si="7"/>
        <v>500</v>
      </c>
      <c r="AI8" s="2">
        <v>500</v>
      </c>
      <c r="AJ8" s="2">
        <v>1</v>
      </c>
      <c r="AK8" s="2">
        <v>1</v>
      </c>
      <c r="AL8" s="3">
        <v>1</v>
      </c>
      <c r="AM8" s="3">
        <v>1</v>
      </c>
      <c r="AN8" s="2">
        <f t="shared" si="8"/>
        <v>0</v>
      </c>
      <c r="AO8" s="2">
        <f t="shared" si="9"/>
        <v>0</v>
      </c>
      <c r="AP8" s="2">
        <f t="shared" si="10"/>
        <v>1</v>
      </c>
      <c r="AQ8" s="2">
        <f t="shared" si="11"/>
        <v>0</v>
      </c>
      <c r="AR8" s="2">
        <f t="shared" si="12"/>
        <v>0</v>
      </c>
      <c r="AS8" s="2">
        <f t="shared" si="13"/>
        <v>0</v>
      </c>
      <c r="AT8">
        <v>1000</v>
      </c>
      <c r="AU8">
        <v>1000</v>
      </c>
      <c r="AV8">
        <v>1000</v>
      </c>
      <c r="AW8">
        <v>10</v>
      </c>
      <c r="AX8">
        <v>1</v>
      </c>
      <c r="AY8" s="1">
        <v>1</v>
      </c>
      <c r="AZ8">
        <v>1</v>
      </c>
      <c r="BA8">
        <v>15000</v>
      </c>
      <c r="BB8">
        <v>19600</v>
      </c>
      <c r="BC8">
        <v>20000</v>
      </c>
      <c r="BD8">
        <v>1</v>
      </c>
      <c r="BE8" t="s">
        <v>454</v>
      </c>
      <c r="BF8">
        <v>19</v>
      </c>
      <c r="BG8">
        <v>6.8</v>
      </c>
      <c r="BH8">
        <v>59</v>
      </c>
      <c r="BI8">
        <v>2</v>
      </c>
      <c r="BJ8">
        <v>1</v>
      </c>
      <c r="BK8" s="16">
        <v>1</v>
      </c>
      <c r="BL8" s="29">
        <v>17500</v>
      </c>
      <c r="BM8" t="s">
        <v>4</v>
      </c>
      <c r="BN8">
        <v>0</v>
      </c>
      <c r="BP8">
        <v>2</v>
      </c>
      <c r="BQ8">
        <v>1</v>
      </c>
      <c r="BR8" s="28"/>
      <c r="BS8">
        <v>1</v>
      </c>
      <c r="BT8">
        <v>35</v>
      </c>
      <c r="BU8">
        <v>2</v>
      </c>
      <c r="BV8">
        <v>4</v>
      </c>
      <c r="BW8">
        <v>8</v>
      </c>
      <c r="BY8">
        <v>0</v>
      </c>
      <c r="BZ8">
        <v>0</v>
      </c>
      <c r="CA8">
        <v>5</v>
      </c>
      <c r="CB8">
        <v>12</v>
      </c>
      <c r="CC8">
        <v>8</v>
      </c>
      <c r="CD8">
        <v>4</v>
      </c>
      <c r="CE8">
        <v>2</v>
      </c>
      <c r="CI8" t="s">
        <v>79</v>
      </c>
      <c r="CJ8" t="s">
        <v>9</v>
      </c>
      <c r="CK8">
        <v>0</v>
      </c>
      <c r="CM8">
        <v>1</v>
      </c>
      <c r="CN8" t="s">
        <v>453</v>
      </c>
      <c r="CO8">
        <v>1</v>
      </c>
      <c r="CP8">
        <v>1993</v>
      </c>
      <c r="CQ8" t="s">
        <v>61</v>
      </c>
      <c r="CX8">
        <v>1</v>
      </c>
      <c r="CY8">
        <v>1</v>
      </c>
      <c r="CZ8">
        <v>1</v>
      </c>
      <c r="DA8">
        <v>1</v>
      </c>
      <c r="DB8">
        <v>1995</v>
      </c>
      <c r="DC8">
        <v>2</v>
      </c>
      <c r="DD8">
        <v>2</v>
      </c>
      <c r="DE8">
        <v>0</v>
      </c>
      <c r="DF8">
        <v>0</v>
      </c>
      <c r="DG8">
        <v>1</v>
      </c>
      <c r="DH8">
        <v>3</v>
      </c>
      <c r="DI8">
        <f t="shared" si="14"/>
        <v>0</v>
      </c>
      <c r="DJ8">
        <f t="shared" si="15"/>
        <v>0</v>
      </c>
      <c r="DK8">
        <f t="shared" si="16"/>
        <v>1</v>
      </c>
      <c r="DL8">
        <f t="shared" si="17"/>
        <v>0</v>
      </c>
      <c r="DM8">
        <f t="shared" si="18"/>
        <v>0</v>
      </c>
      <c r="DN8">
        <f t="shared" si="19"/>
        <v>0</v>
      </c>
      <c r="DO8">
        <f t="shared" si="20"/>
        <v>0</v>
      </c>
      <c r="DP8">
        <f t="shared" si="21"/>
        <v>1</v>
      </c>
      <c r="DQ8">
        <v>1</v>
      </c>
      <c r="DS8">
        <v>1</v>
      </c>
    </row>
    <row r="9" spans="1:140" x14ac:dyDescent="0.25">
      <c r="A9">
        <v>1</v>
      </c>
      <c r="B9" s="5">
        <v>8</v>
      </c>
      <c r="C9" t="s">
        <v>6</v>
      </c>
      <c r="D9">
        <v>2</v>
      </c>
      <c r="E9">
        <v>18</v>
      </c>
      <c r="F9">
        <v>4</v>
      </c>
      <c r="G9">
        <v>21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5</v>
      </c>
      <c r="O9">
        <v>2000</v>
      </c>
      <c r="P9">
        <v>1</v>
      </c>
      <c r="Q9" s="4">
        <v>500</v>
      </c>
      <c r="R9" s="2">
        <f t="shared" si="0"/>
        <v>500</v>
      </c>
      <c r="S9" s="2">
        <v>500</v>
      </c>
      <c r="T9" s="2">
        <v>0</v>
      </c>
      <c r="U9" s="2">
        <v>1</v>
      </c>
      <c r="V9" s="2">
        <v>0</v>
      </c>
      <c r="W9" s="2">
        <v>1</v>
      </c>
      <c r="X9" s="2">
        <f t="shared" si="1"/>
        <v>0</v>
      </c>
      <c r="Y9" s="2">
        <f t="shared" si="2"/>
        <v>0</v>
      </c>
      <c r="Z9" s="2">
        <f t="shared" si="3"/>
        <v>0</v>
      </c>
      <c r="AA9" s="2">
        <f t="shared" si="4"/>
        <v>0</v>
      </c>
      <c r="AB9" s="2">
        <f t="shared" si="5"/>
        <v>0</v>
      </c>
      <c r="AC9" s="2">
        <f t="shared" si="6"/>
        <v>1</v>
      </c>
      <c r="AD9">
        <v>2000</v>
      </c>
      <c r="AE9">
        <v>3000</v>
      </c>
      <c r="AF9">
        <v>1000</v>
      </c>
      <c r="AG9" s="4">
        <v>500</v>
      </c>
      <c r="AH9" s="4">
        <f t="shared" si="7"/>
        <v>500</v>
      </c>
      <c r="AI9" s="2">
        <v>800</v>
      </c>
      <c r="AJ9" s="2">
        <v>0</v>
      </c>
      <c r="AK9" s="2">
        <v>1</v>
      </c>
      <c r="AL9" s="3">
        <v>0</v>
      </c>
      <c r="AM9" s="3">
        <v>0</v>
      </c>
      <c r="AN9" s="2">
        <f t="shared" si="8"/>
        <v>0</v>
      </c>
      <c r="AO9" s="2">
        <f t="shared" si="9"/>
        <v>0</v>
      </c>
      <c r="AP9" s="2">
        <f t="shared" si="10"/>
        <v>0</v>
      </c>
      <c r="AQ9" s="2">
        <f t="shared" si="11"/>
        <v>0</v>
      </c>
      <c r="AR9" s="2">
        <f t="shared" si="12"/>
        <v>0</v>
      </c>
      <c r="AS9" s="2">
        <f t="shared" si="13"/>
        <v>1</v>
      </c>
      <c r="AT9">
        <v>1000</v>
      </c>
      <c r="AU9">
        <v>1000</v>
      </c>
      <c r="AV9">
        <v>1000</v>
      </c>
      <c r="AW9">
        <v>3</v>
      </c>
      <c r="AX9">
        <v>5</v>
      </c>
      <c r="AY9" s="1">
        <v>2</v>
      </c>
      <c r="AZ9">
        <v>1</v>
      </c>
      <c r="BA9">
        <v>0</v>
      </c>
      <c r="BB9">
        <v>6000</v>
      </c>
      <c r="BC9">
        <v>6000</v>
      </c>
      <c r="BD9">
        <v>1</v>
      </c>
      <c r="BE9" t="s">
        <v>452</v>
      </c>
      <c r="BF9">
        <v>14</v>
      </c>
      <c r="BG9">
        <v>4</v>
      </c>
      <c r="BH9">
        <v>40</v>
      </c>
      <c r="BI9">
        <v>1</v>
      </c>
      <c r="BJ9">
        <v>2</v>
      </c>
      <c r="BK9" s="16">
        <v>3</v>
      </c>
      <c r="BL9" s="29">
        <v>0</v>
      </c>
      <c r="BM9" t="s">
        <v>58</v>
      </c>
      <c r="BN9">
        <v>0</v>
      </c>
      <c r="BP9">
        <v>2</v>
      </c>
      <c r="BQ9">
        <v>0</v>
      </c>
      <c r="BR9" s="28"/>
      <c r="BS9">
        <v>1</v>
      </c>
      <c r="BT9">
        <v>90</v>
      </c>
      <c r="BU9">
        <v>0</v>
      </c>
      <c r="BV9">
        <v>4</v>
      </c>
      <c r="BW9">
        <v>4</v>
      </c>
      <c r="BY9">
        <v>0</v>
      </c>
      <c r="BZ9">
        <v>0</v>
      </c>
      <c r="CA9">
        <v>5</v>
      </c>
      <c r="CB9">
        <v>12</v>
      </c>
      <c r="CC9">
        <v>7</v>
      </c>
      <c r="CD9">
        <v>4</v>
      </c>
      <c r="CE9">
        <v>1</v>
      </c>
      <c r="CI9" t="s">
        <v>2</v>
      </c>
      <c r="CJ9" t="s">
        <v>1</v>
      </c>
      <c r="CK9">
        <v>0</v>
      </c>
      <c r="CM9">
        <v>0</v>
      </c>
      <c r="CO9">
        <v>1</v>
      </c>
      <c r="CP9" t="s">
        <v>259</v>
      </c>
      <c r="CQ9" s="5" t="s">
        <v>451</v>
      </c>
      <c r="CR9" t="s">
        <v>450</v>
      </c>
      <c r="CS9" t="s">
        <v>61</v>
      </c>
      <c r="CX9">
        <v>1</v>
      </c>
      <c r="CY9">
        <v>0</v>
      </c>
      <c r="CZ9">
        <v>1</v>
      </c>
      <c r="DA9">
        <v>1</v>
      </c>
      <c r="DC9">
        <v>2</v>
      </c>
      <c r="DE9">
        <v>0</v>
      </c>
      <c r="DF9">
        <v>0</v>
      </c>
      <c r="DG9">
        <v>1</v>
      </c>
      <c r="DH9">
        <v>3</v>
      </c>
      <c r="DI9">
        <f t="shared" si="14"/>
        <v>0</v>
      </c>
      <c r="DJ9">
        <f t="shared" si="15"/>
        <v>0</v>
      </c>
      <c r="DK9">
        <f t="shared" si="16"/>
        <v>1</v>
      </c>
      <c r="DL9">
        <f t="shared" si="17"/>
        <v>0</v>
      </c>
      <c r="DM9">
        <f t="shared" si="18"/>
        <v>0</v>
      </c>
      <c r="DN9">
        <f t="shared" si="19"/>
        <v>0</v>
      </c>
      <c r="DO9">
        <f t="shared" si="20"/>
        <v>0</v>
      </c>
      <c r="DP9">
        <f t="shared" si="21"/>
        <v>1</v>
      </c>
      <c r="DQ9">
        <v>2</v>
      </c>
      <c r="DR9">
        <v>1</v>
      </c>
    </row>
    <row r="10" spans="1:140" x14ac:dyDescent="0.25">
      <c r="A10">
        <v>1</v>
      </c>
      <c r="B10" s="5">
        <v>9</v>
      </c>
      <c r="C10" t="s">
        <v>6</v>
      </c>
      <c r="D10">
        <v>2</v>
      </c>
      <c r="E10">
        <v>19</v>
      </c>
      <c r="F10">
        <v>5</v>
      </c>
      <c r="G10">
        <v>22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4</v>
      </c>
      <c r="O10">
        <v>2000</v>
      </c>
      <c r="P10">
        <v>2</v>
      </c>
      <c r="Q10" s="4">
        <v>500</v>
      </c>
      <c r="R10" s="2">
        <f t="shared" si="0"/>
        <v>500</v>
      </c>
      <c r="S10" s="2">
        <v>300</v>
      </c>
      <c r="T10" s="2">
        <v>0</v>
      </c>
      <c r="U10" s="2">
        <v>1</v>
      </c>
      <c r="V10" s="2">
        <v>0</v>
      </c>
      <c r="W10" s="2">
        <v>1</v>
      </c>
      <c r="X10" s="2">
        <f t="shared" si="1"/>
        <v>0</v>
      </c>
      <c r="Y10" s="2">
        <f t="shared" si="2"/>
        <v>0</v>
      </c>
      <c r="Z10" s="2">
        <f t="shared" si="3"/>
        <v>0</v>
      </c>
      <c r="AA10" s="2">
        <f t="shared" si="4"/>
        <v>0</v>
      </c>
      <c r="AB10" s="2">
        <f t="shared" si="5"/>
        <v>0</v>
      </c>
      <c r="AC10" s="2">
        <f t="shared" si="6"/>
        <v>1</v>
      </c>
      <c r="AD10">
        <v>2000</v>
      </c>
      <c r="AE10">
        <v>3000</v>
      </c>
      <c r="AF10">
        <v>1000</v>
      </c>
      <c r="AG10" s="4">
        <v>1000</v>
      </c>
      <c r="AH10" s="4">
        <f t="shared" si="7"/>
        <v>0</v>
      </c>
      <c r="AI10" s="2">
        <v>500</v>
      </c>
      <c r="AJ10" s="2">
        <v>1</v>
      </c>
      <c r="AK10" s="2">
        <v>1</v>
      </c>
      <c r="AL10" s="3">
        <v>0</v>
      </c>
      <c r="AM10" s="3">
        <v>1</v>
      </c>
      <c r="AN10" s="2">
        <f t="shared" si="8"/>
        <v>1</v>
      </c>
      <c r="AO10" s="2">
        <f t="shared" si="9"/>
        <v>0</v>
      </c>
      <c r="AP10" s="2">
        <f t="shared" si="10"/>
        <v>0</v>
      </c>
      <c r="AQ10" s="2">
        <f t="shared" si="11"/>
        <v>0</v>
      </c>
      <c r="AR10" s="2">
        <f t="shared" si="12"/>
        <v>0</v>
      </c>
      <c r="AS10" s="2">
        <f t="shared" si="13"/>
        <v>0</v>
      </c>
      <c r="AT10">
        <v>1000</v>
      </c>
      <c r="AU10">
        <v>1000</v>
      </c>
      <c r="AV10">
        <v>1000</v>
      </c>
      <c r="AW10">
        <v>4</v>
      </c>
      <c r="AX10">
        <v>5</v>
      </c>
      <c r="AY10" s="1">
        <v>2</v>
      </c>
      <c r="AZ10">
        <v>1</v>
      </c>
      <c r="BA10">
        <v>0</v>
      </c>
      <c r="BB10">
        <v>5800</v>
      </c>
      <c r="BC10">
        <v>6000</v>
      </c>
      <c r="BD10">
        <v>1</v>
      </c>
      <c r="BE10" t="s">
        <v>449</v>
      </c>
      <c r="BF10">
        <v>18</v>
      </c>
      <c r="BG10">
        <v>5</v>
      </c>
      <c r="BH10">
        <v>55</v>
      </c>
      <c r="BI10">
        <v>2</v>
      </c>
      <c r="BJ10">
        <v>1</v>
      </c>
      <c r="BK10" s="16">
        <v>1</v>
      </c>
      <c r="BL10" s="29">
        <v>21600</v>
      </c>
      <c r="BM10" t="s">
        <v>4</v>
      </c>
      <c r="BN10">
        <v>0</v>
      </c>
      <c r="BP10">
        <v>2</v>
      </c>
      <c r="BQ10">
        <v>0</v>
      </c>
      <c r="BR10" s="28"/>
      <c r="BS10">
        <v>1</v>
      </c>
      <c r="BT10">
        <v>30</v>
      </c>
      <c r="BU10">
        <v>0</v>
      </c>
      <c r="BV10">
        <v>2</v>
      </c>
      <c r="BW10">
        <v>2</v>
      </c>
      <c r="BY10">
        <v>0</v>
      </c>
      <c r="BZ10">
        <v>0</v>
      </c>
      <c r="CA10">
        <v>5</v>
      </c>
      <c r="CB10">
        <v>12</v>
      </c>
      <c r="CC10">
        <v>0</v>
      </c>
      <c r="CD10">
        <v>3</v>
      </c>
      <c r="CE10">
        <v>8</v>
      </c>
      <c r="CI10" t="s">
        <v>79</v>
      </c>
      <c r="CJ10" t="s">
        <v>9</v>
      </c>
      <c r="CK10">
        <v>0</v>
      </c>
      <c r="CM10">
        <v>1</v>
      </c>
      <c r="CN10" t="s">
        <v>448</v>
      </c>
      <c r="CO10">
        <v>1</v>
      </c>
      <c r="CQ10" t="s">
        <v>447</v>
      </c>
      <c r="CX10">
        <v>1</v>
      </c>
      <c r="CY10">
        <v>0</v>
      </c>
      <c r="CZ10">
        <v>1</v>
      </c>
      <c r="DA10">
        <v>0</v>
      </c>
      <c r="DC10">
        <v>2</v>
      </c>
      <c r="DE10">
        <v>0</v>
      </c>
      <c r="DF10">
        <v>0</v>
      </c>
      <c r="DG10">
        <v>1</v>
      </c>
      <c r="DH10" t="s">
        <v>421</v>
      </c>
      <c r="DI10">
        <f t="shared" si="14"/>
        <v>0</v>
      </c>
      <c r="DJ10">
        <f t="shared" si="15"/>
        <v>0</v>
      </c>
      <c r="DK10">
        <f t="shared" si="16"/>
        <v>0</v>
      </c>
      <c r="DL10">
        <f t="shared" si="17"/>
        <v>0</v>
      </c>
      <c r="DM10">
        <f t="shared" si="18"/>
        <v>0</v>
      </c>
      <c r="DN10">
        <f t="shared" si="19"/>
        <v>0</v>
      </c>
      <c r="DO10">
        <f t="shared" si="20"/>
        <v>0</v>
      </c>
      <c r="DP10">
        <f t="shared" si="21"/>
        <v>0</v>
      </c>
      <c r="DQ10">
        <v>1</v>
      </c>
      <c r="DS10">
        <v>1</v>
      </c>
    </row>
    <row r="11" spans="1:140" x14ac:dyDescent="0.25">
      <c r="A11">
        <v>1</v>
      </c>
      <c r="B11" s="5">
        <v>10</v>
      </c>
      <c r="C11" t="s">
        <v>12</v>
      </c>
      <c r="D11">
        <v>1</v>
      </c>
      <c r="E11">
        <v>23</v>
      </c>
      <c r="F11">
        <v>14</v>
      </c>
      <c r="G11">
        <v>23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0</v>
      </c>
      <c r="P11">
        <v>1</v>
      </c>
      <c r="Q11" s="4">
        <v>500</v>
      </c>
      <c r="R11" s="2">
        <f t="shared" si="0"/>
        <v>500</v>
      </c>
      <c r="S11" s="2">
        <v>600</v>
      </c>
      <c r="T11" s="2">
        <v>1</v>
      </c>
      <c r="U11" s="2">
        <v>1</v>
      </c>
      <c r="V11" s="2">
        <v>0</v>
      </c>
      <c r="W11" s="2">
        <v>0</v>
      </c>
      <c r="X11" s="2">
        <f t="shared" si="1"/>
        <v>1</v>
      </c>
      <c r="Y11" s="2">
        <f t="shared" si="2"/>
        <v>0</v>
      </c>
      <c r="Z11" s="2">
        <f t="shared" si="3"/>
        <v>0</v>
      </c>
      <c r="AA11" s="2">
        <f t="shared" si="4"/>
        <v>1</v>
      </c>
      <c r="AB11" s="2">
        <f t="shared" si="5"/>
        <v>0</v>
      </c>
      <c r="AC11" s="2">
        <f t="shared" si="6"/>
        <v>0</v>
      </c>
      <c r="AD11">
        <v>2000</v>
      </c>
      <c r="AE11">
        <v>3000</v>
      </c>
      <c r="AF11">
        <v>1000</v>
      </c>
      <c r="AG11" s="4">
        <v>500</v>
      </c>
      <c r="AH11" s="4">
        <f t="shared" si="7"/>
        <v>500</v>
      </c>
      <c r="AI11" s="2">
        <v>500</v>
      </c>
      <c r="AJ11" s="2">
        <v>1</v>
      </c>
      <c r="AK11" s="2">
        <v>1</v>
      </c>
      <c r="AL11" s="3">
        <v>0</v>
      </c>
      <c r="AM11" s="3">
        <v>0</v>
      </c>
      <c r="AN11" s="2">
        <f t="shared" si="8"/>
        <v>1</v>
      </c>
      <c r="AO11" s="2">
        <f t="shared" si="9"/>
        <v>0</v>
      </c>
      <c r="AP11" s="2">
        <f t="shared" si="10"/>
        <v>0</v>
      </c>
      <c r="AQ11" s="2">
        <f t="shared" si="11"/>
        <v>1</v>
      </c>
      <c r="AR11" s="2">
        <f t="shared" si="12"/>
        <v>0</v>
      </c>
      <c r="AS11" s="2">
        <f t="shared" si="13"/>
        <v>0</v>
      </c>
      <c r="AT11">
        <v>1000</v>
      </c>
      <c r="AU11">
        <v>1000</v>
      </c>
      <c r="AV11">
        <v>0</v>
      </c>
      <c r="AW11">
        <v>4</v>
      </c>
      <c r="AX11">
        <v>5</v>
      </c>
      <c r="AY11" s="1">
        <v>2</v>
      </c>
      <c r="AZ11">
        <v>0</v>
      </c>
      <c r="BA11">
        <v>2000</v>
      </c>
      <c r="BB11">
        <v>6100</v>
      </c>
      <c r="BC11">
        <v>7000</v>
      </c>
      <c r="BD11">
        <v>1</v>
      </c>
      <c r="BE11" t="s">
        <v>446</v>
      </c>
      <c r="BF11">
        <v>20</v>
      </c>
      <c r="BG11">
        <v>5</v>
      </c>
      <c r="BH11">
        <v>46</v>
      </c>
      <c r="BI11">
        <v>1</v>
      </c>
      <c r="BJ11">
        <v>2</v>
      </c>
      <c r="BK11" s="16">
        <v>2</v>
      </c>
      <c r="BL11" s="29">
        <v>0</v>
      </c>
      <c r="BM11" t="s">
        <v>4</v>
      </c>
      <c r="BN11">
        <v>0</v>
      </c>
      <c r="BP11">
        <v>2</v>
      </c>
      <c r="BQ11">
        <v>1</v>
      </c>
      <c r="BR11" s="28"/>
      <c r="BS11">
        <v>1</v>
      </c>
      <c r="BT11">
        <v>60</v>
      </c>
      <c r="BU11">
        <v>0</v>
      </c>
      <c r="BV11">
        <v>3</v>
      </c>
      <c r="BW11">
        <v>3</v>
      </c>
      <c r="BY11">
        <v>0</v>
      </c>
      <c r="BZ11">
        <v>0</v>
      </c>
      <c r="CA11">
        <v>5</v>
      </c>
      <c r="CB11">
        <v>13</v>
      </c>
      <c r="CC11">
        <v>3</v>
      </c>
      <c r="CD11">
        <v>10</v>
      </c>
      <c r="CE11">
        <v>0</v>
      </c>
      <c r="CI11" t="s">
        <v>2</v>
      </c>
      <c r="CJ11" t="s">
        <v>9</v>
      </c>
      <c r="CK11">
        <v>0</v>
      </c>
      <c r="CM11">
        <v>0</v>
      </c>
      <c r="CO11">
        <v>1</v>
      </c>
      <c r="CP11">
        <v>1996</v>
      </c>
      <c r="CQ11" t="s">
        <v>68</v>
      </c>
      <c r="CR11">
        <v>1997</v>
      </c>
      <c r="CS11" t="s">
        <v>445</v>
      </c>
      <c r="CX11">
        <v>1</v>
      </c>
      <c r="CY11">
        <v>1</v>
      </c>
      <c r="CZ11">
        <v>1</v>
      </c>
      <c r="DA11">
        <v>1</v>
      </c>
      <c r="DB11">
        <v>1999</v>
      </c>
      <c r="DC11">
        <v>2</v>
      </c>
      <c r="DE11">
        <v>0</v>
      </c>
      <c r="DF11">
        <v>0</v>
      </c>
      <c r="DG11">
        <v>1</v>
      </c>
      <c r="DH11">
        <v>5</v>
      </c>
      <c r="DI11">
        <f t="shared" si="14"/>
        <v>1</v>
      </c>
      <c r="DJ11">
        <f t="shared" si="15"/>
        <v>0</v>
      </c>
      <c r="DK11">
        <f t="shared" si="16"/>
        <v>0</v>
      </c>
      <c r="DL11">
        <f t="shared" si="17"/>
        <v>0</v>
      </c>
      <c r="DM11">
        <f t="shared" si="18"/>
        <v>0</v>
      </c>
      <c r="DN11">
        <f t="shared" si="19"/>
        <v>0</v>
      </c>
      <c r="DO11">
        <f t="shared" si="20"/>
        <v>1</v>
      </c>
      <c r="DP11">
        <f t="shared" si="21"/>
        <v>1</v>
      </c>
      <c r="DQ11">
        <v>1</v>
      </c>
      <c r="DS11">
        <v>0</v>
      </c>
    </row>
    <row r="12" spans="1:140" x14ac:dyDescent="0.25">
      <c r="A12">
        <v>1</v>
      </c>
      <c r="B12" s="5">
        <v>11</v>
      </c>
      <c r="C12" t="s">
        <v>12</v>
      </c>
      <c r="D12">
        <v>1</v>
      </c>
      <c r="E12">
        <v>1</v>
      </c>
      <c r="F12">
        <v>15</v>
      </c>
      <c r="G12">
        <v>24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0</v>
      </c>
      <c r="P12">
        <v>2</v>
      </c>
      <c r="Q12" s="4">
        <v>600</v>
      </c>
      <c r="R12" s="2">
        <f t="shared" si="0"/>
        <v>400</v>
      </c>
      <c r="S12" s="2">
        <v>500</v>
      </c>
      <c r="T12" s="2">
        <v>1</v>
      </c>
      <c r="U12" s="2">
        <v>0</v>
      </c>
      <c r="V12" s="2">
        <v>1</v>
      </c>
      <c r="W12" s="2">
        <v>1</v>
      </c>
      <c r="X12" s="2">
        <f t="shared" si="1"/>
        <v>0</v>
      </c>
      <c r="Y12" s="2">
        <f t="shared" si="2"/>
        <v>1</v>
      </c>
      <c r="Z12" s="2">
        <f t="shared" si="3"/>
        <v>0</v>
      </c>
      <c r="AA12" s="2">
        <f t="shared" si="4"/>
        <v>0</v>
      </c>
      <c r="AB12" s="2">
        <f t="shared" si="5"/>
        <v>0</v>
      </c>
      <c r="AC12" s="2">
        <f t="shared" si="6"/>
        <v>0</v>
      </c>
      <c r="AD12">
        <v>1000</v>
      </c>
      <c r="AE12">
        <v>1000</v>
      </c>
      <c r="AF12">
        <v>3000</v>
      </c>
      <c r="AG12" s="4">
        <v>600</v>
      </c>
      <c r="AH12" s="4">
        <f t="shared" si="7"/>
        <v>400</v>
      </c>
      <c r="AI12" s="2">
        <v>500</v>
      </c>
      <c r="AJ12" s="2">
        <v>1</v>
      </c>
      <c r="AK12" s="2">
        <v>0</v>
      </c>
      <c r="AL12" s="3">
        <v>1</v>
      </c>
      <c r="AM12" s="3">
        <v>1</v>
      </c>
      <c r="AN12" s="2">
        <f t="shared" si="8"/>
        <v>0</v>
      </c>
      <c r="AO12" s="2">
        <f t="shared" si="9"/>
        <v>1</v>
      </c>
      <c r="AP12" s="2">
        <f t="shared" si="10"/>
        <v>0</v>
      </c>
      <c r="AQ12" s="2">
        <f t="shared" si="11"/>
        <v>0</v>
      </c>
      <c r="AR12" s="2">
        <f t="shared" si="12"/>
        <v>0</v>
      </c>
      <c r="AS12" s="2">
        <f t="shared" si="13"/>
        <v>0</v>
      </c>
      <c r="AT12">
        <v>1000</v>
      </c>
      <c r="AU12">
        <v>0</v>
      </c>
      <c r="AV12">
        <v>0</v>
      </c>
      <c r="AW12">
        <v>8</v>
      </c>
      <c r="AX12">
        <v>1</v>
      </c>
      <c r="AY12" s="1">
        <v>2</v>
      </c>
      <c r="AZ12">
        <v>0</v>
      </c>
      <c r="BA12">
        <v>4000</v>
      </c>
      <c r="BB12">
        <v>9100</v>
      </c>
      <c r="BC12">
        <v>10000</v>
      </c>
      <c r="BD12">
        <v>1</v>
      </c>
      <c r="BE12" t="s">
        <v>444</v>
      </c>
      <c r="BF12">
        <v>18</v>
      </c>
      <c r="BG12">
        <v>5</v>
      </c>
      <c r="BH12">
        <v>56</v>
      </c>
      <c r="BI12">
        <v>1</v>
      </c>
      <c r="BJ12">
        <v>2</v>
      </c>
      <c r="BK12" s="16">
        <v>2</v>
      </c>
      <c r="BL12" s="29">
        <v>0</v>
      </c>
      <c r="BM12" t="s">
        <v>242</v>
      </c>
      <c r="BN12">
        <v>0</v>
      </c>
      <c r="BP12">
        <v>2</v>
      </c>
      <c r="BQ12">
        <v>1</v>
      </c>
      <c r="BR12" s="28"/>
      <c r="BS12">
        <v>1</v>
      </c>
      <c r="BT12">
        <v>90</v>
      </c>
      <c r="BU12">
        <v>2</v>
      </c>
      <c r="BV12">
        <v>4</v>
      </c>
      <c r="BW12">
        <v>2</v>
      </c>
      <c r="BY12">
        <v>0</v>
      </c>
      <c r="BZ12">
        <v>0</v>
      </c>
      <c r="CA12">
        <v>5</v>
      </c>
      <c r="CB12">
        <v>24</v>
      </c>
      <c r="CC12">
        <v>2</v>
      </c>
      <c r="CD12">
        <v>1</v>
      </c>
      <c r="CE12">
        <v>21</v>
      </c>
      <c r="CI12" t="s">
        <v>2</v>
      </c>
      <c r="CJ12" t="s">
        <v>389</v>
      </c>
      <c r="CK12">
        <v>0</v>
      </c>
      <c r="CM12">
        <v>0</v>
      </c>
      <c r="CO12">
        <v>0</v>
      </c>
      <c r="CX12">
        <v>0</v>
      </c>
      <c r="CY12">
        <v>0</v>
      </c>
      <c r="CZ12">
        <v>0</v>
      </c>
      <c r="DA12">
        <v>0</v>
      </c>
      <c r="DC12">
        <v>2</v>
      </c>
      <c r="DD12">
        <v>2</v>
      </c>
      <c r="DE12">
        <v>0</v>
      </c>
      <c r="DF12">
        <v>0</v>
      </c>
      <c r="DG12">
        <v>1</v>
      </c>
      <c r="DH12">
        <v>5</v>
      </c>
      <c r="DI12">
        <f t="shared" si="14"/>
        <v>1</v>
      </c>
      <c r="DJ12">
        <f t="shared" si="15"/>
        <v>0</v>
      </c>
      <c r="DK12">
        <f t="shared" si="16"/>
        <v>0</v>
      </c>
      <c r="DL12">
        <f t="shared" si="17"/>
        <v>0</v>
      </c>
      <c r="DM12">
        <f t="shared" si="18"/>
        <v>0</v>
      </c>
      <c r="DN12">
        <f t="shared" si="19"/>
        <v>0</v>
      </c>
      <c r="DO12">
        <f t="shared" si="20"/>
        <v>1</v>
      </c>
      <c r="DP12">
        <f t="shared" si="21"/>
        <v>1</v>
      </c>
      <c r="DQ12">
        <v>2</v>
      </c>
      <c r="DR12">
        <v>0</v>
      </c>
    </row>
    <row r="13" spans="1:140" x14ac:dyDescent="0.25">
      <c r="A13">
        <v>1</v>
      </c>
      <c r="B13" s="5">
        <v>12</v>
      </c>
      <c r="C13" t="s">
        <v>12</v>
      </c>
      <c r="D13">
        <v>1</v>
      </c>
      <c r="E13">
        <v>3</v>
      </c>
      <c r="F13">
        <v>17</v>
      </c>
      <c r="G13">
        <v>25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4</v>
      </c>
      <c r="O13">
        <v>2000</v>
      </c>
      <c r="P13">
        <v>1</v>
      </c>
      <c r="Q13" s="4">
        <v>800</v>
      </c>
      <c r="R13" s="2">
        <f t="shared" si="0"/>
        <v>200</v>
      </c>
      <c r="S13" s="2">
        <v>500</v>
      </c>
      <c r="T13" s="2">
        <v>1</v>
      </c>
      <c r="U13" s="2">
        <v>1</v>
      </c>
      <c r="V13" s="2">
        <v>1</v>
      </c>
      <c r="W13" s="2">
        <v>1</v>
      </c>
      <c r="X13" s="2">
        <f t="shared" si="1"/>
        <v>0</v>
      </c>
      <c r="Y13" s="2">
        <f t="shared" si="2"/>
        <v>0</v>
      </c>
      <c r="Z13" s="2">
        <f t="shared" si="3"/>
        <v>1</v>
      </c>
      <c r="AA13" s="2">
        <f t="shared" si="4"/>
        <v>0</v>
      </c>
      <c r="AB13" s="2">
        <f t="shared" si="5"/>
        <v>0</v>
      </c>
      <c r="AC13" s="2">
        <f t="shared" si="6"/>
        <v>0</v>
      </c>
      <c r="AD13">
        <v>1000</v>
      </c>
      <c r="AE13">
        <v>1000</v>
      </c>
      <c r="AF13">
        <v>1000</v>
      </c>
      <c r="AG13" s="4">
        <v>800</v>
      </c>
      <c r="AH13" s="4">
        <f t="shared" si="7"/>
        <v>200</v>
      </c>
      <c r="AI13" s="2">
        <v>500</v>
      </c>
      <c r="AJ13" s="2">
        <v>1</v>
      </c>
      <c r="AK13" s="2">
        <v>1</v>
      </c>
      <c r="AL13" s="3">
        <v>1</v>
      </c>
      <c r="AM13" s="3">
        <v>1</v>
      </c>
      <c r="AN13" s="2">
        <f t="shared" si="8"/>
        <v>0</v>
      </c>
      <c r="AO13" s="2">
        <f t="shared" si="9"/>
        <v>0</v>
      </c>
      <c r="AP13" s="2">
        <f t="shared" si="10"/>
        <v>1</v>
      </c>
      <c r="AQ13" s="2">
        <f t="shared" si="11"/>
        <v>0</v>
      </c>
      <c r="AR13" s="2">
        <f t="shared" si="12"/>
        <v>0</v>
      </c>
      <c r="AS13" s="2">
        <f t="shared" si="13"/>
        <v>0</v>
      </c>
      <c r="AT13">
        <v>1000</v>
      </c>
      <c r="AU13">
        <v>1000</v>
      </c>
      <c r="AV13">
        <v>1000</v>
      </c>
      <c r="AW13">
        <v>5</v>
      </c>
      <c r="AX13">
        <v>4</v>
      </c>
      <c r="AY13" s="1">
        <v>1</v>
      </c>
      <c r="AZ13">
        <v>0</v>
      </c>
      <c r="BA13">
        <v>2500</v>
      </c>
      <c r="BB13">
        <v>7800</v>
      </c>
      <c r="BC13">
        <v>8000</v>
      </c>
      <c r="BD13">
        <v>1</v>
      </c>
      <c r="BE13" t="s">
        <v>443</v>
      </c>
      <c r="BF13">
        <v>17</v>
      </c>
      <c r="BG13">
        <v>3.4</v>
      </c>
      <c r="BH13">
        <v>50</v>
      </c>
      <c r="BI13">
        <v>2</v>
      </c>
      <c r="BJ13">
        <v>1</v>
      </c>
      <c r="BK13" s="16">
        <v>2</v>
      </c>
      <c r="BL13" s="29">
        <v>3600</v>
      </c>
      <c r="BM13" t="s">
        <v>4</v>
      </c>
      <c r="BN13">
        <v>0</v>
      </c>
      <c r="BP13">
        <v>2</v>
      </c>
      <c r="BQ13">
        <v>1</v>
      </c>
      <c r="BR13" s="28"/>
      <c r="BS13">
        <v>1</v>
      </c>
      <c r="BT13">
        <v>90</v>
      </c>
      <c r="BU13">
        <v>0</v>
      </c>
      <c r="BV13">
        <v>3</v>
      </c>
      <c r="BW13">
        <v>3</v>
      </c>
      <c r="BY13">
        <v>1</v>
      </c>
      <c r="BZ13">
        <v>0</v>
      </c>
      <c r="CA13">
        <v>4</v>
      </c>
      <c r="CB13">
        <v>24</v>
      </c>
      <c r="CC13">
        <v>5</v>
      </c>
      <c r="CD13" s="8"/>
      <c r="CE13" s="8"/>
      <c r="CI13" t="s">
        <v>2</v>
      </c>
      <c r="CJ13" t="s">
        <v>9</v>
      </c>
      <c r="CK13">
        <v>0</v>
      </c>
      <c r="CM13">
        <v>0</v>
      </c>
      <c r="CO13">
        <v>1</v>
      </c>
      <c r="CP13">
        <v>1998</v>
      </c>
      <c r="CQ13" s="5" t="s">
        <v>442</v>
      </c>
      <c r="CR13">
        <v>1998</v>
      </c>
      <c r="CS13" t="s">
        <v>61</v>
      </c>
      <c r="CT13">
        <v>1999</v>
      </c>
      <c r="CU13" t="s">
        <v>13</v>
      </c>
      <c r="CX13">
        <v>1</v>
      </c>
      <c r="CY13">
        <v>1</v>
      </c>
      <c r="CZ13">
        <v>1</v>
      </c>
      <c r="DA13">
        <v>0</v>
      </c>
      <c r="DC13">
        <v>2</v>
      </c>
      <c r="DD13">
        <v>2</v>
      </c>
      <c r="DE13">
        <v>0</v>
      </c>
      <c r="DF13">
        <v>1</v>
      </c>
      <c r="DG13">
        <v>1</v>
      </c>
      <c r="DH13">
        <v>1</v>
      </c>
      <c r="DI13">
        <f t="shared" si="14"/>
        <v>0</v>
      </c>
      <c r="DJ13">
        <f t="shared" si="15"/>
        <v>0</v>
      </c>
      <c r="DK13">
        <f t="shared" si="16"/>
        <v>0</v>
      </c>
      <c r="DL13">
        <f t="shared" si="17"/>
        <v>0</v>
      </c>
      <c r="DM13">
        <f t="shared" si="18"/>
        <v>1</v>
      </c>
      <c r="DN13">
        <f t="shared" si="19"/>
        <v>1</v>
      </c>
      <c r="DO13">
        <f t="shared" si="20"/>
        <v>0</v>
      </c>
      <c r="DP13">
        <f t="shared" si="21"/>
        <v>0</v>
      </c>
      <c r="DQ13">
        <v>1</v>
      </c>
      <c r="DS13">
        <v>0</v>
      </c>
    </row>
    <row r="14" spans="1:140" x14ac:dyDescent="0.25">
      <c r="A14">
        <v>1</v>
      </c>
      <c r="B14" s="5">
        <v>13</v>
      </c>
      <c r="C14" t="s">
        <v>6</v>
      </c>
      <c r="D14">
        <v>2</v>
      </c>
      <c r="E14">
        <v>22</v>
      </c>
      <c r="F14">
        <v>7</v>
      </c>
      <c r="G14">
        <v>26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4</v>
      </c>
      <c r="O14">
        <v>2000</v>
      </c>
      <c r="P14">
        <v>2</v>
      </c>
      <c r="Q14" s="4">
        <v>200</v>
      </c>
      <c r="R14" s="2">
        <f t="shared" si="0"/>
        <v>800</v>
      </c>
      <c r="S14" s="2">
        <v>500</v>
      </c>
      <c r="T14" s="2">
        <v>1</v>
      </c>
      <c r="U14" s="2">
        <v>1</v>
      </c>
      <c r="V14" s="2">
        <v>0</v>
      </c>
      <c r="W14" s="2">
        <v>0</v>
      </c>
      <c r="X14" s="2">
        <f t="shared" si="1"/>
        <v>1</v>
      </c>
      <c r="Y14" s="2">
        <f t="shared" si="2"/>
        <v>0</v>
      </c>
      <c r="Z14" s="2">
        <f t="shared" si="3"/>
        <v>0</v>
      </c>
      <c r="AA14" s="2">
        <f t="shared" si="4"/>
        <v>1</v>
      </c>
      <c r="AB14" s="2">
        <f t="shared" si="5"/>
        <v>0</v>
      </c>
      <c r="AC14" s="2">
        <f t="shared" si="6"/>
        <v>0</v>
      </c>
      <c r="AD14">
        <v>2000</v>
      </c>
      <c r="AE14">
        <v>3000</v>
      </c>
      <c r="AF14">
        <v>3000</v>
      </c>
      <c r="AG14" s="4">
        <v>500</v>
      </c>
      <c r="AH14" s="4">
        <f t="shared" si="7"/>
        <v>500</v>
      </c>
      <c r="AI14" s="2">
        <v>500</v>
      </c>
      <c r="AJ14" s="2">
        <v>0</v>
      </c>
      <c r="AK14" s="2">
        <v>0</v>
      </c>
      <c r="AL14" s="3">
        <v>1</v>
      </c>
      <c r="AM14" s="3">
        <v>0</v>
      </c>
      <c r="AN14" s="2">
        <f t="shared" si="8"/>
        <v>0</v>
      </c>
      <c r="AO14" s="2">
        <f t="shared" si="9"/>
        <v>0</v>
      </c>
      <c r="AP14" s="2">
        <f t="shared" si="10"/>
        <v>0</v>
      </c>
      <c r="AQ14" s="2">
        <f t="shared" si="11"/>
        <v>0</v>
      </c>
      <c r="AR14" s="2">
        <f t="shared" si="12"/>
        <v>0</v>
      </c>
      <c r="AS14" s="2">
        <f t="shared" si="13"/>
        <v>0</v>
      </c>
      <c r="AT14">
        <v>1000</v>
      </c>
      <c r="AU14">
        <v>0</v>
      </c>
      <c r="AV14">
        <v>1000</v>
      </c>
      <c r="AW14">
        <v>5</v>
      </c>
      <c r="AX14">
        <v>4</v>
      </c>
      <c r="AY14" s="1">
        <v>1</v>
      </c>
      <c r="AZ14">
        <v>0</v>
      </c>
      <c r="BA14">
        <v>2500</v>
      </c>
      <c r="BB14">
        <v>10200</v>
      </c>
      <c r="BC14">
        <v>11000</v>
      </c>
      <c r="BD14">
        <v>1</v>
      </c>
      <c r="BE14" t="s">
        <v>441</v>
      </c>
      <c r="BF14">
        <v>16</v>
      </c>
      <c r="BG14">
        <v>6.4</v>
      </c>
      <c r="BH14">
        <v>64</v>
      </c>
      <c r="BI14">
        <v>2</v>
      </c>
      <c r="BJ14">
        <v>1</v>
      </c>
      <c r="BK14" s="16">
        <v>3</v>
      </c>
      <c r="BL14" s="29">
        <v>0</v>
      </c>
      <c r="BM14" t="s">
        <v>242</v>
      </c>
      <c r="BN14">
        <v>0</v>
      </c>
      <c r="BP14">
        <v>2</v>
      </c>
      <c r="BQ14">
        <v>0</v>
      </c>
      <c r="BR14" s="28"/>
      <c r="BS14">
        <v>1</v>
      </c>
      <c r="BT14">
        <v>90</v>
      </c>
      <c r="BU14">
        <v>0</v>
      </c>
      <c r="BV14">
        <v>3</v>
      </c>
      <c r="BW14">
        <v>6</v>
      </c>
      <c r="BY14">
        <v>0</v>
      </c>
      <c r="BZ14">
        <v>0</v>
      </c>
      <c r="CA14">
        <v>5</v>
      </c>
      <c r="CB14">
        <v>12</v>
      </c>
      <c r="CC14">
        <v>5</v>
      </c>
      <c r="CD14">
        <v>3</v>
      </c>
      <c r="CE14">
        <v>2</v>
      </c>
      <c r="CI14" t="s">
        <v>2</v>
      </c>
      <c r="CJ14" t="s">
        <v>389</v>
      </c>
      <c r="CK14">
        <v>0</v>
      </c>
      <c r="CM14">
        <v>0</v>
      </c>
      <c r="CO14">
        <v>0</v>
      </c>
      <c r="CP14" t="s">
        <v>301</v>
      </c>
      <c r="CQ14" t="s">
        <v>61</v>
      </c>
      <c r="CX14">
        <v>1</v>
      </c>
      <c r="CY14">
        <v>1</v>
      </c>
      <c r="CZ14">
        <v>0</v>
      </c>
      <c r="DA14">
        <v>1</v>
      </c>
      <c r="DB14">
        <v>1996</v>
      </c>
      <c r="DC14">
        <v>2</v>
      </c>
      <c r="DD14">
        <v>2</v>
      </c>
      <c r="DE14">
        <v>0</v>
      </c>
      <c r="DF14">
        <v>0</v>
      </c>
      <c r="DG14">
        <v>0</v>
      </c>
      <c r="DI14">
        <f t="shared" si="14"/>
        <v>0</v>
      </c>
      <c r="DJ14">
        <f t="shared" si="15"/>
        <v>0</v>
      </c>
      <c r="DK14">
        <f t="shared" si="16"/>
        <v>0</v>
      </c>
      <c r="DL14">
        <f t="shared" si="17"/>
        <v>0</v>
      </c>
      <c r="DM14">
        <f t="shared" si="18"/>
        <v>0</v>
      </c>
      <c r="DN14">
        <f t="shared" si="19"/>
        <v>0</v>
      </c>
      <c r="DO14">
        <f t="shared" si="20"/>
        <v>0</v>
      </c>
      <c r="DP14">
        <f t="shared" si="21"/>
        <v>0</v>
      </c>
      <c r="DQ14">
        <v>1</v>
      </c>
      <c r="DS14">
        <v>0</v>
      </c>
    </row>
    <row r="15" spans="1:140" x14ac:dyDescent="0.25">
      <c r="A15">
        <v>1</v>
      </c>
      <c r="B15" s="5">
        <v>14</v>
      </c>
      <c r="C15" t="s">
        <v>6</v>
      </c>
      <c r="D15">
        <v>2</v>
      </c>
      <c r="E15">
        <v>24</v>
      </c>
      <c r="F15">
        <v>10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O15">
        <v>2000</v>
      </c>
      <c r="P15">
        <v>1</v>
      </c>
      <c r="Q15" s="4">
        <v>100</v>
      </c>
      <c r="R15" s="2">
        <f t="shared" si="0"/>
        <v>900</v>
      </c>
      <c r="S15" s="2">
        <v>500</v>
      </c>
      <c r="T15" s="2">
        <v>1</v>
      </c>
      <c r="U15" s="2">
        <v>1</v>
      </c>
      <c r="V15" s="2">
        <v>0</v>
      </c>
      <c r="W15" s="2">
        <v>0</v>
      </c>
      <c r="X15" s="2">
        <f t="shared" si="1"/>
        <v>1</v>
      </c>
      <c r="Y15" s="2">
        <f t="shared" si="2"/>
        <v>0</v>
      </c>
      <c r="Z15" s="2">
        <f t="shared" si="3"/>
        <v>0</v>
      </c>
      <c r="AA15" s="2">
        <f t="shared" si="4"/>
        <v>1</v>
      </c>
      <c r="AB15" s="2">
        <f t="shared" si="5"/>
        <v>0</v>
      </c>
      <c r="AC15" s="2">
        <f t="shared" si="6"/>
        <v>0</v>
      </c>
      <c r="AD15">
        <v>2000</v>
      </c>
      <c r="AE15">
        <v>3000</v>
      </c>
      <c r="AF15">
        <v>1000</v>
      </c>
      <c r="AG15" s="4">
        <v>500</v>
      </c>
      <c r="AH15" s="4">
        <f t="shared" si="7"/>
        <v>500</v>
      </c>
      <c r="AI15" s="2">
        <v>500</v>
      </c>
      <c r="AJ15" s="2">
        <v>0</v>
      </c>
      <c r="AK15" s="2">
        <v>1</v>
      </c>
      <c r="AL15" s="3">
        <v>1</v>
      </c>
      <c r="AM15" s="3">
        <v>0</v>
      </c>
      <c r="AN15" s="2">
        <f t="shared" si="8"/>
        <v>0</v>
      </c>
      <c r="AO15" s="2">
        <f t="shared" si="9"/>
        <v>0</v>
      </c>
      <c r="AP15" s="2">
        <f t="shared" si="10"/>
        <v>0</v>
      </c>
      <c r="AQ15" s="2">
        <f t="shared" si="11"/>
        <v>0</v>
      </c>
      <c r="AR15" s="2">
        <f t="shared" si="12"/>
        <v>0</v>
      </c>
      <c r="AS15" s="2">
        <f t="shared" si="13"/>
        <v>0</v>
      </c>
      <c r="AT15">
        <v>1000</v>
      </c>
      <c r="AU15">
        <v>1000</v>
      </c>
      <c r="AV15">
        <v>1000</v>
      </c>
      <c r="AW15">
        <v>5</v>
      </c>
      <c r="AX15">
        <v>4</v>
      </c>
      <c r="AY15" s="1">
        <v>2</v>
      </c>
      <c r="AZ15">
        <v>0</v>
      </c>
      <c r="BA15">
        <v>2500</v>
      </c>
      <c r="BB15">
        <v>8100</v>
      </c>
      <c r="BC15">
        <v>9000</v>
      </c>
      <c r="BD15">
        <v>1</v>
      </c>
      <c r="BE15" t="s">
        <v>440</v>
      </c>
      <c r="BF15">
        <v>15</v>
      </c>
      <c r="BG15">
        <v>6.4</v>
      </c>
      <c r="BH15">
        <v>50</v>
      </c>
      <c r="BI15">
        <v>1</v>
      </c>
      <c r="BJ15">
        <v>1</v>
      </c>
      <c r="BK15" s="16">
        <v>3</v>
      </c>
      <c r="BL15" s="29">
        <v>20000</v>
      </c>
      <c r="BM15" t="s">
        <v>439</v>
      </c>
      <c r="BN15">
        <v>0</v>
      </c>
      <c r="BP15">
        <v>2</v>
      </c>
      <c r="BQ15">
        <v>0</v>
      </c>
      <c r="BR15" s="28">
        <v>1</v>
      </c>
      <c r="BS15">
        <v>1</v>
      </c>
      <c r="BT15">
        <v>90</v>
      </c>
      <c r="BU15">
        <v>0</v>
      </c>
      <c r="BV15">
        <v>3</v>
      </c>
      <c r="BW15">
        <v>6</v>
      </c>
      <c r="BY15">
        <v>0</v>
      </c>
      <c r="BZ15">
        <v>0</v>
      </c>
      <c r="CA15">
        <v>5</v>
      </c>
      <c r="CB15">
        <v>12</v>
      </c>
      <c r="CC15">
        <v>4</v>
      </c>
      <c r="CD15">
        <v>1</v>
      </c>
      <c r="CE15">
        <v>2</v>
      </c>
      <c r="CI15" t="s">
        <v>2</v>
      </c>
      <c r="CJ15" t="s">
        <v>389</v>
      </c>
      <c r="CK15">
        <v>0</v>
      </c>
      <c r="CM15">
        <v>1</v>
      </c>
      <c r="CN15" t="s">
        <v>438</v>
      </c>
      <c r="CO15">
        <v>1</v>
      </c>
      <c r="CP15" t="s">
        <v>241</v>
      </c>
      <c r="CQ15" t="s">
        <v>61</v>
      </c>
      <c r="CX15">
        <v>1</v>
      </c>
      <c r="CY15">
        <v>0</v>
      </c>
      <c r="CZ15">
        <v>1</v>
      </c>
      <c r="DA15">
        <v>1</v>
      </c>
      <c r="DB15" t="s">
        <v>241</v>
      </c>
      <c r="DC15">
        <v>2</v>
      </c>
      <c r="DD15">
        <v>2</v>
      </c>
      <c r="DE15">
        <v>0</v>
      </c>
      <c r="DF15">
        <v>0</v>
      </c>
      <c r="DG15">
        <v>1</v>
      </c>
      <c r="DH15">
        <v>3</v>
      </c>
      <c r="DI15">
        <f t="shared" si="14"/>
        <v>0</v>
      </c>
      <c r="DJ15">
        <f t="shared" si="15"/>
        <v>0</v>
      </c>
      <c r="DK15">
        <f t="shared" si="16"/>
        <v>1</v>
      </c>
      <c r="DL15">
        <f t="shared" si="17"/>
        <v>0</v>
      </c>
      <c r="DM15">
        <f t="shared" si="18"/>
        <v>0</v>
      </c>
      <c r="DN15">
        <f t="shared" si="19"/>
        <v>0</v>
      </c>
      <c r="DO15">
        <f t="shared" si="20"/>
        <v>0</v>
      </c>
      <c r="DP15">
        <f t="shared" si="21"/>
        <v>1</v>
      </c>
      <c r="DQ15">
        <v>2</v>
      </c>
      <c r="DR15">
        <v>0</v>
      </c>
    </row>
    <row r="16" spans="1:140" x14ac:dyDescent="0.25">
      <c r="A16">
        <v>1</v>
      </c>
      <c r="B16" s="5">
        <v>15</v>
      </c>
      <c r="C16" t="s">
        <v>6</v>
      </c>
      <c r="D16">
        <v>2</v>
      </c>
      <c r="E16">
        <v>2</v>
      </c>
      <c r="F16">
        <v>11</v>
      </c>
      <c r="G16">
        <v>2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O16">
        <v>2000</v>
      </c>
      <c r="P16">
        <v>2</v>
      </c>
      <c r="Q16" s="4">
        <v>500</v>
      </c>
      <c r="R16" s="2">
        <f t="shared" si="0"/>
        <v>500</v>
      </c>
      <c r="S16" s="2">
        <v>400</v>
      </c>
      <c r="T16" s="2">
        <v>1</v>
      </c>
      <c r="U16" s="2">
        <v>0</v>
      </c>
      <c r="V16" s="2">
        <v>1</v>
      </c>
      <c r="W16" s="2">
        <v>1</v>
      </c>
      <c r="X16" s="2">
        <f t="shared" si="1"/>
        <v>0</v>
      </c>
      <c r="Y16" s="2">
        <f t="shared" si="2"/>
        <v>1</v>
      </c>
      <c r="Z16" s="2">
        <f t="shared" si="3"/>
        <v>0</v>
      </c>
      <c r="AA16" s="2">
        <f t="shared" si="4"/>
        <v>0</v>
      </c>
      <c r="AB16" s="2">
        <f t="shared" si="5"/>
        <v>0</v>
      </c>
      <c r="AC16" s="2">
        <f t="shared" si="6"/>
        <v>0</v>
      </c>
      <c r="AD16">
        <v>1000</v>
      </c>
      <c r="AE16">
        <v>1000</v>
      </c>
      <c r="AF16">
        <v>1000</v>
      </c>
      <c r="AG16" s="4">
        <v>500</v>
      </c>
      <c r="AH16" s="4">
        <f t="shared" si="7"/>
        <v>500</v>
      </c>
      <c r="AI16" s="2">
        <v>400</v>
      </c>
      <c r="AJ16" s="2">
        <v>1</v>
      </c>
      <c r="AK16" s="2">
        <v>0</v>
      </c>
      <c r="AL16" s="3">
        <v>1</v>
      </c>
      <c r="AM16" s="3">
        <v>1</v>
      </c>
      <c r="AN16" s="2">
        <f t="shared" si="8"/>
        <v>0</v>
      </c>
      <c r="AO16" s="2">
        <f t="shared" si="9"/>
        <v>1</v>
      </c>
      <c r="AP16" s="2">
        <f t="shared" si="10"/>
        <v>0</v>
      </c>
      <c r="AQ16" s="2">
        <f t="shared" si="11"/>
        <v>0</v>
      </c>
      <c r="AR16" s="2">
        <f t="shared" si="12"/>
        <v>0</v>
      </c>
      <c r="AS16" s="2">
        <f t="shared" si="13"/>
        <v>0</v>
      </c>
      <c r="AT16">
        <v>1000</v>
      </c>
      <c r="AU16">
        <v>0</v>
      </c>
      <c r="AV16">
        <v>1000</v>
      </c>
      <c r="AW16">
        <v>4</v>
      </c>
      <c r="AX16">
        <v>5</v>
      </c>
      <c r="AY16" s="1">
        <v>1</v>
      </c>
      <c r="AZ16">
        <v>0</v>
      </c>
      <c r="BA16">
        <v>2000</v>
      </c>
      <c r="BB16">
        <v>6900</v>
      </c>
      <c r="BC16">
        <v>7000</v>
      </c>
      <c r="BD16">
        <v>1</v>
      </c>
      <c r="BE16" t="s">
        <v>437</v>
      </c>
      <c r="BF16">
        <v>16</v>
      </c>
      <c r="BG16">
        <v>5</v>
      </c>
      <c r="BH16">
        <v>45</v>
      </c>
      <c r="BI16">
        <v>2</v>
      </c>
      <c r="BJ16">
        <v>1</v>
      </c>
      <c r="BK16" s="16">
        <v>3</v>
      </c>
      <c r="BL16" s="29">
        <v>35000</v>
      </c>
      <c r="BM16" t="s">
        <v>4</v>
      </c>
      <c r="BN16">
        <v>0</v>
      </c>
      <c r="BQ16">
        <v>0</v>
      </c>
      <c r="BR16" s="28"/>
      <c r="BS16">
        <v>1</v>
      </c>
      <c r="BT16">
        <v>65</v>
      </c>
      <c r="BU16">
        <v>0</v>
      </c>
      <c r="BV16">
        <v>4</v>
      </c>
      <c r="BW16">
        <v>27</v>
      </c>
      <c r="BY16">
        <v>0</v>
      </c>
      <c r="BZ16">
        <v>0</v>
      </c>
      <c r="CA16">
        <v>5</v>
      </c>
      <c r="CB16">
        <v>12</v>
      </c>
      <c r="CC16">
        <v>2</v>
      </c>
      <c r="CD16">
        <v>1</v>
      </c>
      <c r="CE16">
        <v>8</v>
      </c>
      <c r="CI16" t="s">
        <v>2</v>
      </c>
      <c r="CJ16" t="s">
        <v>9</v>
      </c>
      <c r="CK16">
        <v>0</v>
      </c>
      <c r="CM16">
        <v>0</v>
      </c>
      <c r="CO16">
        <v>0</v>
      </c>
      <c r="CX16">
        <v>0</v>
      </c>
      <c r="CY16">
        <v>0</v>
      </c>
      <c r="CZ16">
        <v>0</v>
      </c>
      <c r="DA16">
        <v>0</v>
      </c>
      <c r="DC16">
        <v>2</v>
      </c>
      <c r="DD16">
        <v>2</v>
      </c>
      <c r="DE16">
        <v>0</v>
      </c>
      <c r="DF16">
        <v>0</v>
      </c>
      <c r="DG16">
        <v>1</v>
      </c>
      <c r="DH16">
        <v>5</v>
      </c>
      <c r="DI16">
        <f t="shared" si="14"/>
        <v>1</v>
      </c>
      <c r="DJ16">
        <f t="shared" si="15"/>
        <v>0</v>
      </c>
      <c r="DK16">
        <f t="shared" si="16"/>
        <v>0</v>
      </c>
      <c r="DL16">
        <f t="shared" si="17"/>
        <v>0</v>
      </c>
      <c r="DM16">
        <f t="shared" si="18"/>
        <v>0</v>
      </c>
      <c r="DN16">
        <f t="shared" si="19"/>
        <v>0</v>
      </c>
      <c r="DO16">
        <f t="shared" si="20"/>
        <v>1</v>
      </c>
      <c r="DP16">
        <f t="shared" si="21"/>
        <v>1</v>
      </c>
      <c r="DQ16">
        <v>1</v>
      </c>
      <c r="DS16">
        <v>0</v>
      </c>
    </row>
    <row r="17" spans="1:162" x14ac:dyDescent="0.25">
      <c r="A17">
        <v>1</v>
      </c>
      <c r="B17" s="5">
        <v>16</v>
      </c>
      <c r="C17" t="s">
        <v>12</v>
      </c>
      <c r="D17">
        <v>1</v>
      </c>
      <c r="E17">
        <v>4</v>
      </c>
      <c r="F17">
        <v>18</v>
      </c>
      <c r="G17">
        <v>3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4</v>
      </c>
      <c r="O17">
        <v>2000</v>
      </c>
      <c r="P17">
        <v>1</v>
      </c>
      <c r="Q17" s="4">
        <v>600</v>
      </c>
      <c r="R17" s="2">
        <f t="shared" si="0"/>
        <v>400</v>
      </c>
      <c r="S17" s="2">
        <v>600</v>
      </c>
      <c r="T17" s="2">
        <v>1</v>
      </c>
      <c r="U17" s="2">
        <v>1</v>
      </c>
      <c r="V17" s="2">
        <v>1</v>
      </c>
      <c r="W17" s="2">
        <v>1</v>
      </c>
      <c r="X17" s="2">
        <f t="shared" si="1"/>
        <v>0</v>
      </c>
      <c r="Y17" s="2">
        <f t="shared" si="2"/>
        <v>0</v>
      </c>
      <c r="Z17" s="2">
        <f t="shared" si="3"/>
        <v>1</v>
      </c>
      <c r="AA17" s="2">
        <f t="shared" si="4"/>
        <v>0</v>
      </c>
      <c r="AB17" s="2">
        <f t="shared" si="5"/>
        <v>0</v>
      </c>
      <c r="AC17" s="2">
        <f t="shared" si="6"/>
        <v>0</v>
      </c>
      <c r="AD17">
        <v>1000</v>
      </c>
      <c r="AE17">
        <v>1000</v>
      </c>
      <c r="AF17">
        <v>1000</v>
      </c>
      <c r="AG17" s="4">
        <v>400</v>
      </c>
      <c r="AH17" s="4">
        <f t="shared" si="7"/>
        <v>600</v>
      </c>
      <c r="AI17" s="2">
        <v>500</v>
      </c>
      <c r="AJ17" s="2">
        <v>1</v>
      </c>
      <c r="AK17" s="2">
        <v>1</v>
      </c>
      <c r="AL17" s="3">
        <v>0</v>
      </c>
      <c r="AM17" s="3">
        <v>0</v>
      </c>
      <c r="AN17" s="2">
        <f t="shared" si="8"/>
        <v>1</v>
      </c>
      <c r="AO17" s="2">
        <f t="shared" si="9"/>
        <v>0</v>
      </c>
      <c r="AP17" s="2">
        <f t="shared" si="10"/>
        <v>0</v>
      </c>
      <c r="AQ17" s="2">
        <f t="shared" si="11"/>
        <v>1</v>
      </c>
      <c r="AR17" s="2">
        <f t="shared" si="12"/>
        <v>0</v>
      </c>
      <c r="AS17" s="2">
        <f t="shared" si="13"/>
        <v>0</v>
      </c>
      <c r="AT17">
        <v>1000</v>
      </c>
      <c r="AU17">
        <v>1000</v>
      </c>
      <c r="AV17">
        <v>1000</v>
      </c>
      <c r="AW17">
        <v>8</v>
      </c>
      <c r="AX17">
        <v>1</v>
      </c>
      <c r="AY17" s="1">
        <v>3</v>
      </c>
      <c r="AZ17">
        <v>1</v>
      </c>
      <c r="BA17">
        <v>12000</v>
      </c>
      <c r="BB17">
        <v>17200</v>
      </c>
      <c r="BC17">
        <v>18000</v>
      </c>
      <c r="BD17">
        <v>1</v>
      </c>
      <c r="BE17" t="s">
        <v>436</v>
      </c>
      <c r="BF17">
        <v>15</v>
      </c>
      <c r="BG17">
        <v>5</v>
      </c>
      <c r="BH17">
        <v>50</v>
      </c>
      <c r="BI17">
        <v>2</v>
      </c>
      <c r="BJ17">
        <v>1</v>
      </c>
      <c r="BK17" s="16">
        <v>3</v>
      </c>
      <c r="BL17" s="29">
        <v>30000</v>
      </c>
      <c r="BM17" t="s">
        <v>47</v>
      </c>
      <c r="BN17">
        <v>0</v>
      </c>
      <c r="BP17">
        <v>2</v>
      </c>
      <c r="BQ17">
        <v>1</v>
      </c>
      <c r="BR17" s="28"/>
      <c r="BS17">
        <v>1</v>
      </c>
      <c r="BT17">
        <v>60</v>
      </c>
      <c r="BU17">
        <v>0</v>
      </c>
      <c r="BV17">
        <v>3</v>
      </c>
      <c r="BW17">
        <v>3</v>
      </c>
      <c r="BY17">
        <v>1</v>
      </c>
      <c r="BZ17">
        <v>0</v>
      </c>
      <c r="CA17">
        <v>4</v>
      </c>
      <c r="CB17">
        <v>12</v>
      </c>
      <c r="CC17">
        <v>6</v>
      </c>
      <c r="CD17">
        <v>4</v>
      </c>
      <c r="CE17">
        <v>0</v>
      </c>
      <c r="CI17" t="s">
        <v>104</v>
      </c>
      <c r="CJ17" t="s">
        <v>389</v>
      </c>
      <c r="CK17">
        <v>0</v>
      </c>
      <c r="CM17">
        <v>0</v>
      </c>
      <c r="CO17">
        <v>1</v>
      </c>
      <c r="CP17">
        <v>1998</v>
      </c>
      <c r="CQ17" t="s">
        <v>61</v>
      </c>
      <c r="CR17">
        <v>1998</v>
      </c>
      <c r="CS17" t="s">
        <v>96</v>
      </c>
      <c r="CX17">
        <v>1</v>
      </c>
      <c r="CY17">
        <v>0</v>
      </c>
      <c r="CZ17">
        <v>0</v>
      </c>
      <c r="DA17">
        <v>0</v>
      </c>
      <c r="DC17">
        <v>2</v>
      </c>
      <c r="DD17">
        <v>2</v>
      </c>
      <c r="DE17">
        <v>0</v>
      </c>
      <c r="DF17">
        <v>0</v>
      </c>
      <c r="DG17">
        <v>0</v>
      </c>
      <c r="DI17">
        <f t="shared" si="14"/>
        <v>0</v>
      </c>
      <c r="DJ17">
        <f t="shared" si="15"/>
        <v>0</v>
      </c>
      <c r="DK17">
        <f t="shared" si="16"/>
        <v>0</v>
      </c>
      <c r="DL17">
        <f t="shared" si="17"/>
        <v>0</v>
      </c>
      <c r="DM17">
        <f t="shared" si="18"/>
        <v>0</v>
      </c>
      <c r="DN17">
        <f t="shared" si="19"/>
        <v>0</v>
      </c>
      <c r="DO17">
        <f t="shared" si="20"/>
        <v>0</v>
      </c>
      <c r="DP17">
        <f t="shared" si="21"/>
        <v>0</v>
      </c>
      <c r="DQ17">
        <v>1</v>
      </c>
      <c r="DS17">
        <v>1</v>
      </c>
    </row>
    <row r="18" spans="1:162" x14ac:dyDescent="0.25">
      <c r="A18">
        <v>1</v>
      </c>
      <c r="B18" s="5">
        <v>17</v>
      </c>
      <c r="C18" t="s">
        <v>6</v>
      </c>
      <c r="D18">
        <v>2</v>
      </c>
      <c r="E18">
        <v>6</v>
      </c>
      <c r="F18">
        <v>12</v>
      </c>
      <c r="G18">
        <v>4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2000</v>
      </c>
      <c r="P18">
        <v>2</v>
      </c>
      <c r="Q18" s="4">
        <v>500</v>
      </c>
      <c r="R18" s="2">
        <f t="shared" si="0"/>
        <v>500</v>
      </c>
      <c r="S18" s="2">
        <v>500</v>
      </c>
      <c r="T18" s="2">
        <v>1</v>
      </c>
      <c r="U18" s="2">
        <v>1</v>
      </c>
      <c r="V18" s="2">
        <v>0</v>
      </c>
      <c r="W18" s="2">
        <v>1</v>
      </c>
      <c r="X18" s="2">
        <f t="shared" si="1"/>
        <v>1</v>
      </c>
      <c r="Y18" s="2">
        <f t="shared" si="2"/>
        <v>0</v>
      </c>
      <c r="Z18" s="2">
        <f t="shared" si="3"/>
        <v>0</v>
      </c>
      <c r="AA18" s="2">
        <f t="shared" si="4"/>
        <v>0</v>
      </c>
      <c r="AB18" s="2">
        <f t="shared" si="5"/>
        <v>0</v>
      </c>
      <c r="AC18" s="2">
        <f t="shared" si="6"/>
        <v>0</v>
      </c>
      <c r="AD18">
        <v>2000</v>
      </c>
      <c r="AE18">
        <v>3000</v>
      </c>
      <c r="AF18">
        <v>3000</v>
      </c>
      <c r="AG18" s="4">
        <v>500</v>
      </c>
      <c r="AH18" s="4">
        <f t="shared" si="7"/>
        <v>500</v>
      </c>
      <c r="AI18" s="2">
        <v>200</v>
      </c>
      <c r="AJ18" s="2">
        <v>1</v>
      </c>
      <c r="AK18" s="2">
        <v>1</v>
      </c>
      <c r="AL18" s="3">
        <v>0</v>
      </c>
      <c r="AM18" s="3">
        <v>1</v>
      </c>
      <c r="AN18" s="2">
        <f t="shared" si="8"/>
        <v>1</v>
      </c>
      <c r="AO18" s="2">
        <f t="shared" si="9"/>
        <v>0</v>
      </c>
      <c r="AP18" s="2">
        <f t="shared" si="10"/>
        <v>0</v>
      </c>
      <c r="AQ18" s="2">
        <f t="shared" si="11"/>
        <v>0</v>
      </c>
      <c r="AR18" s="2">
        <f t="shared" si="12"/>
        <v>0</v>
      </c>
      <c r="AS18" s="2">
        <f t="shared" si="13"/>
        <v>0</v>
      </c>
      <c r="AT18">
        <v>1000</v>
      </c>
      <c r="AU18">
        <v>1000</v>
      </c>
      <c r="AV18">
        <v>1000</v>
      </c>
      <c r="AW18">
        <v>5</v>
      </c>
      <c r="AX18">
        <v>4</v>
      </c>
      <c r="AY18" s="1">
        <v>1</v>
      </c>
      <c r="AZ18">
        <v>1</v>
      </c>
      <c r="BA18">
        <v>7500</v>
      </c>
      <c r="BB18">
        <v>15500</v>
      </c>
      <c r="BC18">
        <v>16000</v>
      </c>
      <c r="BD18">
        <v>1</v>
      </c>
      <c r="BE18" t="s">
        <v>435</v>
      </c>
      <c r="BF18">
        <v>18</v>
      </c>
      <c r="BG18">
        <v>5.4</v>
      </c>
      <c r="BH18">
        <v>50</v>
      </c>
      <c r="BI18">
        <v>2</v>
      </c>
      <c r="BJ18">
        <v>1</v>
      </c>
      <c r="BK18" s="16">
        <v>2</v>
      </c>
      <c r="BL18" s="29">
        <v>144000</v>
      </c>
      <c r="BM18" t="s">
        <v>58</v>
      </c>
      <c r="BN18">
        <v>0</v>
      </c>
      <c r="BP18">
        <v>2</v>
      </c>
      <c r="BQ18">
        <v>0</v>
      </c>
      <c r="BR18" s="28"/>
      <c r="BS18">
        <v>1</v>
      </c>
      <c r="BT18">
        <v>90</v>
      </c>
      <c r="BU18">
        <v>0</v>
      </c>
      <c r="BV18">
        <v>2</v>
      </c>
      <c r="BW18">
        <v>2</v>
      </c>
      <c r="BY18">
        <v>0</v>
      </c>
      <c r="BZ18">
        <v>0</v>
      </c>
      <c r="CA18">
        <v>4</v>
      </c>
      <c r="CB18">
        <v>12</v>
      </c>
      <c r="CC18">
        <v>3</v>
      </c>
      <c r="CD18">
        <v>3</v>
      </c>
      <c r="CE18">
        <v>6</v>
      </c>
      <c r="CI18" t="s">
        <v>104</v>
      </c>
      <c r="CJ18" t="s">
        <v>1</v>
      </c>
      <c r="CK18">
        <v>0</v>
      </c>
      <c r="CM18">
        <v>0</v>
      </c>
      <c r="CO18">
        <v>1</v>
      </c>
      <c r="CP18" t="s">
        <v>430</v>
      </c>
      <c r="CQ18" t="s">
        <v>61</v>
      </c>
      <c r="CX18">
        <v>1</v>
      </c>
      <c r="CY18">
        <v>0</v>
      </c>
      <c r="CZ18">
        <v>1</v>
      </c>
      <c r="DA18">
        <v>0</v>
      </c>
      <c r="DC18">
        <v>2</v>
      </c>
      <c r="DE18">
        <v>0</v>
      </c>
      <c r="DF18">
        <v>0</v>
      </c>
      <c r="DG18">
        <v>0</v>
      </c>
      <c r="DI18">
        <f t="shared" si="14"/>
        <v>0</v>
      </c>
      <c r="DJ18">
        <f t="shared" si="15"/>
        <v>0</v>
      </c>
      <c r="DK18">
        <f t="shared" si="16"/>
        <v>0</v>
      </c>
      <c r="DL18">
        <f t="shared" si="17"/>
        <v>0</v>
      </c>
      <c r="DM18">
        <f t="shared" si="18"/>
        <v>0</v>
      </c>
      <c r="DN18">
        <f t="shared" si="19"/>
        <v>0</v>
      </c>
      <c r="DO18">
        <f t="shared" si="20"/>
        <v>0</v>
      </c>
      <c r="DP18">
        <f t="shared" si="21"/>
        <v>0</v>
      </c>
      <c r="DQ18">
        <v>2</v>
      </c>
      <c r="DR18">
        <v>1</v>
      </c>
    </row>
    <row r="19" spans="1:162" x14ac:dyDescent="0.25">
      <c r="A19">
        <v>1</v>
      </c>
      <c r="B19" s="5">
        <v>18</v>
      </c>
      <c r="C19" t="s">
        <v>6</v>
      </c>
      <c r="D19">
        <v>2</v>
      </c>
      <c r="E19">
        <v>8</v>
      </c>
      <c r="F19">
        <v>16</v>
      </c>
      <c r="G19">
        <v>5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3</v>
      </c>
      <c r="O19">
        <v>2000</v>
      </c>
      <c r="P19">
        <v>1</v>
      </c>
      <c r="Q19" s="4">
        <v>500</v>
      </c>
      <c r="R19" s="2">
        <f t="shared" si="0"/>
        <v>500</v>
      </c>
      <c r="S19" s="2">
        <v>500</v>
      </c>
      <c r="T19" s="2">
        <v>1</v>
      </c>
      <c r="U19" s="2">
        <v>1</v>
      </c>
      <c r="V19" s="2">
        <v>1</v>
      </c>
      <c r="W19" s="2">
        <v>1</v>
      </c>
      <c r="X19" s="2">
        <f t="shared" si="1"/>
        <v>0</v>
      </c>
      <c r="Y19" s="2">
        <f t="shared" si="2"/>
        <v>0</v>
      </c>
      <c r="Z19" s="2">
        <f t="shared" si="3"/>
        <v>1</v>
      </c>
      <c r="AA19" s="2">
        <f t="shared" si="4"/>
        <v>0</v>
      </c>
      <c r="AB19" s="2">
        <f t="shared" si="5"/>
        <v>0</v>
      </c>
      <c r="AC19" s="2">
        <f t="shared" si="6"/>
        <v>0</v>
      </c>
      <c r="AD19">
        <v>1000</v>
      </c>
      <c r="AE19">
        <v>1000</v>
      </c>
      <c r="AF19">
        <v>3000</v>
      </c>
      <c r="AG19" s="4">
        <v>500</v>
      </c>
      <c r="AH19" s="4">
        <f t="shared" si="7"/>
        <v>500</v>
      </c>
      <c r="AI19" s="2">
        <v>600</v>
      </c>
      <c r="AJ19" s="2">
        <v>1</v>
      </c>
      <c r="AK19" s="2">
        <v>1</v>
      </c>
      <c r="AL19" s="3">
        <v>1</v>
      </c>
      <c r="AM19" s="3">
        <v>1</v>
      </c>
      <c r="AN19" s="2">
        <f t="shared" si="8"/>
        <v>0</v>
      </c>
      <c r="AO19" s="2">
        <f t="shared" si="9"/>
        <v>0</v>
      </c>
      <c r="AP19" s="2">
        <f t="shared" si="10"/>
        <v>1</v>
      </c>
      <c r="AQ19" s="2">
        <f t="shared" si="11"/>
        <v>0</v>
      </c>
      <c r="AR19" s="2">
        <f t="shared" si="12"/>
        <v>0</v>
      </c>
      <c r="AS19" s="2">
        <f t="shared" si="13"/>
        <v>0</v>
      </c>
      <c r="AT19">
        <v>1000</v>
      </c>
      <c r="AU19">
        <v>1000</v>
      </c>
      <c r="AV19">
        <v>1000</v>
      </c>
      <c r="AW19">
        <v>6</v>
      </c>
      <c r="AX19">
        <v>3</v>
      </c>
      <c r="AY19" s="1">
        <v>1</v>
      </c>
      <c r="AZ19">
        <v>0</v>
      </c>
      <c r="BA19">
        <v>3000</v>
      </c>
      <c r="BB19">
        <v>10000</v>
      </c>
      <c r="BC19">
        <v>10000</v>
      </c>
      <c r="BD19">
        <v>1</v>
      </c>
      <c r="BE19" t="s">
        <v>434</v>
      </c>
      <c r="BF19">
        <v>22</v>
      </c>
      <c r="BG19">
        <v>6</v>
      </c>
      <c r="BH19">
        <v>73</v>
      </c>
      <c r="BI19">
        <v>2</v>
      </c>
      <c r="BJ19">
        <v>1</v>
      </c>
      <c r="BK19" s="16">
        <v>3</v>
      </c>
      <c r="BL19" s="29">
        <v>0</v>
      </c>
      <c r="BM19" t="s">
        <v>136</v>
      </c>
      <c r="BN19">
        <v>0</v>
      </c>
      <c r="BP19">
        <v>2</v>
      </c>
      <c r="BQ19">
        <v>0</v>
      </c>
      <c r="BR19" s="28">
        <v>1</v>
      </c>
      <c r="BS19">
        <v>1</v>
      </c>
      <c r="BT19">
        <v>80</v>
      </c>
      <c r="BU19">
        <v>0</v>
      </c>
      <c r="BV19">
        <v>2</v>
      </c>
      <c r="BW19">
        <v>2</v>
      </c>
      <c r="BY19">
        <v>0</v>
      </c>
      <c r="BZ19">
        <v>0</v>
      </c>
      <c r="CA19">
        <v>5</v>
      </c>
      <c r="CB19">
        <v>16</v>
      </c>
      <c r="CC19">
        <v>2</v>
      </c>
      <c r="CD19">
        <v>3</v>
      </c>
      <c r="CE19">
        <v>11</v>
      </c>
      <c r="CI19" t="s">
        <v>104</v>
      </c>
      <c r="CJ19" t="s">
        <v>1</v>
      </c>
      <c r="CK19">
        <v>0</v>
      </c>
      <c r="CM19">
        <v>0</v>
      </c>
      <c r="CO19">
        <v>1</v>
      </c>
      <c r="CP19">
        <v>1998</v>
      </c>
      <c r="CQ19" t="s">
        <v>433</v>
      </c>
      <c r="CR19">
        <v>2000</v>
      </c>
      <c r="CS19" t="s">
        <v>61</v>
      </c>
      <c r="CX19">
        <v>0</v>
      </c>
      <c r="CY19">
        <v>0</v>
      </c>
      <c r="CZ19">
        <v>0</v>
      </c>
      <c r="DA19">
        <v>0</v>
      </c>
      <c r="DC19">
        <v>2</v>
      </c>
      <c r="DE19">
        <v>0</v>
      </c>
      <c r="DF19">
        <v>0</v>
      </c>
      <c r="DG19">
        <v>0</v>
      </c>
      <c r="DI19">
        <f t="shared" si="14"/>
        <v>0</v>
      </c>
      <c r="DJ19">
        <f t="shared" si="15"/>
        <v>0</v>
      </c>
      <c r="DK19">
        <f t="shared" si="16"/>
        <v>0</v>
      </c>
      <c r="DL19">
        <f t="shared" si="17"/>
        <v>0</v>
      </c>
      <c r="DM19">
        <f t="shared" si="18"/>
        <v>0</v>
      </c>
      <c r="DN19">
        <f t="shared" si="19"/>
        <v>0</v>
      </c>
      <c r="DO19">
        <f t="shared" si="20"/>
        <v>0</v>
      </c>
      <c r="DP19">
        <f t="shared" si="21"/>
        <v>0</v>
      </c>
      <c r="DQ19">
        <v>2</v>
      </c>
      <c r="DR19">
        <v>0</v>
      </c>
    </row>
    <row r="20" spans="1:162" x14ac:dyDescent="0.25">
      <c r="A20">
        <v>1</v>
      </c>
      <c r="B20" s="5">
        <v>19</v>
      </c>
      <c r="C20" t="s">
        <v>6</v>
      </c>
      <c r="D20">
        <v>2</v>
      </c>
      <c r="E20">
        <v>9</v>
      </c>
      <c r="F20">
        <v>20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0</v>
      </c>
      <c r="P20">
        <v>2</v>
      </c>
      <c r="Q20" s="4">
        <v>700</v>
      </c>
      <c r="R20" s="2">
        <f t="shared" si="0"/>
        <v>300</v>
      </c>
      <c r="S20" s="2">
        <v>500</v>
      </c>
      <c r="T20" s="2">
        <v>1</v>
      </c>
      <c r="U20" s="2">
        <v>1</v>
      </c>
      <c r="V20" s="2">
        <v>1</v>
      </c>
      <c r="W20" s="2">
        <v>1</v>
      </c>
      <c r="X20" s="2">
        <f t="shared" si="1"/>
        <v>0</v>
      </c>
      <c r="Y20" s="2">
        <f t="shared" si="2"/>
        <v>0</v>
      </c>
      <c r="Z20" s="2">
        <f t="shared" si="3"/>
        <v>1</v>
      </c>
      <c r="AA20" s="2">
        <f t="shared" si="4"/>
        <v>0</v>
      </c>
      <c r="AB20" s="2">
        <f t="shared" si="5"/>
        <v>0</v>
      </c>
      <c r="AC20" s="2">
        <f t="shared" si="6"/>
        <v>0</v>
      </c>
      <c r="AD20">
        <v>1000</v>
      </c>
      <c r="AE20">
        <v>1000</v>
      </c>
      <c r="AF20">
        <v>3000</v>
      </c>
      <c r="AG20" s="4">
        <v>700</v>
      </c>
      <c r="AH20" s="4">
        <f t="shared" si="7"/>
        <v>300</v>
      </c>
      <c r="AI20" s="2">
        <v>0</v>
      </c>
      <c r="AJ20" s="2">
        <v>1</v>
      </c>
      <c r="AK20" s="2">
        <v>0</v>
      </c>
      <c r="AL20" s="3">
        <v>0</v>
      </c>
      <c r="AM20" s="3">
        <v>0</v>
      </c>
      <c r="AN20" s="2">
        <f t="shared" si="8"/>
        <v>0</v>
      </c>
      <c r="AO20" s="2">
        <f t="shared" si="9"/>
        <v>0</v>
      </c>
      <c r="AP20" s="2">
        <f t="shared" si="10"/>
        <v>0</v>
      </c>
      <c r="AQ20" s="2">
        <f t="shared" si="11"/>
        <v>0</v>
      </c>
      <c r="AR20" s="2">
        <f t="shared" si="12"/>
        <v>0</v>
      </c>
      <c r="AS20" s="2">
        <f t="shared" si="13"/>
        <v>0</v>
      </c>
      <c r="AT20">
        <v>1000</v>
      </c>
      <c r="AU20">
        <v>0</v>
      </c>
      <c r="AV20">
        <v>0</v>
      </c>
      <c r="AW20">
        <v>6</v>
      </c>
      <c r="AX20">
        <v>3</v>
      </c>
      <c r="AY20" s="1">
        <v>1</v>
      </c>
      <c r="AZ20">
        <v>1</v>
      </c>
      <c r="BA20">
        <v>9000</v>
      </c>
      <c r="BB20">
        <v>14200</v>
      </c>
      <c r="BC20">
        <v>15000</v>
      </c>
      <c r="BD20">
        <v>1</v>
      </c>
      <c r="BE20" t="s">
        <v>432</v>
      </c>
      <c r="BF20">
        <v>19</v>
      </c>
      <c r="BG20">
        <v>5</v>
      </c>
      <c r="BH20">
        <v>34</v>
      </c>
      <c r="BI20">
        <v>2</v>
      </c>
      <c r="BJ20">
        <v>1</v>
      </c>
      <c r="BK20" s="16">
        <v>3</v>
      </c>
      <c r="BL20" s="29">
        <v>0</v>
      </c>
      <c r="BM20" t="s">
        <v>4</v>
      </c>
      <c r="BN20">
        <v>1</v>
      </c>
      <c r="BO20" t="s">
        <v>431</v>
      </c>
      <c r="BP20">
        <v>2</v>
      </c>
      <c r="BQ20">
        <v>0</v>
      </c>
      <c r="BR20" s="28"/>
      <c r="BS20">
        <v>1</v>
      </c>
      <c r="BT20">
        <v>90</v>
      </c>
      <c r="BU20">
        <v>0</v>
      </c>
      <c r="BV20">
        <v>3</v>
      </c>
      <c r="BW20">
        <v>3</v>
      </c>
      <c r="BY20">
        <v>0</v>
      </c>
      <c r="BZ20">
        <v>0</v>
      </c>
      <c r="CA20">
        <v>5</v>
      </c>
      <c r="CB20">
        <v>12</v>
      </c>
      <c r="CC20">
        <v>7</v>
      </c>
      <c r="CD20">
        <v>2</v>
      </c>
      <c r="CE20">
        <v>3</v>
      </c>
      <c r="CI20" t="s">
        <v>104</v>
      </c>
      <c r="CJ20" t="s">
        <v>78</v>
      </c>
      <c r="CK20">
        <v>0</v>
      </c>
      <c r="CM20">
        <v>0</v>
      </c>
      <c r="CO20">
        <v>0</v>
      </c>
      <c r="CP20" t="s">
        <v>430</v>
      </c>
      <c r="CQ20" s="5" t="s">
        <v>429</v>
      </c>
      <c r="CX20">
        <v>1</v>
      </c>
      <c r="CY20">
        <v>1</v>
      </c>
      <c r="CZ20">
        <v>1</v>
      </c>
      <c r="DA20">
        <v>1</v>
      </c>
      <c r="DB20">
        <v>1992</v>
      </c>
      <c r="DC20">
        <v>2</v>
      </c>
      <c r="DE20">
        <v>0</v>
      </c>
      <c r="DF20">
        <v>0</v>
      </c>
      <c r="DG20">
        <v>1</v>
      </c>
      <c r="DH20">
        <v>3</v>
      </c>
      <c r="DI20">
        <f t="shared" si="14"/>
        <v>0</v>
      </c>
      <c r="DJ20">
        <f t="shared" si="15"/>
        <v>0</v>
      </c>
      <c r="DK20">
        <f t="shared" si="16"/>
        <v>1</v>
      </c>
      <c r="DL20">
        <f t="shared" si="17"/>
        <v>0</v>
      </c>
      <c r="DM20">
        <f t="shared" si="18"/>
        <v>0</v>
      </c>
      <c r="DN20">
        <f t="shared" si="19"/>
        <v>0</v>
      </c>
      <c r="DO20">
        <f t="shared" si="20"/>
        <v>0</v>
      </c>
      <c r="DP20">
        <f t="shared" si="21"/>
        <v>1</v>
      </c>
      <c r="DQ20">
        <v>1</v>
      </c>
      <c r="DS20">
        <v>1</v>
      </c>
    </row>
    <row r="21" spans="1:162" s="9" customFormat="1" x14ac:dyDescent="0.25">
      <c r="A21" s="9">
        <v>1</v>
      </c>
      <c r="B21" s="11">
        <v>20</v>
      </c>
      <c r="C21" s="9" t="s">
        <v>12</v>
      </c>
      <c r="D21" s="9">
        <v>1</v>
      </c>
      <c r="E21" s="9">
        <v>5</v>
      </c>
      <c r="F21" s="9">
        <v>19</v>
      </c>
      <c r="G21" s="9">
        <v>7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9">
        <v>1</v>
      </c>
      <c r="N21" s="9">
        <v>4</v>
      </c>
      <c r="O21" s="9">
        <v>2000</v>
      </c>
      <c r="P21" s="9">
        <v>1</v>
      </c>
      <c r="Q21" s="13">
        <v>0</v>
      </c>
      <c r="R21" s="9">
        <f t="shared" si="0"/>
        <v>1000</v>
      </c>
      <c r="S21" s="9">
        <v>500</v>
      </c>
      <c r="T21" s="9">
        <v>1</v>
      </c>
      <c r="U21" s="9">
        <v>1</v>
      </c>
      <c r="V21" s="9">
        <v>0</v>
      </c>
      <c r="W21" s="9">
        <v>0</v>
      </c>
      <c r="X21" s="9">
        <f t="shared" si="1"/>
        <v>1</v>
      </c>
      <c r="Y21" s="9">
        <f t="shared" si="2"/>
        <v>0</v>
      </c>
      <c r="Z21" s="9">
        <f t="shared" si="3"/>
        <v>0</v>
      </c>
      <c r="AA21" s="9">
        <f t="shared" si="4"/>
        <v>1</v>
      </c>
      <c r="AB21" s="9">
        <f t="shared" si="5"/>
        <v>0</v>
      </c>
      <c r="AC21" s="9">
        <f t="shared" si="6"/>
        <v>0</v>
      </c>
      <c r="AD21" s="9">
        <v>2000</v>
      </c>
      <c r="AE21" s="9">
        <v>3000</v>
      </c>
      <c r="AF21" s="9">
        <v>1000</v>
      </c>
      <c r="AG21" s="13">
        <v>1000</v>
      </c>
      <c r="AH21" s="13">
        <f t="shared" si="7"/>
        <v>0</v>
      </c>
      <c r="AI21" s="9">
        <v>300</v>
      </c>
      <c r="AJ21" s="9">
        <v>1</v>
      </c>
      <c r="AK21" s="9">
        <v>1</v>
      </c>
      <c r="AL21" s="12">
        <v>0</v>
      </c>
      <c r="AM21" s="12">
        <v>0</v>
      </c>
      <c r="AN21" s="9">
        <f t="shared" si="8"/>
        <v>1</v>
      </c>
      <c r="AO21" s="9">
        <f t="shared" si="9"/>
        <v>0</v>
      </c>
      <c r="AP21" s="9">
        <f t="shared" si="10"/>
        <v>0</v>
      </c>
      <c r="AQ21" s="9">
        <f t="shared" si="11"/>
        <v>1</v>
      </c>
      <c r="AR21" s="9">
        <f t="shared" si="12"/>
        <v>0</v>
      </c>
      <c r="AS21" s="9">
        <f t="shared" si="13"/>
        <v>0</v>
      </c>
      <c r="AT21" s="9">
        <v>1000</v>
      </c>
      <c r="AU21" s="9">
        <v>1000</v>
      </c>
      <c r="AV21" s="9">
        <v>1000</v>
      </c>
      <c r="AW21" s="9">
        <v>5</v>
      </c>
      <c r="AX21" s="9">
        <v>4</v>
      </c>
      <c r="AY21" s="1">
        <v>2</v>
      </c>
      <c r="AZ21" s="9">
        <v>0</v>
      </c>
      <c r="BA21" s="9">
        <v>2500</v>
      </c>
      <c r="BB21" s="9">
        <v>8000</v>
      </c>
      <c r="BC21" s="9">
        <v>8000</v>
      </c>
      <c r="BD21" s="9">
        <v>1</v>
      </c>
      <c r="BE21" s="9" t="s">
        <v>428</v>
      </c>
      <c r="BF21" s="9">
        <v>20</v>
      </c>
      <c r="BG21" s="9">
        <v>5.6</v>
      </c>
      <c r="BH21" s="9">
        <v>50</v>
      </c>
      <c r="BI21" s="9">
        <v>2</v>
      </c>
      <c r="BJ21" s="9">
        <v>1</v>
      </c>
      <c r="BK21" s="19">
        <v>2</v>
      </c>
      <c r="BL21" s="31">
        <v>20000</v>
      </c>
      <c r="BM21" s="9" t="s">
        <v>4</v>
      </c>
      <c r="BN21" s="9">
        <v>0</v>
      </c>
      <c r="BP21" s="9">
        <v>2</v>
      </c>
      <c r="BQ21" s="9">
        <v>1</v>
      </c>
      <c r="BR21" s="30"/>
      <c r="BS21" s="9" t="s">
        <v>427</v>
      </c>
      <c r="CA21" s="9">
        <v>5</v>
      </c>
      <c r="CB21" s="9">
        <v>15</v>
      </c>
      <c r="CC21" s="9">
        <v>12</v>
      </c>
      <c r="CD21" s="9">
        <v>6</v>
      </c>
      <c r="CE21" s="9">
        <v>3</v>
      </c>
      <c r="CI21" s="9" t="s">
        <v>104</v>
      </c>
      <c r="CJ21" s="9" t="s">
        <v>426</v>
      </c>
      <c r="CK21" s="9">
        <v>1</v>
      </c>
      <c r="CM21" s="9">
        <v>0</v>
      </c>
      <c r="CO21" s="9">
        <v>1</v>
      </c>
      <c r="CP21" s="9" t="s">
        <v>425</v>
      </c>
      <c r="CQ21" s="11" t="s">
        <v>424</v>
      </c>
      <c r="CX21" s="9">
        <v>1</v>
      </c>
      <c r="CY21" s="9">
        <v>1</v>
      </c>
      <c r="CZ21" s="9">
        <v>1</v>
      </c>
      <c r="DA21" s="9">
        <v>1</v>
      </c>
      <c r="DB21" s="9">
        <v>1997</v>
      </c>
      <c r="DC21" s="9">
        <v>2</v>
      </c>
      <c r="DD21" s="9">
        <v>2</v>
      </c>
      <c r="DE21" s="9">
        <v>0</v>
      </c>
      <c r="DF21" s="9">
        <v>1</v>
      </c>
      <c r="DG21" s="9">
        <v>1</v>
      </c>
      <c r="DH21" s="9">
        <v>5</v>
      </c>
      <c r="DI21" s="9">
        <f t="shared" si="14"/>
        <v>1</v>
      </c>
      <c r="DJ21" s="9">
        <f t="shared" si="15"/>
        <v>0</v>
      </c>
      <c r="DK21" s="9">
        <f t="shared" si="16"/>
        <v>0</v>
      </c>
      <c r="DL21" s="9">
        <f t="shared" si="17"/>
        <v>0</v>
      </c>
      <c r="DM21" s="9">
        <f t="shared" si="18"/>
        <v>0</v>
      </c>
      <c r="DN21" s="9">
        <f t="shared" si="19"/>
        <v>0</v>
      </c>
      <c r="DO21" s="9">
        <f t="shared" si="20"/>
        <v>1</v>
      </c>
      <c r="DP21" s="9">
        <f t="shared" si="21"/>
        <v>1</v>
      </c>
      <c r="DQ21" s="9">
        <v>1</v>
      </c>
      <c r="DS21" s="9">
        <v>0</v>
      </c>
      <c r="DW21" s="10"/>
      <c r="DX21" s="10"/>
      <c r="DY21" s="10"/>
      <c r="DZ21" s="10"/>
      <c r="EA21" s="10"/>
      <c r="EB21" s="10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38"/>
    </row>
    <row r="22" spans="1:162" x14ac:dyDescent="0.25">
      <c r="A22">
        <v>1</v>
      </c>
      <c r="B22" s="5">
        <v>21</v>
      </c>
      <c r="C22" t="s">
        <v>12</v>
      </c>
      <c r="D22">
        <v>1</v>
      </c>
      <c r="E22">
        <v>7</v>
      </c>
      <c r="F22">
        <v>22</v>
      </c>
      <c r="G22">
        <v>8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5</v>
      </c>
      <c r="O22">
        <v>2000</v>
      </c>
      <c r="P22">
        <v>2</v>
      </c>
      <c r="Q22" s="4">
        <v>500</v>
      </c>
      <c r="R22" s="2">
        <f t="shared" si="0"/>
        <v>500</v>
      </c>
      <c r="S22" s="2">
        <v>900</v>
      </c>
      <c r="T22" s="2">
        <v>1</v>
      </c>
      <c r="U22" s="2">
        <v>0</v>
      </c>
      <c r="V22" s="2">
        <v>1</v>
      </c>
      <c r="W22" s="2">
        <v>1</v>
      </c>
      <c r="X22" s="2">
        <f t="shared" si="1"/>
        <v>0</v>
      </c>
      <c r="Y22" s="2">
        <f t="shared" si="2"/>
        <v>1</v>
      </c>
      <c r="Z22" s="2">
        <f t="shared" si="3"/>
        <v>0</v>
      </c>
      <c r="AA22" s="2">
        <f t="shared" si="4"/>
        <v>0</v>
      </c>
      <c r="AB22" s="2">
        <f t="shared" si="5"/>
        <v>0</v>
      </c>
      <c r="AC22" s="2">
        <f t="shared" si="6"/>
        <v>0</v>
      </c>
      <c r="AD22">
        <v>1000</v>
      </c>
      <c r="AE22">
        <v>1000</v>
      </c>
      <c r="AF22">
        <v>1000</v>
      </c>
      <c r="AG22" s="4">
        <v>500</v>
      </c>
      <c r="AH22" s="4">
        <f t="shared" si="7"/>
        <v>500</v>
      </c>
      <c r="AI22" s="2">
        <v>500</v>
      </c>
      <c r="AJ22" s="2">
        <v>1</v>
      </c>
      <c r="AK22" s="2">
        <v>0</v>
      </c>
      <c r="AL22" s="3">
        <v>1</v>
      </c>
      <c r="AM22" s="3">
        <v>1</v>
      </c>
      <c r="AN22" s="2">
        <f t="shared" si="8"/>
        <v>0</v>
      </c>
      <c r="AO22" s="2">
        <f t="shared" si="9"/>
        <v>1</v>
      </c>
      <c r="AP22" s="2">
        <f t="shared" si="10"/>
        <v>0</v>
      </c>
      <c r="AQ22" s="2">
        <f t="shared" si="11"/>
        <v>0</v>
      </c>
      <c r="AR22" s="2">
        <f t="shared" si="12"/>
        <v>0</v>
      </c>
      <c r="AS22" s="2">
        <f t="shared" si="13"/>
        <v>0</v>
      </c>
      <c r="AT22">
        <v>1000</v>
      </c>
      <c r="AU22">
        <v>0</v>
      </c>
      <c r="AV22">
        <v>1000</v>
      </c>
      <c r="AW22">
        <v>7</v>
      </c>
      <c r="AX22">
        <v>2</v>
      </c>
      <c r="AY22" s="1">
        <v>2</v>
      </c>
      <c r="AZ22">
        <v>0</v>
      </c>
      <c r="BA22">
        <v>3500</v>
      </c>
      <c r="BB22">
        <v>8900</v>
      </c>
      <c r="BC22">
        <v>9000</v>
      </c>
      <c r="BD22">
        <v>1</v>
      </c>
      <c r="BE22" t="s">
        <v>423</v>
      </c>
      <c r="BF22">
        <v>18</v>
      </c>
      <c r="BG22">
        <v>4</v>
      </c>
      <c r="BH22">
        <v>30</v>
      </c>
      <c r="BI22">
        <v>2</v>
      </c>
      <c r="BJ22">
        <v>1</v>
      </c>
      <c r="BK22" s="16">
        <v>2</v>
      </c>
      <c r="BL22" s="29">
        <v>0</v>
      </c>
      <c r="BM22" t="s">
        <v>4</v>
      </c>
      <c r="BN22">
        <v>0</v>
      </c>
      <c r="BP22">
        <v>2</v>
      </c>
      <c r="BQ22">
        <v>1</v>
      </c>
      <c r="BR22" s="28"/>
      <c r="BS22">
        <v>1</v>
      </c>
      <c r="BT22">
        <v>90</v>
      </c>
      <c r="BU22">
        <v>1</v>
      </c>
      <c r="BV22">
        <v>4</v>
      </c>
      <c r="BW22">
        <v>4</v>
      </c>
      <c r="BY22">
        <v>0</v>
      </c>
      <c r="BZ22">
        <v>0</v>
      </c>
      <c r="CA22">
        <v>5</v>
      </c>
      <c r="CB22">
        <v>12</v>
      </c>
      <c r="CC22">
        <v>0</v>
      </c>
      <c r="CD22">
        <v>0</v>
      </c>
      <c r="CE22">
        <v>11</v>
      </c>
      <c r="CI22" t="s">
        <v>2</v>
      </c>
      <c r="CJ22" t="s">
        <v>9</v>
      </c>
      <c r="CK22">
        <v>0</v>
      </c>
      <c r="CM22">
        <v>0</v>
      </c>
      <c r="CO22">
        <v>0</v>
      </c>
      <c r="CX22">
        <v>1</v>
      </c>
      <c r="CY22">
        <v>1</v>
      </c>
      <c r="CZ22">
        <v>1</v>
      </c>
      <c r="DA22">
        <v>1</v>
      </c>
      <c r="DB22">
        <v>1995</v>
      </c>
      <c r="DC22">
        <v>2</v>
      </c>
      <c r="DD22">
        <v>2</v>
      </c>
      <c r="DE22">
        <v>0</v>
      </c>
      <c r="DF22">
        <v>1</v>
      </c>
      <c r="DG22">
        <v>1</v>
      </c>
      <c r="DH22">
        <v>5</v>
      </c>
      <c r="DI22">
        <f t="shared" si="14"/>
        <v>1</v>
      </c>
      <c r="DJ22">
        <f t="shared" si="15"/>
        <v>0</v>
      </c>
      <c r="DK22">
        <f t="shared" si="16"/>
        <v>0</v>
      </c>
      <c r="DL22">
        <f t="shared" si="17"/>
        <v>0</v>
      </c>
      <c r="DM22">
        <f t="shared" si="18"/>
        <v>0</v>
      </c>
      <c r="DN22">
        <f t="shared" si="19"/>
        <v>0</v>
      </c>
      <c r="DO22">
        <f t="shared" si="20"/>
        <v>1</v>
      </c>
      <c r="DP22">
        <f t="shared" si="21"/>
        <v>1</v>
      </c>
      <c r="DQ22">
        <v>2</v>
      </c>
      <c r="DR22">
        <v>0</v>
      </c>
    </row>
    <row r="23" spans="1:162" x14ac:dyDescent="0.25">
      <c r="A23">
        <v>1</v>
      </c>
      <c r="B23" s="5">
        <v>22</v>
      </c>
      <c r="C23" t="s">
        <v>6</v>
      </c>
      <c r="D23">
        <v>2</v>
      </c>
      <c r="E23">
        <v>13</v>
      </c>
      <c r="F23">
        <v>21</v>
      </c>
      <c r="G23">
        <v>9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3</v>
      </c>
      <c r="O23">
        <v>2000</v>
      </c>
      <c r="P23">
        <v>1</v>
      </c>
      <c r="Q23" s="4">
        <v>500</v>
      </c>
      <c r="R23" s="2">
        <f t="shared" si="0"/>
        <v>500</v>
      </c>
      <c r="S23" s="2">
        <v>800</v>
      </c>
      <c r="T23" s="2">
        <v>0</v>
      </c>
      <c r="U23" s="2">
        <v>0</v>
      </c>
      <c r="V23" s="2">
        <v>0</v>
      </c>
      <c r="W23" s="2">
        <v>1</v>
      </c>
      <c r="X23" s="2">
        <f t="shared" si="1"/>
        <v>0</v>
      </c>
      <c r="Y23" s="2">
        <f t="shared" si="2"/>
        <v>0</v>
      </c>
      <c r="Z23" s="2">
        <f t="shared" si="3"/>
        <v>0</v>
      </c>
      <c r="AA23" s="2">
        <f t="shared" si="4"/>
        <v>0</v>
      </c>
      <c r="AB23" s="2">
        <f t="shared" si="5"/>
        <v>0</v>
      </c>
      <c r="AC23" s="2">
        <f t="shared" si="6"/>
        <v>1</v>
      </c>
      <c r="AD23">
        <v>2000</v>
      </c>
      <c r="AE23">
        <v>3000</v>
      </c>
      <c r="AF23">
        <v>3000</v>
      </c>
      <c r="AG23" s="4">
        <v>500</v>
      </c>
      <c r="AH23" s="4">
        <f t="shared" si="7"/>
        <v>500</v>
      </c>
      <c r="AI23" s="2">
        <v>500</v>
      </c>
      <c r="AJ23" s="2">
        <v>1</v>
      </c>
      <c r="AK23" s="2">
        <v>1</v>
      </c>
      <c r="AL23" s="3">
        <v>1</v>
      </c>
      <c r="AM23" s="3">
        <v>1</v>
      </c>
      <c r="AN23" s="2">
        <f t="shared" si="8"/>
        <v>0</v>
      </c>
      <c r="AO23" s="2">
        <f t="shared" si="9"/>
        <v>0</v>
      </c>
      <c r="AP23" s="2">
        <f t="shared" si="10"/>
        <v>1</v>
      </c>
      <c r="AQ23" s="2">
        <f t="shared" si="11"/>
        <v>0</v>
      </c>
      <c r="AR23" s="2">
        <f t="shared" si="12"/>
        <v>0</v>
      </c>
      <c r="AS23" s="2">
        <f t="shared" si="13"/>
        <v>0</v>
      </c>
      <c r="AT23">
        <v>1000</v>
      </c>
      <c r="AU23">
        <v>1000</v>
      </c>
      <c r="AV23">
        <v>1000</v>
      </c>
      <c r="AW23">
        <v>7</v>
      </c>
      <c r="AX23">
        <v>2</v>
      </c>
      <c r="AY23" s="1">
        <v>1</v>
      </c>
      <c r="AZ23">
        <v>0</v>
      </c>
      <c r="BA23">
        <v>3500</v>
      </c>
      <c r="BB23">
        <v>11800</v>
      </c>
      <c r="BC23">
        <v>12000</v>
      </c>
      <c r="BD23">
        <v>1</v>
      </c>
      <c r="BE23" t="s">
        <v>422</v>
      </c>
      <c r="BF23">
        <v>17</v>
      </c>
      <c r="BG23">
        <v>4.1100000000000003</v>
      </c>
      <c r="BH23">
        <v>40</v>
      </c>
      <c r="BI23">
        <v>1</v>
      </c>
      <c r="BJ23">
        <v>2</v>
      </c>
      <c r="BK23" s="16">
        <v>3</v>
      </c>
      <c r="BL23" s="29">
        <v>0</v>
      </c>
      <c r="BM23" t="s">
        <v>47</v>
      </c>
      <c r="BN23">
        <v>0</v>
      </c>
      <c r="BP23">
        <v>2</v>
      </c>
      <c r="BQ23">
        <v>0</v>
      </c>
      <c r="BR23" s="28"/>
      <c r="BS23">
        <v>1</v>
      </c>
      <c r="BT23">
        <v>90</v>
      </c>
      <c r="BU23">
        <v>0</v>
      </c>
      <c r="BV23">
        <v>4</v>
      </c>
      <c r="BW23">
        <v>4</v>
      </c>
      <c r="BY23">
        <v>0</v>
      </c>
      <c r="BZ23">
        <v>0</v>
      </c>
      <c r="CA23">
        <v>4</v>
      </c>
      <c r="CB23">
        <v>12</v>
      </c>
      <c r="CC23">
        <v>0</v>
      </c>
      <c r="CD23">
        <v>2</v>
      </c>
      <c r="CE23">
        <v>10</v>
      </c>
      <c r="CI23" t="s">
        <v>104</v>
      </c>
      <c r="CJ23" t="s">
        <v>389</v>
      </c>
      <c r="CK23">
        <v>0</v>
      </c>
      <c r="CM23">
        <v>0</v>
      </c>
      <c r="CO23">
        <v>1</v>
      </c>
      <c r="CP23">
        <v>1991</v>
      </c>
      <c r="CQ23" t="s">
        <v>96</v>
      </c>
      <c r="CX23">
        <v>0</v>
      </c>
      <c r="CY23">
        <v>0</v>
      </c>
      <c r="CZ23">
        <v>0</v>
      </c>
      <c r="DA23">
        <v>0</v>
      </c>
      <c r="DC23">
        <v>2</v>
      </c>
      <c r="DD23">
        <v>2</v>
      </c>
      <c r="DE23">
        <v>0</v>
      </c>
      <c r="DF23">
        <v>1</v>
      </c>
      <c r="DG23">
        <v>1</v>
      </c>
      <c r="DH23" t="s">
        <v>421</v>
      </c>
      <c r="DI23">
        <f t="shared" si="14"/>
        <v>0</v>
      </c>
      <c r="DJ23">
        <f t="shared" si="15"/>
        <v>0</v>
      </c>
      <c r="DK23">
        <f t="shared" si="16"/>
        <v>0</v>
      </c>
      <c r="DL23">
        <f t="shared" si="17"/>
        <v>0</v>
      </c>
      <c r="DM23">
        <f t="shared" si="18"/>
        <v>0</v>
      </c>
      <c r="DN23">
        <f t="shared" si="19"/>
        <v>0</v>
      </c>
      <c r="DO23">
        <f t="shared" si="20"/>
        <v>0</v>
      </c>
      <c r="DP23">
        <f t="shared" si="21"/>
        <v>0</v>
      </c>
      <c r="DQ23">
        <v>1</v>
      </c>
      <c r="DS23">
        <v>0</v>
      </c>
    </row>
    <row r="24" spans="1:162" x14ac:dyDescent="0.25">
      <c r="A24">
        <v>1</v>
      </c>
      <c r="B24" s="5">
        <v>23</v>
      </c>
      <c r="C24" t="s">
        <v>12</v>
      </c>
      <c r="D24">
        <v>1</v>
      </c>
      <c r="E24">
        <v>10</v>
      </c>
      <c r="F24">
        <v>24</v>
      </c>
      <c r="G24">
        <v>10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4</v>
      </c>
      <c r="O24">
        <v>2000</v>
      </c>
      <c r="P24">
        <v>1</v>
      </c>
      <c r="Q24" s="4">
        <v>400</v>
      </c>
      <c r="R24" s="2">
        <f t="shared" si="0"/>
        <v>600</v>
      </c>
      <c r="S24" s="2">
        <v>500</v>
      </c>
      <c r="T24" s="2">
        <v>0</v>
      </c>
      <c r="U24" s="2">
        <v>0</v>
      </c>
      <c r="V24" s="2">
        <v>1</v>
      </c>
      <c r="W24" s="2">
        <v>1</v>
      </c>
      <c r="X24" s="2">
        <f t="shared" si="1"/>
        <v>0</v>
      </c>
      <c r="Y24" s="2">
        <f t="shared" si="2"/>
        <v>1</v>
      </c>
      <c r="Z24" s="2">
        <f t="shared" si="3"/>
        <v>0</v>
      </c>
      <c r="AA24" s="2">
        <f t="shared" si="4"/>
        <v>0</v>
      </c>
      <c r="AB24" s="2">
        <f t="shared" si="5"/>
        <v>1</v>
      </c>
      <c r="AC24" s="2">
        <f t="shared" si="6"/>
        <v>0</v>
      </c>
      <c r="AD24">
        <v>1000</v>
      </c>
      <c r="AE24">
        <v>1000</v>
      </c>
      <c r="AF24">
        <v>3000</v>
      </c>
      <c r="AG24" s="4">
        <v>600</v>
      </c>
      <c r="AH24" s="4">
        <f t="shared" si="7"/>
        <v>400</v>
      </c>
      <c r="AI24" s="2">
        <v>500</v>
      </c>
      <c r="AJ24" s="2">
        <v>1</v>
      </c>
      <c r="AK24" s="2">
        <v>1</v>
      </c>
      <c r="AL24" s="3">
        <v>1</v>
      </c>
      <c r="AM24" s="3">
        <v>1</v>
      </c>
      <c r="AN24" s="2">
        <f t="shared" si="8"/>
        <v>0</v>
      </c>
      <c r="AO24" s="2">
        <f t="shared" si="9"/>
        <v>0</v>
      </c>
      <c r="AP24" s="2">
        <f t="shared" si="10"/>
        <v>1</v>
      </c>
      <c r="AQ24" s="2">
        <f t="shared" si="11"/>
        <v>0</v>
      </c>
      <c r="AR24" s="2">
        <f t="shared" si="12"/>
        <v>0</v>
      </c>
      <c r="AS24" s="2">
        <f t="shared" si="13"/>
        <v>0</v>
      </c>
      <c r="AT24">
        <v>1000</v>
      </c>
      <c r="AU24">
        <v>1000</v>
      </c>
      <c r="AV24">
        <v>1000</v>
      </c>
      <c r="AW24">
        <v>6</v>
      </c>
      <c r="AX24">
        <v>3</v>
      </c>
      <c r="AY24" s="1">
        <v>2</v>
      </c>
      <c r="AZ24">
        <v>0</v>
      </c>
      <c r="BA24">
        <v>3000</v>
      </c>
      <c r="BB24">
        <v>9900</v>
      </c>
      <c r="BC24">
        <v>10000</v>
      </c>
      <c r="BD24">
        <v>1</v>
      </c>
      <c r="BE24" t="s">
        <v>420</v>
      </c>
      <c r="BF24">
        <v>18</v>
      </c>
      <c r="BG24">
        <v>3.5</v>
      </c>
      <c r="BH24">
        <v>60</v>
      </c>
      <c r="BI24">
        <v>1</v>
      </c>
      <c r="BJ24">
        <v>2</v>
      </c>
      <c r="BK24" s="16">
        <v>2</v>
      </c>
      <c r="BL24" s="29">
        <v>35000</v>
      </c>
      <c r="BM24" t="s">
        <v>47</v>
      </c>
      <c r="BN24">
        <v>0</v>
      </c>
      <c r="BP24">
        <v>2</v>
      </c>
      <c r="BQ24">
        <v>1</v>
      </c>
      <c r="BR24" s="28"/>
      <c r="BS24">
        <v>1</v>
      </c>
      <c r="BT24">
        <v>90</v>
      </c>
      <c r="BU24">
        <v>1</v>
      </c>
      <c r="BV24">
        <v>2</v>
      </c>
      <c r="BW24">
        <v>2</v>
      </c>
      <c r="BY24">
        <v>1</v>
      </c>
      <c r="BZ24">
        <v>0</v>
      </c>
      <c r="CA24">
        <v>3</v>
      </c>
      <c r="CB24">
        <v>12</v>
      </c>
      <c r="CC24">
        <v>8</v>
      </c>
      <c r="CD24">
        <v>0</v>
      </c>
      <c r="CE24">
        <v>0</v>
      </c>
      <c r="CI24" t="s">
        <v>2</v>
      </c>
      <c r="CJ24" t="s">
        <v>9</v>
      </c>
      <c r="CK24">
        <v>0</v>
      </c>
      <c r="CM24">
        <v>0</v>
      </c>
      <c r="CO24">
        <v>1</v>
      </c>
      <c r="CP24">
        <v>1994</v>
      </c>
      <c r="CQ24" t="s">
        <v>61</v>
      </c>
      <c r="CR24">
        <v>1994</v>
      </c>
      <c r="CS24" s="5" t="s">
        <v>419</v>
      </c>
      <c r="CX24">
        <v>1</v>
      </c>
      <c r="CY24">
        <v>1</v>
      </c>
      <c r="CZ24">
        <v>1</v>
      </c>
      <c r="DA24">
        <v>1</v>
      </c>
      <c r="DB24">
        <v>1994</v>
      </c>
      <c r="DC24">
        <v>2</v>
      </c>
      <c r="DD24">
        <v>2</v>
      </c>
      <c r="DE24">
        <v>0</v>
      </c>
      <c r="DF24">
        <v>0</v>
      </c>
      <c r="DG24">
        <v>1</v>
      </c>
      <c r="DH24">
        <v>3</v>
      </c>
      <c r="DI24">
        <f t="shared" si="14"/>
        <v>0</v>
      </c>
      <c r="DJ24">
        <f t="shared" si="15"/>
        <v>0</v>
      </c>
      <c r="DK24">
        <f t="shared" si="16"/>
        <v>1</v>
      </c>
      <c r="DL24">
        <f t="shared" si="17"/>
        <v>0</v>
      </c>
      <c r="DM24">
        <f t="shared" si="18"/>
        <v>0</v>
      </c>
      <c r="DN24">
        <f t="shared" si="19"/>
        <v>0</v>
      </c>
      <c r="DO24">
        <f t="shared" si="20"/>
        <v>0</v>
      </c>
      <c r="DP24">
        <f t="shared" si="21"/>
        <v>1</v>
      </c>
      <c r="DQ24">
        <v>1</v>
      </c>
      <c r="DS24">
        <v>0</v>
      </c>
    </row>
    <row r="25" spans="1:162" x14ac:dyDescent="0.25">
      <c r="A25">
        <v>1</v>
      </c>
      <c r="B25" s="5">
        <v>24</v>
      </c>
      <c r="C25" t="s">
        <v>6</v>
      </c>
      <c r="D25">
        <v>2</v>
      </c>
      <c r="E25">
        <v>14</v>
      </c>
      <c r="F25">
        <v>23</v>
      </c>
      <c r="G25">
        <v>11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5</v>
      </c>
      <c r="O25">
        <v>2000</v>
      </c>
      <c r="P25">
        <v>1</v>
      </c>
      <c r="Q25" s="4">
        <v>500</v>
      </c>
      <c r="R25" s="2">
        <f t="shared" si="0"/>
        <v>500</v>
      </c>
      <c r="S25" s="2">
        <v>900</v>
      </c>
      <c r="T25" s="2">
        <v>1</v>
      </c>
      <c r="U25" s="2">
        <v>1</v>
      </c>
      <c r="V25" s="2">
        <v>1</v>
      </c>
      <c r="W25" s="2">
        <v>0</v>
      </c>
      <c r="X25" s="2">
        <f t="shared" si="1"/>
        <v>1</v>
      </c>
      <c r="Y25" s="2">
        <f t="shared" si="2"/>
        <v>0</v>
      </c>
      <c r="Z25" s="2">
        <f t="shared" si="3"/>
        <v>0</v>
      </c>
      <c r="AA25" s="2">
        <f t="shared" si="4"/>
        <v>0</v>
      </c>
      <c r="AB25" s="2">
        <f t="shared" si="5"/>
        <v>0</v>
      </c>
      <c r="AC25" s="2">
        <f t="shared" si="6"/>
        <v>0</v>
      </c>
      <c r="AD25">
        <v>1000</v>
      </c>
      <c r="AE25">
        <v>1000</v>
      </c>
      <c r="AF25">
        <v>3000</v>
      </c>
      <c r="AG25" s="4">
        <v>500</v>
      </c>
      <c r="AH25" s="4">
        <f t="shared" si="7"/>
        <v>500</v>
      </c>
      <c r="AI25" s="2">
        <v>400</v>
      </c>
      <c r="AJ25" s="2">
        <v>1</v>
      </c>
      <c r="AK25" s="2">
        <v>0</v>
      </c>
      <c r="AL25" s="3">
        <v>0</v>
      </c>
      <c r="AM25" s="3">
        <v>1</v>
      </c>
      <c r="AN25" s="2">
        <f t="shared" si="8"/>
        <v>0</v>
      </c>
      <c r="AO25" s="2">
        <f t="shared" si="9"/>
        <v>0</v>
      </c>
      <c r="AP25" s="2">
        <f t="shared" si="10"/>
        <v>0</v>
      </c>
      <c r="AQ25" s="2">
        <f t="shared" si="11"/>
        <v>0</v>
      </c>
      <c r="AR25" s="2">
        <f t="shared" si="12"/>
        <v>0</v>
      </c>
      <c r="AS25" s="2">
        <f t="shared" si="13"/>
        <v>0</v>
      </c>
      <c r="AT25">
        <v>1000</v>
      </c>
      <c r="AU25">
        <v>0</v>
      </c>
      <c r="AV25">
        <v>1000</v>
      </c>
      <c r="AW25">
        <v>5</v>
      </c>
      <c r="AX25">
        <v>4</v>
      </c>
      <c r="AY25" s="1">
        <v>1</v>
      </c>
      <c r="AZ25">
        <v>0</v>
      </c>
      <c r="BA25">
        <v>2500</v>
      </c>
      <c r="BB25">
        <v>9900</v>
      </c>
      <c r="BC25">
        <v>10000</v>
      </c>
      <c r="BD25">
        <v>1</v>
      </c>
      <c r="BE25" t="s">
        <v>418</v>
      </c>
      <c r="BF25">
        <v>14</v>
      </c>
      <c r="BG25">
        <v>4</v>
      </c>
      <c r="BH25">
        <v>25</v>
      </c>
      <c r="BI25">
        <v>1</v>
      </c>
      <c r="BJ25">
        <v>1</v>
      </c>
      <c r="BK25" s="16">
        <v>4</v>
      </c>
      <c r="BL25" s="29">
        <v>0</v>
      </c>
      <c r="BM25" t="s">
        <v>242</v>
      </c>
      <c r="BN25">
        <v>0</v>
      </c>
      <c r="BP25">
        <v>2</v>
      </c>
      <c r="BQ25">
        <v>0</v>
      </c>
      <c r="BR25" s="28"/>
      <c r="BS25" s="28">
        <v>1</v>
      </c>
      <c r="BT25">
        <v>10</v>
      </c>
      <c r="BU25">
        <v>0</v>
      </c>
      <c r="BV25">
        <v>4</v>
      </c>
      <c r="BW25">
        <v>4</v>
      </c>
      <c r="BY25">
        <v>0</v>
      </c>
      <c r="BZ25">
        <v>0</v>
      </c>
      <c r="CA25">
        <v>5</v>
      </c>
      <c r="CB25">
        <v>14</v>
      </c>
      <c r="CC25">
        <v>7</v>
      </c>
      <c r="CD25">
        <v>4</v>
      </c>
      <c r="CE25">
        <v>3</v>
      </c>
      <c r="CI25" t="s">
        <v>2</v>
      </c>
      <c r="CJ25" t="s">
        <v>389</v>
      </c>
      <c r="CK25">
        <v>1</v>
      </c>
      <c r="CL25" t="s">
        <v>417</v>
      </c>
      <c r="CM25">
        <v>1</v>
      </c>
      <c r="CN25" t="s">
        <v>416</v>
      </c>
      <c r="CO25">
        <v>0</v>
      </c>
      <c r="CX25">
        <v>1</v>
      </c>
      <c r="CY25">
        <v>0</v>
      </c>
      <c r="CZ25">
        <v>0</v>
      </c>
      <c r="DA25">
        <v>0</v>
      </c>
      <c r="DC25">
        <v>2</v>
      </c>
      <c r="DE25">
        <v>0</v>
      </c>
      <c r="DF25">
        <v>0</v>
      </c>
      <c r="DG25">
        <v>0</v>
      </c>
      <c r="DI25">
        <f t="shared" si="14"/>
        <v>0</v>
      </c>
      <c r="DJ25">
        <f t="shared" si="15"/>
        <v>0</v>
      </c>
      <c r="DK25">
        <f t="shared" si="16"/>
        <v>0</v>
      </c>
      <c r="DL25">
        <f t="shared" si="17"/>
        <v>0</v>
      </c>
      <c r="DM25">
        <f t="shared" si="18"/>
        <v>0</v>
      </c>
      <c r="DN25">
        <f t="shared" si="19"/>
        <v>0</v>
      </c>
      <c r="DO25">
        <f t="shared" si="20"/>
        <v>0</v>
      </c>
      <c r="DP25">
        <f t="shared" si="21"/>
        <v>0</v>
      </c>
      <c r="DQ25">
        <v>2</v>
      </c>
      <c r="DR25">
        <v>0</v>
      </c>
    </row>
    <row r="26" spans="1:162" x14ac:dyDescent="0.25">
      <c r="A26">
        <v>1</v>
      </c>
      <c r="B26" s="5">
        <v>25</v>
      </c>
      <c r="C26" t="s">
        <v>12</v>
      </c>
      <c r="D26">
        <v>1</v>
      </c>
      <c r="E26">
        <v>1</v>
      </c>
      <c r="F26">
        <v>26</v>
      </c>
      <c r="G26">
        <v>12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3</v>
      </c>
      <c r="O26">
        <v>2000</v>
      </c>
      <c r="P26">
        <v>2</v>
      </c>
      <c r="Q26" s="4">
        <v>100</v>
      </c>
      <c r="R26" s="2">
        <f t="shared" si="0"/>
        <v>900</v>
      </c>
      <c r="S26" s="2">
        <v>500</v>
      </c>
      <c r="T26" s="2">
        <v>0</v>
      </c>
      <c r="U26" s="2">
        <v>0</v>
      </c>
      <c r="V26" s="2">
        <v>1</v>
      </c>
      <c r="W26" s="2">
        <v>1</v>
      </c>
      <c r="X26" s="2">
        <f t="shared" si="1"/>
        <v>0</v>
      </c>
      <c r="Y26" s="2">
        <f t="shared" si="2"/>
        <v>1</v>
      </c>
      <c r="Z26" s="2">
        <f t="shared" si="3"/>
        <v>0</v>
      </c>
      <c r="AA26" s="2">
        <f t="shared" si="4"/>
        <v>0</v>
      </c>
      <c r="AB26" s="2">
        <f t="shared" si="5"/>
        <v>1</v>
      </c>
      <c r="AC26" s="2">
        <f t="shared" si="6"/>
        <v>0</v>
      </c>
      <c r="AD26">
        <v>1000</v>
      </c>
      <c r="AE26">
        <v>1000</v>
      </c>
      <c r="AF26">
        <v>3000</v>
      </c>
      <c r="AG26" s="4">
        <v>500</v>
      </c>
      <c r="AH26" s="4">
        <f t="shared" si="7"/>
        <v>500</v>
      </c>
      <c r="AI26" s="2">
        <v>500</v>
      </c>
      <c r="AJ26" s="2">
        <v>1</v>
      </c>
      <c r="AK26" s="2">
        <v>0</v>
      </c>
      <c r="AL26" s="3">
        <v>1</v>
      </c>
      <c r="AM26" s="3">
        <v>1</v>
      </c>
      <c r="AN26" s="2">
        <f t="shared" si="8"/>
        <v>0</v>
      </c>
      <c r="AO26" s="2">
        <f t="shared" si="9"/>
        <v>1</v>
      </c>
      <c r="AP26" s="2">
        <f t="shared" si="10"/>
        <v>0</v>
      </c>
      <c r="AQ26" s="2">
        <f t="shared" si="11"/>
        <v>0</v>
      </c>
      <c r="AR26" s="2">
        <f t="shared" si="12"/>
        <v>0</v>
      </c>
      <c r="AS26" s="2">
        <f t="shared" si="13"/>
        <v>0</v>
      </c>
      <c r="AT26">
        <v>1000</v>
      </c>
      <c r="AU26">
        <v>0</v>
      </c>
      <c r="AV26">
        <v>1000</v>
      </c>
      <c r="AW26">
        <v>7</v>
      </c>
      <c r="AX26">
        <v>2</v>
      </c>
      <c r="AY26" s="1">
        <v>1</v>
      </c>
      <c r="AZ26">
        <v>0</v>
      </c>
      <c r="BA26">
        <v>3500</v>
      </c>
      <c r="BB26">
        <v>10100</v>
      </c>
      <c r="BC26">
        <v>11000</v>
      </c>
      <c r="BD26">
        <v>1</v>
      </c>
      <c r="BE26" t="s">
        <v>415</v>
      </c>
      <c r="BF26">
        <v>18</v>
      </c>
      <c r="BG26">
        <v>6.4</v>
      </c>
      <c r="BH26">
        <v>52.3</v>
      </c>
      <c r="BI26">
        <v>1</v>
      </c>
      <c r="BJ26">
        <v>2</v>
      </c>
      <c r="BK26" s="16">
        <v>3</v>
      </c>
      <c r="BL26" s="29">
        <v>35000</v>
      </c>
      <c r="BM26" t="s">
        <v>47</v>
      </c>
      <c r="BN26">
        <v>0</v>
      </c>
      <c r="BP26">
        <v>2</v>
      </c>
      <c r="BQ26">
        <v>1</v>
      </c>
      <c r="BR26" s="28"/>
      <c r="BS26">
        <v>1</v>
      </c>
      <c r="BT26">
        <v>90</v>
      </c>
      <c r="BU26">
        <v>0</v>
      </c>
      <c r="BV26">
        <v>3</v>
      </c>
      <c r="BW26">
        <v>5</v>
      </c>
      <c r="BY26">
        <v>0</v>
      </c>
      <c r="BZ26">
        <v>0</v>
      </c>
      <c r="CA26">
        <v>5</v>
      </c>
      <c r="CB26">
        <v>12</v>
      </c>
      <c r="CC26">
        <v>7</v>
      </c>
      <c r="CD26">
        <v>3</v>
      </c>
      <c r="CE26">
        <v>1</v>
      </c>
      <c r="CI26" t="s">
        <v>2</v>
      </c>
      <c r="CJ26" t="s">
        <v>9</v>
      </c>
      <c r="CK26">
        <v>0</v>
      </c>
      <c r="CM26">
        <v>0</v>
      </c>
      <c r="CO26">
        <v>1</v>
      </c>
      <c r="CP26" t="s">
        <v>414</v>
      </c>
      <c r="CQ26" t="s">
        <v>413</v>
      </c>
      <c r="CX26">
        <v>1</v>
      </c>
      <c r="CY26">
        <v>1</v>
      </c>
      <c r="CZ26">
        <v>1</v>
      </c>
      <c r="DA26">
        <v>1</v>
      </c>
      <c r="DB26">
        <v>1997</v>
      </c>
      <c r="DC26">
        <v>2</v>
      </c>
      <c r="DD26">
        <v>2</v>
      </c>
      <c r="DE26">
        <v>0</v>
      </c>
      <c r="DF26">
        <v>0</v>
      </c>
      <c r="DG26">
        <v>1</v>
      </c>
      <c r="DH26">
        <v>5</v>
      </c>
      <c r="DI26">
        <f t="shared" si="14"/>
        <v>1</v>
      </c>
      <c r="DJ26">
        <f t="shared" si="15"/>
        <v>0</v>
      </c>
      <c r="DK26">
        <f t="shared" si="16"/>
        <v>0</v>
      </c>
      <c r="DL26">
        <f t="shared" si="17"/>
        <v>0</v>
      </c>
      <c r="DM26">
        <f t="shared" si="18"/>
        <v>0</v>
      </c>
      <c r="DN26">
        <f t="shared" si="19"/>
        <v>0</v>
      </c>
      <c r="DO26">
        <f t="shared" si="20"/>
        <v>1</v>
      </c>
      <c r="DP26">
        <f t="shared" si="21"/>
        <v>1</v>
      </c>
      <c r="DQ26">
        <v>1</v>
      </c>
      <c r="DS26">
        <v>0</v>
      </c>
    </row>
    <row r="27" spans="1:162" x14ac:dyDescent="0.25">
      <c r="A27">
        <v>1</v>
      </c>
      <c r="B27" s="5">
        <v>26</v>
      </c>
      <c r="C27" t="s">
        <v>6</v>
      </c>
      <c r="D27">
        <v>2</v>
      </c>
      <c r="E27">
        <v>2</v>
      </c>
      <c r="F27">
        <v>25</v>
      </c>
      <c r="G27">
        <v>13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0</v>
      </c>
      <c r="P27">
        <v>2</v>
      </c>
      <c r="Q27" s="4">
        <v>500</v>
      </c>
      <c r="R27" s="2">
        <f t="shared" si="0"/>
        <v>500</v>
      </c>
      <c r="S27" s="2">
        <v>400</v>
      </c>
      <c r="T27" s="2">
        <v>1</v>
      </c>
      <c r="U27" s="2">
        <v>1</v>
      </c>
      <c r="V27" s="2">
        <v>1</v>
      </c>
      <c r="W27" s="2">
        <v>1</v>
      </c>
      <c r="X27" s="2">
        <f t="shared" si="1"/>
        <v>0</v>
      </c>
      <c r="Y27" s="2">
        <f t="shared" si="2"/>
        <v>0</v>
      </c>
      <c r="Z27" s="2">
        <f t="shared" si="3"/>
        <v>1</v>
      </c>
      <c r="AA27" s="2">
        <f t="shared" si="4"/>
        <v>0</v>
      </c>
      <c r="AB27" s="2">
        <f t="shared" si="5"/>
        <v>0</v>
      </c>
      <c r="AC27" s="2">
        <f t="shared" si="6"/>
        <v>0</v>
      </c>
      <c r="AD27">
        <v>1000</v>
      </c>
      <c r="AE27">
        <v>1000</v>
      </c>
      <c r="AF27">
        <v>1000</v>
      </c>
      <c r="AG27" s="4">
        <v>500</v>
      </c>
      <c r="AH27" s="4">
        <f t="shared" si="7"/>
        <v>500</v>
      </c>
      <c r="AI27" s="2">
        <v>500</v>
      </c>
      <c r="AJ27" s="2">
        <v>1</v>
      </c>
      <c r="AK27" s="2">
        <v>1</v>
      </c>
      <c r="AL27" s="3">
        <v>1</v>
      </c>
      <c r="AM27" s="3">
        <v>1</v>
      </c>
      <c r="AN27" s="2">
        <f t="shared" si="8"/>
        <v>0</v>
      </c>
      <c r="AO27" s="2">
        <f t="shared" si="9"/>
        <v>0</v>
      </c>
      <c r="AP27" s="2">
        <f t="shared" si="10"/>
        <v>1</v>
      </c>
      <c r="AQ27" s="2">
        <f t="shared" si="11"/>
        <v>0</v>
      </c>
      <c r="AR27" s="2">
        <f t="shared" si="12"/>
        <v>0</v>
      </c>
      <c r="AS27" s="2">
        <f t="shared" si="13"/>
        <v>0</v>
      </c>
      <c r="AT27">
        <v>1000</v>
      </c>
      <c r="AU27">
        <v>1000</v>
      </c>
      <c r="AV27">
        <v>0</v>
      </c>
      <c r="AW27">
        <v>4</v>
      </c>
      <c r="AX27">
        <v>5</v>
      </c>
      <c r="AY27" s="1">
        <v>1</v>
      </c>
      <c r="AZ27">
        <v>0</v>
      </c>
      <c r="BA27">
        <v>2000</v>
      </c>
      <c r="BB27">
        <v>4900</v>
      </c>
      <c r="BC27">
        <v>5000</v>
      </c>
      <c r="BD27">
        <v>1</v>
      </c>
      <c r="BE27" t="s">
        <v>412</v>
      </c>
      <c r="BF27">
        <v>20</v>
      </c>
      <c r="BG27">
        <v>6</v>
      </c>
      <c r="BH27">
        <v>55</v>
      </c>
      <c r="BI27">
        <v>2</v>
      </c>
      <c r="BJ27">
        <v>1</v>
      </c>
      <c r="BK27" s="16">
        <v>3</v>
      </c>
      <c r="BL27" s="29">
        <v>10000</v>
      </c>
      <c r="BM27" t="s">
        <v>4</v>
      </c>
      <c r="BN27">
        <v>0</v>
      </c>
      <c r="BP27">
        <v>2</v>
      </c>
      <c r="BQ27">
        <v>0</v>
      </c>
      <c r="BR27" s="28"/>
      <c r="BS27">
        <v>1</v>
      </c>
      <c r="BT27">
        <v>90</v>
      </c>
      <c r="BU27">
        <v>0</v>
      </c>
      <c r="BV27">
        <v>3</v>
      </c>
      <c r="BW27">
        <v>33</v>
      </c>
      <c r="BY27">
        <v>0</v>
      </c>
      <c r="BZ27">
        <v>0</v>
      </c>
      <c r="CA27">
        <v>5</v>
      </c>
      <c r="CB27">
        <v>12</v>
      </c>
      <c r="CC27">
        <v>0</v>
      </c>
      <c r="CD27">
        <v>8</v>
      </c>
      <c r="CE27">
        <v>4</v>
      </c>
      <c r="CI27" t="s">
        <v>2</v>
      </c>
      <c r="CJ27" t="s">
        <v>389</v>
      </c>
      <c r="CK27">
        <v>0</v>
      </c>
      <c r="CM27">
        <v>1</v>
      </c>
      <c r="CN27" t="s">
        <v>411</v>
      </c>
      <c r="CO27">
        <v>1</v>
      </c>
      <c r="CP27">
        <v>1996</v>
      </c>
      <c r="CQ27" t="s">
        <v>96</v>
      </c>
      <c r="CX27">
        <v>0</v>
      </c>
      <c r="CY27">
        <v>0</v>
      </c>
      <c r="CZ27">
        <v>0</v>
      </c>
      <c r="DA27">
        <v>1</v>
      </c>
      <c r="DB27">
        <v>1996</v>
      </c>
      <c r="DC27">
        <v>2</v>
      </c>
      <c r="DE27">
        <v>0</v>
      </c>
      <c r="DF27">
        <v>0</v>
      </c>
      <c r="DG27">
        <v>0</v>
      </c>
      <c r="DI27">
        <f t="shared" si="14"/>
        <v>0</v>
      </c>
      <c r="DJ27">
        <f t="shared" si="15"/>
        <v>0</v>
      </c>
      <c r="DK27">
        <f t="shared" si="16"/>
        <v>0</v>
      </c>
      <c r="DL27">
        <f t="shared" si="17"/>
        <v>0</v>
      </c>
      <c r="DM27">
        <f t="shared" si="18"/>
        <v>0</v>
      </c>
      <c r="DN27">
        <f t="shared" si="19"/>
        <v>0</v>
      </c>
      <c r="DO27">
        <f t="shared" si="20"/>
        <v>0</v>
      </c>
      <c r="DP27">
        <f t="shared" si="21"/>
        <v>0</v>
      </c>
      <c r="DQ27">
        <v>1</v>
      </c>
      <c r="DS27">
        <v>0</v>
      </c>
    </row>
    <row r="28" spans="1:162" x14ac:dyDescent="0.25">
      <c r="A28">
        <v>2</v>
      </c>
      <c r="B28" s="5">
        <v>1</v>
      </c>
      <c r="C28" t="s">
        <v>6</v>
      </c>
      <c r="D28">
        <v>4</v>
      </c>
      <c r="E28">
        <v>19</v>
      </c>
      <c r="F28">
        <v>4</v>
      </c>
      <c r="G28">
        <v>14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3</v>
      </c>
      <c r="O28">
        <v>1000</v>
      </c>
      <c r="P28">
        <v>1</v>
      </c>
      <c r="Q28" s="4">
        <v>0</v>
      </c>
      <c r="R28" s="2">
        <f t="shared" si="0"/>
        <v>1000</v>
      </c>
      <c r="S28" s="2">
        <v>500</v>
      </c>
      <c r="T28" s="2">
        <v>1</v>
      </c>
      <c r="U28" s="2">
        <v>1</v>
      </c>
      <c r="V28" s="2">
        <v>0</v>
      </c>
      <c r="W28" s="2">
        <v>0</v>
      </c>
      <c r="X28" s="2">
        <f t="shared" si="1"/>
        <v>1</v>
      </c>
      <c r="Y28" s="2">
        <f t="shared" si="2"/>
        <v>0</v>
      </c>
      <c r="Z28" s="2">
        <f t="shared" si="3"/>
        <v>0</v>
      </c>
      <c r="AA28" s="2">
        <f t="shared" si="4"/>
        <v>1</v>
      </c>
      <c r="AB28" s="2">
        <f t="shared" si="5"/>
        <v>0</v>
      </c>
      <c r="AC28" s="2">
        <f t="shared" si="6"/>
        <v>0</v>
      </c>
      <c r="AD28">
        <v>1000</v>
      </c>
      <c r="AE28">
        <v>1000</v>
      </c>
      <c r="AF28">
        <v>0</v>
      </c>
      <c r="AG28" s="4">
        <v>500</v>
      </c>
      <c r="AH28" s="4">
        <f t="shared" si="7"/>
        <v>500</v>
      </c>
      <c r="AI28" s="2">
        <v>500</v>
      </c>
      <c r="AJ28" s="2">
        <v>1</v>
      </c>
      <c r="AK28" s="2">
        <v>1</v>
      </c>
      <c r="AL28" s="3">
        <v>1</v>
      </c>
      <c r="AM28" s="3">
        <v>1</v>
      </c>
      <c r="AN28" s="2">
        <f t="shared" si="8"/>
        <v>0</v>
      </c>
      <c r="AO28" s="2">
        <f t="shared" si="9"/>
        <v>0</v>
      </c>
      <c r="AP28" s="2">
        <f t="shared" si="10"/>
        <v>1</v>
      </c>
      <c r="AQ28" s="2">
        <f t="shared" si="11"/>
        <v>0</v>
      </c>
      <c r="AR28" s="2">
        <f t="shared" si="12"/>
        <v>0</v>
      </c>
      <c r="AS28" s="2">
        <f t="shared" si="13"/>
        <v>0</v>
      </c>
      <c r="AT28">
        <v>1000</v>
      </c>
      <c r="AU28">
        <v>1000</v>
      </c>
      <c r="AV28">
        <v>1000</v>
      </c>
      <c r="AW28">
        <v>6</v>
      </c>
      <c r="AX28">
        <v>3</v>
      </c>
      <c r="AY28" s="1">
        <v>2</v>
      </c>
      <c r="AZ28">
        <v>0</v>
      </c>
      <c r="BA28">
        <v>3000</v>
      </c>
      <c r="BB28">
        <v>5500</v>
      </c>
      <c r="BC28">
        <v>6000</v>
      </c>
      <c r="BD28">
        <v>2</v>
      </c>
      <c r="BE28" t="s">
        <v>410</v>
      </c>
      <c r="BF28">
        <v>22</v>
      </c>
      <c r="BG28" s="20">
        <v>8.1199999999999992</v>
      </c>
      <c r="BH28">
        <v>60</v>
      </c>
      <c r="BI28">
        <v>0</v>
      </c>
      <c r="BJ28">
        <v>1</v>
      </c>
      <c r="BK28">
        <v>2</v>
      </c>
      <c r="BL28">
        <v>0</v>
      </c>
      <c r="BM28" t="s">
        <v>4</v>
      </c>
      <c r="BN28">
        <v>0</v>
      </c>
      <c r="BO28">
        <v>2</v>
      </c>
      <c r="BP28">
        <v>2</v>
      </c>
      <c r="BQ28">
        <v>1</v>
      </c>
      <c r="BS28">
        <v>1</v>
      </c>
      <c r="BT28">
        <v>90</v>
      </c>
      <c r="BU28">
        <v>0</v>
      </c>
      <c r="BV28">
        <v>4</v>
      </c>
      <c r="BW28">
        <v>30</v>
      </c>
      <c r="BY28">
        <v>0</v>
      </c>
      <c r="BZ28">
        <v>0</v>
      </c>
      <c r="CA28">
        <v>5</v>
      </c>
      <c r="CB28">
        <v>13</v>
      </c>
      <c r="CC28">
        <v>5</v>
      </c>
      <c r="CD28">
        <v>2</v>
      </c>
      <c r="CE28">
        <v>0</v>
      </c>
      <c r="CI28" t="s">
        <v>104</v>
      </c>
      <c r="CJ28" t="s">
        <v>9</v>
      </c>
      <c r="CK28">
        <v>0</v>
      </c>
      <c r="CL28">
        <v>0</v>
      </c>
      <c r="CM28">
        <v>0</v>
      </c>
      <c r="CN28">
        <v>0</v>
      </c>
      <c r="CO28">
        <v>1</v>
      </c>
      <c r="CP28" t="s">
        <v>379</v>
      </c>
      <c r="CQ28" t="s">
        <v>222</v>
      </c>
      <c r="CX28">
        <v>1</v>
      </c>
      <c r="CY28">
        <v>0</v>
      </c>
      <c r="CZ28">
        <v>1</v>
      </c>
      <c r="DA28">
        <v>1</v>
      </c>
      <c r="DB28" t="s">
        <v>379</v>
      </c>
      <c r="DC28">
        <v>2</v>
      </c>
      <c r="DD28">
        <v>2</v>
      </c>
      <c r="DE28">
        <v>1</v>
      </c>
      <c r="DF28">
        <v>0</v>
      </c>
      <c r="DG28">
        <v>0</v>
      </c>
      <c r="DH28">
        <v>0</v>
      </c>
      <c r="DI28">
        <f t="shared" si="14"/>
        <v>0</v>
      </c>
      <c r="DJ28">
        <f t="shared" si="15"/>
        <v>0</v>
      </c>
      <c r="DK28">
        <f t="shared" si="16"/>
        <v>0</v>
      </c>
      <c r="DL28">
        <f t="shared" si="17"/>
        <v>0</v>
      </c>
      <c r="DM28">
        <f t="shared" si="18"/>
        <v>0</v>
      </c>
      <c r="DN28">
        <f t="shared" si="19"/>
        <v>0</v>
      </c>
      <c r="DO28">
        <f t="shared" si="20"/>
        <v>0</v>
      </c>
      <c r="DP28">
        <f t="shared" si="21"/>
        <v>0</v>
      </c>
      <c r="DQ28">
        <v>1</v>
      </c>
      <c r="DS28">
        <v>0</v>
      </c>
    </row>
    <row r="29" spans="1:162" x14ac:dyDescent="0.25">
      <c r="A29">
        <v>2</v>
      </c>
      <c r="B29" s="5">
        <v>2</v>
      </c>
      <c r="C29" t="s">
        <v>6</v>
      </c>
      <c r="D29">
        <v>4</v>
      </c>
      <c r="E29">
        <v>22</v>
      </c>
      <c r="F29">
        <v>6</v>
      </c>
      <c r="G29">
        <v>15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3</v>
      </c>
      <c r="O29">
        <v>1000</v>
      </c>
      <c r="P29">
        <v>2</v>
      </c>
      <c r="Q29" s="4">
        <v>600</v>
      </c>
      <c r="R29" s="2">
        <f t="shared" si="0"/>
        <v>400</v>
      </c>
      <c r="S29" s="2">
        <v>500</v>
      </c>
      <c r="T29" s="2">
        <v>0</v>
      </c>
      <c r="U29" s="2">
        <v>0</v>
      </c>
      <c r="V29" s="2">
        <v>0</v>
      </c>
      <c r="W29" s="2">
        <v>1</v>
      </c>
      <c r="X29" s="2">
        <f t="shared" si="1"/>
        <v>0</v>
      </c>
      <c r="Y29" s="2">
        <f t="shared" si="2"/>
        <v>0</v>
      </c>
      <c r="Z29" s="2">
        <f t="shared" si="3"/>
        <v>0</v>
      </c>
      <c r="AA29" s="2">
        <f t="shared" si="4"/>
        <v>0</v>
      </c>
      <c r="AB29" s="2">
        <f t="shared" si="5"/>
        <v>0</v>
      </c>
      <c r="AC29" s="2">
        <f t="shared" si="6"/>
        <v>1</v>
      </c>
      <c r="AD29">
        <v>1000</v>
      </c>
      <c r="AE29">
        <v>0</v>
      </c>
      <c r="AF29">
        <v>0</v>
      </c>
      <c r="AG29" s="4">
        <v>600</v>
      </c>
      <c r="AH29" s="4">
        <f t="shared" si="7"/>
        <v>400</v>
      </c>
      <c r="AI29" s="2">
        <v>300</v>
      </c>
      <c r="AJ29" s="2">
        <v>0</v>
      </c>
      <c r="AK29" s="2">
        <v>0</v>
      </c>
      <c r="AL29" s="3">
        <v>1</v>
      </c>
      <c r="AM29" s="3">
        <v>1</v>
      </c>
      <c r="AN29" s="2">
        <f t="shared" si="8"/>
        <v>0</v>
      </c>
      <c r="AO29" s="2">
        <f t="shared" si="9"/>
        <v>1</v>
      </c>
      <c r="AP29" s="2">
        <f t="shared" si="10"/>
        <v>0</v>
      </c>
      <c r="AQ29" s="2">
        <f t="shared" si="11"/>
        <v>0</v>
      </c>
      <c r="AR29" s="2">
        <f t="shared" si="12"/>
        <v>1</v>
      </c>
      <c r="AS29" s="2">
        <f t="shared" si="13"/>
        <v>0</v>
      </c>
      <c r="AT29">
        <v>2000</v>
      </c>
      <c r="AU29">
        <v>0</v>
      </c>
      <c r="AV29">
        <v>1000</v>
      </c>
      <c r="AW29">
        <v>4</v>
      </c>
      <c r="AX29">
        <v>5</v>
      </c>
      <c r="AY29" s="1">
        <v>2</v>
      </c>
      <c r="AZ29">
        <v>0</v>
      </c>
      <c r="BA29">
        <v>2000</v>
      </c>
      <c r="BB29">
        <v>5100</v>
      </c>
      <c r="BC29">
        <v>6000</v>
      </c>
      <c r="BD29">
        <v>2</v>
      </c>
      <c r="BE29" t="s">
        <v>409</v>
      </c>
      <c r="BF29">
        <v>18</v>
      </c>
      <c r="BG29" s="20">
        <v>6.5</v>
      </c>
      <c r="BH29">
        <v>20</v>
      </c>
      <c r="BI29">
        <v>0</v>
      </c>
      <c r="BJ29">
        <v>1</v>
      </c>
      <c r="BK29">
        <v>3</v>
      </c>
      <c r="BL29">
        <v>10000</v>
      </c>
      <c r="BM29" t="s">
        <v>408</v>
      </c>
      <c r="BN29">
        <v>0</v>
      </c>
      <c r="BO29">
        <v>2</v>
      </c>
      <c r="BP29">
        <v>2</v>
      </c>
      <c r="BQ29">
        <v>1</v>
      </c>
      <c r="BS29">
        <v>1</v>
      </c>
      <c r="BT29">
        <v>90</v>
      </c>
      <c r="BU29">
        <v>1</v>
      </c>
      <c r="BV29">
        <v>4</v>
      </c>
      <c r="BW29">
        <v>8</v>
      </c>
      <c r="BY29">
        <v>1</v>
      </c>
      <c r="BZ29">
        <v>0</v>
      </c>
      <c r="CA29">
        <v>4</v>
      </c>
      <c r="CB29">
        <v>12</v>
      </c>
      <c r="CC29">
        <v>0</v>
      </c>
      <c r="CD29">
        <v>4</v>
      </c>
      <c r="CE29">
        <v>5</v>
      </c>
      <c r="CI29" t="s">
        <v>62</v>
      </c>
      <c r="CJ29" t="s">
        <v>9</v>
      </c>
      <c r="CK29">
        <v>1</v>
      </c>
      <c r="CL29" t="s">
        <v>407</v>
      </c>
      <c r="CM29">
        <v>1</v>
      </c>
      <c r="CN29" t="s">
        <v>406</v>
      </c>
      <c r="CO29">
        <v>1</v>
      </c>
      <c r="CP29">
        <v>2002</v>
      </c>
      <c r="CQ29" t="s">
        <v>405</v>
      </c>
      <c r="CX29">
        <v>1</v>
      </c>
      <c r="CY29">
        <v>1</v>
      </c>
      <c r="CZ29">
        <v>1</v>
      </c>
      <c r="DA29">
        <v>1</v>
      </c>
      <c r="DB29">
        <v>2002</v>
      </c>
      <c r="DC29">
        <v>2</v>
      </c>
      <c r="DD29">
        <v>2</v>
      </c>
      <c r="DE29">
        <v>1</v>
      </c>
      <c r="DF29">
        <v>1</v>
      </c>
      <c r="DG29">
        <v>1</v>
      </c>
      <c r="DH29">
        <v>3</v>
      </c>
      <c r="DI29">
        <f t="shared" si="14"/>
        <v>0</v>
      </c>
      <c r="DJ29">
        <f t="shared" si="15"/>
        <v>0</v>
      </c>
      <c r="DK29">
        <f t="shared" si="16"/>
        <v>1</v>
      </c>
      <c r="DL29">
        <f t="shared" si="17"/>
        <v>0</v>
      </c>
      <c r="DM29">
        <f t="shared" si="18"/>
        <v>0</v>
      </c>
      <c r="DN29">
        <f t="shared" si="19"/>
        <v>0</v>
      </c>
      <c r="DO29">
        <f t="shared" si="20"/>
        <v>0</v>
      </c>
      <c r="DP29">
        <f t="shared" si="21"/>
        <v>1</v>
      </c>
      <c r="DQ29">
        <v>2</v>
      </c>
      <c r="DR29">
        <v>0</v>
      </c>
    </row>
    <row r="30" spans="1:162" x14ac:dyDescent="0.25">
      <c r="A30">
        <v>2</v>
      </c>
      <c r="B30" s="5">
        <v>3</v>
      </c>
      <c r="C30" t="s">
        <v>6</v>
      </c>
      <c r="D30">
        <v>4</v>
      </c>
      <c r="E30">
        <v>23</v>
      </c>
      <c r="F30">
        <v>9</v>
      </c>
      <c r="G30">
        <v>16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6</v>
      </c>
      <c r="O30">
        <v>3000</v>
      </c>
      <c r="P30">
        <v>1</v>
      </c>
      <c r="Q30" s="4">
        <v>500</v>
      </c>
      <c r="R30" s="2">
        <f t="shared" si="0"/>
        <v>500</v>
      </c>
      <c r="S30" s="2">
        <v>900</v>
      </c>
      <c r="T30" s="2">
        <v>1</v>
      </c>
      <c r="U30" s="2">
        <v>1</v>
      </c>
      <c r="V30" s="2">
        <v>0</v>
      </c>
      <c r="W30" s="2">
        <v>0</v>
      </c>
      <c r="X30" s="2">
        <f t="shared" si="1"/>
        <v>1</v>
      </c>
      <c r="Y30" s="2">
        <f t="shared" si="2"/>
        <v>0</v>
      </c>
      <c r="Z30" s="2">
        <f t="shared" si="3"/>
        <v>0</v>
      </c>
      <c r="AA30" s="2">
        <f t="shared" si="4"/>
        <v>1</v>
      </c>
      <c r="AB30" s="2">
        <f t="shared" si="5"/>
        <v>0</v>
      </c>
      <c r="AC30" s="2">
        <f t="shared" si="6"/>
        <v>0</v>
      </c>
      <c r="AD30">
        <v>1000</v>
      </c>
      <c r="AE30">
        <v>1000</v>
      </c>
      <c r="AF30">
        <v>1000</v>
      </c>
      <c r="AG30" s="4">
        <v>500</v>
      </c>
      <c r="AH30" s="4">
        <f t="shared" si="7"/>
        <v>500</v>
      </c>
      <c r="AI30" s="2">
        <v>500</v>
      </c>
      <c r="AJ30" s="2">
        <v>1</v>
      </c>
      <c r="AK30" s="2">
        <v>1</v>
      </c>
      <c r="AL30" s="3">
        <v>0</v>
      </c>
      <c r="AM30" s="3">
        <v>0</v>
      </c>
      <c r="AN30" s="2">
        <f t="shared" si="8"/>
        <v>1</v>
      </c>
      <c r="AO30" s="2">
        <f t="shared" si="9"/>
        <v>0</v>
      </c>
      <c r="AP30" s="2">
        <f t="shared" si="10"/>
        <v>0</v>
      </c>
      <c r="AQ30" s="2">
        <f t="shared" si="11"/>
        <v>1</v>
      </c>
      <c r="AR30" s="2">
        <f t="shared" si="12"/>
        <v>0</v>
      </c>
      <c r="AS30" s="2">
        <f t="shared" si="13"/>
        <v>0</v>
      </c>
      <c r="AT30">
        <v>1000</v>
      </c>
      <c r="AU30">
        <v>1000</v>
      </c>
      <c r="AV30">
        <v>1000</v>
      </c>
      <c r="AW30">
        <v>6</v>
      </c>
      <c r="AX30">
        <v>3</v>
      </c>
      <c r="AY30" s="1">
        <v>2</v>
      </c>
      <c r="AZ30">
        <v>1</v>
      </c>
      <c r="BA30">
        <v>9000</v>
      </c>
      <c r="BB30">
        <v>15400</v>
      </c>
      <c r="BC30">
        <v>16000</v>
      </c>
      <c r="BD30">
        <v>2</v>
      </c>
      <c r="BE30" t="s">
        <v>404</v>
      </c>
      <c r="BF30">
        <v>18</v>
      </c>
      <c r="BG30">
        <v>6</v>
      </c>
      <c r="BH30">
        <v>55</v>
      </c>
      <c r="BI30">
        <v>1</v>
      </c>
      <c r="BJ30">
        <v>0</v>
      </c>
      <c r="BK30">
        <v>1</v>
      </c>
      <c r="BL30">
        <v>20000</v>
      </c>
      <c r="BM30" t="s">
        <v>4</v>
      </c>
      <c r="BN30">
        <v>0</v>
      </c>
      <c r="BO30">
        <v>2</v>
      </c>
      <c r="BP30">
        <v>2</v>
      </c>
      <c r="BQ30">
        <v>1</v>
      </c>
      <c r="BS30">
        <v>1</v>
      </c>
      <c r="BT30">
        <v>90</v>
      </c>
      <c r="BU30">
        <v>2</v>
      </c>
      <c r="BV30">
        <v>4</v>
      </c>
      <c r="BW30">
        <v>4</v>
      </c>
      <c r="BY30">
        <v>3</v>
      </c>
      <c r="BZ30">
        <v>0</v>
      </c>
      <c r="CA30">
        <v>4</v>
      </c>
      <c r="CB30">
        <v>22</v>
      </c>
      <c r="CC30">
        <v>3</v>
      </c>
      <c r="CD30">
        <v>0</v>
      </c>
      <c r="CE30">
        <v>0</v>
      </c>
      <c r="CI30" t="s">
        <v>2</v>
      </c>
      <c r="CJ30" t="s">
        <v>9</v>
      </c>
      <c r="CK30">
        <v>1</v>
      </c>
      <c r="CL30" t="s">
        <v>403</v>
      </c>
      <c r="CM30">
        <v>1</v>
      </c>
      <c r="CN30" t="s">
        <v>402</v>
      </c>
      <c r="CO30">
        <v>1</v>
      </c>
      <c r="CP30">
        <v>1999</v>
      </c>
      <c r="CQ30" t="s">
        <v>340</v>
      </c>
      <c r="CR30">
        <v>1999</v>
      </c>
      <c r="CS30" t="s">
        <v>401</v>
      </c>
      <c r="CX30">
        <v>1</v>
      </c>
      <c r="CY30">
        <v>1</v>
      </c>
      <c r="CZ30">
        <v>1</v>
      </c>
      <c r="DA30">
        <v>1</v>
      </c>
      <c r="DB30">
        <v>1999</v>
      </c>
      <c r="DC30">
        <v>2</v>
      </c>
      <c r="DD30">
        <v>2</v>
      </c>
      <c r="DE30">
        <v>1</v>
      </c>
      <c r="DF30">
        <v>0</v>
      </c>
      <c r="DG30">
        <v>1</v>
      </c>
      <c r="DH30">
        <v>5</v>
      </c>
      <c r="DI30">
        <f t="shared" si="14"/>
        <v>1</v>
      </c>
      <c r="DJ30">
        <f t="shared" si="15"/>
        <v>0</v>
      </c>
      <c r="DK30">
        <f t="shared" si="16"/>
        <v>0</v>
      </c>
      <c r="DL30">
        <f t="shared" si="17"/>
        <v>0</v>
      </c>
      <c r="DM30">
        <f t="shared" si="18"/>
        <v>0</v>
      </c>
      <c r="DN30">
        <f t="shared" si="19"/>
        <v>0</v>
      </c>
      <c r="DO30">
        <f t="shared" si="20"/>
        <v>1</v>
      </c>
      <c r="DP30">
        <f t="shared" si="21"/>
        <v>1</v>
      </c>
      <c r="DQ30">
        <v>2</v>
      </c>
      <c r="DR30">
        <v>1</v>
      </c>
    </row>
    <row r="31" spans="1:162" x14ac:dyDescent="0.25">
      <c r="A31">
        <v>2</v>
      </c>
      <c r="B31" s="5">
        <v>4</v>
      </c>
      <c r="C31" t="s">
        <v>12</v>
      </c>
      <c r="D31">
        <v>3</v>
      </c>
      <c r="E31">
        <v>15</v>
      </c>
      <c r="F31">
        <v>1</v>
      </c>
      <c r="G31">
        <v>17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3000</v>
      </c>
      <c r="P31">
        <v>2</v>
      </c>
      <c r="Q31" s="4">
        <v>500</v>
      </c>
      <c r="R31" s="2">
        <f t="shared" si="0"/>
        <v>500</v>
      </c>
      <c r="S31" s="2">
        <v>500</v>
      </c>
      <c r="T31" s="2">
        <v>1</v>
      </c>
      <c r="U31" s="2">
        <v>1</v>
      </c>
      <c r="V31" s="2">
        <v>1</v>
      </c>
      <c r="W31" s="2">
        <v>0</v>
      </c>
      <c r="X31" s="2">
        <f t="shared" si="1"/>
        <v>1</v>
      </c>
      <c r="Y31" s="2">
        <f t="shared" si="2"/>
        <v>0</v>
      </c>
      <c r="Z31" s="2">
        <f t="shared" si="3"/>
        <v>0</v>
      </c>
      <c r="AA31" s="2">
        <f t="shared" si="4"/>
        <v>0</v>
      </c>
      <c r="AB31" s="2">
        <f t="shared" si="5"/>
        <v>0</v>
      </c>
      <c r="AC31" s="2">
        <f t="shared" si="6"/>
        <v>0</v>
      </c>
      <c r="AD31">
        <v>1000</v>
      </c>
      <c r="AE31">
        <v>1000</v>
      </c>
      <c r="AF31">
        <v>1000</v>
      </c>
      <c r="AG31" s="4">
        <v>500</v>
      </c>
      <c r="AH31" s="4">
        <f t="shared" si="7"/>
        <v>500</v>
      </c>
      <c r="AI31" s="2">
        <v>500</v>
      </c>
      <c r="AJ31" s="2">
        <v>1</v>
      </c>
      <c r="AK31" s="2">
        <v>1</v>
      </c>
      <c r="AL31" s="3">
        <v>0</v>
      </c>
      <c r="AM31" s="3">
        <v>1</v>
      </c>
      <c r="AN31" s="2">
        <f t="shared" si="8"/>
        <v>1</v>
      </c>
      <c r="AO31" s="2">
        <f t="shared" si="9"/>
        <v>0</v>
      </c>
      <c r="AP31" s="2">
        <f t="shared" si="10"/>
        <v>0</v>
      </c>
      <c r="AQ31" s="2">
        <f t="shared" si="11"/>
        <v>0</v>
      </c>
      <c r="AR31" s="2">
        <f t="shared" si="12"/>
        <v>0</v>
      </c>
      <c r="AS31" s="2">
        <f t="shared" si="13"/>
        <v>0</v>
      </c>
      <c r="AT31">
        <v>1000</v>
      </c>
      <c r="AU31">
        <v>1000</v>
      </c>
      <c r="AV31">
        <v>1000</v>
      </c>
      <c r="AW31">
        <v>6</v>
      </c>
      <c r="AX31">
        <v>3</v>
      </c>
      <c r="AY31" s="1">
        <v>3</v>
      </c>
      <c r="AZ31">
        <v>1</v>
      </c>
      <c r="BA31">
        <v>0</v>
      </c>
      <c r="BB31">
        <v>6000</v>
      </c>
      <c r="BC31">
        <v>6000</v>
      </c>
      <c r="BD31">
        <v>2</v>
      </c>
      <c r="BE31" t="s">
        <v>400</v>
      </c>
      <c r="BF31">
        <v>18</v>
      </c>
      <c r="BG31">
        <v>5</v>
      </c>
      <c r="BH31">
        <v>55.5</v>
      </c>
      <c r="BI31">
        <v>0</v>
      </c>
      <c r="BJ31">
        <v>1</v>
      </c>
      <c r="BK31">
        <v>3</v>
      </c>
      <c r="BL31">
        <v>6000</v>
      </c>
      <c r="BM31" t="s">
        <v>47</v>
      </c>
      <c r="BN31">
        <v>0</v>
      </c>
      <c r="BO31">
        <v>2</v>
      </c>
      <c r="BP31">
        <v>2</v>
      </c>
      <c r="BQ31">
        <v>0</v>
      </c>
      <c r="BS31">
        <v>1</v>
      </c>
      <c r="BT31">
        <v>90</v>
      </c>
      <c r="BU31">
        <v>0</v>
      </c>
      <c r="BV31">
        <v>3</v>
      </c>
      <c r="BW31">
        <v>3</v>
      </c>
      <c r="BY31">
        <v>0</v>
      </c>
      <c r="BZ31">
        <v>0</v>
      </c>
      <c r="CA31">
        <v>5</v>
      </c>
      <c r="CB31">
        <v>12</v>
      </c>
      <c r="CC31">
        <v>3</v>
      </c>
      <c r="CD31">
        <v>3</v>
      </c>
      <c r="CE31">
        <v>6</v>
      </c>
      <c r="CI31" t="s">
        <v>62</v>
      </c>
      <c r="CJ31" t="s">
        <v>399</v>
      </c>
      <c r="CK31">
        <v>0</v>
      </c>
      <c r="CM31">
        <v>1</v>
      </c>
      <c r="CN31" t="s">
        <v>398</v>
      </c>
      <c r="CO31">
        <v>1</v>
      </c>
      <c r="CP31" t="s">
        <v>397</v>
      </c>
      <c r="CQ31" t="s">
        <v>96</v>
      </c>
      <c r="CX31">
        <v>1</v>
      </c>
      <c r="CY31">
        <v>1</v>
      </c>
      <c r="CZ31">
        <v>1</v>
      </c>
      <c r="DA31">
        <v>1</v>
      </c>
      <c r="DB31">
        <v>1994</v>
      </c>
      <c r="DC31">
        <v>2</v>
      </c>
      <c r="DD31">
        <v>2</v>
      </c>
      <c r="DE31">
        <v>0</v>
      </c>
      <c r="DF31">
        <v>1</v>
      </c>
      <c r="DG31">
        <v>1</v>
      </c>
      <c r="DH31">
        <v>5</v>
      </c>
      <c r="DI31">
        <f t="shared" si="14"/>
        <v>1</v>
      </c>
      <c r="DJ31">
        <f t="shared" si="15"/>
        <v>0</v>
      </c>
      <c r="DK31">
        <f t="shared" si="16"/>
        <v>0</v>
      </c>
      <c r="DL31">
        <f t="shared" si="17"/>
        <v>0</v>
      </c>
      <c r="DM31">
        <f t="shared" si="18"/>
        <v>0</v>
      </c>
      <c r="DN31">
        <f t="shared" si="19"/>
        <v>0</v>
      </c>
      <c r="DO31">
        <f t="shared" si="20"/>
        <v>1</v>
      </c>
      <c r="DP31">
        <f t="shared" si="21"/>
        <v>1</v>
      </c>
      <c r="DQ31">
        <v>1</v>
      </c>
      <c r="DS31">
        <v>1</v>
      </c>
    </row>
    <row r="32" spans="1:162" s="2" customFormat="1" x14ac:dyDescent="0.25">
      <c r="A32" s="2">
        <v>2</v>
      </c>
      <c r="B32" s="27">
        <v>5</v>
      </c>
      <c r="C32" s="2" t="s">
        <v>6</v>
      </c>
      <c r="D32" s="2">
        <v>4</v>
      </c>
      <c r="E32" s="2">
        <v>24</v>
      </c>
      <c r="F32" s="2">
        <v>10</v>
      </c>
      <c r="G32" s="2">
        <v>18</v>
      </c>
      <c r="H32" s="2">
        <v>0</v>
      </c>
      <c r="I32" s="2">
        <v>0</v>
      </c>
      <c r="J32" s="2">
        <v>0</v>
      </c>
      <c r="K32" s="2">
        <v>1</v>
      </c>
      <c r="L32" s="2">
        <v>1</v>
      </c>
      <c r="M32" s="2">
        <v>1</v>
      </c>
      <c r="N32" s="2">
        <v>4</v>
      </c>
      <c r="O32" s="2">
        <v>3000</v>
      </c>
      <c r="P32" s="2">
        <v>1</v>
      </c>
      <c r="Q32" s="4">
        <v>500</v>
      </c>
      <c r="R32" s="2">
        <f t="shared" si="0"/>
        <v>500</v>
      </c>
      <c r="S32" s="2">
        <v>500</v>
      </c>
      <c r="T32" s="2">
        <v>1</v>
      </c>
      <c r="U32" s="2">
        <v>1</v>
      </c>
      <c r="V32" s="2">
        <v>0</v>
      </c>
      <c r="W32" s="2">
        <v>1</v>
      </c>
      <c r="X32" s="2">
        <f t="shared" si="1"/>
        <v>1</v>
      </c>
      <c r="Y32" s="2">
        <f t="shared" si="2"/>
        <v>0</v>
      </c>
      <c r="Z32" s="2">
        <f t="shared" si="3"/>
        <v>0</v>
      </c>
      <c r="AA32" s="2">
        <f t="shared" si="4"/>
        <v>0</v>
      </c>
      <c r="AB32" s="2">
        <f t="shared" si="5"/>
        <v>0</v>
      </c>
      <c r="AC32" s="2">
        <f t="shared" si="6"/>
        <v>0</v>
      </c>
      <c r="AD32" s="2">
        <v>1000</v>
      </c>
      <c r="AE32" s="2">
        <v>1000</v>
      </c>
      <c r="AF32" s="2">
        <v>1000</v>
      </c>
      <c r="AG32" s="4">
        <v>500</v>
      </c>
      <c r="AH32" s="4">
        <f t="shared" si="7"/>
        <v>500</v>
      </c>
      <c r="AI32" s="2">
        <v>300</v>
      </c>
      <c r="AJ32" s="2">
        <v>0</v>
      </c>
      <c r="AK32" s="2">
        <v>0</v>
      </c>
      <c r="AL32" s="3">
        <v>0</v>
      </c>
      <c r="AM32" s="3">
        <v>1</v>
      </c>
      <c r="AN32" s="2">
        <f t="shared" si="8"/>
        <v>0</v>
      </c>
      <c r="AO32" s="2">
        <f t="shared" si="9"/>
        <v>0</v>
      </c>
      <c r="AP32" s="2">
        <f t="shared" si="10"/>
        <v>0</v>
      </c>
      <c r="AQ32" s="2">
        <f t="shared" si="11"/>
        <v>0</v>
      </c>
      <c r="AR32" s="2">
        <f t="shared" si="12"/>
        <v>0</v>
      </c>
      <c r="AS32" s="2">
        <f t="shared" si="13"/>
        <v>1</v>
      </c>
      <c r="AT32" s="2">
        <v>2000</v>
      </c>
      <c r="AU32" s="2">
        <v>0</v>
      </c>
      <c r="AV32" s="2">
        <v>1000</v>
      </c>
      <c r="AW32" s="2">
        <v>6</v>
      </c>
      <c r="AX32" s="2">
        <v>3</v>
      </c>
      <c r="AY32" s="1">
        <v>1</v>
      </c>
      <c r="AZ32" s="2">
        <v>0</v>
      </c>
      <c r="BA32" s="2">
        <v>3000</v>
      </c>
      <c r="BB32" s="2">
        <v>9000</v>
      </c>
      <c r="BC32" s="2">
        <v>9000</v>
      </c>
      <c r="BD32" s="2">
        <v>2</v>
      </c>
      <c r="BE32" s="2" t="s">
        <v>396</v>
      </c>
      <c r="BF32" s="2">
        <v>20</v>
      </c>
      <c r="BG32" s="2">
        <v>5</v>
      </c>
      <c r="BH32" s="2">
        <v>50</v>
      </c>
      <c r="BI32" s="2">
        <v>1</v>
      </c>
      <c r="BJ32" s="2">
        <v>0</v>
      </c>
      <c r="BK32" s="2">
        <v>3</v>
      </c>
      <c r="BL32" s="2">
        <v>0</v>
      </c>
      <c r="BM32" s="2" t="s">
        <v>47</v>
      </c>
      <c r="BN32" s="2">
        <v>1</v>
      </c>
      <c r="BO32" s="2" t="s">
        <v>304</v>
      </c>
      <c r="BP32" s="2">
        <v>2</v>
      </c>
      <c r="BQ32" s="2">
        <v>1</v>
      </c>
      <c r="BS32" s="2">
        <v>1</v>
      </c>
      <c r="BT32" s="2">
        <v>90</v>
      </c>
      <c r="BU32" s="2">
        <v>0</v>
      </c>
      <c r="BV32" s="2">
        <v>3</v>
      </c>
      <c r="BW32" s="2">
        <v>1</v>
      </c>
      <c r="BY32" s="2">
        <v>0</v>
      </c>
      <c r="BZ32" s="2">
        <v>0</v>
      </c>
      <c r="CA32" s="2">
        <v>5</v>
      </c>
      <c r="CB32" s="2">
        <v>15</v>
      </c>
      <c r="CC32" s="2">
        <v>8</v>
      </c>
      <c r="CD32" s="2">
        <v>4</v>
      </c>
      <c r="CE32" s="2">
        <v>3</v>
      </c>
      <c r="CI32" s="2" t="s">
        <v>2</v>
      </c>
      <c r="CJ32" s="2" t="s">
        <v>389</v>
      </c>
      <c r="CK32" s="2">
        <v>0</v>
      </c>
      <c r="CM32" s="2">
        <v>0</v>
      </c>
      <c r="CO32" s="2">
        <v>0</v>
      </c>
      <c r="CP32" s="2" t="s">
        <v>341</v>
      </c>
      <c r="CQ32" s="2" t="s">
        <v>395</v>
      </c>
      <c r="CX32" s="2">
        <v>1</v>
      </c>
      <c r="CY32" s="2">
        <v>0</v>
      </c>
      <c r="CZ32" s="2">
        <v>1</v>
      </c>
      <c r="DA32" s="2">
        <v>1</v>
      </c>
      <c r="DB32" s="2">
        <v>1992</v>
      </c>
      <c r="DC32" s="2">
        <v>2</v>
      </c>
      <c r="DD32" s="2">
        <v>2</v>
      </c>
      <c r="DE32" s="2">
        <v>0</v>
      </c>
      <c r="DF32" s="2">
        <v>0</v>
      </c>
      <c r="DG32" s="2">
        <v>0</v>
      </c>
      <c r="DH32" s="2">
        <v>0</v>
      </c>
      <c r="DI32" s="2">
        <f t="shared" si="14"/>
        <v>0</v>
      </c>
      <c r="DJ32" s="2">
        <f t="shared" si="15"/>
        <v>0</v>
      </c>
      <c r="DK32" s="2">
        <f t="shared" si="16"/>
        <v>0</v>
      </c>
      <c r="DL32" s="2">
        <f t="shared" si="17"/>
        <v>0</v>
      </c>
      <c r="DM32" s="2">
        <f t="shared" si="18"/>
        <v>0</v>
      </c>
      <c r="DN32" s="2">
        <f t="shared" si="19"/>
        <v>0</v>
      </c>
      <c r="DO32" s="2">
        <f t="shared" si="20"/>
        <v>0</v>
      </c>
      <c r="DP32" s="2">
        <f t="shared" si="21"/>
        <v>0</v>
      </c>
      <c r="DQ32" s="2">
        <v>2</v>
      </c>
      <c r="DR32" s="2">
        <v>0</v>
      </c>
      <c r="DW32" s="40"/>
      <c r="DX32" s="40"/>
      <c r="DY32" s="40"/>
      <c r="DZ32" s="40"/>
      <c r="EA32" s="40"/>
      <c r="EB32" s="40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39"/>
    </row>
    <row r="33" spans="1:162" s="9" customFormat="1" x14ac:dyDescent="0.25">
      <c r="A33" s="9">
        <v>2</v>
      </c>
      <c r="B33" s="11">
        <v>6</v>
      </c>
      <c r="C33" s="9" t="s">
        <v>12</v>
      </c>
      <c r="D33" s="9">
        <v>3</v>
      </c>
      <c r="E33" s="9">
        <v>16</v>
      </c>
      <c r="F33" s="9">
        <v>2</v>
      </c>
      <c r="G33" s="9">
        <v>19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7</v>
      </c>
      <c r="O33" s="9">
        <v>3000</v>
      </c>
      <c r="P33" s="9">
        <v>2</v>
      </c>
      <c r="Q33" s="13">
        <v>600</v>
      </c>
      <c r="R33" s="9">
        <f t="shared" si="0"/>
        <v>400</v>
      </c>
      <c r="S33" s="9">
        <v>500</v>
      </c>
      <c r="T33" s="9">
        <v>1</v>
      </c>
      <c r="U33" s="9">
        <v>0</v>
      </c>
      <c r="V33" s="9">
        <v>1</v>
      </c>
      <c r="W33" s="9">
        <v>1</v>
      </c>
      <c r="X33" s="9">
        <f t="shared" si="1"/>
        <v>0</v>
      </c>
      <c r="Y33" s="9">
        <f t="shared" si="2"/>
        <v>1</v>
      </c>
      <c r="Z33" s="9">
        <f t="shared" si="3"/>
        <v>0</v>
      </c>
      <c r="AA33" s="9">
        <f t="shared" si="4"/>
        <v>0</v>
      </c>
      <c r="AB33" s="9">
        <f t="shared" si="5"/>
        <v>0</v>
      </c>
      <c r="AC33" s="9">
        <f t="shared" si="6"/>
        <v>0</v>
      </c>
      <c r="AD33" s="9">
        <v>1000</v>
      </c>
      <c r="AE33" s="9">
        <v>0</v>
      </c>
      <c r="AF33" s="9">
        <v>1000</v>
      </c>
      <c r="AG33" s="13">
        <v>700</v>
      </c>
      <c r="AH33" s="13">
        <f t="shared" si="7"/>
        <v>300</v>
      </c>
      <c r="AI33" s="9">
        <v>400</v>
      </c>
      <c r="AJ33" s="9">
        <v>1</v>
      </c>
      <c r="AK33" s="9">
        <v>0</v>
      </c>
      <c r="AL33" s="12">
        <v>1</v>
      </c>
      <c r="AM33" s="12">
        <v>1</v>
      </c>
      <c r="AN33" s="9">
        <f t="shared" si="8"/>
        <v>0</v>
      </c>
      <c r="AO33" s="9">
        <f t="shared" si="9"/>
        <v>1</v>
      </c>
      <c r="AP33" s="9">
        <f t="shared" si="10"/>
        <v>0</v>
      </c>
      <c r="AQ33" s="9">
        <f t="shared" si="11"/>
        <v>0</v>
      </c>
      <c r="AR33" s="9">
        <f t="shared" si="12"/>
        <v>0</v>
      </c>
      <c r="AS33" s="9">
        <f t="shared" si="13"/>
        <v>0</v>
      </c>
      <c r="AT33" s="9">
        <v>1000</v>
      </c>
      <c r="AU33" s="9">
        <v>1000</v>
      </c>
      <c r="AV33" s="9">
        <v>1000</v>
      </c>
      <c r="AW33" s="9">
        <v>5</v>
      </c>
      <c r="AX33" s="9">
        <v>4</v>
      </c>
      <c r="AY33" s="1">
        <v>1</v>
      </c>
      <c r="AZ33" s="9">
        <v>1</v>
      </c>
      <c r="BA33" s="9">
        <v>0</v>
      </c>
      <c r="BB33" s="9">
        <v>6100</v>
      </c>
      <c r="BC33" s="9">
        <v>7000</v>
      </c>
      <c r="BD33" s="9">
        <v>2</v>
      </c>
      <c r="BE33" s="9" t="s">
        <v>394</v>
      </c>
      <c r="BF33" s="9">
        <v>23</v>
      </c>
      <c r="BG33" s="9">
        <v>6</v>
      </c>
      <c r="BH33" s="9">
        <v>76</v>
      </c>
      <c r="BI33" s="9">
        <v>0</v>
      </c>
      <c r="BJ33" s="9">
        <v>1</v>
      </c>
      <c r="BK33" s="9">
        <v>2</v>
      </c>
      <c r="BL33" s="9">
        <v>20000</v>
      </c>
      <c r="BM33" s="9" t="s">
        <v>19</v>
      </c>
      <c r="BN33" s="9">
        <v>0</v>
      </c>
      <c r="BO33" s="9">
        <v>2</v>
      </c>
      <c r="BP33" s="9">
        <v>2</v>
      </c>
      <c r="BQ33" s="9">
        <v>0</v>
      </c>
      <c r="BS33" s="12">
        <v>2</v>
      </c>
      <c r="BT33" s="12">
        <v>0</v>
      </c>
      <c r="BU33" s="12">
        <v>0</v>
      </c>
      <c r="BV33" s="12">
        <v>0</v>
      </c>
      <c r="BW33" s="12">
        <v>0</v>
      </c>
      <c r="BX33" s="12"/>
      <c r="BY33" s="12">
        <v>0</v>
      </c>
      <c r="BZ33" s="12">
        <v>0</v>
      </c>
      <c r="CA33" s="12">
        <v>5</v>
      </c>
      <c r="CB33" s="12">
        <v>20</v>
      </c>
      <c r="CC33" s="12">
        <v>3</v>
      </c>
      <c r="CD33" s="12">
        <v>5</v>
      </c>
      <c r="CE33" s="12">
        <v>12</v>
      </c>
      <c r="CF33" s="12"/>
      <c r="CG33" s="12"/>
      <c r="CH33" s="12"/>
      <c r="CI33" s="9" t="s">
        <v>62</v>
      </c>
      <c r="CJ33" s="9" t="s">
        <v>9</v>
      </c>
      <c r="CK33" s="26">
        <v>1</v>
      </c>
      <c r="CL33" s="9" t="s">
        <v>393</v>
      </c>
      <c r="CM33" s="9">
        <v>1</v>
      </c>
      <c r="CN33" s="9" t="s">
        <v>392</v>
      </c>
      <c r="CO33" s="9">
        <v>1</v>
      </c>
      <c r="CP33" s="9">
        <v>1992</v>
      </c>
      <c r="CQ33" s="9" t="s">
        <v>391</v>
      </c>
      <c r="CX33" s="9">
        <v>1</v>
      </c>
      <c r="CY33" s="9">
        <v>1</v>
      </c>
      <c r="CZ33" s="9">
        <v>1</v>
      </c>
      <c r="DA33" s="9">
        <v>1</v>
      </c>
      <c r="DB33" s="9">
        <v>1992</v>
      </c>
      <c r="DC33" s="9">
        <v>2</v>
      </c>
      <c r="DD33" s="9">
        <v>2</v>
      </c>
      <c r="DE33" s="9">
        <v>0</v>
      </c>
      <c r="DF33" s="9">
        <v>0</v>
      </c>
      <c r="DG33" s="9">
        <v>1</v>
      </c>
      <c r="DH33" s="9">
        <v>5</v>
      </c>
      <c r="DI33" s="9">
        <f t="shared" si="14"/>
        <v>1</v>
      </c>
      <c r="DJ33" s="9">
        <f t="shared" si="15"/>
        <v>0</v>
      </c>
      <c r="DK33" s="9">
        <f t="shared" si="16"/>
        <v>0</v>
      </c>
      <c r="DL33" s="9">
        <f t="shared" si="17"/>
        <v>0</v>
      </c>
      <c r="DM33" s="9">
        <f t="shared" si="18"/>
        <v>0</v>
      </c>
      <c r="DN33" s="9">
        <f t="shared" si="19"/>
        <v>0</v>
      </c>
      <c r="DO33" s="9">
        <f t="shared" si="20"/>
        <v>1</v>
      </c>
      <c r="DP33" s="9">
        <f t="shared" si="21"/>
        <v>1</v>
      </c>
      <c r="DQ33" s="9">
        <v>2</v>
      </c>
      <c r="DR33" s="9">
        <v>1</v>
      </c>
      <c r="DW33" s="10"/>
      <c r="DX33" s="10"/>
      <c r="DY33" s="10"/>
      <c r="DZ33" s="10"/>
      <c r="EA33" s="10"/>
      <c r="EB33" s="10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38"/>
    </row>
    <row r="34" spans="1:162" x14ac:dyDescent="0.25">
      <c r="A34">
        <v>2</v>
      </c>
      <c r="B34" s="5">
        <v>8</v>
      </c>
      <c r="C34" t="s">
        <v>6</v>
      </c>
      <c r="D34">
        <v>4</v>
      </c>
      <c r="E34">
        <v>25</v>
      </c>
      <c r="F34">
        <v>11</v>
      </c>
      <c r="G34">
        <v>20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2</v>
      </c>
      <c r="O34">
        <v>1000</v>
      </c>
      <c r="P34">
        <v>1</v>
      </c>
      <c r="Q34" s="4">
        <v>500</v>
      </c>
      <c r="R34" s="2">
        <f t="shared" ref="R34:R65" si="22">1000-Q34</f>
        <v>500</v>
      </c>
      <c r="S34" s="2">
        <v>500</v>
      </c>
      <c r="T34" s="2">
        <v>1</v>
      </c>
      <c r="U34" s="2">
        <v>1</v>
      </c>
      <c r="V34" s="2">
        <v>0</v>
      </c>
      <c r="W34" s="2">
        <v>0</v>
      </c>
      <c r="X34" s="2">
        <f t="shared" ref="X34:X65" si="23">IF(IF(T34+U34 =2,1,0)+IF(V34+W34&lt;2,1,0)=2,1,0)</f>
        <v>1</v>
      </c>
      <c r="Y34" s="2">
        <f t="shared" ref="Y34:Y65" si="24">IF(IF(V34+W34 =2,1,0)+IF(T34+U34&lt;2,1,0)=2,1,0)</f>
        <v>0</v>
      </c>
      <c r="Z34" s="2">
        <f t="shared" ref="Z34:Z65" si="25">IF(T34+U34+V34+W34=4,1,0)</f>
        <v>0</v>
      </c>
      <c r="AA34" s="2">
        <f t="shared" ref="AA34:AA65" si="26">IF(IF(T34+U34=2,4,0)+V34+W34=4,1,0)</f>
        <v>1</v>
      </c>
      <c r="AB34" s="2">
        <f t="shared" ref="AB34:AB65" si="27">IF(IF(V34+W34=2,4,0)+T34+U34=4,1,0)</f>
        <v>0</v>
      </c>
      <c r="AC34" s="2">
        <f t="shared" ref="AC34:AC65" si="28">IF(T34+V34=0,1,0)</f>
        <v>0</v>
      </c>
      <c r="AD34">
        <v>1000</v>
      </c>
      <c r="AE34">
        <v>1000</v>
      </c>
      <c r="AF34">
        <v>1000</v>
      </c>
      <c r="AG34" s="4">
        <v>600</v>
      </c>
      <c r="AH34" s="4">
        <f t="shared" ref="AH34:AH65" si="29">1000-AG34</f>
        <v>400</v>
      </c>
      <c r="AI34" s="2">
        <v>500</v>
      </c>
      <c r="AJ34" s="2">
        <v>1</v>
      </c>
      <c r="AK34" s="2">
        <v>1</v>
      </c>
      <c r="AL34" s="3">
        <v>1</v>
      </c>
      <c r="AM34" s="3">
        <v>1</v>
      </c>
      <c r="AN34" s="2">
        <f t="shared" ref="AN34:AN65" si="30">IF(IF(AJ34+AK34 =2,1,0)+IF(AL34+AM34&lt;2,1,0)=2,1,0)</f>
        <v>0</v>
      </c>
      <c r="AO34" s="2">
        <f t="shared" ref="AO34:AO65" si="31">IF(IF(AL34+AM34 =2,1,0)+IF(AJ34+AK34&lt;2,1,0)=2,1,0)</f>
        <v>0</v>
      </c>
      <c r="AP34" s="2">
        <f t="shared" ref="AP34:AP65" si="32">IF(AJ34+AK34+AL34+AM34=4,1,0)</f>
        <v>1</v>
      </c>
      <c r="AQ34" s="2">
        <f t="shared" ref="AQ34:AQ65" si="33">IF(IF(AJ34+AK34=2,4,0)+AL34+AM34=4,1,0)</f>
        <v>0</v>
      </c>
      <c r="AR34" s="2">
        <f t="shared" ref="AR34:AR65" si="34">IF(IF(AL34+AM34=2,4,0)+AJ34+AK34=4,1,0)</f>
        <v>0</v>
      </c>
      <c r="AS34" s="2">
        <f t="shared" ref="AS34:AS65" si="35">IF(AJ34+AL34=0,1,0)</f>
        <v>0</v>
      </c>
      <c r="AT34">
        <v>1000</v>
      </c>
      <c r="AU34">
        <v>1000</v>
      </c>
      <c r="AV34">
        <v>1000</v>
      </c>
      <c r="AW34">
        <v>7</v>
      </c>
      <c r="AX34">
        <v>2</v>
      </c>
      <c r="AY34" s="1">
        <v>1</v>
      </c>
      <c r="AZ34">
        <v>0</v>
      </c>
      <c r="BA34">
        <v>3500</v>
      </c>
      <c r="BB34">
        <v>7500</v>
      </c>
      <c r="BC34">
        <v>8000</v>
      </c>
      <c r="BD34">
        <v>2</v>
      </c>
      <c r="BE34" t="s">
        <v>390</v>
      </c>
      <c r="BF34">
        <v>25</v>
      </c>
      <c r="BG34" s="20">
        <v>6.4</v>
      </c>
      <c r="BH34">
        <v>65</v>
      </c>
      <c r="BI34">
        <v>0</v>
      </c>
      <c r="BJ34">
        <v>1</v>
      </c>
      <c r="BK34">
        <v>3</v>
      </c>
      <c r="BL34">
        <v>36000</v>
      </c>
      <c r="BM34" t="s">
        <v>4</v>
      </c>
      <c r="BN34">
        <v>0</v>
      </c>
      <c r="BO34">
        <v>2</v>
      </c>
      <c r="BP34">
        <v>2</v>
      </c>
      <c r="BQ34">
        <v>1</v>
      </c>
      <c r="BS34">
        <v>1</v>
      </c>
      <c r="BT34">
        <v>45</v>
      </c>
      <c r="BU34">
        <v>0</v>
      </c>
      <c r="BV34">
        <v>2</v>
      </c>
      <c r="BW34">
        <v>13</v>
      </c>
      <c r="BY34">
        <v>0</v>
      </c>
      <c r="BZ34">
        <v>0</v>
      </c>
      <c r="CA34">
        <v>5</v>
      </c>
      <c r="CB34">
        <v>22</v>
      </c>
      <c r="CC34">
        <v>12</v>
      </c>
      <c r="CD34">
        <v>6</v>
      </c>
      <c r="CE34">
        <v>3</v>
      </c>
      <c r="CI34" t="s">
        <v>104</v>
      </c>
      <c r="CJ34" t="s">
        <v>389</v>
      </c>
      <c r="CK34">
        <v>0</v>
      </c>
      <c r="CL34">
        <v>2</v>
      </c>
      <c r="CM34">
        <v>0</v>
      </c>
      <c r="CN34">
        <v>2</v>
      </c>
      <c r="CO34">
        <v>1</v>
      </c>
      <c r="CP34" t="s">
        <v>388</v>
      </c>
      <c r="CQ34" t="s">
        <v>222</v>
      </c>
      <c r="CX34">
        <v>1</v>
      </c>
      <c r="CY34">
        <v>1</v>
      </c>
      <c r="CZ34">
        <v>1</v>
      </c>
      <c r="DA34">
        <v>1</v>
      </c>
      <c r="DB34" t="s">
        <v>388</v>
      </c>
      <c r="DC34">
        <v>2</v>
      </c>
      <c r="DD34">
        <v>2</v>
      </c>
      <c r="DE34">
        <v>0</v>
      </c>
      <c r="DF34">
        <v>0</v>
      </c>
      <c r="DG34">
        <v>0</v>
      </c>
      <c r="DH34">
        <v>0</v>
      </c>
      <c r="DI34">
        <f t="shared" ref="DI34:DI65" si="36">IF(DH34=5,1,0)</f>
        <v>0</v>
      </c>
      <c r="DJ34">
        <f t="shared" ref="DJ34:DJ65" si="37">IF(DH34=4,1,0)</f>
        <v>0</v>
      </c>
      <c r="DK34">
        <f t="shared" ref="DK34:DK65" si="38">IF(DH34=3,1,0)</f>
        <v>0</v>
      </c>
      <c r="DL34">
        <f t="shared" ref="DL34:DL65" si="39">IF(DH34=2,1,0)</f>
        <v>0</v>
      </c>
      <c r="DM34">
        <f t="shared" ref="DM34:DM65" si="40">IF(DH34=1,1,0)</f>
        <v>0</v>
      </c>
      <c r="DN34">
        <f t="shared" ref="DN34:DN65" si="41">IF(DL34+DM34&gt;0,1,0)</f>
        <v>0</v>
      </c>
      <c r="DO34">
        <f t="shared" ref="DO34:DO65" si="42">IF(DI34+DJ34&gt;0,1,0)</f>
        <v>0</v>
      </c>
      <c r="DP34">
        <f t="shared" ref="DP34:DP65" si="43">IF(DI34+DJ34+DK34&gt;0,1,0)</f>
        <v>0</v>
      </c>
      <c r="DQ34">
        <v>2</v>
      </c>
      <c r="DR34">
        <v>0</v>
      </c>
    </row>
    <row r="35" spans="1:162" x14ac:dyDescent="0.25">
      <c r="A35">
        <v>2</v>
      </c>
      <c r="B35" s="5">
        <v>9</v>
      </c>
      <c r="C35" t="s">
        <v>12</v>
      </c>
      <c r="D35">
        <v>3</v>
      </c>
      <c r="E35">
        <v>17</v>
      </c>
      <c r="F35">
        <v>3</v>
      </c>
      <c r="G35">
        <v>21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3000</v>
      </c>
      <c r="P35">
        <v>2</v>
      </c>
      <c r="Q35" s="4">
        <v>500</v>
      </c>
      <c r="R35" s="2">
        <f t="shared" si="22"/>
        <v>500</v>
      </c>
      <c r="S35" s="2">
        <v>500</v>
      </c>
      <c r="T35" s="2">
        <v>1</v>
      </c>
      <c r="U35" s="2">
        <v>0</v>
      </c>
      <c r="V35" s="2">
        <v>1</v>
      </c>
      <c r="W35" s="2">
        <v>1</v>
      </c>
      <c r="X35" s="2">
        <f t="shared" si="23"/>
        <v>0</v>
      </c>
      <c r="Y35" s="2">
        <f t="shared" si="24"/>
        <v>1</v>
      </c>
      <c r="Z35" s="2">
        <f t="shared" si="25"/>
        <v>0</v>
      </c>
      <c r="AA35" s="2">
        <f t="shared" si="26"/>
        <v>0</v>
      </c>
      <c r="AB35" s="2">
        <f t="shared" si="27"/>
        <v>0</v>
      </c>
      <c r="AC35" s="2">
        <f t="shared" si="28"/>
        <v>0</v>
      </c>
      <c r="AD35">
        <v>1000</v>
      </c>
      <c r="AE35">
        <v>0</v>
      </c>
      <c r="AF35">
        <v>1000</v>
      </c>
      <c r="AG35" s="4">
        <v>500</v>
      </c>
      <c r="AH35" s="4">
        <f t="shared" si="29"/>
        <v>500</v>
      </c>
      <c r="AI35" s="2">
        <v>500</v>
      </c>
      <c r="AJ35" s="2">
        <v>1</v>
      </c>
      <c r="AK35" s="2">
        <v>0</v>
      </c>
      <c r="AL35" s="3">
        <v>1</v>
      </c>
      <c r="AM35" s="3">
        <v>1</v>
      </c>
      <c r="AN35" s="2">
        <f t="shared" si="30"/>
        <v>0</v>
      </c>
      <c r="AO35" s="2">
        <f t="shared" si="31"/>
        <v>1</v>
      </c>
      <c r="AP35" s="2">
        <f t="shared" si="32"/>
        <v>0</v>
      </c>
      <c r="AQ35" s="2">
        <f t="shared" si="33"/>
        <v>0</v>
      </c>
      <c r="AR35" s="2">
        <f t="shared" si="34"/>
        <v>0</v>
      </c>
      <c r="AS35" s="2">
        <f t="shared" si="35"/>
        <v>0</v>
      </c>
      <c r="AT35">
        <v>1000</v>
      </c>
      <c r="AU35">
        <v>1000</v>
      </c>
      <c r="AV35">
        <v>1000</v>
      </c>
      <c r="AW35">
        <v>7</v>
      </c>
      <c r="AX35">
        <v>2</v>
      </c>
      <c r="AY35" s="1">
        <v>1</v>
      </c>
      <c r="AZ35">
        <v>0</v>
      </c>
      <c r="BA35">
        <v>3500</v>
      </c>
      <c r="BB35">
        <v>9500</v>
      </c>
      <c r="BC35">
        <v>10000</v>
      </c>
      <c r="BD35">
        <v>2</v>
      </c>
      <c r="BE35" t="s">
        <v>387</v>
      </c>
      <c r="BF35">
        <v>18</v>
      </c>
      <c r="BG35" s="20">
        <v>4.1100000000000003</v>
      </c>
      <c r="BH35">
        <v>45</v>
      </c>
      <c r="BI35">
        <v>0</v>
      </c>
      <c r="BJ35">
        <v>1</v>
      </c>
      <c r="BK35">
        <v>3</v>
      </c>
      <c r="BL35">
        <v>0</v>
      </c>
      <c r="BM35" t="s">
        <v>47</v>
      </c>
      <c r="BN35">
        <v>0</v>
      </c>
      <c r="BO35">
        <v>2</v>
      </c>
      <c r="BP35">
        <v>2</v>
      </c>
      <c r="BQ35" s="8">
        <v>1</v>
      </c>
      <c r="BS35">
        <v>1</v>
      </c>
      <c r="BT35">
        <v>30</v>
      </c>
      <c r="BU35">
        <v>0</v>
      </c>
      <c r="BV35">
        <v>4</v>
      </c>
      <c r="BW35">
        <v>1</v>
      </c>
      <c r="BY35">
        <v>1</v>
      </c>
      <c r="BZ35">
        <v>0</v>
      </c>
      <c r="CA35">
        <v>5</v>
      </c>
      <c r="CB35">
        <v>12</v>
      </c>
      <c r="CC35">
        <v>3</v>
      </c>
      <c r="CD35">
        <v>0</v>
      </c>
      <c r="CE35">
        <v>9</v>
      </c>
      <c r="CI35" t="s">
        <v>62</v>
      </c>
      <c r="CJ35" t="s">
        <v>9</v>
      </c>
      <c r="CK35">
        <v>0</v>
      </c>
      <c r="CL35" t="s">
        <v>386</v>
      </c>
      <c r="CM35">
        <v>0</v>
      </c>
      <c r="CO35">
        <v>0</v>
      </c>
      <c r="CX35">
        <v>1</v>
      </c>
      <c r="CY35">
        <v>1</v>
      </c>
      <c r="CZ35">
        <v>0</v>
      </c>
      <c r="DA35">
        <v>1</v>
      </c>
      <c r="DB35">
        <v>1995</v>
      </c>
      <c r="DC35">
        <v>2</v>
      </c>
      <c r="DD35">
        <v>2</v>
      </c>
      <c r="DE35">
        <v>0</v>
      </c>
      <c r="DF35">
        <v>0</v>
      </c>
      <c r="DG35">
        <v>0</v>
      </c>
      <c r="DH35">
        <v>0</v>
      </c>
      <c r="DI35">
        <f t="shared" si="36"/>
        <v>0</v>
      </c>
      <c r="DJ35">
        <f t="shared" si="37"/>
        <v>0</v>
      </c>
      <c r="DK35">
        <f t="shared" si="38"/>
        <v>0</v>
      </c>
      <c r="DL35">
        <f t="shared" si="39"/>
        <v>0</v>
      </c>
      <c r="DM35">
        <f t="shared" si="40"/>
        <v>0</v>
      </c>
      <c r="DN35">
        <f t="shared" si="41"/>
        <v>0</v>
      </c>
      <c r="DO35">
        <f t="shared" si="42"/>
        <v>0</v>
      </c>
      <c r="DP35">
        <f t="shared" si="43"/>
        <v>0</v>
      </c>
      <c r="DQ35">
        <v>1</v>
      </c>
      <c r="DS35">
        <v>0</v>
      </c>
    </row>
    <row r="36" spans="1:162" x14ac:dyDescent="0.25">
      <c r="A36">
        <v>2</v>
      </c>
      <c r="B36" s="5">
        <v>10</v>
      </c>
      <c r="C36" t="s">
        <v>12</v>
      </c>
      <c r="D36">
        <v>3</v>
      </c>
      <c r="E36">
        <v>18</v>
      </c>
      <c r="F36">
        <v>5</v>
      </c>
      <c r="G36">
        <v>22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O36">
        <v>3000</v>
      </c>
      <c r="P36">
        <v>1</v>
      </c>
      <c r="Q36" s="4">
        <v>500</v>
      </c>
      <c r="R36" s="2">
        <f t="shared" si="22"/>
        <v>500</v>
      </c>
      <c r="S36" s="2">
        <v>500</v>
      </c>
      <c r="T36" s="2">
        <v>0</v>
      </c>
      <c r="U36" s="2">
        <v>1</v>
      </c>
      <c r="V36" s="2">
        <v>0</v>
      </c>
      <c r="W36" s="2">
        <v>0</v>
      </c>
      <c r="X36" s="2">
        <f t="shared" si="23"/>
        <v>0</v>
      </c>
      <c r="Y36" s="2">
        <f t="shared" si="24"/>
        <v>0</v>
      </c>
      <c r="Z36" s="2">
        <f t="shared" si="25"/>
        <v>0</v>
      </c>
      <c r="AA36" s="2">
        <f t="shared" si="26"/>
        <v>0</v>
      </c>
      <c r="AB36" s="2">
        <f t="shared" si="27"/>
        <v>0</v>
      </c>
      <c r="AC36" s="2">
        <f t="shared" si="28"/>
        <v>1</v>
      </c>
      <c r="AD36">
        <v>1000</v>
      </c>
      <c r="AE36">
        <v>1000</v>
      </c>
      <c r="AF36">
        <v>0</v>
      </c>
      <c r="AG36" s="4">
        <v>700</v>
      </c>
      <c r="AH36" s="4">
        <f t="shared" si="29"/>
        <v>300</v>
      </c>
      <c r="AI36" s="2">
        <v>500</v>
      </c>
      <c r="AJ36" s="2">
        <v>1</v>
      </c>
      <c r="AK36" s="2">
        <v>1</v>
      </c>
      <c r="AL36" s="3">
        <v>0</v>
      </c>
      <c r="AM36" s="3">
        <v>0</v>
      </c>
      <c r="AN36" s="2">
        <f t="shared" si="30"/>
        <v>1</v>
      </c>
      <c r="AO36" s="2">
        <f t="shared" si="31"/>
        <v>0</v>
      </c>
      <c r="AP36" s="2">
        <f t="shared" si="32"/>
        <v>0</v>
      </c>
      <c r="AQ36" s="2">
        <f t="shared" si="33"/>
        <v>1</v>
      </c>
      <c r="AR36" s="2">
        <f t="shared" si="34"/>
        <v>0</v>
      </c>
      <c r="AS36" s="2">
        <f t="shared" si="35"/>
        <v>0</v>
      </c>
      <c r="AT36">
        <v>1000</v>
      </c>
      <c r="AU36">
        <v>1000</v>
      </c>
      <c r="AV36">
        <v>1000</v>
      </c>
      <c r="AW36">
        <v>3</v>
      </c>
      <c r="AX36">
        <v>5</v>
      </c>
      <c r="AY36" s="1">
        <v>3</v>
      </c>
      <c r="AZ36">
        <v>0</v>
      </c>
      <c r="BA36">
        <v>1500</v>
      </c>
      <c r="BB36">
        <v>6500</v>
      </c>
      <c r="BC36">
        <v>7000</v>
      </c>
      <c r="BD36">
        <v>2</v>
      </c>
      <c r="BE36" t="s">
        <v>385</v>
      </c>
      <c r="BF36">
        <v>21</v>
      </c>
      <c r="BG36">
        <v>5</v>
      </c>
      <c r="BH36">
        <v>60</v>
      </c>
      <c r="BI36">
        <v>0</v>
      </c>
      <c r="BJ36">
        <v>1</v>
      </c>
      <c r="BK36">
        <v>2</v>
      </c>
      <c r="BL36">
        <v>20000</v>
      </c>
      <c r="BM36" t="s">
        <v>4</v>
      </c>
      <c r="BN36">
        <v>0</v>
      </c>
      <c r="BO36">
        <v>2</v>
      </c>
      <c r="BP36">
        <v>2</v>
      </c>
      <c r="BQ36">
        <v>0</v>
      </c>
      <c r="BS36" t="s">
        <v>54</v>
      </c>
      <c r="BT36" t="s">
        <v>54</v>
      </c>
      <c r="BU36" t="s">
        <v>54</v>
      </c>
      <c r="BV36" t="s">
        <v>54</v>
      </c>
      <c r="BW36" t="s">
        <v>54</v>
      </c>
      <c r="CA36">
        <v>3</v>
      </c>
      <c r="CB36">
        <v>12</v>
      </c>
      <c r="CC36" t="s">
        <v>54</v>
      </c>
      <c r="CD36" t="s">
        <v>54</v>
      </c>
      <c r="CE36" t="s">
        <v>54</v>
      </c>
      <c r="CI36" t="s">
        <v>104</v>
      </c>
      <c r="CJ36" t="s">
        <v>9</v>
      </c>
      <c r="CK36">
        <v>1</v>
      </c>
      <c r="CL36" t="s">
        <v>384</v>
      </c>
      <c r="CO36">
        <v>1</v>
      </c>
      <c r="CP36">
        <v>1999</v>
      </c>
      <c r="CQ36" t="s">
        <v>383</v>
      </c>
      <c r="CX36">
        <v>1</v>
      </c>
      <c r="CY36">
        <v>1</v>
      </c>
      <c r="CZ36">
        <v>1</v>
      </c>
      <c r="DA36">
        <v>1</v>
      </c>
      <c r="DB36">
        <v>1999</v>
      </c>
      <c r="DC36">
        <v>2</v>
      </c>
      <c r="DD36">
        <v>2</v>
      </c>
      <c r="DE36">
        <v>1</v>
      </c>
      <c r="DF36">
        <v>0</v>
      </c>
      <c r="DG36">
        <v>1</v>
      </c>
      <c r="DH36">
        <v>5</v>
      </c>
      <c r="DI36">
        <f t="shared" si="36"/>
        <v>1</v>
      </c>
      <c r="DJ36">
        <f t="shared" si="37"/>
        <v>0</v>
      </c>
      <c r="DK36">
        <f t="shared" si="38"/>
        <v>0</v>
      </c>
      <c r="DL36">
        <f t="shared" si="39"/>
        <v>0</v>
      </c>
      <c r="DM36">
        <f t="shared" si="40"/>
        <v>0</v>
      </c>
      <c r="DN36">
        <f t="shared" si="41"/>
        <v>0</v>
      </c>
      <c r="DO36">
        <f t="shared" si="42"/>
        <v>1</v>
      </c>
      <c r="DP36">
        <f t="shared" si="43"/>
        <v>1</v>
      </c>
      <c r="DQ36">
        <v>2</v>
      </c>
      <c r="DR36">
        <v>0</v>
      </c>
    </row>
    <row r="37" spans="1:162" x14ac:dyDescent="0.25">
      <c r="A37">
        <v>2</v>
      </c>
      <c r="B37" s="5">
        <v>11</v>
      </c>
      <c r="C37" t="s">
        <v>12</v>
      </c>
      <c r="D37">
        <v>3</v>
      </c>
      <c r="E37">
        <v>20</v>
      </c>
      <c r="F37">
        <v>8</v>
      </c>
      <c r="G37">
        <v>23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3</v>
      </c>
      <c r="O37">
        <v>1000</v>
      </c>
      <c r="P37">
        <v>2</v>
      </c>
      <c r="Q37" s="4">
        <v>500</v>
      </c>
      <c r="R37" s="2">
        <f t="shared" si="22"/>
        <v>500</v>
      </c>
      <c r="S37" s="2">
        <v>300</v>
      </c>
      <c r="T37" s="2">
        <v>1</v>
      </c>
      <c r="U37" s="2">
        <v>1</v>
      </c>
      <c r="V37" s="2">
        <v>0</v>
      </c>
      <c r="W37" s="2">
        <v>0</v>
      </c>
      <c r="X37" s="2">
        <f t="shared" si="23"/>
        <v>1</v>
      </c>
      <c r="Y37" s="2">
        <f t="shared" si="24"/>
        <v>0</v>
      </c>
      <c r="Z37" s="2">
        <f t="shared" si="25"/>
        <v>0</v>
      </c>
      <c r="AA37" s="2">
        <f t="shared" si="26"/>
        <v>1</v>
      </c>
      <c r="AB37" s="2">
        <f t="shared" si="27"/>
        <v>0</v>
      </c>
      <c r="AC37" s="2">
        <f t="shared" si="28"/>
        <v>0</v>
      </c>
      <c r="AD37">
        <v>1000</v>
      </c>
      <c r="AE37">
        <v>1000</v>
      </c>
      <c r="AF37">
        <v>0</v>
      </c>
      <c r="AG37" s="4">
        <v>500</v>
      </c>
      <c r="AH37" s="4">
        <f t="shared" si="29"/>
        <v>500</v>
      </c>
      <c r="AI37" s="2">
        <v>400</v>
      </c>
      <c r="AJ37" s="2">
        <v>0</v>
      </c>
      <c r="AK37" s="2">
        <v>1</v>
      </c>
      <c r="AL37" s="3">
        <v>1</v>
      </c>
      <c r="AM37" s="3">
        <v>1</v>
      </c>
      <c r="AN37" s="2">
        <f t="shared" si="30"/>
        <v>0</v>
      </c>
      <c r="AO37" s="2">
        <f t="shared" si="31"/>
        <v>1</v>
      </c>
      <c r="AP37" s="2">
        <f t="shared" si="32"/>
        <v>0</v>
      </c>
      <c r="AQ37" s="2">
        <f t="shared" si="33"/>
        <v>0</v>
      </c>
      <c r="AR37" s="2">
        <f t="shared" si="34"/>
        <v>0</v>
      </c>
      <c r="AS37" s="2">
        <f t="shared" si="35"/>
        <v>0</v>
      </c>
      <c r="AT37">
        <v>2000</v>
      </c>
      <c r="AU37">
        <v>0</v>
      </c>
      <c r="AV37">
        <v>1000</v>
      </c>
      <c r="AW37">
        <v>4</v>
      </c>
      <c r="AX37">
        <v>5</v>
      </c>
      <c r="AY37" s="1">
        <v>1</v>
      </c>
      <c r="AZ37">
        <v>1</v>
      </c>
      <c r="BA37">
        <v>2000</v>
      </c>
      <c r="BB37">
        <v>4800</v>
      </c>
      <c r="BC37">
        <v>5000</v>
      </c>
      <c r="BD37">
        <v>2</v>
      </c>
      <c r="BE37" t="s">
        <v>382</v>
      </c>
      <c r="BF37">
        <v>21</v>
      </c>
      <c r="BG37" s="20">
        <v>9.3000000000000007</v>
      </c>
      <c r="BH37">
        <v>52</v>
      </c>
      <c r="BI37">
        <v>0</v>
      </c>
      <c r="BJ37">
        <v>1</v>
      </c>
      <c r="BK37">
        <v>2</v>
      </c>
      <c r="BL37">
        <v>0</v>
      </c>
      <c r="BM37" t="s">
        <v>381</v>
      </c>
      <c r="BN37">
        <v>0</v>
      </c>
      <c r="BO37">
        <v>2</v>
      </c>
      <c r="BP37">
        <v>2</v>
      </c>
      <c r="BQ37">
        <v>0</v>
      </c>
      <c r="BS37">
        <v>1</v>
      </c>
      <c r="BT37">
        <v>60</v>
      </c>
      <c r="BU37">
        <v>0</v>
      </c>
      <c r="BV37">
        <v>2</v>
      </c>
      <c r="BW37">
        <v>2</v>
      </c>
      <c r="BY37">
        <v>1</v>
      </c>
      <c r="BZ37">
        <v>0</v>
      </c>
      <c r="CA37">
        <v>5</v>
      </c>
      <c r="CB37">
        <v>12</v>
      </c>
      <c r="CC37">
        <v>8</v>
      </c>
      <c r="CD37">
        <v>2</v>
      </c>
      <c r="CE37">
        <v>0</v>
      </c>
      <c r="CI37" t="s">
        <v>104</v>
      </c>
      <c r="CJ37" t="s">
        <v>9</v>
      </c>
      <c r="CK37">
        <v>0</v>
      </c>
      <c r="CM37">
        <v>0</v>
      </c>
      <c r="CO37">
        <v>1</v>
      </c>
      <c r="CP37" t="s">
        <v>379</v>
      </c>
      <c r="CQ37" t="s">
        <v>380</v>
      </c>
      <c r="CX37">
        <v>1</v>
      </c>
      <c r="CY37">
        <v>0</v>
      </c>
      <c r="CZ37">
        <v>1</v>
      </c>
      <c r="DA37">
        <v>1</v>
      </c>
      <c r="DB37" t="s">
        <v>379</v>
      </c>
      <c r="DC37">
        <v>2</v>
      </c>
      <c r="DD37">
        <v>2</v>
      </c>
      <c r="DE37">
        <v>0</v>
      </c>
      <c r="DF37">
        <v>0</v>
      </c>
      <c r="DG37">
        <v>0</v>
      </c>
      <c r="DH37">
        <v>0</v>
      </c>
      <c r="DI37">
        <f t="shared" si="36"/>
        <v>0</v>
      </c>
      <c r="DJ37">
        <f t="shared" si="37"/>
        <v>0</v>
      </c>
      <c r="DK37">
        <f t="shared" si="38"/>
        <v>0</v>
      </c>
      <c r="DL37">
        <f t="shared" si="39"/>
        <v>0</v>
      </c>
      <c r="DM37">
        <f t="shared" si="40"/>
        <v>0</v>
      </c>
      <c r="DN37">
        <f t="shared" si="41"/>
        <v>0</v>
      </c>
      <c r="DO37">
        <f t="shared" si="42"/>
        <v>0</v>
      </c>
      <c r="DP37">
        <f t="shared" si="43"/>
        <v>0</v>
      </c>
      <c r="DQ37">
        <v>1</v>
      </c>
      <c r="DS37">
        <v>1</v>
      </c>
    </row>
    <row r="38" spans="1:162" x14ac:dyDescent="0.25">
      <c r="A38">
        <v>2</v>
      </c>
      <c r="B38" s="5">
        <v>12</v>
      </c>
      <c r="C38" t="s">
        <v>6</v>
      </c>
      <c r="D38">
        <v>4</v>
      </c>
      <c r="E38">
        <v>26</v>
      </c>
      <c r="F38">
        <v>13</v>
      </c>
      <c r="G38">
        <v>24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O38">
        <v>1000</v>
      </c>
      <c r="P38">
        <v>1</v>
      </c>
      <c r="Q38" s="4">
        <v>500</v>
      </c>
      <c r="R38" s="2">
        <f t="shared" si="22"/>
        <v>500</v>
      </c>
      <c r="S38" s="2">
        <v>500</v>
      </c>
      <c r="T38" s="2">
        <v>1</v>
      </c>
      <c r="U38" s="2">
        <v>0</v>
      </c>
      <c r="V38" s="2">
        <v>0</v>
      </c>
      <c r="W38" s="2">
        <v>1</v>
      </c>
      <c r="X38" s="2">
        <f t="shared" si="23"/>
        <v>0</v>
      </c>
      <c r="Y38" s="2">
        <f t="shared" si="24"/>
        <v>0</v>
      </c>
      <c r="Z38" s="2">
        <f t="shared" si="25"/>
        <v>0</v>
      </c>
      <c r="AA38" s="2">
        <f t="shared" si="26"/>
        <v>0</v>
      </c>
      <c r="AB38" s="2">
        <f t="shared" si="27"/>
        <v>0</v>
      </c>
      <c r="AC38" s="2">
        <f t="shared" si="28"/>
        <v>0</v>
      </c>
      <c r="AD38">
        <v>1000</v>
      </c>
      <c r="AE38">
        <v>0</v>
      </c>
      <c r="AF38">
        <v>1000</v>
      </c>
      <c r="AG38" s="4">
        <v>1000</v>
      </c>
      <c r="AH38" s="4">
        <f t="shared" si="29"/>
        <v>0</v>
      </c>
      <c r="AI38" s="2">
        <v>500</v>
      </c>
      <c r="AJ38" s="2">
        <v>0</v>
      </c>
      <c r="AK38" s="2">
        <v>0</v>
      </c>
      <c r="AL38" s="3">
        <v>1</v>
      </c>
      <c r="AM38" s="3">
        <v>1</v>
      </c>
      <c r="AN38" s="2">
        <f t="shared" si="30"/>
        <v>0</v>
      </c>
      <c r="AO38" s="2">
        <f t="shared" si="31"/>
        <v>1</v>
      </c>
      <c r="AP38" s="2">
        <f t="shared" si="32"/>
        <v>0</v>
      </c>
      <c r="AQ38" s="2">
        <f t="shared" si="33"/>
        <v>0</v>
      </c>
      <c r="AR38" s="2">
        <f t="shared" si="34"/>
        <v>1</v>
      </c>
      <c r="AS38" s="2">
        <f t="shared" si="35"/>
        <v>0</v>
      </c>
      <c r="AT38">
        <v>2000</v>
      </c>
      <c r="AU38">
        <v>0</v>
      </c>
      <c r="AV38">
        <v>1000</v>
      </c>
      <c r="AW38">
        <v>2</v>
      </c>
      <c r="AX38">
        <v>5</v>
      </c>
      <c r="AY38" s="1">
        <v>1</v>
      </c>
      <c r="AZ38">
        <v>1</v>
      </c>
      <c r="BA38">
        <v>0</v>
      </c>
      <c r="BB38">
        <v>4000</v>
      </c>
      <c r="BC38">
        <v>4000</v>
      </c>
      <c r="BD38">
        <v>2</v>
      </c>
      <c r="BE38" t="s">
        <v>378</v>
      </c>
      <c r="BF38">
        <v>17</v>
      </c>
      <c r="BH38">
        <v>55</v>
      </c>
      <c r="BI38">
        <v>2</v>
      </c>
      <c r="BJ38">
        <v>1</v>
      </c>
      <c r="BK38">
        <v>1</v>
      </c>
      <c r="BL38" s="25">
        <v>3400</v>
      </c>
      <c r="BM38" t="s">
        <v>4</v>
      </c>
      <c r="BN38">
        <v>0</v>
      </c>
      <c r="BP38">
        <v>2</v>
      </c>
      <c r="BQ38">
        <v>1</v>
      </c>
      <c r="BS38">
        <v>2</v>
      </c>
      <c r="BV38">
        <v>1</v>
      </c>
      <c r="BW38">
        <v>4</v>
      </c>
      <c r="BY38">
        <v>1</v>
      </c>
      <c r="BZ38">
        <v>0</v>
      </c>
      <c r="CA38">
        <v>5</v>
      </c>
      <c r="CB38">
        <v>15</v>
      </c>
      <c r="CC38">
        <v>5</v>
      </c>
      <c r="CD38">
        <v>3</v>
      </c>
      <c r="CE38">
        <v>4</v>
      </c>
      <c r="CI38" t="s">
        <v>104</v>
      </c>
      <c r="CJ38" t="s">
        <v>78</v>
      </c>
      <c r="CK38">
        <v>0</v>
      </c>
      <c r="CM38">
        <v>1</v>
      </c>
      <c r="CN38" t="s">
        <v>377</v>
      </c>
      <c r="CO38">
        <v>1</v>
      </c>
      <c r="CQ38" t="s">
        <v>376</v>
      </c>
      <c r="CX38">
        <v>1</v>
      </c>
      <c r="CY38">
        <v>0</v>
      </c>
      <c r="CZ38">
        <v>1</v>
      </c>
      <c r="DA38">
        <v>1</v>
      </c>
      <c r="DB38">
        <v>1995</v>
      </c>
      <c r="DC38">
        <v>2</v>
      </c>
      <c r="DE38">
        <v>0</v>
      </c>
      <c r="DF38">
        <v>0</v>
      </c>
      <c r="DG38">
        <v>1</v>
      </c>
      <c r="DH38">
        <v>5</v>
      </c>
      <c r="DI38">
        <f t="shared" si="36"/>
        <v>1</v>
      </c>
      <c r="DJ38">
        <f t="shared" si="37"/>
        <v>0</v>
      </c>
      <c r="DK38">
        <f t="shared" si="38"/>
        <v>0</v>
      </c>
      <c r="DL38">
        <f t="shared" si="39"/>
        <v>0</v>
      </c>
      <c r="DM38">
        <f t="shared" si="40"/>
        <v>0</v>
      </c>
      <c r="DN38">
        <f t="shared" si="41"/>
        <v>0</v>
      </c>
      <c r="DO38">
        <f t="shared" si="42"/>
        <v>1</v>
      </c>
      <c r="DP38">
        <f t="shared" si="43"/>
        <v>1</v>
      </c>
      <c r="DQ38">
        <v>1</v>
      </c>
      <c r="DS38">
        <v>1</v>
      </c>
    </row>
    <row r="39" spans="1:162" x14ac:dyDescent="0.25">
      <c r="A39">
        <v>2</v>
      </c>
      <c r="B39" s="5">
        <v>13</v>
      </c>
      <c r="C39" t="s">
        <v>12</v>
      </c>
      <c r="D39">
        <v>3</v>
      </c>
      <c r="E39">
        <v>21</v>
      </c>
      <c r="F39">
        <v>12</v>
      </c>
      <c r="G39">
        <v>25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4</v>
      </c>
      <c r="O39">
        <v>3000</v>
      </c>
      <c r="P39">
        <v>2</v>
      </c>
      <c r="Q39" s="4">
        <v>500</v>
      </c>
      <c r="R39" s="2">
        <f t="shared" si="22"/>
        <v>500</v>
      </c>
      <c r="S39" s="2">
        <v>500</v>
      </c>
      <c r="T39" s="2">
        <v>1</v>
      </c>
      <c r="U39" s="2">
        <v>1</v>
      </c>
      <c r="V39" s="2">
        <v>1</v>
      </c>
      <c r="W39" s="2">
        <v>1</v>
      </c>
      <c r="X39" s="2">
        <f t="shared" si="23"/>
        <v>0</v>
      </c>
      <c r="Y39" s="2">
        <f t="shared" si="24"/>
        <v>0</v>
      </c>
      <c r="Z39" s="2">
        <f t="shared" si="25"/>
        <v>1</v>
      </c>
      <c r="AA39" s="2">
        <f t="shared" si="26"/>
        <v>0</v>
      </c>
      <c r="AB39" s="2">
        <f t="shared" si="27"/>
        <v>0</v>
      </c>
      <c r="AC39" s="2">
        <f t="shared" si="28"/>
        <v>0</v>
      </c>
      <c r="AD39">
        <v>1000</v>
      </c>
      <c r="AE39">
        <v>1000</v>
      </c>
      <c r="AF39">
        <v>1000</v>
      </c>
      <c r="AG39" s="4">
        <v>500</v>
      </c>
      <c r="AH39" s="4">
        <f t="shared" si="29"/>
        <v>500</v>
      </c>
      <c r="AI39" s="2">
        <v>0</v>
      </c>
      <c r="AJ39" s="2">
        <v>1</v>
      </c>
      <c r="AK39" s="2">
        <v>1</v>
      </c>
      <c r="AL39" s="3">
        <v>1</v>
      </c>
      <c r="AM39" s="3">
        <v>1</v>
      </c>
      <c r="AN39" s="2">
        <f t="shared" si="30"/>
        <v>0</v>
      </c>
      <c r="AO39" s="2">
        <f t="shared" si="31"/>
        <v>0</v>
      </c>
      <c r="AP39" s="2">
        <f t="shared" si="32"/>
        <v>1</v>
      </c>
      <c r="AQ39" s="2">
        <f t="shared" si="33"/>
        <v>0</v>
      </c>
      <c r="AR39" s="2">
        <f t="shared" si="34"/>
        <v>0</v>
      </c>
      <c r="AS39" s="2">
        <f t="shared" si="35"/>
        <v>0</v>
      </c>
      <c r="AT39">
        <v>1000</v>
      </c>
      <c r="AU39">
        <v>1000</v>
      </c>
      <c r="AV39">
        <v>1000</v>
      </c>
      <c r="AW39">
        <v>4</v>
      </c>
      <c r="AX39">
        <v>5</v>
      </c>
      <c r="AY39" s="1">
        <v>3</v>
      </c>
      <c r="AZ39">
        <v>0</v>
      </c>
      <c r="BA39">
        <v>2000</v>
      </c>
      <c r="BB39">
        <v>8000</v>
      </c>
      <c r="BC39">
        <v>8000</v>
      </c>
      <c r="BD39">
        <v>2</v>
      </c>
      <c r="BE39" t="s">
        <v>375</v>
      </c>
      <c r="BF39">
        <v>21</v>
      </c>
      <c r="BG39">
        <v>5</v>
      </c>
      <c r="BH39">
        <v>50</v>
      </c>
      <c r="BI39">
        <v>2</v>
      </c>
      <c r="BJ39">
        <v>1</v>
      </c>
      <c r="BK39">
        <v>1</v>
      </c>
      <c r="BL39">
        <v>15000</v>
      </c>
      <c r="BM39" t="s">
        <v>4</v>
      </c>
      <c r="BN39">
        <v>0</v>
      </c>
      <c r="BP39">
        <v>2</v>
      </c>
      <c r="BQ39">
        <v>0</v>
      </c>
      <c r="BS39">
        <v>1</v>
      </c>
      <c r="BT39">
        <v>30</v>
      </c>
      <c r="BU39">
        <v>0</v>
      </c>
      <c r="BV39">
        <v>1</v>
      </c>
      <c r="BW39">
        <v>1</v>
      </c>
      <c r="BY39">
        <v>0</v>
      </c>
      <c r="BZ39">
        <v>0</v>
      </c>
      <c r="CA39">
        <v>3</v>
      </c>
      <c r="CB39">
        <v>21</v>
      </c>
      <c r="CC39">
        <v>0</v>
      </c>
      <c r="CD39">
        <v>7</v>
      </c>
      <c r="CE39">
        <v>0</v>
      </c>
      <c r="CI39" t="s">
        <v>104</v>
      </c>
      <c r="CJ39" t="s">
        <v>78</v>
      </c>
      <c r="CK39">
        <v>0</v>
      </c>
      <c r="CM39">
        <v>1</v>
      </c>
      <c r="CN39" t="s">
        <v>374</v>
      </c>
      <c r="CO39">
        <v>1</v>
      </c>
      <c r="CP39">
        <v>1999</v>
      </c>
      <c r="CQ39" t="s">
        <v>61</v>
      </c>
      <c r="CR39">
        <v>1999</v>
      </c>
      <c r="CS39" t="s">
        <v>266</v>
      </c>
      <c r="CX39">
        <v>1</v>
      </c>
      <c r="CY39">
        <v>1</v>
      </c>
      <c r="CZ39">
        <v>1</v>
      </c>
      <c r="DA39">
        <v>1</v>
      </c>
      <c r="DB39">
        <v>1998</v>
      </c>
      <c r="DC39">
        <v>2</v>
      </c>
      <c r="DE39">
        <v>0</v>
      </c>
      <c r="DF39">
        <v>1</v>
      </c>
      <c r="DG39">
        <v>1</v>
      </c>
      <c r="DH39">
        <v>3</v>
      </c>
      <c r="DI39">
        <f t="shared" si="36"/>
        <v>0</v>
      </c>
      <c r="DJ39">
        <f t="shared" si="37"/>
        <v>0</v>
      </c>
      <c r="DK39">
        <f t="shared" si="38"/>
        <v>1</v>
      </c>
      <c r="DL39">
        <f t="shared" si="39"/>
        <v>0</v>
      </c>
      <c r="DM39">
        <f t="shared" si="40"/>
        <v>0</v>
      </c>
      <c r="DN39">
        <f t="shared" si="41"/>
        <v>0</v>
      </c>
      <c r="DO39">
        <f t="shared" si="42"/>
        <v>0</v>
      </c>
      <c r="DP39">
        <f t="shared" si="43"/>
        <v>1</v>
      </c>
      <c r="DQ39">
        <v>2</v>
      </c>
      <c r="DR39">
        <v>0</v>
      </c>
    </row>
    <row r="40" spans="1:162" x14ac:dyDescent="0.25">
      <c r="A40">
        <v>2</v>
      </c>
      <c r="B40" s="5">
        <v>14</v>
      </c>
      <c r="C40" t="s">
        <v>6</v>
      </c>
      <c r="D40">
        <v>4</v>
      </c>
      <c r="E40">
        <v>1</v>
      </c>
      <c r="F40">
        <v>15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6</v>
      </c>
      <c r="O40">
        <v>3000</v>
      </c>
      <c r="P40">
        <v>1</v>
      </c>
      <c r="Q40" s="4">
        <v>900</v>
      </c>
      <c r="R40" s="2">
        <f t="shared" si="22"/>
        <v>100</v>
      </c>
      <c r="S40" s="2">
        <v>1000</v>
      </c>
      <c r="T40" s="2">
        <v>1</v>
      </c>
      <c r="U40" s="2">
        <v>0</v>
      </c>
      <c r="V40" s="2">
        <v>1</v>
      </c>
      <c r="W40" s="2">
        <v>1</v>
      </c>
      <c r="X40" s="2">
        <f t="shared" si="23"/>
        <v>0</v>
      </c>
      <c r="Y40" s="2">
        <f t="shared" si="24"/>
        <v>1</v>
      </c>
      <c r="Z40" s="2">
        <f t="shared" si="25"/>
        <v>0</v>
      </c>
      <c r="AA40" s="2">
        <f t="shared" si="26"/>
        <v>0</v>
      </c>
      <c r="AB40" s="2">
        <f t="shared" si="27"/>
        <v>0</v>
      </c>
      <c r="AC40" s="2">
        <f t="shared" si="28"/>
        <v>0</v>
      </c>
      <c r="AD40">
        <v>1000</v>
      </c>
      <c r="AE40">
        <v>0</v>
      </c>
      <c r="AF40">
        <v>1000</v>
      </c>
      <c r="AG40" s="4">
        <v>500</v>
      </c>
      <c r="AH40" s="4">
        <f t="shared" si="29"/>
        <v>500</v>
      </c>
      <c r="AI40" s="2">
        <v>0</v>
      </c>
      <c r="AJ40" s="2">
        <v>1</v>
      </c>
      <c r="AK40" s="2">
        <v>0</v>
      </c>
      <c r="AL40" s="3">
        <v>1</v>
      </c>
      <c r="AM40" s="3">
        <v>1</v>
      </c>
      <c r="AN40" s="2">
        <f t="shared" si="30"/>
        <v>0</v>
      </c>
      <c r="AO40" s="2">
        <f t="shared" si="31"/>
        <v>1</v>
      </c>
      <c r="AP40" s="2">
        <f t="shared" si="32"/>
        <v>0</v>
      </c>
      <c r="AQ40" s="2">
        <f t="shared" si="33"/>
        <v>0</v>
      </c>
      <c r="AR40" s="2">
        <f t="shared" si="34"/>
        <v>0</v>
      </c>
      <c r="AS40" s="2">
        <f t="shared" si="35"/>
        <v>0</v>
      </c>
      <c r="AT40">
        <v>1000</v>
      </c>
      <c r="AU40">
        <v>1000</v>
      </c>
      <c r="AV40">
        <v>1000</v>
      </c>
      <c r="AW40">
        <v>7</v>
      </c>
      <c r="AX40">
        <v>2</v>
      </c>
      <c r="AY40" s="1">
        <v>2</v>
      </c>
      <c r="AZ40">
        <v>0</v>
      </c>
      <c r="BA40">
        <v>3500</v>
      </c>
      <c r="BB40">
        <v>10400</v>
      </c>
      <c r="BC40">
        <v>11000</v>
      </c>
      <c r="BD40">
        <v>2</v>
      </c>
      <c r="BE40" t="s">
        <v>373</v>
      </c>
      <c r="BF40">
        <v>21</v>
      </c>
      <c r="BG40">
        <v>7</v>
      </c>
      <c r="BH40">
        <v>55</v>
      </c>
      <c r="BI40">
        <v>2</v>
      </c>
      <c r="BJ40">
        <v>1</v>
      </c>
      <c r="BK40">
        <v>3</v>
      </c>
      <c r="BL40" s="25">
        <v>0</v>
      </c>
      <c r="BM40" t="s">
        <v>372</v>
      </c>
      <c r="BN40">
        <v>0</v>
      </c>
      <c r="BP40">
        <v>2</v>
      </c>
      <c r="BQ40">
        <v>1</v>
      </c>
      <c r="BS40">
        <v>1</v>
      </c>
      <c r="BT40">
        <v>10</v>
      </c>
      <c r="BU40">
        <v>0</v>
      </c>
      <c r="BV40">
        <v>2</v>
      </c>
      <c r="BW40">
        <v>20</v>
      </c>
      <c r="BY40">
        <v>0</v>
      </c>
      <c r="BZ40">
        <v>0</v>
      </c>
      <c r="CA40">
        <v>4</v>
      </c>
      <c r="CB40">
        <v>12</v>
      </c>
      <c r="CC40">
        <v>3</v>
      </c>
      <c r="CD40">
        <v>4</v>
      </c>
      <c r="CE40">
        <v>5</v>
      </c>
      <c r="CI40" t="s">
        <v>104</v>
      </c>
      <c r="CJ40" t="s">
        <v>78</v>
      </c>
      <c r="CK40">
        <v>0</v>
      </c>
      <c r="CM40">
        <v>0</v>
      </c>
      <c r="CO40">
        <v>1</v>
      </c>
      <c r="CP40">
        <v>1998</v>
      </c>
      <c r="CQ40" t="s">
        <v>371</v>
      </c>
      <c r="CR40">
        <v>1998</v>
      </c>
      <c r="CS40" t="s">
        <v>151</v>
      </c>
      <c r="CX40">
        <v>1</v>
      </c>
      <c r="CY40">
        <v>0</v>
      </c>
      <c r="CZ40">
        <v>0</v>
      </c>
      <c r="DA40">
        <v>1</v>
      </c>
      <c r="DB40">
        <v>1998</v>
      </c>
      <c r="DC40">
        <v>2</v>
      </c>
      <c r="DE40">
        <v>0</v>
      </c>
      <c r="DF40">
        <v>0</v>
      </c>
      <c r="DG40">
        <v>0</v>
      </c>
      <c r="DI40">
        <f t="shared" si="36"/>
        <v>0</v>
      </c>
      <c r="DJ40">
        <f t="shared" si="37"/>
        <v>0</v>
      </c>
      <c r="DK40">
        <f t="shared" si="38"/>
        <v>0</v>
      </c>
      <c r="DL40">
        <f t="shared" si="39"/>
        <v>0</v>
      </c>
      <c r="DM40">
        <f t="shared" si="40"/>
        <v>0</v>
      </c>
      <c r="DN40">
        <f t="shared" si="41"/>
        <v>0</v>
      </c>
      <c r="DO40">
        <f t="shared" si="42"/>
        <v>0</v>
      </c>
      <c r="DP40">
        <f t="shared" si="43"/>
        <v>0</v>
      </c>
      <c r="DQ40">
        <v>1</v>
      </c>
      <c r="DS40">
        <v>0</v>
      </c>
    </row>
    <row r="41" spans="1:162" x14ac:dyDescent="0.25">
      <c r="A41">
        <v>2</v>
      </c>
      <c r="B41" s="5">
        <v>15</v>
      </c>
      <c r="C41" t="s">
        <v>12</v>
      </c>
      <c r="D41">
        <v>3</v>
      </c>
      <c r="E41">
        <v>4</v>
      </c>
      <c r="F41">
        <v>14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1000</v>
      </c>
      <c r="P41">
        <v>2</v>
      </c>
      <c r="Q41" s="4">
        <v>500</v>
      </c>
      <c r="R41" s="2">
        <f t="shared" si="22"/>
        <v>500</v>
      </c>
      <c r="S41" s="2">
        <v>500</v>
      </c>
      <c r="T41" s="2">
        <v>1</v>
      </c>
      <c r="U41" s="2">
        <v>1</v>
      </c>
      <c r="V41" s="2">
        <v>0</v>
      </c>
      <c r="W41" s="2">
        <v>0</v>
      </c>
      <c r="X41" s="2">
        <f t="shared" si="23"/>
        <v>1</v>
      </c>
      <c r="Y41" s="2">
        <f t="shared" si="24"/>
        <v>0</v>
      </c>
      <c r="Z41" s="2">
        <f t="shared" si="25"/>
        <v>0</v>
      </c>
      <c r="AA41" s="2">
        <f t="shared" si="26"/>
        <v>1</v>
      </c>
      <c r="AB41" s="2">
        <f t="shared" si="27"/>
        <v>0</v>
      </c>
      <c r="AC41" s="2">
        <f t="shared" si="28"/>
        <v>0</v>
      </c>
      <c r="AD41">
        <v>1000</v>
      </c>
      <c r="AE41">
        <v>1000</v>
      </c>
      <c r="AF41">
        <v>1000</v>
      </c>
      <c r="AG41" s="4">
        <v>1000</v>
      </c>
      <c r="AH41" s="4">
        <f t="shared" si="29"/>
        <v>0</v>
      </c>
      <c r="AI41" s="2">
        <v>500</v>
      </c>
      <c r="AJ41" s="2">
        <v>1</v>
      </c>
      <c r="AK41" s="2">
        <v>0</v>
      </c>
      <c r="AL41" s="3">
        <v>1</v>
      </c>
      <c r="AM41" s="3">
        <v>1</v>
      </c>
      <c r="AN41" s="2">
        <f t="shared" si="30"/>
        <v>0</v>
      </c>
      <c r="AO41" s="2">
        <f t="shared" si="31"/>
        <v>1</v>
      </c>
      <c r="AP41" s="2">
        <f t="shared" si="32"/>
        <v>0</v>
      </c>
      <c r="AQ41" s="2">
        <f t="shared" si="33"/>
        <v>0</v>
      </c>
      <c r="AR41" s="2">
        <f t="shared" si="34"/>
        <v>0</v>
      </c>
      <c r="AS41" s="2">
        <f t="shared" si="35"/>
        <v>0</v>
      </c>
      <c r="AT41">
        <v>1000</v>
      </c>
      <c r="AU41">
        <v>1000</v>
      </c>
      <c r="AV41">
        <v>1000</v>
      </c>
      <c r="AW41">
        <v>5</v>
      </c>
      <c r="AX41">
        <v>4</v>
      </c>
      <c r="AY41" s="1">
        <v>2</v>
      </c>
      <c r="AZ41">
        <v>0</v>
      </c>
      <c r="BA41">
        <v>2500</v>
      </c>
      <c r="BB41">
        <v>6500</v>
      </c>
      <c r="BC41">
        <v>7000</v>
      </c>
      <c r="BD41">
        <v>2</v>
      </c>
      <c r="BE41" t="s">
        <v>370</v>
      </c>
      <c r="BF41">
        <v>18</v>
      </c>
      <c r="BG41">
        <v>3.2</v>
      </c>
      <c r="BH41">
        <v>60</v>
      </c>
      <c r="BI41">
        <v>2</v>
      </c>
      <c r="BJ41">
        <v>1</v>
      </c>
      <c r="BK41">
        <v>2</v>
      </c>
      <c r="BL41" s="25">
        <v>3800</v>
      </c>
      <c r="BM41" t="s">
        <v>58</v>
      </c>
      <c r="BN41">
        <v>0</v>
      </c>
      <c r="BP41">
        <v>2</v>
      </c>
      <c r="BQ41">
        <v>0</v>
      </c>
      <c r="BS41">
        <v>2</v>
      </c>
      <c r="BV41">
        <v>2</v>
      </c>
      <c r="BW41">
        <v>2</v>
      </c>
      <c r="BY41">
        <v>0</v>
      </c>
      <c r="BZ41">
        <v>0</v>
      </c>
      <c r="CA41">
        <v>4</v>
      </c>
      <c r="CB41">
        <v>12</v>
      </c>
      <c r="CC41">
        <v>4</v>
      </c>
      <c r="CD41">
        <v>3</v>
      </c>
      <c r="CE41">
        <v>5</v>
      </c>
      <c r="CI41" t="s">
        <v>79</v>
      </c>
      <c r="CJ41" t="s">
        <v>78</v>
      </c>
      <c r="CK41">
        <v>0</v>
      </c>
      <c r="CM41">
        <v>1</v>
      </c>
      <c r="CN41" t="s">
        <v>369</v>
      </c>
      <c r="CO41">
        <v>1</v>
      </c>
      <c r="CP41" t="s">
        <v>368</v>
      </c>
      <c r="CQ41" t="s">
        <v>68</v>
      </c>
      <c r="CX41">
        <v>1</v>
      </c>
      <c r="CY41">
        <v>1</v>
      </c>
      <c r="CZ41">
        <v>1</v>
      </c>
      <c r="DA41">
        <v>1</v>
      </c>
      <c r="DB41">
        <v>1991</v>
      </c>
      <c r="DC41">
        <v>2</v>
      </c>
      <c r="DE41">
        <v>0</v>
      </c>
      <c r="DF41">
        <v>0</v>
      </c>
      <c r="DG41">
        <v>1</v>
      </c>
      <c r="DH41">
        <v>4</v>
      </c>
      <c r="DI41">
        <f t="shared" si="36"/>
        <v>0</v>
      </c>
      <c r="DJ41">
        <f t="shared" si="37"/>
        <v>1</v>
      </c>
      <c r="DK41">
        <f t="shared" si="38"/>
        <v>0</v>
      </c>
      <c r="DL41">
        <f t="shared" si="39"/>
        <v>0</v>
      </c>
      <c r="DM41">
        <f t="shared" si="40"/>
        <v>0</v>
      </c>
      <c r="DN41">
        <f t="shared" si="41"/>
        <v>0</v>
      </c>
      <c r="DO41">
        <f t="shared" si="42"/>
        <v>1</v>
      </c>
      <c r="DP41">
        <f t="shared" si="43"/>
        <v>1</v>
      </c>
      <c r="DQ41">
        <v>2</v>
      </c>
      <c r="DR41">
        <v>0</v>
      </c>
    </row>
    <row r="42" spans="1:162" x14ac:dyDescent="0.25">
      <c r="A42">
        <v>2</v>
      </c>
      <c r="B42" s="5">
        <v>16</v>
      </c>
      <c r="C42" t="s">
        <v>12</v>
      </c>
      <c r="D42">
        <v>3</v>
      </c>
      <c r="E42">
        <v>6</v>
      </c>
      <c r="F42">
        <v>19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</v>
      </c>
      <c r="O42">
        <v>3000</v>
      </c>
      <c r="P42">
        <v>1</v>
      </c>
      <c r="Q42" s="4">
        <v>500</v>
      </c>
      <c r="R42" s="2">
        <f t="shared" si="22"/>
        <v>500</v>
      </c>
      <c r="S42" s="2">
        <v>400</v>
      </c>
      <c r="T42" s="2">
        <v>1</v>
      </c>
      <c r="U42" s="2">
        <v>1</v>
      </c>
      <c r="V42" s="2">
        <v>0</v>
      </c>
      <c r="W42" s="2">
        <v>1</v>
      </c>
      <c r="X42" s="2">
        <f t="shared" si="23"/>
        <v>1</v>
      </c>
      <c r="Y42" s="2">
        <f t="shared" si="24"/>
        <v>0</v>
      </c>
      <c r="Z42" s="2">
        <f t="shared" si="25"/>
        <v>0</v>
      </c>
      <c r="AA42" s="2">
        <f t="shared" si="26"/>
        <v>0</v>
      </c>
      <c r="AB42" s="2">
        <f t="shared" si="27"/>
        <v>0</v>
      </c>
      <c r="AC42" s="2">
        <f t="shared" si="28"/>
        <v>0</v>
      </c>
      <c r="AD42">
        <v>1000</v>
      </c>
      <c r="AE42">
        <v>1000</v>
      </c>
      <c r="AF42">
        <v>0</v>
      </c>
      <c r="AG42" s="4">
        <v>1000</v>
      </c>
      <c r="AH42" s="4">
        <f t="shared" si="29"/>
        <v>0</v>
      </c>
      <c r="AI42" s="2">
        <v>500</v>
      </c>
      <c r="AJ42" s="2">
        <v>1</v>
      </c>
      <c r="AK42" s="2">
        <v>1</v>
      </c>
      <c r="AL42" s="3">
        <v>1</v>
      </c>
      <c r="AM42" s="3">
        <v>1</v>
      </c>
      <c r="AN42" s="2">
        <f t="shared" si="30"/>
        <v>0</v>
      </c>
      <c r="AO42" s="2">
        <f t="shared" si="31"/>
        <v>0</v>
      </c>
      <c r="AP42" s="2">
        <f t="shared" si="32"/>
        <v>1</v>
      </c>
      <c r="AQ42" s="2">
        <f t="shared" si="33"/>
        <v>0</v>
      </c>
      <c r="AR42" s="2">
        <f t="shared" si="34"/>
        <v>0</v>
      </c>
      <c r="AS42" s="2">
        <f t="shared" si="35"/>
        <v>0</v>
      </c>
      <c r="AT42">
        <v>1000</v>
      </c>
      <c r="AU42">
        <v>1000</v>
      </c>
      <c r="AV42">
        <v>1000</v>
      </c>
      <c r="AW42">
        <v>4</v>
      </c>
      <c r="AX42">
        <v>5</v>
      </c>
      <c r="AY42" s="1">
        <v>1</v>
      </c>
      <c r="AZ42">
        <v>0</v>
      </c>
      <c r="BA42">
        <v>2000</v>
      </c>
      <c r="BB42">
        <v>6900</v>
      </c>
      <c r="BC42">
        <v>7000</v>
      </c>
      <c r="BD42">
        <v>2</v>
      </c>
      <c r="BE42" t="s">
        <v>367</v>
      </c>
      <c r="BF42">
        <v>20</v>
      </c>
      <c r="BG42">
        <v>4.5</v>
      </c>
      <c r="BH42">
        <v>50</v>
      </c>
      <c r="BI42">
        <v>1</v>
      </c>
      <c r="BJ42">
        <v>1</v>
      </c>
      <c r="BK42">
        <v>1</v>
      </c>
      <c r="BL42" s="25">
        <v>0</v>
      </c>
      <c r="BM42" t="s">
        <v>366</v>
      </c>
      <c r="BN42">
        <v>0</v>
      </c>
      <c r="BP42">
        <v>2</v>
      </c>
      <c r="BQ42">
        <v>0</v>
      </c>
      <c r="BS42">
        <v>1</v>
      </c>
      <c r="BT42">
        <v>30</v>
      </c>
      <c r="BU42">
        <v>0</v>
      </c>
      <c r="BV42">
        <v>2</v>
      </c>
      <c r="BW42">
        <v>1</v>
      </c>
      <c r="BY42">
        <v>0</v>
      </c>
      <c r="BZ42">
        <v>0</v>
      </c>
      <c r="CA42">
        <v>5</v>
      </c>
      <c r="CB42">
        <v>15</v>
      </c>
      <c r="CC42">
        <v>4</v>
      </c>
      <c r="CD42">
        <v>8</v>
      </c>
      <c r="CE42">
        <v>3</v>
      </c>
      <c r="CI42" t="s">
        <v>104</v>
      </c>
      <c r="CJ42" t="s">
        <v>78</v>
      </c>
      <c r="CK42">
        <v>0</v>
      </c>
      <c r="CM42">
        <v>0</v>
      </c>
      <c r="CO42">
        <v>1</v>
      </c>
      <c r="CP42">
        <v>1999</v>
      </c>
      <c r="CQ42" t="s">
        <v>31</v>
      </c>
      <c r="CX42">
        <v>1</v>
      </c>
      <c r="CY42">
        <v>1</v>
      </c>
      <c r="CZ42">
        <v>1</v>
      </c>
      <c r="DA42">
        <v>1</v>
      </c>
      <c r="DB42" t="s">
        <v>341</v>
      </c>
      <c r="DC42">
        <v>2</v>
      </c>
      <c r="DE42">
        <v>0</v>
      </c>
      <c r="DF42">
        <v>0</v>
      </c>
      <c r="DG42">
        <v>0</v>
      </c>
      <c r="DI42">
        <f t="shared" si="36"/>
        <v>0</v>
      </c>
      <c r="DJ42">
        <f t="shared" si="37"/>
        <v>0</v>
      </c>
      <c r="DK42">
        <f t="shared" si="38"/>
        <v>0</v>
      </c>
      <c r="DL42">
        <f t="shared" si="39"/>
        <v>0</v>
      </c>
      <c r="DM42">
        <f t="shared" si="40"/>
        <v>0</v>
      </c>
      <c r="DN42">
        <f t="shared" si="41"/>
        <v>0</v>
      </c>
      <c r="DO42">
        <f t="shared" si="42"/>
        <v>0</v>
      </c>
      <c r="DP42">
        <f t="shared" si="43"/>
        <v>0</v>
      </c>
      <c r="DQ42">
        <v>2</v>
      </c>
      <c r="DR42">
        <v>0</v>
      </c>
    </row>
    <row r="43" spans="1:162" x14ac:dyDescent="0.25">
      <c r="A43">
        <v>2</v>
      </c>
      <c r="B43" s="5">
        <v>17</v>
      </c>
      <c r="C43" t="s">
        <v>12</v>
      </c>
      <c r="D43">
        <v>3</v>
      </c>
      <c r="E43">
        <v>9</v>
      </c>
      <c r="F43">
        <v>22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</v>
      </c>
      <c r="O43">
        <v>3000</v>
      </c>
      <c r="P43">
        <v>2</v>
      </c>
      <c r="Q43" s="4">
        <v>500</v>
      </c>
      <c r="R43" s="2">
        <f t="shared" si="22"/>
        <v>500</v>
      </c>
      <c r="S43" s="2">
        <v>500</v>
      </c>
      <c r="T43" s="2">
        <v>1</v>
      </c>
      <c r="U43" s="2">
        <v>1</v>
      </c>
      <c r="V43" s="2">
        <v>1</v>
      </c>
      <c r="W43" s="2">
        <v>1</v>
      </c>
      <c r="X43" s="2">
        <f t="shared" si="23"/>
        <v>0</v>
      </c>
      <c r="Y43" s="2">
        <f t="shared" si="24"/>
        <v>0</v>
      </c>
      <c r="Z43" s="2">
        <f t="shared" si="25"/>
        <v>1</v>
      </c>
      <c r="AA43" s="2">
        <f t="shared" si="26"/>
        <v>0</v>
      </c>
      <c r="AB43" s="2">
        <f t="shared" si="27"/>
        <v>0</v>
      </c>
      <c r="AC43" s="2">
        <f t="shared" si="28"/>
        <v>0</v>
      </c>
      <c r="AD43">
        <v>1000</v>
      </c>
      <c r="AE43">
        <v>1000</v>
      </c>
      <c r="AF43">
        <v>0</v>
      </c>
      <c r="AG43" s="4">
        <v>500</v>
      </c>
      <c r="AH43" s="4">
        <f t="shared" si="29"/>
        <v>500</v>
      </c>
      <c r="AI43" s="2">
        <v>400</v>
      </c>
      <c r="AJ43" s="2">
        <v>1</v>
      </c>
      <c r="AK43" s="2">
        <v>1</v>
      </c>
      <c r="AL43" s="3">
        <v>1</v>
      </c>
      <c r="AM43" s="3">
        <v>0</v>
      </c>
      <c r="AN43" s="2">
        <f t="shared" si="30"/>
        <v>1</v>
      </c>
      <c r="AO43" s="2">
        <f t="shared" si="31"/>
        <v>0</v>
      </c>
      <c r="AP43" s="2">
        <f t="shared" si="32"/>
        <v>0</v>
      </c>
      <c r="AQ43" s="2">
        <f t="shared" si="33"/>
        <v>0</v>
      </c>
      <c r="AR43" s="2">
        <f t="shared" si="34"/>
        <v>0</v>
      </c>
      <c r="AS43" s="2">
        <f t="shared" si="35"/>
        <v>0</v>
      </c>
      <c r="AT43">
        <v>1000</v>
      </c>
      <c r="AU43">
        <v>1000</v>
      </c>
      <c r="AV43">
        <v>1000</v>
      </c>
      <c r="AW43">
        <v>8</v>
      </c>
      <c r="AX43">
        <v>1</v>
      </c>
      <c r="AY43" s="1">
        <v>1</v>
      </c>
      <c r="AZ43">
        <v>0</v>
      </c>
      <c r="BA43">
        <v>4000</v>
      </c>
      <c r="BB43">
        <v>9000</v>
      </c>
      <c r="BC43">
        <v>9000</v>
      </c>
      <c r="BD43">
        <v>2</v>
      </c>
      <c r="BE43" t="s">
        <v>365</v>
      </c>
      <c r="BF43">
        <v>21</v>
      </c>
      <c r="BG43">
        <v>6</v>
      </c>
      <c r="BH43">
        <v>55</v>
      </c>
      <c r="BI43">
        <v>2</v>
      </c>
      <c r="BJ43">
        <v>1</v>
      </c>
      <c r="BK43">
        <v>3</v>
      </c>
      <c r="BL43" s="25">
        <v>20000</v>
      </c>
      <c r="BM43" t="s">
        <v>4</v>
      </c>
      <c r="BN43">
        <v>0</v>
      </c>
      <c r="BO43">
        <v>2</v>
      </c>
      <c r="BP43">
        <v>2</v>
      </c>
      <c r="BQ43">
        <v>0</v>
      </c>
      <c r="BS43">
        <v>1</v>
      </c>
      <c r="BT43">
        <v>90</v>
      </c>
      <c r="BU43">
        <v>0</v>
      </c>
      <c r="BV43">
        <v>3</v>
      </c>
      <c r="BW43">
        <v>3</v>
      </c>
      <c r="BY43">
        <v>1</v>
      </c>
      <c r="BZ43">
        <v>0</v>
      </c>
      <c r="CA43">
        <v>5</v>
      </c>
      <c r="CB43">
        <v>15</v>
      </c>
      <c r="CC43">
        <v>4</v>
      </c>
      <c r="CD43">
        <v>2</v>
      </c>
      <c r="CE43">
        <v>9</v>
      </c>
      <c r="CI43" t="s">
        <v>104</v>
      </c>
      <c r="CJ43" t="s">
        <v>78</v>
      </c>
      <c r="CK43">
        <v>0</v>
      </c>
      <c r="CM43">
        <v>0</v>
      </c>
      <c r="CO43">
        <v>1</v>
      </c>
      <c r="CP43">
        <v>1999</v>
      </c>
      <c r="CQ43" t="s">
        <v>364</v>
      </c>
      <c r="CX43">
        <v>1</v>
      </c>
      <c r="CY43">
        <v>1</v>
      </c>
      <c r="CZ43">
        <v>1</v>
      </c>
      <c r="DA43">
        <v>1</v>
      </c>
      <c r="DB43">
        <v>1999</v>
      </c>
      <c r="DC43">
        <v>2</v>
      </c>
      <c r="DE43">
        <v>0</v>
      </c>
      <c r="DF43">
        <v>0</v>
      </c>
      <c r="DG43">
        <v>0</v>
      </c>
      <c r="DI43">
        <f t="shared" si="36"/>
        <v>0</v>
      </c>
      <c r="DJ43">
        <f t="shared" si="37"/>
        <v>0</v>
      </c>
      <c r="DK43">
        <f t="shared" si="38"/>
        <v>0</v>
      </c>
      <c r="DL43">
        <f t="shared" si="39"/>
        <v>0</v>
      </c>
      <c r="DM43">
        <f t="shared" si="40"/>
        <v>0</v>
      </c>
      <c r="DN43">
        <f t="shared" si="41"/>
        <v>0</v>
      </c>
      <c r="DO43">
        <f t="shared" si="42"/>
        <v>0</v>
      </c>
      <c r="DP43">
        <f t="shared" si="43"/>
        <v>0</v>
      </c>
      <c r="DQ43">
        <v>1</v>
      </c>
      <c r="DS43">
        <v>0</v>
      </c>
    </row>
    <row r="44" spans="1:162" x14ac:dyDescent="0.25">
      <c r="A44">
        <v>2</v>
      </c>
      <c r="B44" s="5">
        <v>18</v>
      </c>
      <c r="C44" t="s">
        <v>12</v>
      </c>
      <c r="D44">
        <v>3</v>
      </c>
      <c r="E44">
        <v>10</v>
      </c>
      <c r="F44">
        <v>23</v>
      </c>
      <c r="G44">
        <v>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</v>
      </c>
      <c r="O44">
        <v>3000</v>
      </c>
      <c r="P44">
        <v>1</v>
      </c>
      <c r="Q44" s="4">
        <v>500</v>
      </c>
      <c r="R44" s="2">
        <f t="shared" si="22"/>
        <v>500</v>
      </c>
      <c r="S44" s="2">
        <v>500</v>
      </c>
      <c r="T44" s="2">
        <v>1</v>
      </c>
      <c r="U44" s="2">
        <v>0</v>
      </c>
      <c r="V44" s="2">
        <v>1</v>
      </c>
      <c r="W44" s="2">
        <v>1</v>
      </c>
      <c r="X44" s="2">
        <f t="shared" si="23"/>
        <v>0</v>
      </c>
      <c r="Y44" s="2">
        <f t="shared" si="24"/>
        <v>1</v>
      </c>
      <c r="Z44" s="2">
        <f t="shared" si="25"/>
        <v>0</v>
      </c>
      <c r="AA44" s="2">
        <f t="shared" si="26"/>
        <v>0</v>
      </c>
      <c r="AB44" s="2">
        <f t="shared" si="27"/>
        <v>0</v>
      </c>
      <c r="AC44" s="2">
        <f t="shared" si="28"/>
        <v>0</v>
      </c>
      <c r="AD44">
        <v>1000</v>
      </c>
      <c r="AE44">
        <v>0</v>
      </c>
      <c r="AF44">
        <v>1000</v>
      </c>
      <c r="AG44" s="4">
        <v>500</v>
      </c>
      <c r="AH44" s="4">
        <f t="shared" si="29"/>
        <v>500</v>
      </c>
      <c r="AI44" s="2">
        <v>500</v>
      </c>
      <c r="AJ44" s="2">
        <v>1</v>
      </c>
      <c r="AK44" s="2">
        <v>0</v>
      </c>
      <c r="AL44" s="3">
        <v>1</v>
      </c>
      <c r="AM44" s="3">
        <v>1</v>
      </c>
      <c r="AN44" s="2">
        <f t="shared" si="30"/>
        <v>0</v>
      </c>
      <c r="AO44" s="2">
        <f t="shared" si="31"/>
        <v>1</v>
      </c>
      <c r="AP44" s="2">
        <f t="shared" si="32"/>
        <v>0</v>
      </c>
      <c r="AQ44" s="2">
        <f t="shared" si="33"/>
        <v>0</v>
      </c>
      <c r="AR44" s="2">
        <f t="shared" si="34"/>
        <v>0</v>
      </c>
      <c r="AS44" s="2">
        <f t="shared" si="35"/>
        <v>0</v>
      </c>
      <c r="AT44">
        <v>1000</v>
      </c>
      <c r="AU44">
        <v>1000</v>
      </c>
      <c r="AV44">
        <v>1000</v>
      </c>
      <c r="AW44">
        <v>4</v>
      </c>
      <c r="AX44">
        <v>5</v>
      </c>
      <c r="AY44" s="1">
        <v>1</v>
      </c>
      <c r="AZ44">
        <v>1</v>
      </c>
      <c r="BA44">
        <v>0</v>
      </c>
      <c r="BB44">
        <v>6000</v>
      </c>
      <c r="BC44">
        <v>6000</v>
      </c>
      <c r="BD44">
        <v>2</v>
      </c>
      <c r="BE44" t="s">
        <v>363</v>
      </c>
      <c r="BF44">
        <v>19</v>
      </c>
      <c r="BG44">
        <v>4.5</v>
      </c>
      <c r="BH44">
        <v>40</v>
      </c>
      <c r="BI44">
        <v>2</v>
      </c>
      <c r="BJ44">
        <v>1</v>
      </c>
      <c r="BK44">
        <v>3</v>
      </c>
      <c r="BL44" s="25">
        <v>0</v>
      </c>
      <c r="BM44" t="s">
        <v>47</v>
      </c>
      <c r="BN44">
        <v>0</v>
      </c>
      <c r="BP44">
        <v>2</v>
      </c>
      <c r="BQ44">
        <v>0</v>
      </c>
      <c r="BS44">
        <v>1</v>
      </c>
      <c r="BT44">
        <v>45</v>
      </c>
      <c r="BU44">
        <v>0</v>
      </c>
      <c r="BV44">
        <v>2</v>
      </c>
      <c r="BW44">
        <v>2</v>
      </c>
      <c r="BY44">
        <v>0</v>
      </c>
      <c r="BZ44">
        <v>0</v>
      </c>
      <c r="CA44">
        <v>5</v>
      </c>
      <c r="CB44">
        <v>11</v>
      </c>
      <c r="CC44">
        <v>0</v>
      </c>
      <c r="CD44">
        <v>1</v>
      </c>
      <c r="CE44">
        <v>10</v>
      </c>
      <c r="CI44" t="s">
        <v>104</v>
      </c>
      <c r="CJ44" t="s">
        <v>78</v>
      </c>
      <c r="CK44">
        <v>0</v>
      </c>
      <c r="CM44">
        <v>0</v>
      </c>
      <c r="CO44">
        <v>1</v>
      </c>
      <c r="CP44">
        <v>1995</v>
      </c>
      <c r="CQ44" t="s">
        <v>328</v>
      </c>
      <c r="CR44">
        <v>1996</v>
      </c>
      <c r="CS44" t="s">
        <v>362</v>
      </c>
      <c r="CT44">
        <v>1997</v>
      </c>
      <c r="CU44" t="s">
        <v>188</v>
      </c>
      <c r="CX44">
        <v>1</v>
      </c>
      <c r="CY44">
        <v>1</v>
      </c>
      <c r="CZ44">
        <v>1</v>
      </c>
      <c r="DA44">
        <v>1</v>
      </c>
      <c r="DB44">
        <v>1995</v>
      </c>
      <c r="DC44">
        <v>2</v>
      </c>
      <c r="DD44">
        <v>2</v>
      </c>
      <c r="DE44">
        <v>0</v>
      </c>
      <c r="DF44">
        <v>0</v>
      </c>
      <c r="DG44">
        <v>0</v>
      </c>
      <c r="DI44">
        <f t="shared" si="36"/>
        <v>0</v>
      </c>
      <c r="DJ44">
        <f t="shared" si="37"/>
        <v>0</v>
      </c>
      <c r="DK44">
        <f t="shared" si="38"/>
        <v>0</v>
      </c>
      <c r="DL44">
        <f t="shared" si="39"/>
        <v>0</v>
      </c>
      <c r="DM44">
        <f t="shared" si="40"/>
        <v>0</v>
      </c>
      <c r="DN44">
        <f t="shared" si="41"/>
        <v>0</v>
      </c>
      <c r="DO44">
        <f t="shared" si="42"/>
        <v>0</v>
      </c>
      <c r="DP44">
        <f t="shared" si="43"/>
        <v>0</v>
      </c>
      <c r="DQ44">
        <v>2</v>
      </c>
      <c r="DR44">
        <v>1</v>
      </c>
    </row>
    <row r="45" spans="1:162" x14ac:dyDescent="0.25">
      <c r="A45">
        <v>2</v>
      </c>
      <c r="B45" s="5">
        <v>19</v>
      </c>
      <c r="C45" t="s">
        <v>6</v>
      </c>
      <c r="D45">
        <v>4</v>
      </c>
      <c r="E45">
        <v>2</v>
      </c>
      <c r="F45">
        <v>16</v>
      </c>
      <c r="G45">
        <v>6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1000</v>
      </c>
      <c r="P45">
        <v>1</v>
      </c>
      <c r="Q45" s="4">
        <v>500</v>
      </c>
      <c r="R45" s="2">
        <f t="shared" si="22"/>
        <v>500</v>
      </c>
      <c r="S45" s="2">
        <v>400</v>
      </c>
      <c r="T45" s="2">
        <v>0</v>
      </c>
      <c r="U45" s="2">
        <v>0</v>
      </c>
      <c r="V45" s="2">
        <v>1</v>
      </c>
      <c r="W45" s="2">
        <v>1</v>
      </c>
      <c r="X45" s="2">
        <f t="shared" si="23"/>
        <v>0</v>
      </c>
      <c r="Y45" s="2">
        <f t="shared" si="24"/>
        <v>1</v>
      </c>
      <c r="Z45" s="2">
        <f t="shared" si="25"/>
        <v>0</v>
      </c>
      <c r="AA45" s="2">
        <f t="shared" si="26"/>
        <v>0</v>
      </c>
      <c r="AB45" s="2">
        <f t="shared" si="27"/>
        <v>1</v>
      </c>
      <c r="AC45" s="2">
        <f t="shared" si="28"/>
        <v>0</v>
      </c>
      <c r="AD45">
        <v>1000</v>
      </c>
      <c r="AE45">
        <v>0</v>
      </c>
      <c r="AF45">
        <v>0</v>
      </c>
      <c r="AG45" s="4">
        <v>500</v>
      </c>
      <c r="AH45" s="4">
        <f t="shared" si="29"/>
        <v>500</v>
      </c>
      <c r="AI45" s="2">
        <v>0</v>
      </c>
      <c r="AJ45" s="2">
        <v>1</v>
      </c>
      <c r="AK45" s="2">
        <v>1</v>
      </c>
      <c r="AL45" s="3">
        <v>1</v>
      </c>
      <c r="AM45" s="3">
        <v>1</v>
      </c>
      <c r="AN45" s="2">
        <f t="shared" si="30"/>
        <v>0</v>
      </c>
      <c r="AO45" s="2">
        <f t="shared" si="31"/>
        <v>0</v>
      </c>
      <c r="AP45" s="2">
        <f t="shared" si="32"/>
        <v>1</v>
      </c>
      <c r="AQ45" s="2">
        <f t="shared" si="33"/>
        <v>0</v>
      </c>
      <c r="AR45" s="2">
        <f t="shared" si="34"/>
        <v>0</v>
      </c>
      <c r="AS45" s="2">
        <f t="shared" si="35"/>
        <v>0</v>
      </c>
      <c r="AT45">
        <v>1000</v>
      </c>
      <c r="AU45">
        <v>1000</v>
      </c>
      <c r="AV45">
        <v>1000</v>
      </c>
      <c r="AW45">
        <v>8</v>
      </c>
      <c r="AX45">
        <v>1</v>
      </c>
      <c r="AY45" s="1">
        <v>1</v>
      </c>
      <c r="AZ45">
        <v>0</v>
      </c>
      <c r="BA45">
        <v>4000</v>
      </c>
      <c r="BB45">
        <v>6900</v>
      </c>
      <c r="BC45">
        <v>7000</v>
      </c>
      <c r="BD45">
        <v>2</v>
      </c>
      <c r="BE45" t="s">
        <v>361</v>
      </c>
      <c r="BF45">
        <v>16</v>
      </c>
      <c r="BG45">
        <v>5.3</v>
      </c>
      <c r="BH45">
        <v>58</v>
      </c>
      <c r="BI45">
        <v>2</v>
      </c>
      <c r="BJ45">
        <v>1</v>
      </c>
      <c r="BK45">
        <v>2</v>
      </c>
      <c r="BL45" s="25">
        <v>0</v>
      </c>
      <c r="BM45" t="s">
        <v>58</v>
      </c>
      <c r="BN45">
        <v>0</v>
      </c>
      <c r="BP45">
        <v>2</v>
      </c>
      <c r="BQ45">
        <v>1</v>
      </c>
      <c r="BS45">
        <v>1</v>
      </c>
      <c r="BT45">
        <v>90</v>
      </c>
      <c r="BU45">
        <v>0</v>
      </c>
      <c r="BV45">
        <v>2</v>
      </c>
      <c r="BW45">
        <v>8</v>
      </c>
      <c r="BY45">
        <v>0</v>
      </c>
      <c r="BZ45">
        <v>0</v>
      </c>
      <c r="CA45">
        <v>5</v>
      </c>
      <c r="CB45">
        <v>12</v>
      </c>
      <c r="CC45">
        <v>7</v>
      </c>
      <c r="CD45">
        <v>5</v>
      </c>
      <c r="CE45">
        <v>5</v>
      </c>
      <c r="CI45" t="s">
        <v>79</v>
      </c>
      <c r="CJ45" t="s">
        <v>78</v>
      </c>
      <c r="CK45">
        <v>0</v>
      </c>
      <c r="CM45">
        <v>1</v>
      </c>
      <c r="CN45" t="s">
        <v>360</v>
      </c>
      <c r="CO45">
        <v>1</v>
      </c>
      <c r="CQ45" t="s">
        <v>359</v>
      </c>
      <c r="CX45">
        <v>0</v>
      </c>
      <c r="CY45">
        <v>0</v>
      </c>
      <c r="CZ45">
        <v>0</v>
      </c>
      <c r="DA45">
        <v>1</v>
      </c>
      <c r="DC45">
        <v>2</v>
      </c>
      <c r="DE45">
        <v>0</v>
      </c>
      <c r="DF45">
        <v>0</v>
      </c>
      <c r="DG45">
        <v>1</v>
      </c>
      <c r="DH45">
        <v>4</v>
      </c>
      <c r="DI45">
        <f t="shared" si="36"/>
        <v>0</v>
      </c>
      <c r="DJ45">
        <f t="shared" si="37"/>
        <v>1</v>
      </c>
      <c r="DK45">
        <f t="shared" si="38"/>
        <v>0</v>
      </c>
      <c r="DL45">
        <f t="shared" si="39"/>
        <v>0</v>
      </c>
      <c r="DM45">
        <f t="shared" si="40"/>
        <v>0</v>
      </c>
      <c r="DN45">
        <f t="shared" si="41"/>
        <v>0</v>
      </c>
      <c r="DO45">
        <f t="shared" si="42"/>
        <v>1</v>
      </c>
      <c r="DP45">
        <f t="shared" si="43"/>
        <v>1</v>
      </c>
      <c r="DQ45">
        <v>2</v>
      </c>
      <c r="DR45">
        <v>0</v>
      </c>
    </row>
    <row r="46" spans="1:162" x14ac:dyDescent="0.25">
      <c r="A46">
        <v>2</v>
      </c>
      <c r="B46" s="5">
        <v>20</v>
      </c>
      <c r="C46" t="s">
        <v>12</v>
      </c>
      <c r="D46">
        <v>3</v>
      </c>
      <c r="E46">
        <v>11</v>
      </c>
      <c r="F46">
        <v>24</v>
      </c>
      <c r="G46">
        <v>8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5</v>
      </c>
      <c r="O46">
        <v>3000</v>
      </c>
      <c r="P46">
        <v>2</v>
      </c>
      <c r="Q46" s="4">
        <v>700</v>
      </c>
      <c r="R46" s="2">
        <f t="shared" si="22"/>
        <v>300</v>
      </c>
      <c r="S46" s="2">
        <v>500</v>
      </c>
      <c r="T46" s="2">
        <v>0</v>
      </c>
      <c r="U46" s="2">
        <v>0</v>
      </c>
      <c r="V46" s="2">
        <v>1</v>
      </c>
      <c r="W46" s="2">
        <v>1</v>
      </c>
      <c r="X46" s="2">
        <f t="shared" si="23"/>
        <v>0</v>
      </c>
      <c r="Y46" s="2">
        <f t="shared" si="24"/>
        <v>1</v>
      </c>
      <c r="Z46" s="2">
        <f t="shared" si="25"/>
        <v>0</v>
      </c>
      <c r="AA46" s="2">
        <f t="shared" si="26"/>
        <v>0</v>
      </c>
      <c r="AB46" s="2">
        <f t="shared" si="27"/>
        <v>1</v>
      </c>
      <c r="AC46" s="2">
        <f t="shared" si="28"/>
        <v>0</v>
      </c>
      <c r="AD46">
        <v>1000</v>
      </c>
      <c r="AE46">
        <v>0</v>
      </c>
      <c r="AF46">
        <v>1000</v>
      </c>
      <c r="AG46" s="4">
        <v>500</v>
      </c>
      <c r="AH46" s="4">
        <f t="shared" si="29"/>
        <v>500</v>
      </c>
      <c r="AI46" s="2">
        <v>500</v>
      </c>
      <c r="AJ46" s="2">
        <v>1</v>
      </c>
      <c r="AK46" s="2">
        <v>1</v>
      </c>
      <c r="AL46" s="3">
        <v>1</v>
      </c>
      <c r="AM46" s="3">
        <v>1</v>
      </c>
      <c r="AN46" s="2">
        <f t="shared" si="30"/>
        <v>0</v>
      </c>
      <c r="AO46" s="2">
        <f t="shared" si="31"/>
        <v>0</v>
      </c>
      <c r="AP46" s="2">
        <f t="shared" si="32"/>
        <v>1</v>
      </c>
      <c r="AQ46" s="2">
        <f t="shared" si="33"/>
        <v>0</v>
      </c>
      <c r="AR46" s="2">
        <f t="shared" si="34"/>
        <v>0</v>
      </c>
      <c r="AS46" s="2">
        <f t="shared" si="35"/>
        <v>0</v>
      </c>
      <c r="AT46">
        <v>1000</v>
      </c>
      <c r="AU46">
        <v>1000</v>
      </c>
      <c r="AV46">
        <v>1000</v>
      </c>
      <c r="AW46">
        <v>6</v>
      </c>
      <c r="AX46">
        <v>3</v>
      </c>
      <c r="AY46" s="1">
        <v>1</v>
      </c>
      <c r="AZ46">
        <v>1</v>
      </c>
      <c r="BA46">
        <v>0</v>
      </c>
      <c r="BB46">
        <v>6200</v>
      </c>
      <c r="BC46">
        <v>7000</v>
      </c>
      <c r="BD46">
        <v>2</v>
      </c>
      <c r="BE46" t="s">
        <v>358</v>
      </c>
      <c r="BF46">
        <v>26</v>
      </c>
      <c r="BG46">
        <v>5.3</v>
      </c>
      <c r="BH46">
        <v>55</v>
      </c>
      <c r="BI46">
        <v>2</v>
      </c>
      <c r="BJ46">
        <v>1</v>
      </c>
      <c r="BK46">
        <v>2</v>
      </c>
      <c r="BL46" s="25">
        <v>50000</v>
      </c>
      <c r="BM46" t="s">
        <v>19</v>
      </c>
      <c r="BN46">
        <v>0</v>
      </c>
      <c r="BP46">
        <v>2</v>
      </c>
      <c r="BQ46">
        <v>0</v>
      </c>
      <c r="BS46">
        <v>2</v>
      </c>
      <c r="BV46">
        <v>5</v>
      </c>
      <c r="BW46">
        <v>4</v>
      </c>
      <c r="BY46">
        <v>1</v>
      </c>
      <c r="BZ46">
        <v>2</v>
      </c>
      <c r="CA46">
        <v>5</v>
      </c>
      <c r="CB46">
        <v>12</v>
      </c>
      <c r="CC46">
        <v>4</v>
      </c>
      <c r="CD46">
        <v>3</v>
      </c>
      <c r="CE46">
        <v>2</v>
      </c>
      <c r="CI46" t="s">
        <v>79</v>
      </c>
      <c r="CJ46" t="s">
        <v>78</v>
      </c>
      <c r="CK46">
        <v>1</v>
      </c>
      <c r="CL46" t="s">
        <v>357</v>
      </c>
      <c r="CM46">
        <v>0</v>
      </c>
      <c r="CO46">
        <v>1</v>
      </c>
      <c r="CP46">
        <v>1991</v>
      </c>
      <c r="CQ46" t="s">
        <v>356</v>
      </c>
      <c r="CX46">
        <v>1</v>
      </c>
      <c r="CY46">
        <v>1</v>
      </c>
      <c r="CZ46">
        <v>1</v>
      </c>
      <c r="DA46">
        <v>1</v>
      </c>
      <c r="DB46">
        <v>1991</v>
      </c>
      <c r="DC46">
        <v>2</v>
      </c>
      <c r="DE46">
        <v>1</v>
      </c>
      <c r="DF46">
        <v>1</v>
      </c>
      <c r="DG46">
        <v>1</v>
      </c>
      <c r="DH46">
        <v>5</v>
      </c>
      <c r="DI46">
        <f t="shared" si="36"/>
        <v>1</v>
      </c>
      <c r="DJ46">
        <f t="shared" si="37"/>
        <v>0</v>
      </c>
      <c r="DK46">
        <f t="shared" si="38"/>
        <v>0</v>
      </c>
      <c r="DL46">
        <f t="shared" si="39"/>
        <v>0</v>
      </c>
      <c r="DM46">
        <f t="shared" si="40"/>
        <v>0</v>
      </c>
      <c r="DN46">
        <f t="shared" si="41"/>
        <v>0</v>
      </c>
      <c r="DO46">
        <f t="shared" si="42"/>
        <v>1</v>
      </c>
      <c r="DP46">
        <f t="shared" si="43"/>
        <v>1</v>
      </c>
      <c r="DQ46">
        <v>2</v>
      </c>
      <c r="DR46">
        <v>1</v>
      </c>
    </row>
    <row r="47" spans="1:162" x14ac:dyDescent="0.25">
      <c r="A47">
        <v>2</v>
      </c>
      <c r="B47" s="5">
        <v>21</v>
      </c>
      <c r="C47" t="s">
        <v>12</v>
      </c>
      <c r="D47">
        <v>3</v>
      </c>
      <c r="E47">
        <v>13</v>
      </c>
      <c r="F47">
        <v>25</v>
      </c>
      <c r="G47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</v>
      </c>
      <c r="O47">
        <v>3000</v>
      </c>
      <c r="P47">
        <v>2</v>
      </c>
      <c r="Q47" s="4">
        <v>500</v>
      </c>
      <c r="R47" s="2">
        <f t="shared" si="22"/>
        <v>500</v>
      </c>
      <c r="S47" s="2">
        <v>500</v>
      </c>
      <c r="T47" s="2">
        <v>1</v>
      </c>
      <c r="U47" s="2">
        <v>1</v>
      </c>
      <c r="V47" s="2">
        <v>1</v>
      </c>
      <c r="W47" s="2">
        <v>0</v>
      </c>
      <c r="X47" s="2">
        <f t="shared" si="23"/>
        <v>1</v>
      </c>
      <c r="Y47" s="2">
        <f t="shared" si="24"/>
        <v>0</v>
      </c>
      <c r="Z47" s="2">
        <f t="shared" si="25"/>
        <v>0</v>
      </c>
      <c r="AA47" s="2">
        <f t="shared" si="26"/>
        <v>0</v>
      </c>
      <c r="AB47" s="2">
        <f t="shared" si="27"/>
        <v>0</v>
      </c>
      <c r="AC47" s="2">
        <f t="shared" si="28"/>
        <v>0</v>
      </c>
      <c r="AD47">
        <v>1000</v>
      </c>
      <c r="AE47">
        <v>1000</v>
      </c>
      <c r="AF47">
        <v>1000</v>
      </c>
      <c r="AG47" s="4">
        <v>500</v>
      </c>
      <c r="AH47" s="4">
        <f t="shared" si="29"/>
        <v>500</v>
      </c>
      <c r="AI47" s="2">
        <v>500</v>
      </c>
      <c r="AJ47" s="2">
        <v>1</v>
      </c>
      <c r="AK47" s="2">
        <v>1</v>
      </c>
      <c r="AL47" s="3">
        <v>1</v>
      </c>
      <c r="AM47" s="3">
        <v>0</v>
      </c>
      <c r="AN47" s="2">
        <f t="shared" si="30"/>
        <v>1</v>
      </c>
      <c r="AO47" s="2">
        <f t="shared" si="31"/>
        <v>0</v>
      </c>
      <c r="AP47" s="2">
        <f t="shared" si="32"/>
        <v>0</v>
      </c>
      <c r="AQ47" s="2">
        <f t="shared" si="33"/>
        <v>0</v>
      </c>
      <c r="AR47" s="2">
        <f t="shared" si="34"/>
        <v>0</v>
      </c>
      <c r="AS47" s="2">
        <f t="shared" si="35"/>
        <v>0</v>
      </c>
      <c r="AT47">
        <v>1000</v>
      </c>
      <c r="AU47">
        <v>1000</v>
      </c>
      <c r="AV47">
        <v>1000</v>
      </c>
      <c r="AW47">
        <v>8</v>
      </c>
      <c r="AX47">
        <v>1</v>
      </c>
      <c r="AY47" s="1">
        <v>1</v>
      </c>
      <c r="AZ47">
        <v>0</v>
      </c>
      <c r="BA47">
        <v>4000</v>
      </c>
      <c r="BB47">
        <v>10000</v>
      </c>
      <c r="BC47">
        <v>10000</v>
      </c>
      <c r="BD47">
        <v>2</v>
      </c>
      <c r="BE47" t="s">
        <v>355</v>
      </c>
      <c r="BF47">
        <v>21</v>
      </c>
      <c r="BG47">
        <v>4.5</v>
      </c>
      <c r="BH47">
        <v>52</v>
      </c>
      <c r="BI47">
        <v>2</v>
      </c>
      <c r="BJ47">
        <v>1</v>
      </c>
      <c r="BK47">
        <v>3</v>
      </c>
      <c r="BL47" s="25">
        <v>30000</v>
      </c>
      <c r="BM47" t="s">
        <v>4</v>
      </c>
      <c r="BN47">
        <v>0</v>
      </c>
      <c r="BP47">
        <v>2</v>
      </c>
      <c r="BQ47">
        <v>0</v>
      </c>
      <c r="BS47">
        <v>1</v>
      </c>
      <c r="BT47">
        <v>90</v>
      </c>
      <c r="BU47">
        <v>0</v>
      </c>
      <c r="BV47">
        <v>3</v>
      </c>
      <c r="BW47">
        <v>3</v>
      </c>
      <c r="BY47">
        <v>0</v>
      </c>
      <c r="BZ47">
        <v>0</v>
      </c>
      <c r="CA47">
        <v>5</v>
      </c>
      <c r="CB47">
        <v>12</v>
      </c>
      <c r="CC47">
        <v>4</v>
      </c>
      <c r="CD47">
        <v>4</v>
      </c>
      <c r="CE47">
        <v>3</v>
      </c>
      <c r="CI47" t="s">
        <v>79</v>
      </c>
      <c r="CJ47" t="s">
        <v>78</v>
      </c>
      <c r="CK47">
        <v>0</v>
      </c>
      <c r="CM47">
        <v>0</v>
      </c>
      <c r="CO47">
        <v>0</v>
      </c>
      <c r="CX47">
        <v>1</v>
      </c>
      <c r="CY47">
        <v>1</v>
      </c>
      <c r="CZ47">
        <v>1</v>
      </c>
      <c r="DA47">
        <v>1</v>
      </c>
      <c r="DB47">
        <v>1991</v>
      </c>
      <c r="DC47">
        <v>2</v>
      </c>
      <c r="DE47">
        <v>0</v>
      </c>
      <c r="DF47">
        <v>0</v>
      </c>
      <c r="DG47">
        <v>0</v>
      </c>
      <c r="DI47">
        <f t="shared" si="36"/>
        <v>0</v>
      </c>
      <c r="DJ47">
        <f t="shared" si="37"/>
        <v>0</v>
      </c>
      <c r="DK47">
        <f t="shared" si="38"/>
        <v>0</v>
      </c>
      <c r="DL47">
        <f t="shared" si="39"/>
        <v>0</v>
      </c>
      <c r="DM47">
        <f t="shared" si="40"/>
        <v>0</v>
      </c>
      <c r="DN47">
        <f t="shared" si="41"/>
        <v>0</v>
      </c>
      <c r="DO47">
        <f t="shared" si="42"/>
        <v>0</v>
      </c>
      <c r="DP47">
        <f t="shared" si="43"/>
        <v>0</v>
      </c>
      <c r="DQ47">
        <v>1</v>
      </c>
      <c r="DS47">
        <v>0</v>
      </c>
    </row>
    <row r="48" spans="1:162" x14ac:dyDescent="0.25">
      <c r="A48">
        <v>2</v>
      </c>
      <c r="B48" s="5">
        <v>22</v>
      </c>
      <c r="C48" t="s">
        <v>6</v>
      </c>
      <c r="D48">
        <v>4</v>
      </c>
      <c r="E48">
        <v>3</v>
      </c>
      <c r="F48">
        <v>17</v>
      </c>
      <c r="G48">
        <v>10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4</v>
      </c>
      <c r="O48">
        <v>3000</v>
      </c>
      <c r="P48">
        <v>1</v>
      </c>
      <c r="Q48" s="4">
        <v>500</v>
      </c>
      <c r="R48" s="2">
        <f t="shared" si="22"/>
        <v>500</v>
      </c>
      <c r="S48" s="2">
        <v>500</v>
      </c>
      <c r="T48" s="2">
        <v>1</v>
      </c>
      <c r="U48" s="2">
        <v>0</v>
      </c>
      <c r="V48" s="2">
        <v>1</v>
      </c>
      <c r="W48" s="2">
        <v>1</v>
      </c>
      <c r="X48" s="2">
        <f t="shared" si="23"/>
        <v>0</v>
      </c>
      <c r="Y48" s="2">
        <f t="shared" si="24"/>
        <v>1</v>
      </c>
      <c r="Z48" s="2">
        <f t="shared" si="25"/>
        <v>0</v>
      </c>
      <c r="AA48" s="2">
        <f t="shared" si="26"/>
        <v>0</v>
      </c>
      <c r="AB48" s="2">
        <f t="shared" si="27"/>
        <v>0</v>
      </c>
      <c r="AC48" s="2">
        <f t="shared" si="28"/>
        <v>0</v>
      </c>
      <c r="AD48">
        <v>1000</v>
      </c>
      <c r="AE48">
        <v>0</v>
      </c>
      <c r="AF48">
        <v>1000</v>
      </c>
      <c r="AG48" s="4">
        <v>600</v>
      </c>
      <c r="AH48" s="4">
        <f t="shared" si="29"/>
        <v>400</v>
      </c>
      <c r="AI48" s="2">
        <v>500</v>
      </c>
      <c r="AJ48" s="2">
        <v>1</v>
      </c>
      <c r="AK48" s="2">
        <v>0</v>
      </c>
      <c r="AL48" s="3">
        <v>1</v>
      </c>
      <c r="AM48" s="3">
        <v>1</v>
      </c>
      <c r="AN48" s="2">
        <f t="shared" si="30"/>
        <v>0</v>
      </c>
      <c r="AO48" s="2">
        <f t="shared" si="31"/>
        <v>1</v>
      </c>
      <c r="AP48" s="2">
        <f t="shared" si="32"/>
        <v>0</v>
      </c>
      <c r="AQ48" s="2">
        <f t="shared" si="33"/>
        <v>0</v>
      </c>
      <c r="AR48" s="2">
        <f t="shared" si="34"/>
        <v>0</v>
      </c>
      <c r="AS48" s="2">
        <f t="shared" si="35"/>
        <v>0</v>
      </c>
      <c r="AT48">
        <v>1000</v>
      </c>
      <c r="AU48">
        <v>1000</v>
      </c>
      <c r="AV48">
        <v>1000</v>
      </c>
      <c r="AW48">
        <v>8</v>
      </c>
      <c r="AX48">
        <v>1</v>
      </c>
      <c r="AY48" s="1">
        <v>1</v>
      </c>
      <c r="AZ48">
        <v>0</v>
      </c>
      <c r="BA48">
        <v>4000</v>
      </c>
      <c r="BB48">
        <v>10000</v>
      </c>
      <c r="BC48">
        <v>10000</v>
      </c>
      <c r="BD48">
        <v>2</v>
      </c>
      <c r="BE48" t="s">
        <v>354</v>
      </c>
      <c r="BF48">
        <v>16</v>
      </c>
      <c r="BG48">
        <v>5.4</v>
      </c>
      <c r="BH48">
        <v>58</v>
      </c>
      <c r="BI48">
        <v>1</v>
      </c>
      <c r="BJ48">
        <v>2</v>
      </c>
      <c r="BK48">
        <v>2</v>
      </c>
      <c r="BL48" s="25">
        <v>7000</v>
      </c>
      <c r="BM48" t="s">
        <v>4</v>
      </c>
      <c r="BN48">
        <v>0</v>
      </c>
      <c r="BP48">
        <v>2</v>
      </c>
      <c r="BQ48">
        <v>1</v>
      </c>
      <c r="BS48">
        <v>1</v>
      </c>
      <c r="BT48">
        <v>5</v>
      </c>
      <c r="BU48">
        <v>0</v>
      </c>
      <c r="BV48">
        <v>2</v>
      </c>
      <c r="BW48">
        <v>20</v>
      </c>
      <c r="BY48">
        <v>0</v>
      </c>
      <c r="BZ48">
        <v>0</v>
      </c>
      <c r="CA48">
        <v>4</v>
      </c>
      <c r="CB48">
        <v>22</v>
      </c>
      <c r="CC48">
        <v>0</v>
      </c>
      <c r="CD48">
        <v>2</v>
      </c>
      <c r="CE48">
        <v>20</v>
      </c>
      <c r="CI48" t="s">
        <v>104</v>
      </c>
      <c r="CJ48" t="s">
        <v>103</v>
      </c>
      <c r="CK48">
        <v>1</v>
      </c>
      <c r="CL48" t="s">
        <v>353</v>
      </c>
      <c r="CM48">
        <v>1</v>
      </c>
      <c r="CN48" t="s">
        <v>352</v>
      </c>
      <c r="CO48">
        <v>0</v>
      </c>
      <c r="CX48">
        <v>0</v>
      </c>
      <c r="CY48">
        <v>0</v>
      </c>
      <c r="CZ48">
        <v>0</v>
      </c>
      <c r="DA48">
        <v>0</v>
      </c>
      <c r="DC48">
        <v>2</v>
      </c>
      <c r="DE48">
        <v>0</v>
      </c>
      <c r="DF48">
        <v>0</v>
      </c>
      <c r="DG48">
        <v>1</v>
      </c>
      <c r="DH48">
        <v>3</v>
      </c>
      <c r="DI48">
        <f t="shared" si="36"/>
        <v>0</v>
      </c>
      <c r="DJ48">
        <f t="shared" si="37"/>
        <v>0</v>
      </c>
      <c r="DK48">
        <f t="shared" si="38"/>
        <v>1</v>
      </c>
      <c r="DL48">
        <f t="shared" si="39"/>
        <v>0</v>
      </c>
      <c r="DM48">
        <f t="shared" si="40"/>
        <v>0</v>
      </c>
      <c r="DN48">
        <f t="shared" si="41"/>
        <v>0</v>
      </c>
      <c r="DO48">
        <f t="shared" si="42"/>
        <v>0</v>
      </c>
      <c r="DP48">
        <f t="shared" si="43"/>
        <v>1</v>
      </c>
      <c r="DQ48">
        <v>2</v>
      </c>
      <c r="DR48">
        <v>0</v>
      </c>
    </row>
    <row r="49" spans="1:162" x14ac:dyDescent="0.25">
      <c r="A49">
        <v>2</v>
      </c>
      <c r="B49" s="5">
        <v>23</v>
      </c>
      <c r="C49" t="s">
        <v>6</v>
      </c>
      <c r="D49">
        <v>4</v>
      </c>
      <c r="E49">
        <v>5</v>
      </c>
      <c r="F49">
        <v>18</v>
      </c>
      <c r="G49">
        <v>11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1000</v>
      </c>
      <c r="P49">
        <v>2</v>
      </c>
      <c r="Q49" s="4">
        <v>100</v>
      </c>
      <c r="R49" s="2">
        <f t="shared" si="22"/>
        <v>900</v>
      </c>
      <c r="S49" s="2">
        <v>500</v>
      </c>
      <c r="T49" s="2">
        <v>1</v>
      </c>
      <c r="U49" s="2">
        <v>1</v>
      </c>
      <c r="V49" s="2">
        <v>0</v>
      </c>
      <c r="W49" s="2">
        <v>0</v>
      </c>
      <c r="X49" s="2">
        <f t="shared" si="23"/>
        <v>1</v>
      </c>
      <c r="Y49" s="2">
        <f t="shared" si="24"/>
        <v>0</v>
      </c>
      <c r="Z49" s="2">
        <f t="shared" si="25"/>
        <v>0</v>
      </c>
      <c r="AA49" s="2">
        <f t="shared" si="26"/>
        <v>1</v>
      </c>
      <c r="AB49" s="2">
        <f t="shared" si="27"/>
        <v>0</v>
      </c>
      <c r="AC49" s="2">
        <f t="shared" si="28"/>
        <v>0</v>
      </c>
      <c r="AD49">
        <v>1000</v>
      </c>
      <c r="AE49">
        <v>1000</v>
      </c>
      <c r="AF49">
        <v>1000</v>
      </c>
      <c r="AG49" s="4">
        <v>500</v>
      </c>
      <c r="AH49" s="4">
        <f t="shared" si="29"/>
        <v>500</v>
      </c>
      <c r="AI49" s="2">
        <v>500</v>
      </c>
      <c r="AJ49" s="2">
        <v>1</v>
      </c>
      <c r="AK49" s="2">
        <v>1</v>
      </c>
      <c r="AL49" s="3">
        <v>1</v>
      </c>
      <c r="AM49" s="3">
        <v>1</v>
      </c>
      <c r="AN49" s="2">
        <f t="shared" si="30"/>
        <v>0</v>
      </c>
      <c r="AO49" s="2">
        <f t="shared" si="31"/>
        <v>0</v>
      </c>
      <c r="AP49" s="2">
        <f t="shared" si="32"/>
        <v>1</v>
      </c>
      <c r="AQ49" s="2">
        <f t="shared" si="33"/>
        <v>0</v>
      </c>
      <c r="AR49" s="2">
        <f t="shared" si="34"/>
        <v>0</v>
      </c>
      <c r="AS49" s="2">
        <f t="shared" si="35"/>
        <v>0</v>
      </c>
      <c r="AT49">
        <v>1000</v>
      </c>
      <c r="AU49">
        <v>1000</v>
      </c>
      <c r="AV49">
        <v>1000</v>
      </c>
      <c r="AW49">
        <v>4</v>
      </c>
      <c r="AX49">
        <v>5</v>
      </c>
      <c r="AY49" s="1">
        <v>3</v>
      </c>
      <c r="AZ49">
        <v>0</v>
      </c>
      <c r="BA49">
        <v>2000</v>
      </c>
      <c r="BB49">
        <v>5600</v>
      </c>
      <c r="BC49">
        <v>6000</v>
      </c>
      <c r="BD49">
        <v>2</v>
      </c>
      <c r="BE49" t="s">
        <v>351</v>
      </c>
      <c r="BF49">
        <v>18</v>
      </c>
      <c r="BG49">
        <v>9.4</v>
      </c>
      <c r="BH49">
        <v>62</v>
      </c>
      <c r="BI49">
        <v>2</v>
      </c>
      <c r="BJ49">
        <v>1</v>
      </c>
      <c r="BK49">
        <v>3</v>
      </c>
      <c r="BL49" s="25">
        <v>0</v>
      </c>
      <c r="BM49" t="s">
        <v>4</v>
      </c>
      <c r="BN49">
        <v>0</v>
      </c>
      <c r="BP49">
        <v>2</v>
      </c>
      <c r="BQ49">
        <v>1</v>
      </c>
      <c r="BS49">
        <v>1</v>
      </c>
      <c r="BT49">
        <v>6</v>
      </c>
      <c r="BU49" s="22">
        <v>1</v>
      </c>
      <c r="BV49">
        <v>2</v>
      </c>
      <c r="BW49">
        <v>26</v>
      </c>
      <c r="BY49">
        <v>4</v>
      </c>
      <c r="BZ49">
        <v>1</v>
      </c>
      <c r="CA49">
        <v>5</v>
      </c>
      <c r="CB49">
        <v>12</v>
      </c>
      <c r="CC49">
        <v>10</v>
      </c>
      <c r="CD49">
        <v>11</v>
      </c>
      <c r="CE49">
        <v>2</v>
      </c>
      <c r="CI49" t="s">
        <v>79</v>
      </c>
      <c r="CJ49" t="s">
        <v>78</v>
      </c>
      <c r="CK49">
        <v>0</v>
      </c>
      <c r="CM49">
        <v>1</v>
      </c>
      <c r="CO49">
        <v>1</v>
      </c>
      <c r="CP49">
        <v>1994</v>
      </c>
      <c r="CQ49" t="s">
        <v>350</v>
      </c>
      <c r="CR49" t="s">
        <v>349</v>
      </c>
      <c r="CS49" t="s">
        <v>222</v>
      </c>
      <c r="CX49">
        <v>1</v>
      </c>
      <c r="CY49">
        <v>1</v>
      </c>
      <c r="CZ49">
        <v>1</v>
      </c>
      <c r="DA49">
        <v>1</v>
      </c>
      <c r="DB49" t="s">
        <v>349</v>
      </c>
      <c r="DC49">
        <v>2</v>
      </c>
      <c r="DD49">
        <v>2</v>
      </c>
      <c r="DE49">
        <v>0</v>
      </c>
      <c r="DF49">
        <v>0</v>
      </c>
      <c r="DG49">
        <v>0</v>
      </c>
      <c r="DI49">
        <f t="shared" si="36"/>
        <v>0</v>
      </c>
      <c r="DJ49">
        <f t="shared" si="37"/>
        <v>0</v>
      </c>
      <c r="DK49">
        <f t="shared" si="38"/>
        <v>0</v>
      </c>
      <c r="DL49">
        <f t="shared" si="39"/>
        <v>0</v>
      </c>
      <c r="DM49">
        <f t="shared" si="40"/>
        <v>0</v>
      </c>
      <c r="DN49">
        <f t="shared" si="41"/>
        <v>0</v>
      </c>
      <c r="DO49">
        <f t="shared" si="42"/>
        <v>0</v>
      </c>
      <c r="DP49">
        <f t="shared" si="43"/>
        <v>0</v>
      </c>
      <c r="DQ49">
        <v>1</v>
      </c>
      <c r="DS49">
        <v>0</v>
      </c>
    </row>
    <row r="50" spans="1:162" s="9" customFormat="1" x14ac:dyDescent="0.25">
      <c r="A50" s="9">
        <v>2</v>
      </c>
      <c r="B50" s="11">
        <v>24</v>
      </c>
      <c r="C50" s="9" t="s">
        <v>6</v>
      </c>
      <c r="D50" s="9">
        <v>4</v>
      </c>
      <c r="E50" s="9">
        <v>8</v>
      </c>
      <c r="F50" s="9">
        <v>20</v>
      </c>
      <c r="G50" s="9">
        <v>12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9">
        <v>1</v>
      </c>
      <c r="N50" s="9">
        <v>4</v>
      </c>
      <c r="O50" s="9">
        <v>3000</v>
      </c>
      <c r="P50" s="9">
        <v>1</v>
      </c>
      <c r="Q50" s="13">
        <v>500</v>
      </c>
      <c r="R50" s="9">
        <f t="shared" si="22"/>
        <v>500</v>
      </c>
      <c r="S50" s="9">
        <v>500</v>
      </c>
      <c r="T50" s="9">
        <v>1</v>
      </c>
      <c r="U50" s="9">
        <v>1</v>
      </c>
      <c r="V50" s="9">
        <v>0</v>
      </c>
      <c r="W50" s="9">
        <v>0</v>
      </c>
      <c r="X50" s="9">
        <f t="shared" si="23"/>
        <v>1</v>
      </c>
      <c r="Y50" s="9">
        <f t="shared" si="24"/>
        <v>0</v>
      </c>
      <c r="Z50" s="9">
        <f t="shared" si="25"/>
        <v>0</v>
      </c>
      <c r="AA50" s="9">
        <f t="shared" si="26"/>
        <v>1</v>
      </c>
      <c r="AB50" s="9">
        <f t="shared" si="27"/>
        <v>0</v>
      </c>
      <c r="AC50" s="9">
        <f t="shared" si="28"/>
        <v>0</v>
      </c>
      <c r="AD50" s="9">
        <v>1000</v>
      </c>
      <c r="AE50" s="9">
        <v>1000</v>
      </c>
      <c r="AF50" s="9">
        <v>1000</v>
      </c>
      <c r="AG50" s="13">
        <v>500</v>
      </c>
      <c r="AH50" s="13">
        <f t="shared" si="29"/>
        <v>500</v>
      </c>
      <c r="AI50" s="9">
        <v>500</v>
      </c>
      <c r="AJ50" s="9">
        <v>1</v>
      </c>
      <c r="AK50" s="9">
        <v>1</v>
      </c>
      <c r="AL50" s="12">
        <v>0</v>
      </c>
      <c r="AM50" s="12">
        <v>1</v>
      </c>
      <c r="AN50" s="9">
        <f t="shared" si="30"/>
        <v>1</v>
      </c>
      <c r="AO50" s="9">
        <f t="shared" si="31"/>
        <v>0</v>
      </c>
      <c r="AP50" s="9">
        <f t="shared" si="32"/>
        <v>0</v>
      </c>
      <c r="AQ50" s="9">
        <f t="shared" si="33"/>
        <v>0</v>
      </c>
      <c r="AR50" s="9">
        <f t="shared" si="34"/>
        <v>0</v>
      </c>
      <c r="AS50" s="9">
        <f t="shared" si="35"/>
        <v>0</v>
      </c>
      <c r="AT50" s="9">
        <v>1000</v>
      </c>
      <c r="AU50" s="9">
        <v>1000</v>
      </c>
      <c r="AV50" s="9">
        <v>1000</v>
      </c>
      <c r="AW50" s="9">
        <v>8</v>
      </c>
      <c r="AX50" s="9">
        <v>1</v>
      </c>
      <c r="AY50" s="1">
        <v>3</v>
      </c>
      <c r="AZ50" s="9">
        <v>0</v>
      </c>
      <c r="BA50" s="9">
        <v>4000</v>
      </c>
      <c r="BB50" s="9">
        <v>10000</v>
      </c>
      <c r="BC50" s="9">
        <v>10000</v>
      </c>
      <c r="BD50" s="9">
        <v>2</v>
      </c>
      <c r="BE50" s="9" t="s">
        <v>348</v>
      </c>
      <c r="BF50" s="9">
        <v>19</v>
      </c>
      <c r="BG50" s="9">
        <v>5</v>
      </c>
      <c r="BH50" s="9">
        <v>45</v>
      </c>
      <c r="BI50" s="9">
        <v>2</v>
      </c>
      <c r="BJ50" s="9">
        <v>1</v>
      </c>
      <c r="BK50" s="9">
        <v>2</v>
      </c>
      <c r="BL50" s="24">
        <v>15000</v>
      </c>
      <c r="BM50" s="9" t="s">
        <v>4</v>
      </c>
      <c r="BN50" s="9">
        <v>0</v>
      </c>
      <c r="BP50" s="9">
        <v>2</v>
      </c>
      <c r="BQ50" s="9">
        <v>1</v>
      </c>
      <c r="BS50" s="9" t="s">
        <v>167</v>
      </c>
      <c r="CA50" s="9">
        <v>5</v>
      </c>
      <c r="CB50" s="9">
        <v>12</v>
      </c>
      <c r="CC50" s="23"/>
      <c r="CD50" s="23"/>
      <c r="CE50" s="23"/>
      <c r="CI50" s="9" t="s">
        <v>104</v>
      </c>
      <c r="CJ50" s="9" t="s">
        <v>78</v>
      </c>
      <c r="CK50" s="9">
        <v>0</v>
      </c>
      <c r="CM50" s="9">
        <v>0</v>
      </c>
      <c r="CO50" s="9">
        <v>1</v>
      </c>
      <c r="CP50" s="9">
        <v>1996</v>
      </c>
      <c r="CQ50" s="9" t="s">
        <v>347</v>
      </c>
      <c r="CR50" s="9">
        <v>1997</v>
      </c>
      <c r="CS50" s="9" t="s">
        <v>346</v>
      </c>
      <c r="CT50" s="9">
        <v>1998</v>
      </c>
      <c r="CU50" s="9" t="s">
        <v>102</v>
      </c>
      <c r="CV50" s="9">
        <v>1999</v>
      </c>
      <c r="CW50" s="9" t="s">
        <v>345</v>
      </c>
      <c r="CX50" s="9">
        <v>1</v>
      </c>
      <c r="CY50" s="9">
        <v>0</v>
      </c>
      <c r="CZ50" s="9">
        <v>1</v>
      </c>
      <c r="DA50" s="9">
        <v>1</v>
      </c>
      <c r="DC50" s="9">
        <v>2</v>
      </c>
      <c r="DE50" s="9">
        <v>0</v>
      </c>
      <c r="DF50" s="9">
        <v>0</v>
      </c>
      <c r="DG50" s="9">
        <v>1</v>
      </c>
      <c r="DH50" s="9" t="s">
        <v>344</v>
      </c>
      <c r="DI50" s="9">
        <f t="shared" si="36"/>
        <v>0</v>
      </c>
      <c r="DJ50" s="9">
        <f t="shared" si="37"/>
        <v>0</v>
      </c>
      <c r="DK50" s="9">
        <f t="shared" si="38"/>
        <v>0</v>
      </c>
      <c r="DL50" s="9">
        <f t="shared" si="39"/>
        <v>0</v>
      </c>
      <c r="DM50" s="9">
        <f t="shared" si="40"/>
        <v>0</v>
      </c>
      <c r="DN50" s="9">
        <f t="shared" si="41"/>
        <v>0</v>
      </c>
      <c r="DO50" s="9">
        <f t="shared" si="42"/>
        <v>0</v>
      </c>
      <c r="DP50" s="9">
        <f t="shared" si="43"/>
        <v>0</v>
      </c>
      <c r="DQ50" s="9">
        <v>1</v>
      </c>
      <c r="DS50" s="9">
        <v>0</v>
      </c>
      <c r="DW50" s="10"/>
      <c r="DX50" s="10"/>
      <c r="DY50" s="10"/>
      <c r="DZ50" s="10"/>
      <c r="EA50" s="10"/>
      <c r="EB50" s="10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38"/>
    </row>
    <row r="51" spans="1:162" s="9" customFormat="1" x14ac:dyDescent="0.25">
      <c r="A51" s="9">
        <v>2</v>
      </c>
      <c r="B51" s="11">
        <v>25</v>
      </c>
      <c r="C51" s="9" t="s">
        <v>6</v>
      </c>
      <c r="D51" s="9">
        <v>4</v>
      </c>
      <c r="E51" s="9">
        <v>12</v>
      </c>
      <c r="F51" s="9">
        <v>21</v>
      </c>
      <c r="G51" s="9">
        <v>13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9">
        <v>1</v>
      </c>
      <c r="N51" s="9">
        <v>4</v>
      </c>
      <c r="O51" s="9">
        <v>3000</v>
      </c>
      <c r="P51" s="9">
        <v>2</v>
      </c>
      <c r="Q51" s="13">
        <v>500</v>
      </c>
      <c r="R51" s="9">
        <f t="shared" si="22"/>
        <v>500</v>
      </c>
      <c r="S51" s="9">
        <v>500</v>
      </c>
      <c r="T51" s="9">
        <v>1</v>
      </c>
      <c r="U51" s="9">
        <v>1</v>
      </c>
      <c r="V51" s="9">
        <v>1</v>
      </c>
      <c r="W51" s="9">
        <v>0</v>
      </c>
      <c r="X51" s="9">
        <f t="shared" si="23"/>
        <v>1</v>
      </c>
      <c r="Y51" s="9">
        <f t="shared" si="24"/>
        <v>0</v>
      </c>
      <c r="Z51" s="9">
        <f t="shared" si="25"/>
        <v>0</v>
      </c>
      <c r="AA51" s="9">
        <f t="shared" si="26"/>
        <v>0</v>
      </c>
      <c r="AB51" s="9">
        <f t="shared" si="27"/>
        <v>0</v>
      </c>
      <c r="AC51" s="9">
        <f t="shared" si="28"/>
        <v>0</v>
      </c>
      <c r="AD51" s="9">
        <v>1000</v>
      </c>
      <c r="AE51" s="9">
        <v>1000</v>
      </c>
      <c r="AF51" s="9">
        <v>0</v>
      </c>
      <c r="AG51" s="13">
        <v>500</v>
      </c>
      <c r="AH51" s="13">
        <f t="shared" si="29"/>
        <v>500</v>
      </c>
      <c r="AI51" s="9">
        <v>500</v>
      </c>
      <c r="AJ51" s="9">
        <v>1</v>
      </c>
      <c r="AK51" s="9">
        <v>1</v>
      </c>
      <c r="AL51" s="12">
        <v>0</v>
      </c>
      <c r="AM51" s="12">
        <v>0</v>
      </c>
      <c r="AN51" s="9">
        <f t="shared" si="30"/>
        <v>1</v>
      </c>
      <c r="AO51" s="9">
        <f t="shared" si="31"/>
        <v>0</v>
      </c>
      <c r="AP51" s="9">
        <f t="shared" si="32"/>
        <v>0</v>
      </c>
      <c r="AQ51" s="9">
        <f t="shared" si="33"/>
        <v>1</v>
      </c>
      <c r="AR51" s="9">
        <f t="shared" si="34"/>
        <v>0</v>
      </c>
      <c r="AS51" s="9">
        <f t="shared" si="35"/>
        <v>0</v>
      </c>
      <c r="AT51" s="9">
        <v>1000</v>
      </c>
      <c r="AU51" s="9">
        <v>1000</v>
      </c>
      <c r="AV51" s="9">
        <v>1000</v>
      </c>
      <c r="AW51" s="9">
        <v>9</v>
      </c>
      <c r="AX51" s="9">
        <v>1</v>
      </c>
      <c r="AY51" s="1">
        <v>1</v>
      </c>
      <c r="AZ51" s="9">
        <v>1</v>
      </c>
      <c r="BA51" s="9">
        <v>13500</v>
      </c>
      <c r="BB51" s="9">
        <v>18500</v>
      </c>
      <c r="BC51" s="9">
        <v>19000</v>
      </c>
      <c r="BD51" s="9">
        <v>2</v>
      </c>
      <c r="BE51" s="9" t="s">
        <v>343</v>
      </c>
      <c r="BF51" s="9">
        <v>22</v>
      </c>
      <c r="BG51" s="21">
        <v>4.5</v>
      </c>
      <c r="BH51" s="9">
        <v>55</v>
      </c>
      <c r="BI51" s="9">
        <v>0</v>
      </c>
      <c r="BJ51" s="9">
        <v>1</v>
      </c>
      <c r="BK51" s="9">
        <v>2</v>
      </c>
      <c r="BL51" s="9">
        <v>0</v>
      </c>
      <c r="BM51" s="9" t="s">
        <v>4</v>
      </c>
      <c r="BN51" s="9">
        <v>1</v>
      </c>
      <c r="BO51" s="9" t="s">
        <v>342</v>
      </c>
      <c r="BP51" s="9">
        <v>2</v>
      </c>
      <c r="BQ51" s="9">
        <v>1</v>
      </c>
      <c r="BR51" s="9">
        <v>2</v>
      </c>
      <c r="BS51" s="9">
        <v>2</v>
      </c>
      <c r="BT51" s="9">
        <v>0</v>
      </c>
      <c r="BU51" s="9">
        <v>0</v>
      </c>
      <c r="BV51" s="9">
        <v>1</v>
      </c>
      <c r="BW51" s="9">
        <v>0</v>
      </c>
      <c r="BY51" s="9">
        <v>0</v>
      </c>
      <c r="BZ51" s="9">
        <v>0</v>
      </c>
      <c r="CA51" s="9">
        <v>5</v>
      </c>
      <c r="CB51" s="9">
        <v>15</v>
      </c>
      <c r="CC51" s="9">
        <v>8</v>
      </c>
      <c r="CD51" s="9">
        <v>5</v>
      </c>
      <c r="CE51" s="9">
        <v>2</v>
      </c>
      <c r="CI51" s="9" t="s">
        <v>104</v>
      </c>
      <c r="CJ51" s="9" t="s">
        <v>9</v>
      </c>
      <c r="CK51" s="9" t="s">
        <v>50</v>
      </c>
      <c r="CM51" s="9" t="s">
        <v>50</v>
      </c>
      <c r="CO51" s="9">
        <v>0</v>
      </c>
      <c r="CP51" s="9" t="s">
        <v>341</v>
      </c>
      <c r="CQ51" s="9" t="s">
        <v>340</v>
      </c>
      <c r="CX51" s="9">
        <v>1</v>
      </c>
      <c r="CY51" s="9">
        <v>0</v>
      </c>
      <c r="CZ51" s="9">
        <v>1</v>
      </c>
      <c r="DA51" s="9">
        <v>1</v>
      </c>
      <c r="DB51" s="9" t="s">
        <v>339</v>
      </c>
      <c r="DC51" s="9">
        <v>2</v>
      </c>
      <c r="DD51" s="9">
        <v>2</v>
      </c>
      <c r="DE51" s="9">
        <v>0</v>
      </c>
      <c r="DF51" s="9">
        <v>0</v>
      </c>
      <c r="DG51" s="9">
        <v>1</v>
      </c>
      <c r="DH51" s="9">
        <v>4</v>
      </c>
      <c r="DI51" s="9">
        <f t="shared" si="36"/>
        <v>0</v>
      </c>
      <c r="DJ51" s="9">
        <f t="shared" si="37"/>
        <v>1</v>
      </c>
      <c r="DK51" s="9">
        <f t="shared" si="38"/>
        <v>0</v>
      </c>
      <c r="DL51" s="9">
        <f t="shared" si="39"/>
        <v>0</v>
      </c>
      <c r="DM51" s="9">
        <f t="shared" si="40"/>
        <v>0</v>
      </c>
      <c r="DN51" s="9">
        <f t="shared" si="41"/>
        <v>0</v>
      </c>
      <c r="DO51" s="9">
        <f t="shared" si="42"/>
        <v>1</v>
      </c>
      <c r="DP51" s="9">
        <f t="shared" si="43"/>
        <v>1</v>
      </c>
      <c r="DQ51" s="9">
        <v>2</v>
      </c>
      <c r="DR51" s="9">
        <v>1</v>
      </c>
      <c r="DW51" s="10"/>
      <c r="DX51" s="10"/>
      <c r="DY51" s="10"/>
      <c r="DZ51" s="10"/>
      <c r="EA51" s="10"/>
      <c r="EB51" s="10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38"/>
    </row>
    <row r="52" spans="1:162" s="9" customFormat="1" x14ac:dyDescent="0.25">
      <c r="A52" s="9">
        <v>2</v>
      </c>
      <c r="B52" s="11">
        <v>26</v>
      </c>
      <c r="C52" s="9" t="s">
        <v>6</v>
      </c>
      <c r="D52" s="9">
        <v>4</v>
      </c>
      <c r="E52" s="9">
        <v>1</v>
      </c>
      <c r="F52" s="9">
        <v>4</v>
      </c>
      <c r="G52" s="9">
        <v>1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7</v>
      </c>
      <c r="O52" s="9">
        <v>3000</v>
      </c>
      <c r="P52" s="9">
        <v>1</v>
      </c>
      <c r="Q52" s="13">
        <v>500</v>
      </c>
      <c r="R52" s="9">
        <f t="shared" si="22"/>
        <v>500</v>
      </c>
      <c r="S52" s="9">
        <v>1000</v>
      </c>
      <c r="T52" s="9">
        <v>1</v>
      </c>
      <c r="U52" s="9">
        <v>1</v>
      </c>
      <c r="V52" s="9">
        <v>1</v>
      </c>
      <c r="W52" s="9">
        <v>1</v>
      </c>
      <c r="X52" s="9">
        <f t="shared" si="23"/>
        <v>0</v>
      </c>
      <c r="Y52" s="9">
        <f t="shared" si="24"/>
        <v>0</v>
      </c>
      <c r="Z52" s="9">
        <f t="shared" si="25"/>
        <v>1</v>
      </c>
      <c r="AA52" s="9">
        <f t="shared" si="26"/>
        <v>0</v>
      </c>
      <c r="AB52" s="9">
        <f t="shared" si="27"/>
        <v>0</v>
      </c>
      <c r="AC52" s="9">
        <f t="shared" si="28"/>
        <v>0</v>
      </c>
      <c r="AD52" s="9">
        <v>1000</v>
      </c>
      <c r="AE52" s="9">
        <v>1000</v>
      </c>
      <c r="AF52" s="9">
        <v>1000</v>
      </c>
      <c r="AG52" s="13">
        <v>500</v>
      </c>
      <c r="AH52" s="13">
        <f t="shared" si="29"/>
        <v>500</v>
      </c>
      <c r="AI52" s="9">
        <v>500</v>
      </c>
      <c r="AJ52" s="9">
        <v>1</v>
      </c>
      <c r="AK52" s="9">
        <v>1</v>
      </c>
      <c r="AL52" s="12">
        <v>1</v>
      </c>
      <c r="AM52" s="12">
        <v>1</v>
      </c>
      <c r="AN52" s="9">
        <f t="shared" si="30"/>
        <v>0</v>
      </c>
      <c r="AO52" s="9">
        <f t="shared" si="31"/>
        <v>0</v>
      </c>
      <c r="AP52" s="9">
        <f t="shared" si="32"/>
        <v>1</v>
      </c>
      <c r="AQ52" s="9">
        <f t="shared" si="33"/>
        <v>0</v>
      </c>
      <c r="AR52" s="9">
        <f t="shared" si="34"/>
        <v>0</v>
      </c>
      <c r="AS52" s="9">
        <f t="shared" si="35"/>
        <v>0</v>
      </c>
      <c r="AT52" s="9">
        <v>1000</v>
      </c>
      <c r="AU52" s="9">
        <v>1000</v>
      </c>
      <c r="AV52" s="9">
        <v>1000</v>
      </c>
      <c r="AW52" s="9">
        <v>4</v>
      </c>
      <c r="AX52" s="9">
        <v>5</v>
      </c>
      <c r="AY52" s="1">
        <v>2</v>
      </c>
      <c r="AZ52" s="9">
        <v>0</v>
      </c>
      <c r="BA52" s="9">
        <v>2000</v>
      </c>
      <c r="BB52" s="9">
        <v>8500</v>
      </c>
      <c r="BC52" s="9">
        <v>9000</v>
      </c>
      <c r="BD52" s="9">
        <v>2</v>
      </c>
      <c r="BE52" s="9" t="s">
        <v>338</v>
      </c>
      <c r="BF52" s="9">
        <v>18</v>
      </c>
      <c r="BG52" s="9">
        <v>5</v>
      </c>
      <c r="BH52" s="9">
        <v>49</v>
      </c>
      <c r="BI52" s="9">
        <v>2</v>
      </c>
      <c r="BJ52" s="9">
        <v>1</v>
      </c>
      <c r="BK52" s="9">
        <v>2</v>
      </c>
      <c r="BL52" s="24">
        <v>9000</v>
      </c>
      <c r="BM52" s="9" t="s">
        <v>242</v>
      </c>
      <c r="BN52" s="9">
        <v>1</v>
      </c>
      <c r="BO52" s="9" t="s">
        <v>337</v>
      </c>
      <c r="BP52" s="9">
        <v>2</v>
      </c>
      <c r="BQ52" s="9">
        <v>1</v>
      </c>
      <c r="BS52" s="9">
        <v>2</v>
      </c>
      <c r="BW52" s="23"/>
      <c r="BY52" s="9">
        <v>0</v>
      </c>
      <c r="BZ52" s="9">
        <v>0</v>
      </c>
      <c r="CA52" s="9">
        <v>5</v>
      </c>
      <c r="CB52" s="9">
        <v>18</v>
      </c>
      <c r="CC52" s="9">
        <v>10</v>
      </c>
      <c r="CD52" s="9">
        <v>5</v>
      </c>
      <c r="CE52" s="9">
        <v>3</v>
      </c>
      <c r="CI52" s="9" t="s">
        <v>104</v>
      </c>
      <c r="CJ52" s="9" t="s">
        <v>78</v>
      </c>
      <c r="CK52" s="9">
        <v>0</v>
      </c>
      <c r="CM52" s="9">
        <v>0</v>
      </c>
      <c r="CO52" s="9">
        <v>1</v>
      </c>
      <c r="CP52" s="9">
        <v>2001</v>
      </c>
      <c r="CQ52" s="9" t="s">
        <v>31</v>
      </c>
      <c r="CX52" s="9">
        <v>1</v>
      </c>
      <c r="CY52" s="9">
        <v>1</v>
      </c>
      <c r="CZ52" s="9">
        <v>0</v>
      </c>
      <c r="DA52" s="9">
        <v>1</v>
      </c>
      <c r="DB52" s="9">
        <v>1995</v>
      </c>
      <c r="DC52" s="9">
        <v>2</v>
      </c>
      <c r="DE52" s="9">
        <v>0</v>
      </c>
      <c r="DF52" s="9">
        <v>0</v>
      </c>
      <c r="DG52" s="9">
        <v>0</v>
      </c>
      <c r="DI52" s="9">
        <f t="shared" si="36"/>
        <v>0</v>
      </c>
      <c r="DJ52" s="9">
        <f t="shared" si="37"/>
        <v>0</v>
      </c>
      <c r="DK52" s="9">
        <f t="shared" si="38"/>
        <v>0</v>
      </c>
      <c r="DL52" s="9">
        <f t="shared" si="39"/>
        <v>0</v>
      </c>
      <c r="DM52" s="9">
        <f t="shared" si="40"/>
        <v>0</v>
      </c>
      <c r="DN52" s="9">
        <f t="shared" si="41"/>
        <v>0</v>
      </c>
      <c r="DO52" s="9">
        <f t="shared" si="42"/>
        <v>0</v>
      </c>
      <c r="DP52" s="9">
        <f t="shared" si="43"/>
        <v>0</v>
      </c>
      <c r="DQ52" s="9">
        <v>1</v>
      </c>
      <c r="DS52" s="9">
        <v>0</v>
      </c>
      <c r="DW52" s="10"/>
      <c r="DX52" s="10"/>
      <c r="DY52" s="10"/>
      <c r="DZ52" s="10"/>
      <c r="EA52" s="10"/>
      <c r="EB52" s="10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38"/>
    </row>
    <row r="53" spans="1:162" x14ac:dyDescent="0.25">
      <c r="A53">
        <v>3</v>
      </c>
      <c r="B53" s="5">
        <v>1</v>
      </c>
      <c r="C53" t="s">
        <v>12</v>
      </c>
      <c r="D53">
        <v>5</v>
      </c>
      <c r="E53">
        <v>15</v>
      </c>
      <c r="F53">
        <v>2</v>
      </c>
      <c r="G53">
        <v>14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O53">
        <v>3000</v>
      </c>
      <c r="P53">
        <v>1</v>
      </c>
      <c r="Q53" s="4">
        <v>500</v>
      </c>
      <c r="R53" s="2">
        <f t="shared" si="22"/>
        <v>500</v>
      </c>
      <c r="S53" s="2">
        <v>500</v>
      </c>
      <c r="T53" s="2">
        <v>1</v>
      </c>
      <c r="U53" s="2">
        <v>1</v>
      </c>
      <c r="V53" s="2">
        <v>1</v>
      </c>
      <c r="W53" s="2">
        <v>1</v>
      </c>
      <c r="X53" s="2">
        <f t="shared" si="23"/>
        <v>0</v>
      </c>
      <c r="Y53" s="2">
        <f t="shared" si="24"/>
        <v>0</v>
      </c>
      <c r="Z53" s="2">
        <f t="shared" si="25"/>
        <v>1</v>
      </c>
      <c r="AA53" s="2">
        <f t="shared" si="26"/>
        <v>0</v>
      </c>
      <c r="AB53" s="2">
        <f t="shared" si="27"/>
        <v>0</v>
      </c>
      <c r="AC53" s="2">
        <f t="shared" si="28"/>
        <v>0</v>
      </c>
      <c r="AD53">
        <v>1000</v>
      </c>
      <c r="AE53">
        <v>1000</v>
      </c>
      <c r="AF53">
        <v>1000</v>
      </c>
      <c r="AG53" s="4">
        <v>500</v>
      </c>
      <c r="AH53" s="4">
        <f t="shared" si="29"/>
        <v>500</v>
      </c>
      <c r="AI53" s="2">
        <v>400</v>
      </c>
      <c r="AJ53" s="2">
        <v>0</v>
      </c>
      <c r="AK53" s="2">
        <v>1</v>
      </c>
      <c r="AL53" s="3">
        <v>0</v>
      </c>
      <c r="AM53" s="3">
        <v>1</v>
      </c>
      <c r="AN53" s="2">
        <f t="shared" si="30"/>
        <v>0</v>
      </c>
      <c r="AO53" s="2">
        <f t="shared" si="31"/>
        <v>0</v>
      </c>
      <c r="AP53" s="2">
        <f t="shared" si="32"/>
        <v>0</v>
      </c>
      <c r="AQ53" s="2">
        <f t="shared" si="33"/>
        <v>0</v>
      </c>
      <c r="AR53" s="2">
        <f t="shared" si="34"/>
        <v>0</v>
      </c>
      <c r="AS53" s="2">
        <f t="shared" si="35"/>
        <v>1</v>
      </c>
      <c r="AT53">
        <v>2000</v>
      </c>
      <c r="AU53">
        <v>0</v>
      </c>
      <c r="AV53">
        <v>0</v>
      </c>
      <c r="AW53">
        <v>6</v>
      </c>
      <c r="AX53">
        <v>3</v>
      </c>
      <c r="AY53" s="1">
        <v>2</v>
      </c>
      <c r="AZ53">
        <v>0</v>
      </c>
      <c r="BA53">
        <v>3000</v>
      </c>
      <c r="BB53">
        <v>9000</v>
      </c>
      <c r="BC53">
        <v>9000</v>
      </c>
      <c r="BD53">
        <v>3</v>
      </c>
      <c r="BE53" t="s">
        <v>336</v>
      </c>
      <c r="BF53">
        <v>17</v>
      </c>
      <c r="BG53" s="20">
        <v>3.2</v>
      </c>
      <c r="BH53">
        <v>50</v>
      </c>
      <c r="BI53">
        <v>0</v>
      </c>
      <c r="BJ53">
        <v>1</v>
      </c>
      <c r="BK53">
        <v>3</v>
      </c>
      <c r="BL53">
        <v>1800</v>
      </c>
      <c r="BM53" t="s">
        <v>47</v>
      </c>
      <c r="BN53">
        <v>0</v>
      </c>
      <c r="BO53">
        <v>2</v>
      </c>
      <c r="BP53">
        <v>2</v>
      </c>
      <c r="BQ53">
        <v>3</v>
      </c>
      <c r="BS53">
        <v>1</v>
      </c>
      <c r="BT53">
        <v>90</v>
      </c>
      <c r="BU53">
        <v>1</v>
      </c>
      <c r="BV53">
        <v>2</v>
      </c>
      <c r="BW53">
        <v>2</v>
      </c>
      <c r="BY53">
        <v>0</v>
      </c>
      <c r="BZ53">
        <v>0</v>
      </c>
      <c r="CA53">
        <v>5</v>
      </c>
      <c r="CB53">
        <v>14</v>
      </c>
      <c r="CC53">
        <v>1</v>
      </c>
      <c r="CD53">
        <v>10</v>
      </c>
      <c r="CE53">
        <v>3</v>
      </c>
      <c r="CI53" t="s">
        <v>104</v>
      </c>
      <c r="CJ53" t="s">
        <v>103</v>
      </c>
      <c r="CK53">
        <v>0</v>
      </c>
      <c r="CL53">
        <v>2</v>
      </c>
      <c r="CM53">
        <v>0</v>
      </c>
      <c r="CN53">
        <v>2</v>
      </c>
      <c r="CO53">
        <v>1</v>
      </c>
      <c r="CP53">
        <v>1999</v>
      </c>
      <c r="CQ53" t="s">
        <v>335</v>
      </c>
      <c r="CX53">
        <v>1</v>
      </c>
      <c r="CY53">
        <v>1</v>
      </c>
      <c r="CZ53">
        <v>1</v>
      </c>
      <c r="DA53">
        <v>1</v>
      </c>
      <c r="DB53">
        <v>1999</v>
      </c>
      <c r="DC53">
        <v>2</v>
      </c>
      <c r="DD53">
        <v>2</v>
      </c>
      <c r="DE53">
        <v>0</v>
      </c>
      <c r="DF53">
        <v>0</v>
      </c>
      <c r="DG53">
        <v>0</v>
      </c>
      <c r="DH53">
        <v>2</v>
      </c>
      <c r="DI53">
        <f t="shared" si="36"/>
        <v>0</v>
      </c>
      <c r="DJ53">
        <f t="shared" si="37"/>
        <v>0</v>
      </c>
      <c r="DK53">
        <f t="shared" si="38"/>
        <v>0</v>
      </c>
      <c r="DL53">
        <f t="shared" si="39"/>
        <v>1</v>
      </c>
      <c r="DM53">
        <f t="shared" si="40"/>
        <v>0</v>
      </c>
      <c r="DN53">
        <f t="shared" si="41"/>
        <v>1</v>
      </c>
      <c r="DO53">
        <f t="shared" si="42"/>
        <v>0</v>
      </c>
      <c r="DP53">
        <f t="shared" si="43"/>
        <v>0</v>
      </c>
      <c r="DQ53">
        <v>1</v>
      </c>
      <c r="DS53">
        <v>0</v>
      </c>
    </row>
    <row r="54" spans="1:162" x14ac:dyDescent="0.25">
      <c r="A54">
        <v>3</v>
      </c>
      <c r="B54" s="5">
        <v>2</v>
      </c>
      <c r="C54" t="s">
        <v>6</v>
      </c>
      <c r="D54">
        <v>6</v>
      </c>
      <c r="E54">
        <v>13</v>
      </c>
      <c r="F54">
        <v>1</v>
      </c>
      <c r="G54">
        <v>15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5</v>
      </c>
      <c r="O54">
        <v>2500</v>
      </c>
      <c r="P54">
        <v>2</v>
      </c>
      <c r="Q54" s="4">
        <v>600</v>
      </c>
      <c r="R54" s="2">
        <f t="shared" si="22"/>
        <v>400</v>
      </c>
      <c r="S54" s="2">
        <v>700</v>
      </c>
      <c r="T54" s="2">
        <v>1</v>
      </c>
      <c r="U54" s="2">
        <v>0</v>
      </c>
      <c r="V54" s="2">
        <v>0</v>
      </c>
      <c r="W54" s="2">
        <v>1</v>
      </c>
      <c r="X54" s="2">
        <f t="shared" si="23"/>
        <v>0</v>
      </c>
      <c r="Y54" s="2">
        <f t="shared" si="24"/>
        <v>0</v>
      </c>
      <c r="Z54" s="2">
        <f t="shared" si="25"/>
        <v>0</v>
      </c>
      <c r="AA54" s="2">
        <f t="shared" si="26"/>
        <v>0</v>
      </c>
      <c r="AB54" s="2">
        <f t="shared" si="27"/>
        <v>0</v>
      </c>
      <c r="AC54" s="2">
        <f t="shared" si="28"/>
        <v>0</v>
      </c>
      <c r="AD54">
        <v>1000</v>
      </c>
      <c r="AE54">
        <v>0</v>
      </c>
      <c r="AF54">
        <v>1000</v>
      </c>
      <c r="AG54" s="4">
        <v>600</v>
      </c>
      <c r="AH54" s="4">
        <f t="shared" si="29"/>
        <v>400</v>
      </c>
      <c r="AI54" s="2">
        <v>500</v>
      </c>
      <c r="AJ54" s="2">
        <v>1</v>
      </c>
      <c r="AK54" s="2">
        <v>0</v>
      </c>
      <c r="AL54" s="3">
        <v>1</v>
      </c>
      <c r="AM54" s="3">
        <v>1</v>
      </c>
      <c r="AN54" s="2">
        <f t="shared" si="30"/>
        <v>0</v>
      </c>
      <c r="AO54" s="2">
        <f t="shared" si="31"/>
        <v>1</v>
      </c>
      <c r="AP54" s="2">
        <f t="shared" si="32"/>
        <v>0</v>
      </c>
      <c r="AQ54" s="2">
        <f t="shared" si="33"/>
        <v>0</v>
      </c>
      <c r="AR54" s="2">
        <f t="shared" si="34"/>
        <v>0</v>
      </c>
      <c r="AS54" s="2">
        <f t="shared" si="35"/>
        <v>0</v>
      </c>
      <c r="AT54">
        <v>1000</v>
      </c>
      <c r="AU54">
        <v>1000</v>
      </c>
      <c r="AV54">
        <v>0</v>
      </c>
      <c r="AW54">
        <v>4</v>
      </c>
      <c r="AX54">
        <v>5</v>
      </c>
      <c r="AY54" s="1">
        <v>1</v>
      </c>
      <c r="AZ54">
        <v>0</v>
      </c>
      <c r="BA54">
        <v>2000</v>
      </c>
      <c r="BB54">
        <v>7800</v>
      </c>
      <c r="BC54">
        <v>8000</v>
      </c>
      <c r="BD54">
        <v>3</v>
      </c>
      <c r="BE54" t="s">
        <v>334</v>
      </c>
      <c r="BF54">
        <v>16</v>
      </c>
      <c r="BG54" s="20">
        <v>4.5</v>
      </c>
      <c r="BH54">
        <v>45</v>
      </c>
      <c r="BI54">
        <v>0</v>
      </c>
      <c r="BJ54">
        <v>1</v>
      </c>
      <c r="BK54">
        <v>3</v>
      </c>
      <c r="BL54">
        <v>7000</v>
      </c>
      <c r="BM54" t="s">
        <v>333</v>
      </c>
      <c r="BN54">
        <v>0</v>
      </c>
      <c r="BO54">
        <v>2</v>
      </c>
      <c r="BP54">
        <v>2</v>
      </c>
      <c r="BQ54">
        <v>3</v>
      </c>
      <c r="BS54">
        <v>1</v>
      </c>
      <c r="BT54">
        <v>45</v>
      </c>
      <c r="BU54">
        <v>0</v>
      </c>
      <c r="BV54">
        <v>3</v>
      </c>
      <c r="BW54">
        <v>3</v>
      </c>
      <c r="BY54">
        <v>0</v>
      </c>
      <c r="BZ54">
        <v>0</v>
      </c>
      <c r="CA54">
        <v>5</v>
      </c>
      <c r="CB54">
        <v>10</v>
      </c>
      <c r="CC54">
        <v>5</v>
      </c>
      <c r="CD54">
        <v>3</v>
      </c>
      <c r="CE54">
        <v>2</v>
      </c>
      <c r="CI54" t="s">
        <v>104</v>
      </c>
      <c r="CJ54" t="s">
        <v>332</v>
      </c>
      <c r="CK54">
        <v>0</v>
      </c>
      <c r="CL54">
        <v>2</v>
      </c>
      <c r="CM54">
        <v>0</v>
      </c>
      <c r="CN54">
        <v>2</v>
      </c>
      <c r="CO54">
        <v>0</v>
      </c>
      <c r="CP54" t="s">
        <v>309</v>
      </c>
      <c r="CQ54" t="s">
        <v>331</v>
      </c>
      <c r="CX54">
        <v>1</v>
      </c>
      <c r="CY54">
        <v>1</v>
      </c>
      <c r="CZ54">
        <v>1</v>
      </c>
      <c r="DA54">
        <v>1</v>
      </c>
      <c r="DB54">
        <v>1994</v>
      </c>
      <c r="DC54">
        <v>2</v>
      </c>
      <c r="DD54">
        <v>2</v>
      </c>
      <c r="DE54">
        <v>0</v>
      </c>
      <c r="DF54">
        <v>1</v>
      </c>
      <c r="DG54">
        <v>0</v>
      </c>
      <c r="DI54">
        <f t="shared" si="36"/>
        <v>0</v>
      </c>
      <c r="DJ54">
        <f t="shared" si="37"/>
        <v>0</v>
      </c>
      <c r="DK54">
        <f t="shared" si="38"/>
        <v>0</v>
      </c>
      <c r="DL54">
        <f t="shared" si="39"/>
        <v>0</v>
      </c>
      <c r="DM54">
        <f t="shared" si="40"/>
        <v>0</v>
      </c>
      <c r="DN54">
        <f t="shared" si="41"/>
        <v>0</v>
      </c>
      <c r="DO54">
        <f t="shared" si="42"/>
        <v>0</v>
      </c>
      <c r="DP54">
        <f t="shared" si="43"/>
        <v>0</v>
      </c>
      <c r="DQ54">
        <v>2</v>
      </c>
      <c r="DR54">
        <v>0</v>
      </c>
    </row>
    <row r="55" spans="1:162" x14ac:dyDescent="0.25">
      <c r="A55">
        <v>3</v>
      </c>
      <c r="B55" s="5">
        <v>3</v>
      </c>
      <c r="C55" t="s">
        <v>6</v>
      </c>
      <c r="D55">
        <v>6</v>
      </c>
      <c r="E55">
        <v>14</v>
      </c>
      <c r="F55">
        <v>6</v>
      </c>
      <c r="G55">
        <v>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</v>
      </c>
      <c r="O55">
        <v>3000</v>
      </c>
      <c r="P55">
        <v>1</v>
      </c>
      <c r="Q55" s="4">
        <v>500</v>
      </c>
      <c r="R55" s="2">
        <f t="shared" si="22"/>
        <v>500</v>
      </c>
      <c r="S55" s="2">
        <v>500</v>
      </c>
      <c r="T55" s="2">
        <v>1</v>
      </c>
      <c r="U55" s="2">
        <v>1</v>
      </c>
      <c r="V55" s="2">
        <v>1</v>
      </c>
      <c r="W55" s="2">
        <v>1</v>
      </c>
      <c r="X55" s="2">
        <f t="shared" si="23"/>
        <v>0</v>
      </c>
      <c r="Y55" s="2">
        <f t="shared" si="24"/>
        <v>0</v>
      </c>
      <c r="Z55" s="2">
        <f t="shared" si="25"/>
        <v>1</v>
      </c>
      <c r="AA55" s="2">
        <f t="shared" si="26"/>
        <v>0</v>
      </c>
      <c r="AB55" s="2">
        <f t="shared" si="27"/>
        <v>0</v>
      </c>
      <c r="AC55" s="2">
        <f t="shared" si="28"/>
        <v>0</v>
      </c>
      <c r="AD55">
        <v>1000</v>
      </c>
      <c r="AE55">
        <v>1000</v>
      </c>
      <c r="AF55">
        <v>1000</v>
      </c>
      <c r="AG55" s="4">
        <v>1000</v>
      </c>
      <c r="AH55" s="4">
        <f t="shared" si="29"/>
        <v>0</v>
      </c>
      <c r="AI55" s="2">
        <v>500</v>
      </c>
      <c r="AJ55" s="2">
        <v>0</v>
      </c>
      <c r="AK55" s="2">
        <v>0</v>
      </c>
      <c r="AL55" s="3">
        <v>1</v>
      </c>
      <c r="AM55" s="3">
        <v>1</v>
      </c>
      <c r="AN55" s="2">
        <f t="shared" si="30"/>
        <v>0</v>
      </c>
      <c r="AO55" s="2">
        <f t="shared" si="31"/>
        <v>1</v>
      </c>
      <c r="AP55" s="2">
        <f t="shared" si="32"/>
        <v>0</v>
      </c>
      <c r="AQ55" s="2">
        <f t="shared" si="33"/>
        <v>0</v>
      </c>
      <c r="AR55" s="2">
        <f t="shared" si="34"/>
        <v>1</v>
      </c>
      <c r="AS55" s="2">
        <f t="shared" si="35"/>
        <v>0</v>
      </c>
      <c r="AT55">
        <v>2000</v>
      </c>
      <c r="AU55">
        <v>0</v>
      </c>
      <c r="AV55">
        <v>0</v>
      </c>
      <c r="AW55">
        <v>2</v>
      </c>
      <c r="AX55">
        <v>5</v>
      </c>
      <c r="AY55" s="1">
        <v>1</v>
      </c>
      <c r="AZ55">
        <v>0</v>
      </c>
      <c r="BA55">
        <v>1000</v>
      </c>
      <c r="BB55">
        <v>7000</v>
      </c>
      <c r="BC55">
        <v>7000</v>
      </c>
      <c r="BD55">
        <v>3</v>
      </c>
      <c r="BE55" t="s">
        <v>330</v>
      </c>
      <c r="BF55">
        <v>20</v>
      </c>
      <c r="BG55" s="20">
        <v>5.3</v>
      </c>
      <c r="BH55">
        <v>60</v>
      </c>
      <c r="BI55">
        <v>0</v>
      </c>
      <c r="BJ55">
        <v>1</v>
      </c>
      <c r="BK55">
        <v>1</v>
      </c>
      <c r="BL55">
        <v>60000</v>
      </c>
      <c r="BM55" t="s">
        <v>47</v>
      </c>
      <c r="BN55">
        <v>0</v>
      </c>
      <c r="BO55">
        <v>2</v>
      </c>
      <c r="BP55">
        <v>2</v>
      </c>
      <c r="BQ55">
        <v>3</v>
      </c>
      <c r="BS55">
        <v>1</v>
      </c>
      <c r="BT55">
        <v>90</v>
      </c>
      <c r="BU55">
        <v>1</v>
      </c>
      <c r="BV55">
        <v>3</v>
      </c>
      <c r="BW55">
        <v>3</v>
      </c>
      <c r="BY55">
        <v>0</v>
      </c>
      <c r="BZ55">
        <v>0</v>
      </c>
      <c r="CA55">
        <v>4</v>
      </c>
      <c r="CB55">
        <v>12</v>
      </c>
      <c r="CC55">
        <v>3</v>
      </c>
      <c r="CD55">
        <v>7</v>
      </c>
      <c r="CE55">
        <v>2</v>
      </c>
      <c r="CI55" t="s">
        <v>104</v>
      </c>
      <c r="CJ55" t="s">
        <v>78</v>
      </c>
      <c r="CK55">
        <v>0</v>
      </c>
      <c r="CL55">
        <v>2</v>
      </c>
      <c r="CM55">
        <v>0</v>
      </c>
      <c r="CN55">
        <v>2</v>
      </c>
      <c r="CO55">
        <v>1</v>
      </c>
      <c r="CP55">
        <v>1991</v>
      </c>
      <c r="CQ55" t="s">
        <v>14</v>
      </c>
      <c r="CX55">
        <v>1</v>
      </c>
      <c r="CY55">
        <v>1</v>
      </c>
      <c r="CZ55">
        <v>1</v>
      </c>
      <c r="DA55">
        <v>1</v>
      </c>
      <c r="DB55">
        <v>1991</v>
      </c>
      <c r="DC55">
        <v>2</v>
      </c>
      <c r="DD55">
        <v>2</v>
      </c>
      <c r="DE55">
        <v>0</v>
      </c>
      <c r="DF55">
        <v>0</v>
      </c>
      <c r="DG55">
        <v>1</v>
      </c>
      <c r="DH55">
        <v>5</v>
      </c>
      <c r="DI55">
        <f t="shared" si="36"/>
        <v>1</v>
      </c>
      <c r="DJ55">
        <f t="shared" si="37"/>
        <v>0</v>
      </c>
      <c r="DK55">
        <f t="shared" si="38"/>
        <v>0</v>
      </c>
      <c r="DL55">
        <f t="shared" si="39"/>
        <v>0</v>
      </c>
      <c r="DM55">
        <f t="shared" si="40"/>
        <v>0</v>
      </c>
      <c r="DN55">
        <f t="shared" si="41"/>
        <v>0</v>
      </c>
      <c r="DO55">
        <f t="shared" si="42"/>
        <v>1</v>
      </c>
      <c r="DP55">
        <f t="shared" si="43"/>
        <v>1</v>
      </c>
      <c r="DQ55">
        <v>2</v>
      </c>
      <c r="DR55">
        <v>0</v>
      </c>
    </row>
    <row r="56" spans="1:162" x14ac:dyDescent="0.25">
      <c r="A56">
        <v>3</v>
      </c>
      <c r="B56" s="5">
        <v>4</v>
      </c>
      <c r="C56" t="s">
        <v>6</v>
      </c>
      <c r="D56">
        <v>6</v>
      </c>
      <c r="E56">
        <v>17</v>
      </c>
      <c r="F56">
        <v>8</v>
      </c>
      <c r="G56">
        <v>17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2</v>
      </c>
      <c r="O56">
        <v>2500</v>
      </c>
      <c r="P56">
        <v>2</v>
      </c>
      <c r="Q56" s="4">
        <v>500</v>
      </c>
      <c r="R56" s="2">
        <f t="shared" si="22"/>
        <v>500</v>
      </c>
      <c r="S56" s="2">
        <v>500</v>
      </c>
      <c r="T56" s="2">
        <v>1</v>
      </c>
      <c r="U56" s="2">
        <v>0</v>
      </c>
      <c r="V56" s="2">
        <v>1</v>
      </c>
      <c r="W56" s="2">
        <v>1</v>
      </c>
      <c r="X56" s="2">
        <f t="shared" si="23"/>
        <v>0</v>
      </c>
      <c r="Y56" s="2">
        <f t="shared" si="24"/>
        <v>1</v>
      </c>
      <c r="Z56" s="2">
        <f t="shared" si="25"/>
        <v>0</v>
      </c>
      <c r="AA56" s="2">
        <f t="shared" si="26"/>
        <v>0</v>
      </c>
      <c r="AB56" s="2">
        <f t="shared" si="27"/>
        <v>0</v>
      </c>
      <c r="AC56" s="2">
        <f t="shared" si="28"/>
        <v>0</v>
      </c>
      <c r="AD56">
        <v>1000</v>
      </c>
      <c r="AE56">
        <v>0</v>
      </c>
      <c r="AF56">
        <v>0</v>
      </c>
      <c r="AG56" s="4">
        <v>500</v>
      </c>
      <c r="AH56" s="4">
        <f t="shared" si="29"/>
        <v>500</v>
      </c>
      <c r="AI56" s="2">
        <v>400</v>
      </c>
      <c r="AJ56" s="2">
        <v>1</v>
      </c>
      <c r="AK56" s="2">
        <v>0</v>
      </c>
      <c r="AL56" s="3">
        <v>1</v>
      </c>
      <c r="AM56" s="3">
        <v>1</v>
      </c>
      <c r="AN56" s="2">
        <f t="shared" si="30"/>
        <v>0</v>
      </c>
      <c r="AO56" s="2">
        <f t="shared" si="31"/>
        <v>1</v>
      </c>
      <c r="AP56" s="2">
        <f t="shared" si="32"/>
        <v>0</v>
      </c>
      <c r="AQ56" s="2">
        <f t="shared" si="33"/>
        <v>0</v>
      </c>
      <c r="AR56" s="2">
        <f t="shared" si="34"/>
        <v>0</v>
      </c>
      <c r="AS56" s="2">
        <f t="shared" si="35"/>
        <v>0</v>
      </c>
      <c r="AT56">
        <v>1000</v>
      </c>
      <c r="AU56">
        <v>1000</v>
      </c>
      <c r="AV56">
        <v>0</v>
      </c>
      <c r="AW56">
        <v>6</v>
      </c>
      <c r="AX56">
        <v>3</v>
      </c>
      <c r="AY56" s="1">
        <v>1</v>
      </c>
      <c r="AZ56">
        <v>0</v>
      </c>
      <c r="BA56">
        <v>3000</v>
      </c>
      <c r="BB56">
        <v>7500</v>
      </c>
      <c r="BC56">
        <v>8000</v>
      </c>
      <c r="BD56">
        <v>3</v>
      </c>
      <c r="BE56" t="s">
        <v>329</v>
      </c>
      <c r="BF56">
        <v>17</v>
      </c>
      <c r="BG56" s="20">
        <v>3.3</v>
      </c>
      <c r="BH56">
        <v>55</v>
      </c>
      <c r="BI56">
        <v>1</v>
      </c>
      <c r="BJ56">
        <v>0</v>
      </c>
      <c r="BK56">
        <v>3</v>
      </c>
      <c r="BM56" t="s">
        <v>47</v>
      </c>
      <c r="BN56">
        <v>0</v>
      </c>
      <c r="BO56">
        <v>2</v>
      </c>
      <c r="BP56">
        <v>2</v>
      </c>
      <c r="BQ56">
        <v>3</v>
      </c>
      <c r="BS56">
        <v>1</v>
      </c>
      <c r="BT56">
        <v>90</v>
      </c>
      <c r="BU56">
        <v>2</v>
      </c>
      <c r="BV56">
        <v>4</v>
      </c>
      <c r="BW56">
        <v>1</v>
      </c>
      <c r="BY56">
        <v>0</v>
      </c>
      <c r="BZ56">
        <v>0</v>
      </c>
      <c r="CA56">
        <v>5</v>
      </c>
      <c r="CB56">
        <v>18</v>
      </c>
      <c r="CC56">
        <v>1</v>
      </c>
      <c r="CD56">
        <v>3</v>
      </c>
      <c r="CE56">
        <v>14</v>
      </c>
      <c r="CI56" t="s">
        <v>79</v>
      </c>
      <c r="CJ56" t="s">
        <v>78</v>
      </c>
      <c r="CK56">
        <v>0</v>
      </c>
      <c r="CL56">
        <v>2</v>
      </c>
      <c r="CM56">
        <v>0</v>
      </c>
      <c r="CN56">
        <v>2</v>
      </c>
      <c r="CO56">
        <v>1</v>
      </c>
      <c r="CP56">
        <v>1994</v>
      </c>
      <c r="CQ56" t="s">
        <v>328</v>
      </c>
      <c r="CR56">
        <v>1997</v>
      </c>
      <c r="CS56" t="s">
        <v>188</v>
      </c>
      <c r="CX56">
        <v>1</v>
      </c>
      <c r="CY56">
        <v>0</v>
      </c>
      <c r="CZ56">
        <v>0</v>
      </c>
      <c r="DA56">
        <v>0</v>
      </c>
      <c r="DC56">
        <v>2</v>
      </c>
      <c r="DD56">
        <v>2</v>
      </c>
      <c r="DE56">
        <v>0</v>
      </c>
      <c r="DF56">
        <v>0</v>
      </c>
      <c r="DG56">
        <v>1</v>
      </c>
      <c r="DH56">
        <v>5</v>
      </c>
      <c r="DI56">
        <f t="shared" si="36"/>
        <v>1</v>
      </c>
      <c r="DJ56">
        <f t="shared" si="37"/>
        <v>0</v>
      </c>
      <c r="DK56">
        <f t="shared" si="38"/>
        <v>0</v>
      </c>
      <c r="DL56">
        <f t="shared" si="39"/>
        <v>0</v>
      </c>
      <c r="DM56">
        <f t="shared" si="40"/>
        <v>0</v>
      </c>
      <c r="DN56">
        <f t="shared" si="41"/>
        <v>0</v>
      </c>
      <c r="DO56">
        <f t="shared" si="42"/>
        <v>1</v>
      </c>
      <c r="DP56">
        <f t="shared" si="43"/>
        <v>1</v>
      </c>
      <c r="DQ56">
        <v>1</v>
      </c>
      <c r="DS56">
        <v>0</v>
      </c>
    </row>
    <row r="57" spans="1:162" x14ac:dyDescent="0.25">
      <c r="A57">
        <v>3</v>
      </c>
      <c r="B57" s="5">
        <v>5</v>
      </c>
      <c r="C57" t="s">
        <v>6</v>
      </c>
      <c r="D57">
        <v>6</v>
      </c>
      <c r="E57">
        <v>18</v>
      </c>
      <c r="F57">
        <v>9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</v>
      </c>
      <c r="O57">
        <v>3000</v>
      </c>
      <c r="P57">
        <v>1</v>
      </c>
      <c r="Q57" s="4">
        <v>500</v>
      </c>
      <c r="R57" s="2">
        <f t="shared" si="22"/>
        <v>500</v>
      </c>
      <c r="S57" s="2">
        <v>500</v>
      </c>
      <c r="T57" s="2">
        <v>0</v>
      </c>
      <c r="U57" s="2">
        <v>0</v>
      </c>
      <c r="V57" s="2">
        <v>1</v>
      </c>
      <c r="W57" s="2">
        <v>1</v>
      </c>
      <c r="X57" s="2">
        <f t="shared" si="23"/>
        <v>0</v>
      </c>
      <c r="Y57" s="2">
        <f t="shared" si="24"/>
        <v>1</v>
      </c>
      <c r="Z57" s="2">
        <f t="shared" si="25"/>
        <v>0</v>
      </c>
      <c r="AA57" s="2">
        <f t="shared" si="26"/>
        <v>0</v>
      </c>
      <c r="AB57" s="2">
        <f t="shared" si="27"/>
        <v>1</v>
      </c>
      <c r="AC57" s="2">
        <f t="shared" si="28"/>
        <v>0</v>
      </c>
      <c r="AD57">
        <v>1000</v>
      </c>
      <c r="AE57">
        <v>0</v>
      </c>
      <c r="AF57">
        <v>0</v>
      </c>
      <c r="AG57" s="4">
        <v>500</v>
      </c>
      <c r="AH57" s="4">
        <f t="shared" si="29"/>
        <v>500</v>
      </c>
      <c r="AI57" s="2">
        <v>500</v>
      </c>
      <c r="AJ57" s="2">
        <v>0</v>
      </c>
      <c r="AK57" s="2">
        <v>0</v>
      </c>
      <c r="AL57" s="3">
        <v>1</v>
      </c>
      <c r="AM57" s="3">
        <v>1</v>
      </c>
      <c r="AN57" s="2">
        <f t="shared" si="30"/>
        <v>0</v>
      </c>
      <c r="AO57" s="2">
        <f t="shared" si="31"/>
        <v>1</v>
      </c>
      <c r="AP57" s="2">
        <f t="shared" si="32"/>
        <v>0</v>
      </c>
      <c r="AQ57" s="2">
        <f t="shared" si="33"/>
        <v>0</v>
      </c>
      <c r="AR57" s="2">
        <f t="shared" si="34"/>
        <v>1</v>
      </c>
      <c r="AS57" s="2">
        <f t="shared" si="35"/>
        <v>0</v>
      </c>
      <c r="AT57">
        <v>2000</v>
      </c>
      <c r="AU57">
        <v>0</v>
      </c>
      <c r="AV57">
        <v>0</v>
      </c>
      <c r="AW57">
        <v>9</v>
      </c>
      <c r="AX57">
        <v>1</v>
      </c>
      <c r="AY57" s="1">
        <v>2</v>
      </c>
      <c r="AZ57">
        <v>0</v>
      </c>
      <c r="BA57">
        <v>4500</v>
      </c>
      <c r="BB57">
        <v>9500</v>
      </c>
      <c r="BC57">
        <v>10000</v>
      </c>
      <c r="BD57">
        <v>3</v>
      </c>
      <c r="BE57" t="s">
        <v>327</v>
      </c>
      <c r="BF57">
        <v>25</v>
      </c>
      <c r="BG57" s="20">
        <v>5.6</v>
      </c>
      <c r="BH57">
        <v>50</v>
      </c>
      <c r="BI57">
        <v>0</v>
      </c>
      <c r="BJ57">
        <v>1</v>
      </c>
      <c r="BK57">
        <v>3</v>
      </c>
      <c r="BL57">
        <v>0</v>
      </c>
      <c r="BM57" t="s">
        <v>58</v>
      </c>
      <c r="BN57">
        <v>0</v>
      </c>
      <c r="BO57">
        <v>2</v>
      </c>
      <c r="BP57">
        <v>2</v>
      </c>
      <c r="BQ57">
        <v>3</v>
      </c>
      <c r="BS57">
        <v>1</v>
      </c>
      <c r="BT57">
        <v>20</v>
      </c>
      <c r="BU57">
        <v>2</v>
      </c>
      <c r="BV57">
        <v>4</v>
      </c>
      <c r="BW57">
        <v>3</v>
      </c>
      <c r="BY57">
        <v>0</v>
      </c>
      <c r="BZ57">
        <v>0</v>
      </c>
      <c r="CA57">
        <v>5</v>
      </c>
      <c r="CB57">
        <v>11</v>
      </c>
      <c r="CC57">
        <v>4</v>
      </c>
      <c r="CD57">
        <v>3</v>
      </c>
      <c r="CE57">
        <v>3</v>
      </c>
      <c r="CI57" t="s">
        <v>104</v>
      </c>
      <c r="CJ57" t="s">
        <v>89</v>
      </c>
      <c r="CK57">
        <v>0</v>
      </c>
      <c r="CL57">
        <v>2</v>
      </c>
      <c r="CM57">
        <v>1</v>
      </c>
      <c r="CN57" t="s">
        <v>326</v>
      </c>
      <c r="CO57">
        <v>1</v>
      </c>
      <c r="CP57">
        <v>1999</v>
      </c>
      <c r="CQ57" t="s">
        <v>325</v>
      </c>
      <c r="CX57">
        <v>1</v>
      </c>
      <c r="CY57">
        <v>1</v>
      </c>
      <c r="CZ57">
        <v>1</v>
      </c>
      <c r="DA57">
        <v>1</v>
      </c>
      <c r="DB57">
        <v>1999</v>
      </c>
      <c r="DC57">
        <v>2</v>
      </c>
      <c r="DD57">
        <v>2</v>
      </c>
      <c r="DE57">
        <v>0</v>
      </c>
      <c r="DF57">
        <v>0</v>
      </c>
      <c r="DG57">
        <v>1</v>
      </c>
      <c r="DH57">
        <v>3</v>
      </c>
      <c r="DI57">
        <f t="shared" si="36"/>
        <v>0</v>
      </c>
      <c r="DJ57">
        <f t="shared" si="37"/>
        <v>0</v>
      </c>
      <c r="DK57">
        <f t="shared" si="38"/>
        <v>1</v>
      </c>
      <c r="DL57">
        <f t="shared" si="39"/>
        <v>0</v>
      </c>
      <c r="DM57">
        <f t="shared" si="40"/>
        <v>0</v>
      </c>
      <c r="DN57">
        <f t="shared" si="41"/>
        <v>0</v>
      </c>
      <c r="DO57">
        <f t="shared" si="42"/>
        <v>0</v>
      </c>
      <c r="DP57">
        <f t="shared" si="43"/>
        <v>1</v>
      </c>
      <c r="DQ57">
        <v>1</v>
      </c>
      <c r="DS57">
        <v>0</v>
      </c>
    </row>
    <row r="58" spans="1:162" x14ac:dyDescent="0.25">
      <c r="A58">
        <v>3</v>
      </c>
      <c r="B58" s="5">
        <v>6</v>
      </c>
      <c r="C58" t="s">
        <v>12</v>
      </c>
      <c r="D58">
        <v>5</v>
      </c>
      <c r="E58">
        <v>16</v>
      </c>
      <c r="F58">
        <v>3</v>
      </c>
      <c r="G58">
        <v>19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3</v>
      </c>
      <c r="O58">
        <v>2500</v>
      </c>
      <c r="P58">
        <v>2</v>
      </c>
      <c r="Q58" s="4">
        <v>100</v>
      </c>
      <c r="R58" s="2">
        <f t="shared" si="22"/>
        <v>900</v>
      </c>
      <c r="S58" s="2">
        <v>500</v>
      </c>
      <c r="T58" s="2">
        <v>1</v>
      </c>
      <c r="U58" s="2">
        <v>1</v>
      </c>
      <c r="V58" s="2">
        <v>0</v>
      </c>
      <c r="W58" s="2">
        <v>0</v>
      </c>
      <c r="X58" s="2">
        <f t="shared" si="23"/>
        <v>1</v>
      </c>
      <c r="Y58" s="2">
        <f t="shared" si="24"/>
        <v>0</v>
      </c>
      <c r="Z58" s="2">
        <f t="shared" si="25"/>
        <v>0</v>
      </c>
      <c r="AA58" s="2">
        <f t="shared" si="26"/>
        <v>1</v>
      </c>
      <c r="AB58" s="2">
        <f t="shared" si="27"/>
        <v>0</v>
      </c>
      <c r="AC58" s="2">
        <f t="shared" si="28"/>
        <v>0</v>
      </c>
      <c r="AD58">
        <v>1000</v>
      </c>
      <c r="AE58">
        <v>1000</v>
      </c>
      <c r="AF58">
        <v>1000</v>
      </c>
      <c r="AG58" s="4">
        <v>500</v>
      </c>
      <c r="AH58" s="4">
        <f t="shared" si="29"/>
        <v>500</v>
      </c>
      <c r="AI58" s="2">
        <v>0</v>
      </c>
      <c r="AJ58" s="2">
        <v>0</v>
      </c>
      <c r="AK58" s="2">
        <v>1</v>
      </c>
      <c r="AL58" s="3">
        <v>0</v>
      </c>
      <c r="AM58" s="3">
        <v>0</v>
      </c>
      <c r="AN58" s="2">
        <f t="shared" si="30"/>
        <v>0</v>
      </c>
      <c r="AO58" s="2">
        <f t="shared" si="31"/>
        <v>0</v>
      </c>
      <c r="AP58" s="2">
        <f t="shared" si="32"/>
        <v>0</v>
      </c>
      <c r="AQ58" s="2">
        <f t="shared" si="33"/>
        <v>0</v>
      </c>
      <c r="AR58" s="2">
        <f t="shared" si="34"/>
        <v>0</v>
      </c>
      <c r="AS58" s="2">
        <f t="shared" si="35"/>
        <v>1</v>
      </c>
      <c r="AT58">
        <v>2000</v>
      </c>
      <c r="AU58">
        <v>0</v>
      </c>
      <c r="AV58">
        <v>0</v>
      </c>
      <c r="AW58">
        <v>5</v>
      </c>
      <c r="AX58">
        <v>4</v>
      </c>
      <c r="AY58" s="1">
        <v>1</v>
      </c>
      <c r="AZ58">
        <v>1</v>
      </c>
      <c r="BA58">
        <v>0</v>
      </c>
      <c r="BB58">
        <v>5100</v>
      </c>
      <c r="BC58">
        <v>6000</v>
      </c>
      <c r="BD58">
        <v>3</v>
      </c>
      <c r="BE58" t="s">
        <v>324</v>
      </c>
      <c r="BF58">
        <v>19</v>
      </c>
      <c r="BG58" s="20">
        <v>4.5999999999999996</v>
      </c>
      <c r="BH58">
        <v>45</v>
      </c>
      <c r="BI58">
        <v>1</v>
      </c>
      <c r="BJ58">
        <v>0</v>
      </c>
      <c r="BK58">
        <v>2</v>
      </c>
      <c r="BL58">
        <v>4200</v>
      </c>
      <c r="BM58" t="s">
        <v>47</v>
      </c>
      <c r="BN58">
        <v>0</v>
      </c>
      <c r="BO58">
        <v>2</v>
      </c>
      <c r="BP58">
        <v>2</v>
      </c>
      <c r="BQ58">
        <v>3</v>
      </c>
      <c r="BS58" s="7">
        <v>1</v>
      </c>
      <c r="BT58" s="7">
        <v>90</v>
      </c>
      <c r="BU58" s="7">
        <v>0</v>
      </c>
      <c r="BV58" s="7">
        <v>4</v>
      </c>
      <c r="BW58" s="7">
        <v>6</v>
      </c>
      <c r="BX58" s="7"/>
      <c r="BY58" s="7">
        <v>0</v>
      </c>
      <c r="BZ58" s="7">
        <v>0</v>
      </c>
      <c r="CA58" s="7">
        <v>5</v>
      </c>
      <c r="CB58" s="7">
        <v>12</v>
      </c>
      <c r="CC58" s="7">
        <v>6</v>
      </c>
      <c r="CD58" s="7">
        <v>7</v>
      </c>
      <c r="CE58" s="7">
        <v>0</v>
      </c>
      <c r="CF58" s="7"/>
      <c r="CG58" s="7"/>
      <c r="CH58" s="7"/>
      <c r="CI58" t="s">
        <v>104</v>
      </c>
      <c r="CJ58" t="s">
        <v>37</v>
      </c>
      <c r="CK58" s="7">
        <v>1</v>
      </c>
      <c r="CL58" t="s">
        <v>323</v>
      </c>
      <c r="CM58">
        <v>1</v>
      </c>
      <c r="CN58">
        <v>2</v>
      </c>
      <c r="CO58">
        <v>1</v>
      </c>
      <c r="CP58" t="s">
        <v>301</v>
      </c>
      <c r="CQ58" t="s">
        <v>140</v>
      </c>
      <c r="CX58">
        <v>1</v>
      </c>
      <c r="CY58">
        <v>1</v>
      </c>
      <c r="CZ58">
        <v>1</v>
      </c>
      <c r="DA58">
        <v>1</v>
      </c>
      <c r="DB58" t="s">
        <v>322</v>
      </c>
      <c r="DC58">
        <v>2</v>
      </c>
      <c r="DD58">
        <v>2</v>
      </c>
      <c r="DE58">
        <v>1</v>
      </c>
      <c r="DF58">
        <v>0</v>
      </c>
      <c r="DG58">
        <v>1</v>
      </c>
      <c r="DH58">
        <v>5</v>
      </c>
      <c r="DI58">
        <f t="shared" si="36"/>
        <v>1</v>
      </c>
      <c r="DJ58">
        <f t="shared" si="37"/>
        <v>0</v>
      </c>
      <c r="DK58">
        <f t="shared" si="38"/>
        <v>0</v>
      </c>
      <c r="DL58">
        <f t="shared" si="39"/>
        <v>0</v>
      </c>
      <c r="DM58">
        <f t="shared" si="40"/>
        <v>0</v>
      </c>
      <c r="DN58">
        <f t="shared" si="41"/>
        <v>0</v>
      </c>
      <c r="DO58">
        <f t="shared" si="42"/>
        <v>1</v>
      </c>
      <c r="DP58">
        <f t="shared" si="43"/>
        <v>1</v>
      </c>
      <c r="DQ58">
        <v>2</v>
      </c>
      <c r="DR58">
        <v>1</v>
      </c>
    </row>
    <row r="59" spans="1:162" x14ac:dyDescent="0.25">
      <c r="A59">
        <v>3</v>
      </c>
      <c r="B59" s="5">
        <v>7</v>
      </c>
      <c r="C59" t="s">
        <v>6</v>
      </c>
      <c r="D59">
        <v>6</v>
      </c>
      <c r="E59">
        <v>19</v>
      </c>
      <c r="F59">
        <v>11</v>
      </c>
      <c r="G59">
        <v>20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  <c r="N59">
        <v>2</v>
      </c>
      <c r="O59">
        <v>2500</v>
      </c>
      <c r="P59">
        <v>1</v>
      </c>
      <c r="Q59" s="4">
        <v>500</v>
      </c>
      <c r="R59" s="2">
        <f t="shared" si="22"/>
        <v>500</v>
      </c>
      <c r="S59" s="2">
        <v>500</v>
      </c>
      <c r="T59" s="2">
        <v>1</v>
      </c>
      <c r="U59" s="2">
        <v>1</v>
      </c>
      <c r="V59" s="2">
        <v>0</v>
      </c>
      <c r="W59" s="2">
        <v>0</v>
      </c>
      <c r="X59" s="2">
        <f t="shared" si="23"/>
        <v>1</v>
      </c>
      <c r="Y59" s="2">
        <f t="shared" si="24"/>
        <v>0</v>
      </c>
      <c r="Z59" s="2">
        <f t="shared" si="25"/>
        <v>0</v>
      </c>
      <c r="AA59" s="2">
        <f t="shared" si="26"/>
        <v>1</v>
      </c>
      <c r="AB59" s="2">
        <f t="shared" si="27"/>
        <v>0</v>
      </c>
      <c r="AC59" s="2">
        <f t="shared" si="28"/>
        <v>0</v>
      </c>
      <c r="AD59">
        <v>1000</v>
      </c>
      <c r="AE59">
        <v>1000</v>
      </c>
      <c r="AF59">
        <v>1000</v>
      </c>
      <c r="AG59" s="4">
        <v>500</v>
      </c>
      <c r="AH59" s="4">
        <f t="shared" si="29"/>
        <v>500</v>
      </c>
      <c r="AI59" s="2">
        <v>0</v>
      </c>
      <c r="AJ59" s="2">
        <v>0</v>
      </c>
      <c r="AK59" s="2">
        <v>0</v>
      </c>
      <c r="AL59" s="3">
        <v>1</v>
      </c>
      <c r="AM59" s="3">
        <v>1</v>
      </c>
      <c r="AN59" s="2">
        <f t="shared" si="30"/>
        <v>0</v>
      </c>
      <c r="AO59" s="2">
        <f t="shared" si="31"/>
        <v>1</v>
      </c>
      <c r="AP59" s="2">
        <f t="shared" si="32"/>
        <v>0</v>
      </c>
      <c r="AQ59" s="2">
        <f t="shared" si="33"/>
        <v>0</v>
      </c>
      <c r="AR59" s="2">
        <f t="shared" si="34"/>
        <v>1</v>
      </c>
      <c r="AS59" s="2">
        <f t="shared" si="35"/>
        <v>0</v>
      </c>
      <c r="AT59">
        <v>2000</v>
      </c>
      <c r="AU59">
        <v>0</v>
      </c>
      <c r="AV59">
        <v>0</v>
      </c>
      <c r="AW59">
        <v>4</v>
      </c>
      <c r="AX59">
        <v>5</v>
      </c>
      <c r="AY59" s="1">
        <v>2</v>
      </c>
      <c r="AZ59">
        <v>0</v>
      </c>
      <c r="BA59">
        <v>2000</v>
      </c>
      <c r="BB59">
        <v>7500</v>
      </c>
      <c r="BC59">
        <v>8000</v>
      </c>
      <c r="BD59">
        <v>3</v>
      </c>
      <c r="BE59" t="s">
        <v>321</v>
      </c>
      <c r="BF59">
        <v>17</v>
      </c>
      <c r="BG59" s="20">
        <v>4.2</v>
      </c>
      <c r="BH59">
        <v>48</v>
      </c>
      <c r="BI59">
        <v>0</v>
      </c>
      <c r="BJ59">
        <v>1</v>
      </c>
      <c r="BK59">
        <v>3</v>
      </c>
      <c r="BL59">
        <v>15000</v>
      </c>
      <c r="BM59" t="s">
        <v>58</v>
      </c>
      <c r="BN59">
        <v>0</v>
      </c>
      <c r="BO59">
        <v>2</v>
      </c>
      <c r="BP59">
        <v>2</v>
      </c>
      <c r="BQ59">
        <v>3</v>
      </c>
      <c r="BS59">
        <v>1</v>
      </c>
      <c r="BT59">
        <v>45</v>
      </c>
      <c r="BU59">
        <v>1</v>
      </c>
      <c r="BV59">
        <v>4</v>
      </c>
      <c r="BW59" s="22">
        <v>4</v>
      </c>
      <c r="BX59" s="22"/>
      <c r="BY59">
        <v>0</v>
      </c>
      <c r="BZ59">
        <v>0</v>
      </c>
      <c r="CA59">
        <v>5</v>
      </c>
      <c r="CB59">
        <v>16</v>
      </c>
      <c r="CC59">
        <v>11</v>
      </c>
      <c r="CD59">
        <v>5</v>
      </c>
      <c r="CE59">
        <v>0</v>
      </c>
      <c r="CI59" t="s">
        <v>104</v>
      </c>
      <c r="CJ59" t="s">
        <v>225</v>
      </c>
      <c r="CK59">
        <v>0</v>
      </c>
      <c r="CL59">
        <v>2</v>
      </c>
      <c r="CM59">
        <v>0</v>
      </c>
      <c r="CN59">
        <v>2</v>
      </c>
      <c r="CO59">
        <v>1</v>
      </c>
      <c r="CP59" t="s">
        <v>320</v>
      </c>
      <c r="CQ59" t="s">
        <v>319</v>
      </c>
      <c r="CX59">
        <v>1</v>
      </c>
      <c r="CY59">
        <v>0</v>
      </c>
      <c r="CZ59">
        <v>0</v>
      </c>
      <c r="DA59">
        <v>0</v>
      </c>
      <c r="DB59">
        <v>1994</v>
      </c>
      <c r="DC59">
        <v>2</v>
      </c>
      <c r="DD59">
        <v>2</v>
      </c>
      <c r="DE59">
        <v>0</v>
      </c>
      <c r="DF59">
        <v>0</v>
      </c>
      <c r="DG59">
        <v>1</v>
      </c>
      <c r="DH59">
        <v>5</v>
      </c>
      <c r="DI59">
        <f t="shared" si="36"/>
        <v>1</v>
      </c>
      <c r="DJ59">
        <f t="shared" si="37"/>
        <v>0</v>
      </c>
      <c r="DK59">
        <f t="shared" si="38"/>
        <v>0</v>
      </c>
      <c r="DL59">
        <f t="shared" si="39"/>
        <v>0</v>
      </c>
      <c r="DM59">
        <f t="shared" si="40"/>
        <v>0</v>
      </c>
      <c r="DN59">
        <f t="shared" si="41"/>
        <v>0</v>
      </c>
      <c r="DO59">
        <f t="shared" si="42"/>
        <v>1</v>
      </c>
      <c r="DP59">
        <f t="shared" si="43"/>
        <v>1</v>
      </c>
      <c r="DQ59">
        <v>2</v>
      </c>
      <c r="DR59">
        <v>0</v>
      </c>
    </row>
    <row r="60" spans="1:162" x14ac:dyDescent="0.25">
      <c r="A60">
        <v>3</v>
      </c>
      <c r="B60" s="5">
        <v>8</v>
      </c>
      <c r="C60" t="s">
        <v>12</v>
      </c>
      <c r="D60">
        <v>5</v>
      </c>
      <c r="E60">
        <v>20</v>
      </c>
      <c r="F60">
        <v>4</v>
      </c>
      <c r="G60">
        <v>21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2500</v>
      </c>
      <c r="P60">
        <v>2</v>
      </c>
      <c r="Q60" s="4">
        <v>500</v>
      </c>
      <c r="R60" s="2">
        <f t="shared" si="22"/>
        <v>500</v>
      </c>
      <c r="S60" s="2">
        <v>500</v>
      </c>
      <c r="T60" s="2">
        <v>1</v>
      </c>
      <c r="U60" s="2">
        <v>1</v>
      </c>
      <c r="V60" s="2">
        <v>1</v>
      </c>
      <c r="W60" s="2">
        <v>1</v>
      </c>
      <c r="X60" s="2">
        <f t="shared" si="23"/>
        <v>0</v>
      </c>
      <c r="Y60" s="2">
        <f t="shared" si="24"/>
        <v>0</v>
      </c>
      <c r="Z60" s="2">
        <f t="shared" si="25"/>
        <v>1</v>
      </c>
      <c r="AA60" s="2">
        <f t="shared" si="26"/>
        <v>0</v>
      </c>
      <c r="AB60" s="2">
        <f t="shared" si="27"/>
        <v>0</v>
      </c>
      <c r="AC60" s="2">
        <f t="shared" si="28"/>
        <v>0</v>
      </c>
      <c r="AD60">
        <v>1000</v>
      </c>
      <c r="AE60">
        <v>1000</v>
      </c>
      <c r="AF60">
        <v>1000</v>
      </c>
      <c r="AG60" s="4">
        <v>600</v>
      </c>
      <c r="AH60" s="4">
        <f t="shared" si="29"/>
        <v>400</v>
      </c>
      <c r="AI60" s="2">
        <v>500</v>
      </c>
      <c r="AJ60" s="2">
        <v>1</v>
      </c>
      <c r="AK60" s="2">
        <v>1</v>
      </c>
      <c r="AL60" s="3">
        <v>1</v>
      </c>
      <c r="AM60" s="3">
        <v>1</v>
      </c>
      <c r="AN60" s="2">
        <f t="shared" si="30"/>
        <v>0</v>
      </c>
      <c r="AO60" s="2">
        <f t="shared" si="31"/>
        <v>0</v>
      </c>
      <c r="AP60" s="2">
        <f t="shared" si="32"/>
        <v>1</v>
      </c>
      <c r="AQ60" s="2">
        <f t="shared" si="33"/>
        <v>0</v>
      </c>
      <c r="AR60" s="2">
        <f t="shared" si="34"/>
        <v>0</v>
      </c>
      <c r="AS60" s="2">
        <f t="shared" si="35"/>
        <v>0</v>
      </c>
      <c r="AT60">
        <v>1000</v>
      </c>
      <c r="AU60">
        <v>1000</v>
      </c>
      <c r="AV60">
        <v>0</v>
      </c>
      <c r="AW60">
        <v>8</v>
      </c>
      <c r="AX60">
        <v>1</v>
      </c>
      <c r="AY60" s="1">
        <v>1</v>
      </c>
      <c r="AZ60">
        <v>0</v>
      </c>
      <c r="BA60">
        <v>4000</v>
      </c>
      <c r="BB60">
        <v>9500</v>
      </c>
      <c r="BC60">
        <v>10000</v>
      </c>
      <c r="BD60">
        <v>3</v>
      </c>
      <c r="BE60" t="s">
        <v>318</v>
      </c>
      <c r="BF60">
        <v>21</v>
      </c>
      <c r="BG60" s="20">
        <v>6.5</v>
      </c>
      <c r="BH60">
        <v>60</v>
      </c>
      <c r="BI60">
        <v>1</v>
      </c>
      <c r="BJ60">
        <v>0</v>
      </c>
      <c r="BK60">
        <v>2</v>
      </c>
      <c r="BL60">
        <v>10000</v>
      </c>
      <c r="BM60" t="s">
        <v>4</v>
      </c>
      <c r="BN60">
        <v>0</v>
      </c>
      <c r="BO60">
        <v>2</v>
      </c>
      <c r="BP60">
        <v>2</v>
      </c>
      <c r="BQ60">
        <v>3</v>
      </c>
      <c r="BS60">
        <v>1</v>
      </c>
      <c r="BT60">
        <v>90</v>
      </c>
      <c r="BU60">
        <v>0</v>
      </c>
      <c r="BV60">
        <v>4</v>
      </c>
      <c r="BW60">
        <v>4</v>
      </c>
      <c r="BY60">
        <v>0</v>
      </c>
      <c r="BZ60">
        <v>0</v>
      </c>
      <c r="CA60">
        <v>5</v>
      </c>
      <c r="CB60">
        <v>12</v>
      </c>
      <c r="CC60">
        <v>0</v>
      </c>
      <c r="CD60">
        <v>4</v>
      </c>
      <c r="CE60">
        <v>8</v>
      </c>
      <c r="CI60" t="s">
        <v>79</v>
      </c>
      <c r="CJ60" t="s">
        <v>78</v>
      </c>
      <c r="CK60">
        <v>0</v>
      </c>
      <c r="CL60" t="s">
        <v>284</v>
      </c>
      <c r="CM60">
        <v>0</v>
      </c>
      <c r="CN60">
        <v>2</v>
      </c>
      <c r="CO60">
        <v>1</v>
      </c>
      <c r="CP60">
        <v>1998</v>
      </c>
      <c r="CQ60" t="s">
        <v>31</v>
      </c>
      <c r="CR60">
        <v>1998</v>
      </c>
      <c r="CS60" t="s">
        <v>317</v>
      </c>
      <c r="CX60">
        <v>1</v>
      </c>
      <c r="CY60">
        <v>1</v>
      </c>
      <c r="CZ60">
        <v>1</v>
      </c>
      <c r="DA60">
        <v>1</v>
      </c>
      <c r="DB60">
        <v>1995</v>
      </c>
      <c r="DC60">
        <v>2</v>
      </c>
      <c r="DD60">
        <v>2</v>
      </c>
      <c r="DE60">
        <v>0</v>
      </c>
      <c r="DF60">
        <v>0</v>
      </c>
      <c r="DG60">
        <v>1</v>
      </c>
      <c r="DH60">
        <v>1</v>
      </c>
      <c r="DI60">
        <f t="shared" si="36"/>
        <v>0</v>
      </c>
      <c r="DJ60">
        <f t="shared" si="37"/>
        <v>0</v>
      </c>
      <c r="DK60">
        <f t="shared" si="38"/>
        <v>0</v>
      </c>
      <c r="DL60">
        <f t="shared" si="39"/>
        <v>0</v>
      </c>
      <c r="DM60">
        <f t="shared" si="40"/>
        <v>1</v>
      </c>
      <c r="DN60">
        <f t="shared" si="41"/>
        <v>1</v>
      </c>
      <c r="DO60">
        <f t="shared" si="42"/>
        <v>0</v>
      </c>
      <c r="DP60">
        <f t="shared" si="43"/>
        <v>0</v>
      </c>
      <c r="DQ60">
        <v>1</v>
      </c>
      <c r="DS60">
        <v>0</v>
      </c>
    </row>
    <row r="61" spans="1:162" x14ac:dyDescent="0.25">
      <c r="A61">
        <v>3</v>
      </c>
      <c r="B61" s="5">
        <v>9</v>
      </c>
      <c r="C61" t="s">
        <v>12</v>
      </c>
      <c r="D61">
        <v>5</v>
      </c>
      <c r="E61">
        <v>23</v>
      </c>
      <c r="F61">
        <v>5</v>
      </c>
      <c r="G61">
        <v>22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3</v>
      </c>
      <c r="O61">
        <v>2500</v>
      </c>
      <c r="P61">
        <v>1</v>
      </c>
      <c r="Q61" s="4">
        <v>500</v>
      </c>
      <c r="R61" s="2">
        <f t="shared" si="22"/>
        <v>500</v>
      </c>
      <c r="S61" s="2">
        <v>500</v>
      </c>
      <c r="T61" s="2">
        <v>1</v>
      </c>
      <c r="U61" s="2">
        <v>1</v>
      </c>
      <c r="V61" s="2">
        <v>1</v>
      </c>
      <c r="W61" s="2">
        <v>1</v>
      </c>
      <c r="X61" s="2">
        <f t="shared" si="23"/>
        <v>0</v>
      </c>
      <c r="Y61" s="2">
        <f t="shared" si="24"/>
        <v>0</v>
      </c>
      <c r="Z61" s="2">
        <f t="shared" si="25"/>
        <v>1</v>
      </c>
      <c r="AA61" s="2">
        <f t="shared" si="26"/>
        <v>0</v>
      </c>
      <c r="AB61" s="2">
        <f t="shared" si="27"/>
        <v>0</v>
      </c>
      <c r="AC61" s="2">
        <f t="shared" si="28"/>
        <v>0</v>
      </c>
      <c r="AD61">
        <v>1000</v>
      </c>
      <c r="AE61">
        <v>1000</v>
      </c>
      <c r="AF61">
        <v>1000</v>
      </c>
      <c r="AG61" s="4">
        <v>500</v>
      </c>
      <c r="AH61" s="4">
        <f t="shared" si="29"/>
        <v>500</v>
      </c>
      <c r="AI61" s="2">
        <v>500</v>
      </c>
      <c r="AJ61" s="2">
        <v>1</v>
      </c>
      <c r="AK61" s="2">
        <v>1</v>
      </c>
      <c r="AL61" s="3">
        <v>1</v>
      </c>
      <c r="AM61" s="3">
        <v>1</v>
      </c>
      <c r="AN61" s="2">
        <f t="shared" si="30"/>
        <v>0</v>
      </c>
      <c r="AO61" s="2">
        <f t="shared" si="31"/>
        <v>0</v>
      </c>
      <c r="AP61" s="2">
        <f t="shared" si="32"/>
        <v>1</v>
      </c>
      <c r="AQ61" s="2">
        <f t="shared" si="33"/>
        <v>0</v>
      </c>
      <c r="AR61" s="2">
        <f t="shared" si="34"/>
        <v>0</v>
      </c>
      <c r="AS61" s="2">
        <f t="shared" si="35"/>
        <v>0</v>
      </c>
      <c r="AT61">
        <v>1000</v>
      </c>
      <c r="AU61">
        <v>1000</v>
      </c>
      <c r="AV61">
        <v>0</v>
      </c>
      <c r="AW61">
        <v>4</v>
      </c>
      <c r="AX61">
        <v>5</v>
      </c>
      <c r="AY61" s="1">
        <v>2</v>
      </c>
      <c r="AZ61">
        <v>0</v>
      </c>
      <c r="BA61">
        <v>2000</v>
      </c>
      <c r="BB61">
        <v>7500</v>
      </c>
      <c r="BC61">
        <v>8000</v>
      </c>
      <c r="BD61">
        <v>3</v>
      </c>
      <c r="BE61" t="s">
        <v>316</v>
      </c>
      <c r="BF61">
        <v>18</v>
      </c>
      <c r="BG61" s="20">
        <v>6.8</v>
      </c>
      <c r="BH61">
        <v>62</v>
      </c>
      <c r="BI61">
        <v>0</v>
      </c>
      <c r="BJ61">
        <v>1</v>
      </c>
      <c r="BK61">
        <v>3</v>
      </c>
      <c r="BL61">
        <v>5400</v>
      </c>
      <c r="BM61" t="s">
        <v>4</v>
      </c>
      <c r="BN61">
        <v>0</v>
      </c>
      <c r="BO61">
        <v>2</v>
      </c>
      <c r="BP61">
        <v>2</v>
      </c>
      <c r="BQ61">
        <v>3</v>
      </c>
      <c r="BS61" t="s">
        <v>54</v>
      </c>
      <c r="BT61" t="s">
        <v>54</v>
      </c>
      <c r="BU61" t="s">
        <v>54</v>
      </c>
      <c r="BV61" t="s">
        <v>54</v>
      </c>
      <c r="BW61" t="s">
        <v>54</v>
      </c>
      <c r="BY61" t="s">
        <v>54</v>
      </c>
      <c r="BZ61" t="s">
        <v>54</v>
      </c>
      <c r="CA61">
        <v>5</v>
      </c>
      <c r="CB61">
        <v>12</v>
      </c>
      <c r="CI61" t="s">
        <v>104</v>
      </c>
      <c r="CJ61" t="s">
        <v>103</v>
      </c>
      <c r="CK61">
        <v>0</v>
      </c>
      <c r="CL61">
        <v>2</v>
      </c>
      <c r="CM61">
        <v>1</v>
      </c>
      <c r="CN61" t="s">
        <v>315</v>
      </c>
      <c r="CO61">
        <v>1</v>
      </c>
      <c r="CP61">
        <v>1996</v>
      </c>
      <c r="CQ61" t="s">
        <v>53</v>
      </c>
      <c r="CX61">
        <v>0</v>
      </c>
      <c r="CY61">
        <v>0</v>
      </c>
      <c r="CZ61">
        <v>0</v>
      </c>
      <c r="DA61">
        <v>0</v>
      </c>
      <c r="DC61">
        <v>2</v>
      </c>
      <c r="DD61">
        <v>2</v>
      </c>
      <c r="DE61">
        <v>0</v>
      </c>
      <c r="DF61">
        <v>1</v>
      </c>
      <c r="DG61">
        <v>1</v>
      </c>
      <c r="DH61">
        <v>4</v>
      </c>
      <c r="DI61">
        <f t="shared" si="36"/>
        <v>0</v>
      </c>
      <c r="DJ61">
        <f t="shared" si="37"/>
        <v>1</v>
      </c>
      <c r="DK61">
        <f t="shared" si="38"/>
        <v>0</v>
      </c>
      <c r="DL61">
        <f t="shared" si="39"/>
        <v>0</v>
      </c>
      <c r="DM61">
        <f t="shared" si="40"/>
        <v>0</v>
      </c>
      <c r="DN61">
        <f t="shared" si="41"/>
        <v>0</v>
      </c>
      <c r="DO61">
        <f t="shared" si="42"/>
        <v>1</v>
      </c>
      <c r="DP61">
        <f t="shared" si="43"/>
        <v>1</v>
      </c>
      <c r="DQ61">
        <v>2</v>
      </c>
      <c r="DR61">
        <v>0</v>
      </c>
    </row>
    <row r="62" spans="1:162" x14ac:dyDescent="0.25">
      <c r="A62">
        <v>3</v>
      </c>
      <c r="B62" s="5">
        <v>10</v>
      </c>
      <c r="C62" t="s">
        <v>6</v>
      </c>
      <c r="D62">
        <v>6</v>
      </c>
      <c r="E62">
        <v>21</v>
      </c>
      <c r="F62">
        <v>12</v>
      </c>
      <c r="G62">
        <v>13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2500</v>
      </c>
      <c r="P62">
        <v>2</v>
      </c>
      <c r="Q62" s="4">
        <v>500</v>
      </c>
      <c r="R62" s="2">
        <f t="shared" si="22"/>
        <v>500</v>
      </c>
      <c r="S62" s="2">
        <v>400</v>
      </c>
      <c r="T62" s="2">
        <v>1</v>
      </c>
      <c r="U62" s="2">
        <v>1</v>
      </c>
      <c r="V62" s="2">
        <v>1</v>
      </c>
      <c r="W62" s="2">
        <v>1</v>
      </c>
      <c r="X62" s="2">
        <f t="shared" si="23"/>
        <v>0</v>
      </c>
      <c r="Y62" s="2">
        <f t="shared" si="24"/>
        <v>0</v>
      </c>
      <c r="Z62" s="2">
        <f t="shared" si="25"/>
        <v>1</v>
      </c>
      <c r="AA62" s="2">
        <f t="shared" si="26"/>
        <v>0</v>
      </c>
      <c r="AB62" s="2">
        <f t="shared" si="27"/>
        <v>0</v>
      </c>
      <c r="AC62" s="2">
        <f t="shared" si="28"/>
        <v>0</v>
      </c>
      <c r="AD62">
        <v>1000</v>
      </c>
      <c r="AE62">
        <v>1000</v>
      </c>
      <c r="AF62">
        <v>1000</v>
      </c>
      <c r="AG62" s="4">
        <v>500</v>
      </c>
      <c r="AH62" s="4">
        <f t="shared" si="29"/>
        <v>500</v>
      </c>
      <c r="AI62" s="2">
        <v>500</v>
      </c>
      <c r="AJ62" s="2">
        <v>1</v>
      </c>
      <c r="AK62" s="2">
        <v>1</v>
      </c>
      <c r="AL62" s="3">
        <v>1</v>
      </c>
      <c r="AM62" s="3">
        <v>1</v>
      </c>
      <c r="AN62" s="2">
        <f t="shared" si="30"/>
        <v>0</v>
      </c>
      <c r="AO62" s="2">
        <f t="shared" si="31"/>
        <v>0</v>
      </c>
      <c r="AP62" s="2">
        <f t="shared" si="32"/>
        <v>1</v>
      </c>
      <c r="AQ62" s="2">
        <f t="shared" si="33"/>
        <v>0</v>
      </c>
      <c r="AR62" s="2">
        <f t="shared" si="34"/>
        <v>0</v>
      </c>
      <c r="AS62" s="2">
        <f t="shared" si="35"/>
        <v>0</v>
      </c>
      <c r="AT62">
        <v>1000</v>
      </c>
      <c r="AU62">
        <v>1000</v>
      </c>
      <c r="AV62">
        <v>0</v>
      </c>
      <c r="AW62">
        <v>8</v>
      </c>
      <c r="AX62">
        <v>1</v>
      </c>
      <c r="AY62" s="1">
        <v>1</v>
      </c>
      <c r="AZ62">
        <v>1</v>
      </c>
      <c r="BA62">
        <v>12000</v>
      </c>
      <c r="BB62">
        <v>17400</v>
      </c>
      <c r="BC62">
        <v>18000</v>
      </c>
      <c r="BD62">
        <v>3</v>
      </c>
      <c r="BE62" t="s">
        <v>314</v>
      </c>
      <c r="BF62">
        <v>19</v>
      </c>
      <c r="BG62" s="20">
        <v>4.5</v>
      </c>
      <c r="BH62">
        <v>40</v>
      </c>
      <c r="BI62">
        <v>0</v>
      </c>
      <c r="BJ62">
        <v>1</v>
      </c>
      <c r="BK62">
        <v>3</v>
      </c>
      <c r="BL62">
        <v>0</v>
      </c>
      <c r="BM62" t="s">
        <v>47</v>
      </c>
      <c r="BN62">
        <v>0</v>
      </c>
      <c r="BO62">
        <v>2</v>
      </c>
      <c r="BP62">
        <v>2</v>
      </c>
      <c r="BQ62">
        <v>3</v>
      </c>
      <c r="BS62">
        <v>1</v>
      </c>
      <c r="BT62">
        <v>90</v>
      </c>
      <c r="BU62">
        <v>0</v>
      </c>
      <c r="BV62">
        <v>3</v>
      </c>
      <c r="BW62">
        <v>3</v>
      </c>
      <c r="BY62">
        <v>0</v>
      </c>
      <c r="BZ62">
        <v>0</v>
      </c>
      <c r="CA62">
        <v>4</v>
      </c>
      <c r="CB62">
        <v>11</v>
      </c>
      <c r="CC62">
        <v>11</v>
      </c>
      <c r="CD62">
        <v>0</v>
      </c>
      <c r="CE62">
        <v>0</v>
      </c>
      <c r="CI62" t="s">
        <v>104</v>
      </c>
      <c r="CJ62" t="s">
        <v>78</v>
      </c>
      <c r="CK62">
        <v>0</v>
      </c>
      <c r="CL62">
        <v>2</v>
      </c>
      <c r="CM62">
        <v>0</v>
      </c>
      <c r="CN62">
        <v>2</v>
      </c>
      <c r="CO62">
        <v>0</v>
      </c>
      <c r="CX62">
        <v>1</v>
      </c>
      <c r="CY62">
        <v>1</v>
      </c>
      <c r="CZ62">
        <v>1</v>
      </c>
      <c r="DA62">
        <v>1</v>
      </c>
      <c r="DB62">
        <v>1995</v>
      </c>
      <c r="DC62">
        <v>2</v>
      </c>
      <c r="DD62">
        <v>2</v>
      </c>
      <c r="DE62">
        <v>0</v>
      </c>
      <c r="DF62">
        <v>0</v>
      </c>
      <c r="DG62">
        <v>0</v>
      </c>
      <c r="DI62">
        <f t="shared" si="36"/>
        <v>0</v>
      </c>
      <c r="DJ62">
        <f t="shared" si="37"/>
        <v>0</v>
      </c>
      <c r="DK62">
        <f t="shared" si="38"/>
        <v>0</v>
      </c>
      <c r="DL62">
        <f t="shared" si="39"/>
        <v>0</v>
      </c>
      <c r="DM62">
        <f t="shared" si="40"/>
        <v>0</v>
      </c>
      <c r="DN62">
        <f t="shared" si="41"/>
        <v>0</v>
      </c>
      <c r="DO62">
        <f t="shared" si="42"/>
        <v>0</v>
      </c>
      <c r="DP62">
        <f t="shared" si="43"/>
        <v>0</v>
      </c>
      <c r="DQ62">
        <v>1</v>
      </c>
      <c r="DS62">
        <v>1</v>
      </c>
    </row>
    <row r="63" spans="1:162" x14ac:dyDescent="0.25">
      <c r="A63">
        <v>3</v>
      </c>
      <c r="B63" s="5">
        <v>11</v>
      </c>
      <c r="C63" t="s">
        <v>12</v>
      </c>
      <c r="D63">
        <v>5</v>
      </c>
      <c r="E63">
        <v>24</v>
      </c>
      <c r="F63">
        <v>7</v>
      </c>
      <c r="G63">
        <v>24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6</v>
      </c>
      <c r="O63">
        <v>2500</v>
      </c>
      <c r="P63">
        <v>1</v>
      </c>
      <c r="Q63" s="4">
        <v>500</v>
      </c>
      <c r="R63" s="2">
        <f t="shared" si="22"/>
        <v>500</v>
      </c>
      <c r="S63" s="2">
        <v>500</v>
      </c>
      <c r="T63" s="2">
        <v>0</v>
      </c>
      <c r="U63" s="2">
        <v>0</v>
      </c>
      <c r="V63" s="2">
        <v>0</v>
      </c>
      <c r="W63" s="2">
        <v>1</v>
      </c>
      <c r="X63" s="2">
        <f t="shared" si="23"/>
        <v>0</v>
      </c>
      <c r="Y63" s="2">
        <f t="shared" si="24"/>
        <v>0</v>
      </c>
      <c r="Z63" s="2">
        <f t="shared" si="25"/>
        <v>0</v>
      </c>
      <c r="AA63" s="2">
        <f t="shared" si="26"/>
        <v>0</v>
      </c>
      <c r="AB63" s="2">
        <f t="shared" si="27"/>
        <v>0</v>
      </c>
      <c r="AC63" s="2">
        <f t="shared" si="28"/>
        <v>1</v>
      </c>
      <c r="AD63">
        <v>1000</v>
      </c>
      <c r="AE63">
        <v>0</v>
      </c>
      <c r="AF63">
        <v>1000</v>
      </c>
      <c r="AG63" s="4">
        <v>1000</v>
      </c>
      <c r="AH63" s="4">
        <f t="shared" si="29"/>
        <v>0</v>
      </c>
      <c r="AI63" s="2">
        <v>500</v>
      </c>
      <c r="AJ63" s="2">
        <v>0</v>
      </c>
      <c r="AK63" s="2">
        <v>0</v>
      </c>
      <c r="AL63" s="3">
        <v>1</v>
      </c>
      <c r="AM63" s="3">
        <v>1</v>
      </c>
      <c r="AN63" s="2">
        <f t="shared" si="30"/>
        <v>0</v>
      </c>
      <c r="AO63" s="2">
        <f t="shared" si="31"/>
        <v>1</v>
      </c>
      <c r="AP63" s="2">
        <f t="shared" si="32"/>
        <v>0</v>
      </c>
      <c r="AQ63" s="2">
        <f t="shared" si="33"/>
        <v>0</v>
      </c>
      <c r="AR63" s="2">
        <f t="shared" si="34"/>
        <v>1</v>
      </c>
      <c r="AS63" s="2">
        <f t="shared" si="35"/>
        <v>0</v>
      </c>
      <c r="AT63">
        <v>2000</v>
      </c>
      <c r="AU63">
        <v>0</v>
      </c>
      <c r="AV63">
        <v>0</v>
      </c>
      <c r="AW63">
        <v>4</v>
      </c>
      <c r="AX63">
        <v>5</v>
      </c>
      <c r="AY63" s="1">
        <v>1</v>
      </c>
      <c r="AZ63">
        <v>1</v>
      </c>
      <c r="BA63">
        <v>0</v>
      </c>
      <c r="BB63">
        <v>5500</v>
      </c>
      <c r="BC63">
        <v>6000</v>
      </c>
      <c r="BD63">
        <v>3</v>
      </c>
      <c r="BE63" t="s">
        <v>313</v>
      </c>
      <c r="BF63">
        <v>15</v>
      </c>
      <c r="BG63">
        <v>12</v>
      </c>
      <c r="BH63">
        <v>65</v>
      </c>
      <c r="BI63">
        <v>0</v>
      </c>
      <c r="BJ63">
        <v>1</v>
      </c>
      <c r="BK63">
        <v>3</v>
      </c>
      <c r="BL63">
        <v>15000</v>
      </c>
      <c r="BM63" t="s">
        <v>47</v>
      </c>
      <c r="BN63">
        <v>0</v>
      </c>
      <c r="BO63">
        <v>2</v>
      </c>
      <c r="BP63">
        <v>2</v>
      </c>
      <c r="BQ63">
        <v>3</v>
      </c>
      <c r="BS63">
        <v>1</v>
      </c>
      <c r="BT63">
        <v>90</v>
      </c>
      <c r="BU63">
        <v>0</v>
      </c>
      <c r="BV63">
        <v>4</v>
      </c>
      <c r="BW63">
        <v>4</v>
      </c>
      <c r="BY63">
        <v>0</v>
      </c>
      <c r="BZ63">
        <v>0</v>
      </c>
      <c r="CA63">
        <v>5</v>
      </c>
      <c r="CB63">
        <v>13</v>
      </c>
      <c r="CC63">
        <v>0</v>
      </c>
      <c r="CD63">
        <v>3</v>
      </c>
      <c r="CE63">
        <v>10</v>
      </c>
      <c r="CI63" t="s">
        <v>104</v>
      </c>
      <c r="CJ63" t="s">
        <v>45</v>
      </c>
      <c r="CK63">
        <v>0</v>
      </c>
      <c r="CL63">
        <v>2</v>
      </c>
      <c r="CM63">
        <v>0</v>
      </c>
      <c r="CN63">
        <v>2</v>
      </c>
      <c r="CO63">
        <v>1</v>
      </c>
      <c r="CP63">
        <v>1993</v>
      </c>
      <c r="CQ63" t="s">
        <v>53</v>
      </c>
      <c r="CX63">
        <v>1</v>
      </c>
      <c r="CY63">
        <v>1</v>
      </c>
      <c r="CZ63">
        <v>0</v>
      </c>
      <c r="DA63">
        <v>1</v>
      </c>
      <c r="DB63">
        <v>1993</v>
      </c>
      <c r="DC63">
        <v>2</v>
      </c>
      <c r="DD63">
        <v>2</v>
      </c>
      <c r="DE63">
        <v>0</v>
      </c>
      <c r="DF63">
        <v>0</v>
      </c>
      <c r="DG63">
        <v>1</v>
      </c>
      <c r="DH63">
        <v>5</v>
      </c>
      <c r="DI63">
        <f t="shared" si="36"/>
        <v>1</v>
      </c>
      <c r="DJ63">
        <f t="shared" si="37"/>
        <v>0</v>
      </c>
      <c r="DK63">
        <f t="shared" si="38"/>
        <v>0</v>
      </c>
      <c r="DL63">
        <f t="shared" si="39"/>
        <v>0</v>
      </c>
      <c r="DM63">
        <f t="shared" si="40"/>
        <v>0</v>
      </c>
      <c r="DN63">
        <f t="shared" si="41"/>
        <v>0</v>
      </c>
      <c r="DO63">
        <f t="shared" si="42"/>
        <v>1</v>
      </c>
      <c r="DP63">
        <f t="shared" si="43"/>
        <v>1</v>
      </c>
      <c r="DQ63">
        <v>1</v>
      </c>
      <c r="DS63">
        <v>1</v>
      </c>
    </row>
    <row r="64" spans="1:162" x14ac:dyDescent="0.25">
      <c r="A64">
        <v>3</v>
      </c>
      <c r="B64" s="5">
        <v>12</v>
      </c>
      <c r="C64" t="s">
        <v>12</v>
      </c>
      <c r="D64">
        <v>5</v>
      </c>
      <c r="E64">
        <v>25</v>
      </c>
      <c r="F64">
        <v>10</v>
      </c>
      <c r="G64">
        <v>25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7</v>
      </c>
      <c r="O64">
        <v>3000</v>
      </c>
      <c r="P64">
        <v>2</v>
      </c>
      <c r="Q64" s="4">
        <v>500</v>
      </c>
      <c r="R64" s="2">
        <f t="shared" si="22"/>
        <v>500</v>
      </c>
      <c r="S64" s="2">
        <v>500</v>
      </c>
      <c r="T64" s="2">
        <v>1</v>
      </c>
      <c r="U64" s="2">
        <v>0</v>
      </c>
      <c r="V64" s="2">
        <v>1</v>
      </c>
      <c r="W64" s="2">
        <v>1</v>
      </c>
      <c r="X64" s="2">
        <f t="shared" si="23"/>
        <v>0</v>
      </c>
      <c r="Y64" s="2">
        <f t="shared" si="24"/>
        <v>1</v>
      </c>
      <c r="Z64" s="2">
        <f t="shared" si="25"/>
        <v>0</v>
      </c>
      <c r="AA64" s="2">
        <f t="shared" si="26"/>
        <v>0</v>
      </c>
      <c r="AB64" s="2">
        <f t="shared" si="27"/>
        <v>0</v>
      </c>
      <c r="AC64" s="2">
        <f t="shared" si="28"/>
        <v>0</v>
      </c>
      <c r="AD64">
        <v>1000</v>
      </c>
      <c r="AE64">
        <v>0</v>
      </c>
      <c r="AF64">
        <v>1000</v>
      </c>
      <c r="AG64" s="4">
        <v>500</v>
      </c>
      <c r="AH64" s="4">
        <f t="shared" si="29"/>
        <v>500</v>
      </c>
      <c r="AI64" s="2">
        <v>500</v>
      </c>
      <c r="AJ64" s="2">
        <v>1</v>
      </c>
      <c r="AK64" s="2">
        <v>1</v>
      </c>
      <c r="AL64" s="3">
        <v>1</v>
      </c>
      <c r="AM64" s="3">
        <v>1</v>
      </c>
      <c r="AN64" s="2">
        <f t="shared" si="30"/>
        <v>0</v>
      </c>
      <c r="AO64" s="2">
        <f t="shared" si="31"/>
        <v>0</v>
      </c>
      <c r="AP64" s="2">
        <f t="shared" si="32"/>
        <v>1</v>
      </c>
      <c r="AQ64" s="2">
        <f t="shared" si="33"/>
        <v>0</v>
      </c>
      <c r="AR64" s="2">
        <f t="shared" si="34"/>
        <v>0</v>
      </c>
      <c r="AS64" s="2">
        <f t="shared" si="35"/>
        <v>0</v>
      </c>
      <c r="AT64">
        <v>1000</v>
      </c>
      <c r="AU64">
        <v>1000</v>
      </c>
      <c r="AV64">
        <v>0</v>
      </c>
      <c r="AW64">
        <v>6</v>
      </c>
      <c r="AX64">
        <v>3</v>
      </c>
      <c r="AY64" s="1">
        <v>1</v>
      </c>
      <c r="AZ64">
        <v>1</v>
      </c>
      <c r="BA64">
        <v>0</v>
      </c>
      <c r="BB64">
        <v>6000</v>
      </c>
      <c r="BC64">
        <v>6000</v>
      </c>
      <c r="BD64">
        <v>3</v>
      </c>
      <c r="BE64" t="s">
        <v>312</v>
      </c>
      <c r="BF64">
        <v>17</v>
      </c>
      <c r="BG64" s="20">
        <v>4.5</v>
      </c>
      <c r="BH64">
        <v>45</v>
      </c>
      <c r="BI64">
        <v>0</v>
      </c>
      <c r="BJ64">
        <v>1</v>
      </c>
      <c r="BK64">
        <v>2</v>
      </c>
      <c r="BL64">
        <v>14400</v>
      </c>
      <c r="BM64" t="s">
        <v>4</v>
      </c>
      <c r="BN64">
        <v>0</v>
      </c>
      <c r="BO64">
        <v>2</v>
      </c>
      <c r="BP64">
        <v>2</v>
      </c>
      <c r="BQ64">
        <v>3</v>
      </c>
      <c r="BS64">
        <v>1</v>
      </c>
      <c r="BT64">
        <v>50</v>
      </c>
      <c r="BU64">
        <v>1</v>
      </c>
      <c r="BV64">
        <v>2</v>
      </c>
      <c r="BW64">
        <v>1</v>
      </c>
      <c r="BY64">
        <v>0</v>
      </c>
      <c r="BZ64">
        <v>0</v>
      </c>
      <c r="CA64">
        <v>4</v>
      </c>
      <c r="CB64">
        <v>12</v>
      </c>
      <c r="CC64">
        <v>5</v>
      </c>
      <c r="CD64">
        <v>2</v>
      </c>
      <c r="CE64">
        <v>5</v>
      </c>
      <c r="CI64" t="s">
        <v>79</v>
      </c>
      <c r="CJ64" t="s">
        <v>311</v>
      </c>
      <c r="CK64">
        <v>0</v>
      </c>
      <c r="CL64">
        <v>2</v>
      </c>
      <c r="CM64">
        <v>1</v>
      </c>
      <c r="CN64" t="s">
        <v>310</v>
      </c>
      <c r="CO64">
        <v>0</v>
      </c>
      <c r="CP64" t="s">
        <v>309</v>
      </c>
      <c r="CQ64" t="s">
        <v>14</v>
      </c>
      <c r="CX64">
        <v>1</v>
      </c>
      <c r="CY64">
        <v>0</v>
      </c>
      <c r="CZ64">
        <v>1</v>
      </c>
      <c r="DA64">
        <v>1</v>
      </c>
      <c r="DB64">
        <v>1994</v>
      </c>
      <c r="DC64">
        <v>2</v>
      </c>
      <c r="DD64">
        <v>2</v>
      </c>
      <c r="DE64">
        <v>0</v>
      </c>
      <c r="DF64">
        <v>0</v>
      </c>
      <c r="DG64">
        <v>0</v>
      </c>
      <c r="DI64">
        <f t="shared" si="36"/>
        <v>0</v>
      </c>
      <c r="DJ64">
        <f t="shared" si="37"/>
        <v>0</v>
      </c>
      <c r="DK64">
        <f t="shared" si="38"/>
        <v>0</v>
      </c>
      <c r="DL64">
        <f t="shared" si="39"/>
        <v>0</v>
      </c>
      <c r="DM64">
        <f t="shared" si="40"/>
        <v>0</v>
      </c>
      <c r="DN64">
        <f t="shared" si="41"/>
        <v>0</v>
      </c>
      <c r="DO64">
        <f t="shared" si="42"/>
        <v>0</v>
      </c>
      <c r="DP64">
        <f t="shared" si="43"/>
        <v>0</v>
      </c>
      <c r="DQ64">
        <v>1</v>
      </c>
      <c r="DS64">
        <v>1</v>
      </c>
    </row>
    <row r="65" spans="1:162" x14ac:dyDescent="0.25">
      <c r="A65">
        <v>3</v>
      </c>
      <c r="B65" s="5">
        <v>13</v>
      </c>
      <c r="C65" t="s">
        <v>6</v>
      </c>
      <c r="D65">
        <v>6</v>
      </c>
      <c r="E65">
        <v>2</v>
      </c>
      <c r="F65">
        <v>15</v>
      </c>
      <c r="G65">
        <v>10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2500</v>
      </c>
      <c r="P65">
        <v>1</v>
      </c>
      <c r="Q65" s="4">
        <v>300</v>
      </c>
      <c r="R65" s="2">
        <f t="shared" si="22"/>
        <v>700</v>
      </c>
      <c r="S65" s="2">
        <v>400</v>
      </c>
      <c r="T65" s="2">
        <v>1</v>
      </c>
      <c r="U65" s="2">
        <v>1</v>
      </c>
      <c r="V65" s="2">
        <v>1</v>
      </c>
      <c r="W65" s="2">
        <v>1</v>
      </c>
      <c r="X65" s="2">
        <f t="shared" si="23"/>
        <v>0</v>
      </c>
      <c r="Y65" s="2">
        <f t="shared" si="24"/>
        <v>0</v>
      </c>
      <c r="Z65" s="2">
        <f t="shared" si="25"/>
        <v>1</v>
      </c>
      <c r="AA65" s="2">
        <f t="shared" si="26"/>
        <v>0</v>
      </c>
      <c r="AB65" s="2">
        <f t="shared" si="27"/>
        <v>0</v>
      </c>
      <c r="AC65" s="2">
        <f t="shared" si="28"/>
        <v>0</v>
      </c>
      <c r="AD65">
        <v>1000</v>
      </c>
      <c r="AE65">
        <v>1000</v>
      </c>
      <c r="AF65">
        <v>0</v>
      </c>
      <c r="AG65" s="4">
        <v>850</v>
      </c>
      <c r="AH65" s="4">
        <f t="shared" si="29"/>
        <v>150</v>
      </c>
      <c r="AI65" s="2">
        <v>500</v>
      </c>
      <c r="AJ65" s="2">
        <v>1</v>
      </c>
      <c r="AK65" s="2">
        <v>1</v>
      </c>
      <c r="AL65" s="3">
        <v>1</v>
      </c>
      <c r="AM65" s="3">
        <v>1</v>
      </c>
      <c r="AN65" s="2">
        <f t="shared" si="30"/>
        <v>0</v>
      </c>
      <c r="AO65" s="2">
        <f t="shared" si="31"/>
        <v>0</v>
      </c>
      <c r="AP65" s="2">
        <f t="shared" si="32"/>
        <v>1</v>
      </c>
      <c r="AQ65" s="2">
        <f t="shared" si="33"/>
        <v>0</v>
      </c>
      <c r="AR65" s="2">
        <f t="shared" si="34"/>
        <v>0</v>
      </c>
      <c r="AS65" s="2">
        <f t="shared" si="35"/>
        <v>0</v>
      </c>
      <c r="AT65">
        <v>1000</v>
      </c>
      <c r="AU65">
        <v>1000</v>
      </c>
      <c r="AV65">
        <v>0</v>
      </c>
      <c r="AW65">
        <v>1</v>
      </c>
      <c r="AX65">
        <v>5</v>
      </c>
      <c r="AY65" s="1">
        <v>2</v>
      </c>
      <c r="AZ65">
        <v>0</v>
      </c>
      <c r="BA65">
        <v>500</v>
      </c>
      <c r="BB65">
        <v>4700</v>
      </c>
      <c r="BC65">
        <v>5000</v>
      </c>
      <c r="BD65">
        <v>3</v>
      </c>
      <c r="BE65" t="s">
        <v>308</v>
      </c>
      <c r="BF65">
        <v>18</v>
      </c>
      <c r="BG65" s="20">
        <v>4.3</v>
      </c>
      <c r="BH65">
        <v>60</v>
      </c>
      <c r="BI65">
        <v>0</v>
      </c>
      <c r="BJ65">
        <v>1</v>
      </c>
      <c r="BK65">
        <v>2</v>
      </c>
      <c r="BL65">
        <v>4000</v>
      </c>
      <c r="BM65" t="s">
        <v>4</v>
      </c>
      <c r="BN65">
        <v>0</v>
      </c>
      <c r="BO65">
        <v>2</v>
      </c>
      <c r="BP65">
        <v>2</v>
      </c>
      <c r="BQ65">
        <v>3</v>
      </c>
      <c r="BS65">
        <v>2</v>
      </c>
      <c r="BT65">
        <v>0</v>
      </c>
      <c r="BU65">
        <v>0</v>
      </c>
      <c r="BV65">
        <v>0</v>
      </c>
      <c r="BW65">
        <v>4</v>
      </c>
      <c r="BY65">
        <v>0</v>
      </c>
      <c r="BZ65">
        <v>0</v>
      </c>
      <c r="CA65">
        <v>5</v>
      </c>
      <c r="CB65">
        <v>12</v>
      </c>
      <c r="CC65">
        <v>5</v>
      </c>
      <c r="CD65">
        <v>7</v>
      </c>
      <c r="CE65">
        <v>3</v>
      </c>
      <c r="CI65" t="s">
        <v>104</v>
      </c>
      <c r="CJ65" t="s">
        <v>78</v>
      </c>
      <c r="CK65">
        <v>0</v>
      </c>
      <c r="CL65">
        <v>2</v>
      </c>
      <c r="CM65">
        <v>0</v>
      </c>
      <c r="CN65">
        <v>2</v>
      </c>
      <c r="CO65">
        <v>0</v>
      </c>
      <c r="CP65" t="s">
        <v>301</v>
      </c>
      <c r="CQ65" t="s">
        <v>289</v>
      </c>
      <c r="CX65">
        <v>1</v>
      </c>
      <c r="CY65">
        <v>1</v>
      </c>
      <c r="CZ65">
        <v>1</v>
      </c>
      <c r="DA65">
        <v>1</v>
      </c>
      <c r="DB65">
        <v>1999</v>
      </c>
      <c r="DC65">
        <v>2</v>
      </c>
      <c r="DD65">
        <v>2</v>
      </c>
      <c r="DE65">
        <v>0</v>
      </c>
      <c r="DF65">
        <v>0</v>
      </c>
      <c r="DG65">
        <v>0</v>
      </c>
      <c r="DI65">
        <f t="shared" si="36"/>
        <v>0</v>
      </c>
      <c r="DJ65">
        <f t="shared" si="37"/>
        <v>0</v>
      </c>
      <c r="DK65">
        <f t="shared" si="38"/>
        <v>0</v>
      </c>
      <c r="DL65">
        <f t="shared" si="39"/>
        <v>0</v>
      </c>
      <c r="DM65">
        <f t="shared" si="40"/>
        <v>0</v>
      </c>
      <c r="DN65">
        <f t="shared" si="41"/>
        <v>0</v>
      </c>
      <c r="DO65">
        <f t="shared" si="42"/>
        <v>0</v>
      </c>
      <c r="DP65">
        <f t="shared" si="43"/>
        <v>0</v>
      </c>
      <c r="DQ65">
        <v>1</v>
      </c>
      <c r="DS65">
        <v>0</v>
      </c>
    </row>
    <row r="66" spans="1:162" x14ac:dyDescent="0.25">
      <c r="A66">
        <v>3</v>
      </c>
      <c r="B66" s="5">
        <v>14</v>
      </c>
      <c r="C66" t="s">
        <v>6</v>
      </c>
      <c r="D66">
        <v>6</v>
      </c>
      <c r="E66">
        <v>3</v>
      </c>
      <c r="F66">
        <v>16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6</v>
      </c>
      <c r="O66">
        <v>2500</v>
      </c>
      <c r="P66">
        <v>2</v>
      </c>
      <c r="Q66" s="4">
        <v>500</v>
      </c>
      <c r="R66" s="2">
        <f t="shared" ref="R66:R97" si="44">1000-Q66</f>
        <v>500</v>
      </c>
      <c r="S66" s="2">
        <v>500</v>
      </c>
      <c r="T66" s="2">
        <v>1</v>
      </c>
      <c r="U66" s="2">
        <v>1</v>
      </c>
      <c r="V66" s="2">
        <v>1</v>
      </c>
      <c r="W66" s="2">
        <v>1</v>
      </c>
      <c r="X66" s="2">
        <f t="shared" ref="X66:X97" si="45">IF(IF(T66+U66 =2,1,0)+IF(V66+W66&lt;2,1,0)=2,1,0)</f>
        <v>0</v>
      </c>
      <c r="Y66" s="2">
        <f t="shared" ref="Y66:Y97" si="46">IF(IF(V66+W66 =2,1,0)+IF(T66+U66&lt;2,1,0)=2,1,0)</f>
        <v>0</v>
      </c>
      <c r="Z66" s="2">
        <f t="shared" ref="Z66:Z97" si="47">IF(T66+U66+V66+W66=4,1,0)</f>
        <v>1</v>
      </c>
      <c r="AA66" s="2">
        <f t="shared" ref="AA66:AA97" si="48">IF(IF(T66+U66=2,4,0)+V66+W66=4,1,0)</f>
        <v>0</v>
      </c>
      <c r="AB66" s="2">
        <f t="shared" ref="AB66:AB97" si="49">IF(IF(V66+W66=2,4,0)+T66+U66=4,1,0)</f>
        <v>0</v>
      </c>
      <c r="AC66" s="2">
        <f t="shared" ref="AC66:AC97" si="50">IF(T66+V66=0,1,0)</f>
        <v>0</v>
      </c>
      <c r="AD66">
        <v>1000</v>
      </c>
      <c r="AE66">
        <v>1000</v>
      </c>
      <c r="AF66">
        <v>1000</v>
      </c>
      <c r="AG66" s="4">
        <v>500</v>
      </c>
      <c r="AH66" s="4">
        <f t="shared" ref="AH66:AH97" si="51">1000-AG66</f>
        <v>500</v>
      </c>
      <c r="AI66" s="2">
        <v>500</v>
      </c>
      <c r="AJ66" s="2">
        <v>0</v>
      </c>
      <c r="AK66" s="2">
        <v>1</v>
      </c>
      <c r="AL66" s="3">
        <v>1</v>
      </c>
      <c r="AM66" s="3">
        <v>1</v>
      </c>
      <c r="AN66" s="2">
        <f t="shared" ref="AN66:AN97" si="52">IF(IF(AJ66+AK66 =2,1,0)+IF(AL66+AM66&lt;2,1,0)=2,1,0)</f>
        <v>0</v>
      </c>
      <c r="AO66" s="2">
        <f t="shared" ref="AO66:AO97" si="53">IF(IF(AL66+AM66 =2,1,0)+IF(AJ66+AK66&lt;2,1,0)=2,1,0)</f>
        <v>1</v>
      </c>
      <c r="AP66" s="2">
        <f t="shared" ref="AP66:AP97" si="54">IF(AJ66+AK66+AL66+AM66=4,1,0)</f>
        <v>0</v>
      </c>
      <c r="AQ66" s="2">
        <f t="shared" ref="AQ66:AQ97" si="55">IF(IF(AJ66+AK66=2,4,0)+AL66+AM66=4,1,0)</f>
        <v>0</v>
      </c>
      <c r="AR66" s="2">
        <f t="shared" ref="AR66:AR97" si="56">IF(IF(AL66+AM66=2,4,0)+AJ66+AK66=4,1,0)</f>
        <v>0</v>
      </c>
      <c r="AS66" s="2">
        <f t="shared" ref="AS66:AS97" si="57">IF(AJ66+AL66=0,1,0)</f>
        <v>0</v>
      </c>
      <c r="AT66">
        <v>2000</v>
      </c>
      <c r="AU66">
        <v>0</v>
      </c>
      <c r="AV66">
        <v>0</v>
      </c>
      <c r="AW66">
        <v>7</v>
      </c>
      <c r="AX66">
        <v>2</v>
      </c>
      <c r="AY66" s="1">
        <v>2</v>
      </c>
      <c r="AZ66">
        <v>0</v>
      </c>
      <c r="BA66">
        <v>3500</v>
      </c>
      <c r="BB66">
        <v>9000</v>
      </c>
      <c r="BC66">
        <v>9000</v>
      </c>
      <c r="BD66">
        <v>3</v>
      </c>
      <c r="BE66" t="s">
        <v>307</v>
      </c>
      <c r="BF66">
        <v>14</v>
      </c>
      <c r="BG66">
        <v>4</v>
      </c>
      <c r="BH66">
        <v>45</v>
      </c>
      <c r="BI66">
        <v>0</v>
      </c>
      <c r="BJ66">
        <v>1</v>
      </c>
      <c r="BK66">
        <v>3</v>
      </c>
      <c r="BM66" t="s">
        <v>58</v>
      </c>
      <c r="BN66">
        <v>0</v>
      </c>
      <c r="BO66">
        <v>2</v>
      </c>
      <c r="BP66">
        <v>2</v>
      </c>
      <c r="BQ66">
        <v>3</v>
      </c>
      <c r="BS66">
        <v>1</v>
      </c>
      <c r="BT66">
        <v>90</v>
      </c>
      <c r="BU66">
        <v>0</v>
      </c>
      <c r="BV66">
        <v>4</v>
      </c>
      <c r="BW66">
        <v>4</v>
      </c>
      <c r="BY66">
        <v>0</v>
      </c>
      <c r="BZ66">
        <v>0</v>
      </c>
      <c r="CA66">
        <v>4</v>
      </c>
      <c r="CB66">
        <v>12</v>
      </c>
      <c r="CC66">
        <v>3</v>
      </c>
      <c r="CD66">
        <v>4</v>
      </c>
      <c r="CE66">
        <v>5</v>
      </c>
      <c r="CI66" t="s">
        <v>104</v>
      </c>
      <c r="CJ66" t="s">
        <v>45</v>
      </c>
      <c r="CK66">
        <v>0</v>
      </c>
      <c r="CL66" t="s">
        <v>306</v>
      </c>
      <c r="CM66">
        <v>0</v>
      </c>
      <c r="CN66">
        <v>2</v>
      </c>
      <c r="CO66">
        <v>0</v>
      </c>
      <c r="CX66">
        <v>0</v>
      </c>
      <c r="CY66">
        <v>0</v>
      </c>
      <c r="CZ66">
        <v>0</v>
      </c>
      <c r="DA66">
        <v>0</v>
      </c>
      <c r="DC66">
        <v>2</v>
      </c>
      <c r="DD66">
        <v>2</v>
      </c>
      <c r="DE66">
        <v>0</v>
      </c>
      <c r="DF66">
        <v>0</v>
      </c>
      <c r="DG66">
        <v>0</v>
      </c>
      <c r="DI66">
        <f t="shared" ref="DI66:DI97" si="58">IF(DH66=5,1,0)</f>
        <v>0</v>
      </c>
      <c r="DJ66">
        <f t="shared" ref="DJ66:DJ97" si="59">IF(DH66=4,1,0)</f>
        <v>0</v>
      </c>
      <c r="DK66">
        <f t="shared" ref="DK66:DK97" si="60">IF(DH66=3,1,0)</f>
        <v>0</v>
      </c>
      <c r="DL66">
        <f t="shared" ref="DL66:DL97" si="61">IF(DH66=2,1,0)</f>
        <v>0</v>
      </c>
      <c r="DM66">
        <f t="shared" ref="DM66:DM97" si="62">IF(DH66=1,1,0)</f>
        <v>0</v>
      </c>
      <c r="DN66">
        <f t="shared" ref="DN66:DN97" si="63">IF(DL66+DM66&gt;0,1,0)</f>
        <v>0</v>
      </c>
      <c r="DO66">
        <f t="shared" ref="DO66:DO97" si="64">IF(DI66+DJ66&gt;0,1,0)</f>
        <v>0</v>
      </c>
      <c r="DP66">
        <f t="shared" ref="DP66:DP97" si="65">IF(DI66+DJ66+DK66&gt;0,1,0)</f>
        <v>0</v>
      </c>
      <c r="DQ66">
        <v>2</v>
      </c>
      <c r="DR66">
        <v>0</v>
      </c>
    </row>
    <row r="67" spans="1:162" x14ac:dyDescent="0.25">
      <c r="A67">
        <v>3</v>
      </c>
      <c r="B67" s="5">
        <v>15</v>
      </c>
      <c r="C67" t="s">
        <v>12</v>
      </c>
      <c r="D67">
        <v>5</v>
      </c>
      <c r="E67">
        <v>1</v>
      </c>
      <c r="F67">
        <v>13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2500</v>
      </c>
      <c r="P67">
        <v>1</v>
      </c>
      <c r="Q67" s="4">
        <v>500</v>
      </c>
      <c r="R67" s="2">
        <f t="shared" si="44"/>
        <v>500</v>
      </c>
      <c r="S67" s="2">
        <v>500</v>
      </c>
      <c r="T67" s="2">
        <v>1</v>
      </c>
      <c r="U67" s="2">
        <v>1</v>
      </c>
      <c r="V67" s="2">
        <v>1</v>
      </c>
      <c r="W67" s="2">
        <v>1</v>
      </c>
      <c r="X67" s="2">
        <f t="shared" si="45"/>
        <v>0</v>
      </c>
      <c r="Y67" s="2">
        <f t="shared" si="46"/>
        <v>0</v>
      </c>
      <c r="Z67" s="2">
        <f t="shared" si="47"/>
        <v>1</v>
      </c>
      <c r="AA67" s="2">
        <f t="shared" si="48"/>
        <v>0</v>
      </c>
      <c r="AB67" s="2">
        <f t="shared" si="49"/>
        <v>0</v>
      </c>
      <c r="AC67" s="2">
        <f t="shared" si="50"/>
        <v>0</v>
      </c>
      <c r="AD67">
        <v>1000</v>
      </c>
      <c r="AE67">
        <v>1000</v>
      </c>
      <c r="AF67">
        <v>1000</v>
      </c>
      <c r="AG67" s="4">
        <v>500</v>
      </c>
      <c r="AH67" s="4">
        <f t="shared" si="51"/>
        <v>500</v>
      </c>
      <c r="AI67" s="2">
        <v>150</v>
      </c>
      <c r="AJ67" s="2">
        <v>1</v>
      </c>
      <c r="AK67" s="2">
        <v>1</v>
      </c>
      <c r="AL67" s="3">
        <v>1</v>
      </c>
      <c r="AM67" s="3">
        <v>1</v>
      </c>
      <c r="AN67" s="2">
        <f t="shared" si="52"/>
        <v>0</v>
      </c>
      <c r="AO67" s="2">
        <f t="shared" si="53"/>
        <v>0</v>
      </c>
      <c r="AP67" s="2">
        <f t="shared" si="54"/>
        <v>1</v>
      </c>
      <c r="AQ67" s="2">
        <f t="shared" si="55"/>
        <v>0</v>
      </c>
      <c r="AR67" s="2">
        <f t="shared" si="56"/>
        <v>0</v>
      </c>
      <c r="AS67" s="2">
        <f t="shared" si="57"/>
        <v>0</v>
      </c>
      <c r="AT67">
        <v>1000</v>
      </c>
      <c r="AU67">
        <v>1000</v>
      </c>
      <c r="AV67">
        <v>0</v>
      </c>
      <c r="AW67">
        <v>6</v>
      </c>
      <c r="AX67">
        <v>3</v>
      </c>
      <c r="AY67" s="1">
        <v>2</v>
      </c>
      <c r="AZ67">
        <v>1</v>
      </c>
      <c r="BA67">
        <v>9000</v>
      </c>
      <c r="BB67">
        <v>14500</v>
      </c>
      <c r="BC67">
        <v>15000</v>
      </c>
      <c r="BD67">
        <v>3</v>
      </c>
      <c r="BE67" t="s">
        <v>305</v>
      </c>
      <c r="BF67">
        <v>25</v>
      </c>
      <c r="BG67" s="20">
        <v>2.2999999999999998</v>
      </c>
      <c r="BH67">
        <v>85</v>
      </c>
      <c r="BI67">
        <v>0</v>
      </c>
      <c r="BJ67">
        <v>1</v>
      </c>
      <c r="BK67">
        <v>3</v>
      </c>
      <c r="BL67">
        <v>20000</v>
      </c>
      <c r="BM67" t="s">
        <v>282</v>
      </c>
      <c r="BN67">
        <v>1</v>
      </c>
      <c r="BO67" t="s">
        <v>304</v>
      </c>
      <c r="BP67">
        <v>2</v>
      </c>
      <c r="BQ67">
        <v>3</v>
      </c>
      <c r="BS67">
        <v>2</v>
      </c>
      <c r="BT67">
        <v>0</v>
      </c>
      <c r="BU67">
        <v>0</v>
      </c>
      <c r="BV67">
        <v>2</v>
      </c>
      <c r="BW67">
        <v>2</v>
      </c>
      <c r="BY67">
        <v>0</v>
      </c>
      <c r="BZ67">
        <v>0</v>
      </c>
      <c r="CA67">
        <v>3</v>
      </c>
      <c r="CB67">
        <v>12</v>
      </c>
      <c r="CC67">
        <v>8</v>
      </c>
      <c r="CD67">
        <v>2</v>
      </c>
      <c r="CE67">
        <v>2</v>
      </c>
      <c r="CI67" t="s">
        <v>104</v>
      </c>
      <c r="CJ67" t="s">
        <v>103</v>
      </c>
      <c r="CK67">
        <v>0</v>
      </c>
      <c r="CL67">
        <v>2</v>
      </c>
      <c r="CM67">
        <v>0</v>
      </c>
      <c r="CN67">
        <v>2</v>
      </c>
      <c r="CO67">
        <v>1</v>
      </c>
      <c r="CP67">
        <v>2000</v>
      </c>
      <c r="CQ67" t="s">
        <v>14</v>
      </c>
      <c r="CR67">
        <v>2000</v>
      </c>
      <c r="CS67" t="s">
        <v>182</v>
      </c>
      <c r="CX67">
        <v>1</v>
      </c>
      <c r="CY67">
        <v>1</v>
      </c>
      <c r="CZ67">
        <v>0</v>
      </c>
      <c r="DA67">
        <v>1</v>
      </c>
      <c r="DB67">
        <v>2000</v>
      </c>
      <c r="DC67">
        <v>2</v>
      </c>
      <c r="DD67">
        <v>2</v>
      </c>
      <c r="DE67">
        <v>0</v>
      </c>
      <c r="DF67">
        <v>0</v>
      </c>
      <c r="DG67">
        <v>0</v>
      </c>
      <c r="DI67">
        <f t="shared" si="58"/>
        <v>0</v>
      </c>
      <c r="DJ67">
        <f t="shared" si="59"/>
        <v>0</v>
      </c>
      <c r="DK67">
        <f t="shared" si="60"/>
        <v>0</v>
      </c>
      <c r="DL67">
        <f t="shared" si="61"/>
        <v>0</v>
      </c>
      <c r="DM67">
        <f t="shared" si="62"/>
        <v>0</v>
      </c>
      <c r="DN67">
        <f t="shared" si="63"/>
        <v>0</v>
      </c>
      <c r="DO67">
        <f t="shared" si="64"/>
        <v>0</v>
      </c>
      <c r="DP67">
        <f t="shared" si="65"/>
        <v>0</v>
      </c>
      <c r="DQ67">
        <v>2</v>
      </c>
      <c r="DR67">
        <v>1</v>
      </c>
    </row>
    <row r="68" spans="1:162" x14ac:dyDescent="0.25">
      <c r="A68">
        <v>3</v>
      </c>
      <c r="B68" s="5">
        <v>16</v>
      </c>
      <c r="C68" t="s">
        <v>12</v>
      </c>
      <c r="D68">
        <v>5</v>
      </c>
      <c r="E68">
        <v>6</v>
      </c>
      <c r="F68">
        <v>14</v>
      </c>
      <c r="G68">
        <v>3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4</v>
      </c>
      <c r="O68">
        <v>2500</v>
      </c>
      <c r="P68">
        <v>2</v>
      </c>
      <c r="Q68" s="4">
        <v>500</v>
      </c>
      <c r="R68" s="2">
        <f t="shared" si="44"/>
        <v>500</v>
      </c>
      <c r="S68" s="2">
        <v>900</v>
      </c>
      <c r="T68" s="2">
        <v>1</v>
      </c>
      <c r="U68" s="2">
        <v>1</v>
      </c>
      <c r="V68" s="2">
        <v>0</v>
      </c>
      <c r="W68" s="2">
        <v>1</v>
      </c>
      <c r="X68" s="2">
        <f t="shared" si="45"/>
        <v>1</v>
      </c>
      <c r="Y68" s="2">
        <f t="shared" si="46"/>
        <v>0</v>
      </c>
      <c r="Z68" s="2">
        <f t="shared" si="47"/>
        <v>0</v>
      </c>
      <c r="AA68" s="2">
        <f t="shared" si="48"/>
        <v>0</v>
      </c>
      <c r="AB68" s="2">
        <f t="shared" si="49"/>
        <v>0</v>
      </c>
      <c r="AC68" s="2">
        <f t="shared" si="50"/>
        <v>0</v>
      </c>
      <c r="AD68">
        <v>1000</v>
      </c>
      <c r="AE68">
        <v>1000</v>
      </c>
      <c r="AF68">
        <v>1000</v>
      </c>
      <c r="AG68" s="4">
        <v>500</v>
      </c>
      <c r="AH68" s="4">
        <f t="shared" si="51"/>
        <v>500</v>
      </c>
      <c r="AI68" s="2">
        <v>500</v>
      </c>
      <c r="AJ68" s="2">
        <v>1</v>
      </c>
      <c r="AK68" s="2">
        <v>1</v>
      </c>
      <c r="AL68" s="3">
        <v>1</v>
      </c>
      <c r="AM68" s="3">
        <v>1</v>
      </c>
      <c r="AN68" s="2">
        <f t="shared" si="52"/>
        <v>0</v>
      </c>
      <c r="AO68" s="2">
        <f t="shared" si="53"/>
        <v>0</v>
      </c>
      <c r="AP68" s="2">
        <f t="shared" si="54"/>
        <v>1</v>
      </c>
      <c r="AQ68" s="2">
        <f t="shared" si="55"/>
        <v>0</v>
      </c>
      <c r="AR68" s="2">
        <f t="shared" si="56"/>
        <v>0</v>
      </c>
      <c r="AS68" s="2">
        <f t="shared" si="57"/>
        <v>0</v>
      </c>
      <c r="AT68">
        <v>1000</v>
      </c>
      <c r="AU68">
        <v>1000</v>
      </c>
      <c r="AV68">
        <v>0</v>
      </c>
      <c r="AW68">
        <v>6</v>
      </c>
      <c r="AX68">
        <v>3</v>
      </c>
      <c r="AY68" s="1">
        <v>2</v>
      </c>
      <c r="AZ68">
        <v>0</v>
      </c>
      <c r="BA68">
        <v>3000</v>
      </c>
      <c r="BB68">
        <v>8900</v>
      </c>
      <c r="BC68">
        <v>9000</v>
      </c>
      <c r="BD68">
        <v>3</v>
      </c>
      <c r="BE68" t="s">
        <v>303</v>
      </c>
      <c r="BF68">
        <v>25</v>
      </c>
      <c r="BG68" s="20">
        <v>3.12</v>
      </c>
      <c r="BH68">
        <v>75</v>
      </c>
      <c r="BI68">
        <v>0</v>
      </c>
      <c r="BJ68">
        <v>1</v>
      </c>
      <c r="BK68">
        <v>3</v>
      </c>
      <c r="BL68">
        <v>2000</v>
      </c>
      <c r="BM68" t="s">
        <v>282</v>
      </c>
      <c r="BN68">
        <v>1</v>
      </c>
      <c r="BO68" t="s">
        <v>302</v>
      </c>
      <c r="BP68">
        <v>2</v>
      </c>
      <c r="BQ68">
        <v>3</v>
      </c>
      <c r="BS68">
        <v>1</v>
      </c>
      <c r="BT68">
        <v>30</v>
      </c>
      <c r="BU68">
        <v>0</v>
      </c>
      <c r="BV68">
        <v>2</v>
      </c>
      <c r="BW68">
        <v>3</v>
      </c>
      <c r="BY68">
        <v>0</v>
      </c>
      <c r="BZ68">
        <v>0</v>
      </c>
      <c r="CA68">
        <v>4</v>
      </c>
      <c r="CB68">
        <v>12</v>
      </c>
      <c r="CC68">
        <v>3</v>
      </c>
      <c r="CD68">
        <v>3</v>
      </c>
      <c r="CE68">
        <v>5</v>
      </c>
      <c r="CI68" t="s">
        <v>104</v>
      </c>
      <c r="CJ68" t="s">
        <v>78</v>
      </c>
      <c r="CK68">
        <v>0</v>
      </c>
      <c r="CL68">
        <v>2</v>
      </c>
      <c r="CM68">
        <v>0</v>
      </c>
      <c r="CN68">
        <v>2</v>
      </c>
      <c r="CO68" s="7">
        <v>1</v>
      </c>
      <c r="CP68">
        <v>1996</v>
      </c>
      <c r="CQ68" t="s">
        <v>280</v>
      </c>
      <c r="CR68">
        <v>2000</v>
      </c>
      <c r="CS68" t="s">
        <v>280</v>
      </c>
      <c r="CX68">
        <v>1</v>
      </c>
      <c r="CY68">
        <v>1</v>
      </c>
      <c r="CZ68">
        <v>1</v>
      </c>
      <c r="DA68">
        <v>1</v>
      </c>
      <c r="DB68" t="s">
        <v>301</v>
      </c>
      <c r="DC68">
        <v>2</v>
      </c>
      <c r="DD68">
        <v>2</v>
      </c>
      <c r="DE68">
        <v>0</v>
      </c>
      <c r="DF68">
        <v>0</v>
      </c>
      <c r="DG68">
        <v>0</v>
      </c>
      <c r="DI68">
        <f t="shared" si="58"/>
        <v>0</v>
      </c>
      <c r="DJ68">
        <f t="shared" si="59"/>
        <v>0</v>
      </c>
      <c r="DK68">
        <f t="shared" si="60"/>
        <v>0</v>
      </c>
      <c r="DL68">
        <f t="shared" si="61"/>
        <v>0</v>
      </c>
      <c r="DM68">
        <f t="shared" si="62"/>
        <v>0</v>
      </c>
      <c r="DN68">
        <f t="shared" si="63"/>
        <v>0</v>
      </c>
      <c r="DO68">
        <f t="shared" si="64"/>
        <v>0</v>
      </c>
      <c r="DP68">
        <f t="shared" si="65"/>
        <v>0</v>
      </c>
      <c r="DQ68">
        <v>2</v>
      </c>
      <c r="DR68">
        <v>0</v>
      </c>
    </row>
    <row r="69" spans="1:162" x14ac:dyDescent="0.25">
      <c r="A69">
        <v>3</v>
      </c>
      <c r="B69" s="5">
        <v>17</v>
      </c>
      <c r="C69" t="s">
        <v>6</v>
      </c>
      <c r="D69">
        <v>6</v>
      </c>
      <c r="E69">
        <v>4</v>
      </c>
      <c r="F69">
        <v>20</v>
      </c>
      <c r="G69">
        <v>4</v>
      </c>
      <c r="H69">
        <v>0</v>
      </c>
      <c r="I69">
        <v>0</v>
      </c>
      <c r="J69">
        <v>1</v>
      </c>
      <c r="K69">
        <v>1</v>
      </c>
      <c r="L69">
        <v>0</v>
      </c>
      <c r="M69">
        <v>1</v>
      </c>
      <c r="O69">
        <v>2500</v>
      </c>
      <c r="P69">
        <v>1</v>
      </c>
      <c r="Q69" s="4">
        <v>500</v>
      </c>
      <c r="R69" s="2">
        <f t="shared" si="44"/>
        <v>500</v>
      </c>
      <c r="S69" s="2">
        <v>500</v>
      </c>
      <c r="T69" s="2">
        <v>1</v>
      </c>
      <c r="U69" s="2">
        <v>0</v>
      </c>
      <c r="V69" s="2">
        <v>0</v>
      </c>
      <c r="W69" s="2">
        <v>1</v>
      </c>
      <c r="X69" s="2">
        <f t="shared" si="45"/>
        <v>0</v>
      </c>
      <c r="Y69" s="2">
        <f t="shared" si="46"/>
        <v>0</v>
      </c>
      <c r="Z69" s="2">
        <f t="shared" si="47"/>
        <v>0</v>
      </c>
      <c r="AA69" s="2">
        <f t="shared" si="48"/>
        <v>0</v>
      </c>
      <c r="AB69" s="2">
        <f t="shared" si="49"/>
        <v>0</v>
      </c>
      <c r="AC69" s="2">
        <f t="shared" si="50"/>
        <v>0</v>
      </c>
      <c r="AD69">
        <v>1000</v>
      </c>
      <c r="AE69">
        <v>0</v>
      </c>
      <c r="AF69">
        <v>0</v>
      </c>
      <c r="AG69" s="4">
        <v>800</v>
      </c>
      <c r="AH69" s="4">
        <f t="shared" si="51"/>
        <v>200</v>
      </c>
      <c r="AI69" s="2">
        <v>400</v>
      </c>
      <c r="AJ69" s="2">
        <v>1</v>
      </c>
      <c r="AK69" s="2">
        <v>1</v>
      </c>
      <c r="AL69" s="3">
        <v>0</v>
      </c>
      <c r="AM69" s="3">
        <v>1</v>
      </c>
      <c r="AN69" s="2">
        <f t="shared" si="52"/>
        <v>1</v>
      </c>
      <c r="AO69" s="2">
        <f t="shared" si="53"/>
        <v>0</v>
      </c>
      <c r="AP69" s="2">
        <f t="shared" si="54"/>
        <v>0</v>
      </c>
      <c r="AQ69" s="2">
        <f t="shared" si="55"/>
        <v>0</v>
      </c>
      <c r="AR69" s="2">
        <f t="shared" si="56"/>
        <v>0</v>
      </c>
      <c r="AS69" s="2">
        <f t="shared" si="57"/>
        <v>0</v>
      </c>
      <c r="AT69">
        <v>1000</v>
      </c>
      <c r="AU69">
        <v>1000</v>
      </c>
      <c r="AV69">
        <v>0</v>
      </c>
      <c r="AW69">
        <v>6</v>
      </c>
      <c r="AX69">
        <v>3</v>
      </c>
      <c r="AY69" s="1">
        <v>2</v>
      </c>
      <c r="AZ69">
        <v>1</v>
      </c>
      <c r="BA69">
        <v>3000</v>
      </c>
      <c r="BB69">
        <v>7500</v>
      </c>
      <c r="BC69">
        <v>8000</v>
      </c>
      <c r="BD69">
        <v>3</v>
      </c>
      <c r="BE69" t="s">
        <v>300</v>
      </c>
      <c r="BF69">
        <v>18</v>
      </c>
      <c r="BG69">
        <v>6</v>
      </c>
      <c r="BH69">
        <v>60</v>
      </c>
      <c r="BI69">
        <v>1</v>
      </c>
      <c r="BJ69">
        <v>1</v>
      </c>
      <c r="BK69">
        <v>3</v>
      </c>
      <c r="BL69">
        <v>5000</v>
      </c>
      <c r="BM69" t="s">
        <v>47</v>
      </c>
      <c r="BN69">
        <v>0</v>
      </c>
      <c r="BO69">
        <v>2</v>
      </c>
      <c r="BP69">
        <v>2</v>
      </c>
      <c r="BQ69">
        <v>3</v>
      </c>
      <c r="BS69">
        <v>1</v>
      </c>
      <c r="BT69">
        <v>90</v>
      </c>
      <c r="BU69">
        <v>0</v>
      </c>
      <c r="BV69">
        <v>2</v>
      </c>
      <c r="BW69">
        <v>2</v>
      </c>
      <c r="BY69">
        <v>0</v>
      </c>
      <c r="BZ69">
        <v>0</v>
      </c>
      <c r="CA69">
        <v>3</v>
      </c>
      <c r="CB69">
        <v>11</v>
      </c>
      <c r="CC69">
        <v>1</v>
      </c>
      <c r="CD69">
        <v>2</v>
      </c>
      <c r="CE69">
        <v>8</v>
      </c>
      <c r="CI69" t="s">
        <v>2</v>
      </c>
      <c r="CJ69" t="s">
        <v>45</v>
      </c>
      <c r="CK69">
        <v>0</v>
      </c>
      <c r="CL69">
        <v>2</v>
      </c>
      <c r="CM69">
        <v>0</v>
      </c>
      <c r="CN69">
        <v>2</v>
      </c>
      <c r="CO69">
        <v>1</v>
      </c>
      <c r="CP69">
        <v>1996</v>
      </c>
      <c r="CQ69" t="s">
        <v>53</v>
      </c>
      <c r="CX69">
        <v>1</v>
      </c>
      <c r="CY69">
        <v>0</v>
      </c>
      <c r="CZ69">
        <v>0</v>
      </c>
      <c r="DA69">
        <v>1</v>
      </c>
      <c r="DB69">
        <v>1996</v>
      </c>
      <c r="DC69">
        <v>2</v>
      </c>
      <c r="DD69">
        <v>2</v>
      </c>
      <c r="DE69">
        <v>0</v>
      </c>
      <c r="DF69">
        <v>0</v>
      </c>
      <c r="DG69">
        <v>1</v>
      </c>
      <c r="DH69">
        <v>5</v>
      </c>
      <c r="DI69">
        <f t="shared" si="58"/>
        <v>1</v>
      </c>
      <c r="DJ69">
        <f t="shared" si="59"/>
        <v>0</v>
      </c>
      <c r="DK69">
        <f t="shared" si="60"/>
        <v>0</v>
      </c>
      <c r="DL69">
        <f t="shared" si="61"/>
        <v>0</v>
      </c>
      <c r="DM69">
        <f t="shared" si="62"/>
        <v>0</v>
      </c>
      <c r="DN69">
        <f t="shared" si="63"/>
        <v>0</v>
      </c>
      <c r="DO69">
        <f t="shared" si="64"/>
        <v>1</v>
      </c>
      <c r="DP69">
        <f t="shared" si="65"/>
        <v>1</v>
      </c>
      <c r="DQ69">
        <v>1</v>
      </c>
      <c r="DS69">
        <v>1</v>
      </c>
    </row>
    <row r="70" spans="1:162" s="9" customFormat="1" x14ac:dyDescent="0.25">
      <c r="A70" s="9">
        <v>3</v>
      </c>
      <c r="B70" s="11">
        <v>18</v>
      </c>
      <c r="C70" s="9" t="s">
        <v>6</v>
      </c>
      <c r="D70" s="9">
        <v>6</v>
      </c>
      <c r="E70" s="9">
        <v>5</v>
      </c>
      <c r="F70" s="9">
        <v>23</v>
      </c>
      <c r="G70" s="9">
        <v>5</v>
      </c>
      <c r="H70" s="9">
        <v>0</v>
      </c>
      <c r="I70" s="9">
        <v>0</v>
      </c>
      <c r="K70" s="9">
        <v>0</v>
      </c>
      <c r="L70" s="9">
        <v>0</v>
      </c>
      <c r="M70" s="9">
        <v>0</v>
      </c>
      <c r="O70" s="9">
        <v>3000</v>
      </c>
      <c r="P70" s="9">
        <v>2</v>
      </c>
      <c r="Q70" s="13">
        <v>500</v>
      </c>
      <c r="R70" s="9">
        <f t="shared" si="44"/>
        <v>500</v>
      </c>
      <c r="S70" s="9">
        <v>500</v>
      </c>
      <c r="T70" s="9">
        <v>1</v>
      </c>
      <c r="U70" s="9">
        <v>0</v>
      </c>
      <c r="V70" s="9">
        <v>0</v>
      </c>
      <c r="W70" s="9">
        <v>0</v>
      </c>
      <c r="X70" s="9">
        <f t="shared" si="45"/>
        <v>0</v>
      </c>
      <c r="Y70" s="9">
        <f t="shared" si="46"/>
        <v>0</v>
      </c>
      <c r="Z70" s="9">
        <f t="shared" si="47"/>
        <v>0</v>
      </c>
      <c r="AA70" s="9">
        <f t="shared" si="48"/>
        <v>0</v>
      </c>
      <c r="AB70" s="9">
        <f t="shared" si="49"/>
        <v>0</v>
      </c>
      <c r="AC70" s="9">
        <f t="shared" si="50"/>
        <v>0</v>
      </c>
      <c r="AD70" s="9">
        <v>1000</v>
      </c>
      <c r="AE70" s="9">
        <v>0</v>
      </c>
      <c r="AF70" s="9">
        <v>0</v>
      </c>
      <c r="AG70" s="13">
        <v>500</v>
      </c>
      <c r="AH70" s="13">
        <f t="shared" si="51"/>
        <v>500</v>
      </c>
      <c r="AI70" s="9">
        <v>0</v>
      </c>
      <c r="AJ70" s="9">
        <v>1</v>
      </c>
      <c r="AK70" s="9">
        <v>0</v>
      </c>
      <c r="AL70" s="12">
        <v>0</v>
      </c>
      <c r="AM70" s="12">
        <v>0</v>
      </c>
      <c r="AN70" s="9">
        <f t="shared" si="52"/>
        <v>0</v>
      </c>
      <c r="AO70" s="9">
        <f t="shared" si="53"/>
        <v>0</v>
      </c>
      <c r="AP70" s="9">
        <f t="shared" si="54"/>
        <v>0</v>
      </c>
      <c r="AQ70" s="9">
        <f t="shared" si="55"/>
        <v>0</v>
      </c>
      <c r="AR70" s="9">
        <f t="shared" si="56"/>
        <v>0</v>
      </c>
      <c r="AS70" s="9">
        <f t="shared" si="57"/>
        <v>0</v>
      </c>
      <c r="AT70" s="9">
        <v>1000</v>
      </c>
      <c r="AU70" s="9">
        <v>1000</v>
      </c>
      <c r="AV70" s="9">
        <v>0</v>
      </c>
      <c r="AW70" s="9">
        <v>3</v>
      </c>
      <c r="AX70" s="9">
        <v>5</v>
      </c>
      <c r="AY70" s="1">
        <v>3</v>
      </c>
      <c r="AZ70" s="9">
        <v>1</v>
      </c>
      <c r="BA70" s="9">
        <v>0</v>
      </c>
      <c r="BB70" s="9">
        <v>5000</v>
      </c>
      <c r="BC70" s="9">
        <v>5000</v>
      </c>
      <c r="BD70" s="9">
        <v>3</v>
      </c>
      <c r="BE70" s="9" t="s">
        <v>299</v>
      </c>
      <c r="BF70" s="9">
        <v>15</v>
      </c>
      <c r="BG70" s="21">
        <v>3.4</v>
      </c>
      <c r="BH70" s="9">
        <v>35</v>
      </c>
      <c r="BI70" s="9">
        <v>0</v>
      </c>
      <c r="BJ70" s="9">
        <v>1</v>
      </c>
      <c r="BK70" s="9">
        <v>2</v>
      </c>
      <c r="BL70" s="9">
        <v>0</v>
      </c>
      <c r="BM70" s="9" t="s">
        <v>287</v>
      </c>
      <c r="BN70" s="9">
        <v>0</v>
      </c>
      <c r="BO70" s="9">
        <v>2</v>
      </c>
      <c r="BP70" s="9">
        <v>2</v>
      </c>
      <c r="BQ70" s="9">
        <v>3</v>
      </c>
      <c r="BS70" s="9">
        <v>2</v>
      </c>
      <c r="BT70" s="9">
        <v>0</v>
      </c>
      <c r="BV70" s="9">
        <v>2</v>
      </c>
      <c r="BW70" s="9">
        <v>0</v>
      </c>
      <c r="BY70" s="9">
        <v>0</v>
      </c>
      <c r="BZ70" s="9">
        <v>0</v>
      </c>
      <c r="CA70" s="9">
        <v>5</v>
      </c>
      <c r="CB70" s="9">
        <v>12</v>
      </c>
      <c r="CC70" s="9">
        <v>8</v>
      </c>
      <c r="CD70" s="9">
        <v>2</v>
      </c>
      <c r="CE70" s="9">
        <v>2</v>
      </c>
      <c r="CI70" s="9" t="s">
        <v>104</v>
      </c>
      <c r="CJ70" s="9" t="s">
        <v>78</v>
      </c>
      <c r="CK70" s="9">
        <v>0</v>
      </c>
      <c r="CL70" s="9">
        <v>2</v>
      </c>
      <c r="CM70" s="9">
        <v>0</v>
      </c>
      <c r="CN70" s="9">
        <v>2</v>
      </c>
      <c r="CO70" s="9">
        <v>1</v>
      </c>
      <c r="CP70" s="9">
        <v>1996</v>
      </c>
      <c r="CQ70" s="9" t="s">
        <v>298</v>
      </c>
      <c r="CX70" s="9">
        <v>1</v>
      </c>
      <c r="CY70" s="9">
        <v>0</v>
      </c>
      <c r="CZ70" s="9">
        <v>0</v>
      </c>
      <c r="DA70" s="9">
        <v>1</v>
      </c>
      <c r="DB70" s="9">
        <v>1996</v>
      </c>
      <c r="DC70" s="9">
        <v>2</v>
      </c>
      <c r="DD70" s="9">
        <v>2</v>
      </c>
      <c r="DE70" s="9">
        <v>0</v>
      </c>
      <c r="DF70" s="9">
        <v>0</v>
      </c>
      <c r="DG70" s="9">
        <v>0</v>
      </c>
      <c r="DI70" s="9">
        <f t="shared" si="58"/>
        <v>0</v>
      </c>
      <c r="DJ70" s="9">
        <f t="shared" si="59"/>
        <v>0</v>
      </c>
      <c r="DK70" s="9">
        <f t="shared" si="60"/>
        <v>0</v>
      </c>
      <c r="DL70" s="9">
        <f t="shared" si="61"/>
        <v>0</v>
      </c>
      <c r="DM70" s="9">
        <f t="shared" si="62"/>
        <v>0</v>
      </c>
      <c r="DN70" s="9">
        <f t="shared" si="63"/>
        <v>0</v>
      </c>
      <c r="DO70" s="9">
        <f t="shared" si="64"/>
        <v>0</v>
      </c>
      <c r="DP70" s="9">
        <f t="shared" si="65"/>
        <v>0</v>
      </c>
      <c r="DQ70" s="9">
        <v>1</v>
      </c>
      <c r="DS70" s="9">
        <v>1</v>
      </c>
      <c r="DW70" s="10"/>
      <c r="DX70" s="10"/>
      <c r="DY70" s="10"/>
      <c r="DZ70" s="10"/>
      <c r="EA70" s="10"/>
      <c r="EB70" s="10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38"/>
    </row>
    <row r="71" spans="1:162" x14ac:dyDescent="0.25">
      <c r="A71">
        <v>3</v>
      </c>
      <c r="B71" s="5">
        <v>19</v>
      </c>
      <c r="C71" t="s">
        <v>6</v>
      </c>
      <c r="D71">
        <v>6</v>
      </c>
      <c r="E71">
        <v>7</v>
      </c>
      <c r="F71">
        <v>24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7</v>
      </c>
      <c r="O71">
        <v>3000</v>
      </c>
      <c r="P71">
        <v>1</v>
      </c>
      <c r="Q71" s="4">
        <v>500</v>
      </c>
      <c r="R71" s="2">
        <f t="shared" si="44"/>
        <v>500</v>
      </c>
      <c r="S71" s="2">
        <v>500</v>
      </c>
      <c r="T71" s="2">
        <v>1</v>
      </c>
      <c r="U71" s="2">
        <v>1</v>
      </c>
      <c r="V71" s="2">
        <v>1</v>
      </c>
      <c r="W71" s="2">
        <v>1</v>
      </c>
      <c r="X71" s="2">
        <f t="shared" si="45"/>
        <v>0</v>
      </c>
      <c r="Y71" s="2">
        <f t="shared" si="46"/>
        <v>0</v>
      </c>
      <c r="Z71" s="2">
        <f t="shared" si="47"/>
        <v>1</v>
      </c>
      <c r="AA71" s="2">
        <f t="shared" si="48"/>
        <v>0</v>
      </c>
      <c r="AB71" s="2">
        <f t="shared" si="49"/>
        <v>0</v>
      </c>
      <c r="AC71" s="2">
        <f t="shared" si="50"/>
        <v>0</v>
      </c>
      <c r="AD71">
        <v>1000</v>
      </c>
      <c r="AE71">
        <v>1000</v>
      </c>
      <c r="AF71">
        <v>1000</v>
      </c>
      <c r="AG71" s="4">
        <v>500</v>
      </c>
      <c r="AH71" s="4">
        <f t="shared" si="51"/>
        <v>500</v>
      </c>
      <c r="AI71" s="2">
        <v>500</v>
      </c>
      <c r="AJ71" s="2">
        <v>1</v>
      </c>
      <c r="AK71" s="2">
        <v>1</v>
      </c>
      <c r="AL71" s="3">
        <v>1</v>
      </c>
      <c r="AM71" s="3">
        <v>1</v>
      </c>
      <c r="AN71" s="2">
        <f t="shared" si="52"/>
        <v>0</v>
      </c>
      <c r="AO71" s="2">
        <f t="shared" si="53"/>
        <v>0</v>
      </c>
      <c r="AP71" s="2">
        <f t="shared" si="54"/>
        <v>1</v>
      </c>
      <c r="AQ71" s="2">
        <f t="shared" si="55"/>
        <v>0</v>
      </c>
      <c r="AR71" s="2">
        <f t="shared" si="56"/>
        <v>0</v>
      </c>
      <c r="AS71" s="2">
        <f t="shared" si="57"/>
        <v>0</v>
      </c>
      <c r="AT71">
        <v>1000</v>
      </c>
      <c r="AU71">
        <v>1000</v>
      </c>
      <c r="AV71">
        <v>0</v>
      </c>
      <c r="AW71">
        <v>7</v>
      </c>
      <c r="AX71">
        <v>2</v>
      </c>
      <c r="AY71" s="1">
        <v>1</v>
      </c>
      <c r="AZ71">
        <v>1</v>
      </c>
      <c r="BA71">
        <v>10500</v>
      </c>
      <c r="BB71">
        <v>16500</v>
      </c>
      <c r="BC71">
        <v>17000</v>
      </c>
      <c r="BD71">
        <v>3</v>
      </c>
      <c r="BE71" t="s">
        <v>297</v>
      </c>
      <c r="BF71">
        <v>15</v>
      </c>
      <c r="BG71">
        <v>4</v>
      </c>
      <c r="BH71">
        <v>45</v>
      </c>
      <c r="BI71">
        <v>0</v>
      </c>
      <c r="BJ71">
        <v>1</v>
      </c>
      <c r="BK71">
        <v>2</v>
      </c>
      <c r="BL71">
        <v>3800</v>
      </c>
      <c r="BM71" t="s">
        <v>282</v>
      </c>
      <c r="BN71">
        <v>0</v>
      </c>
      <c r="BO71">
        <v>2</v>
      </c>
      <c r="BP71">
        <v>2</v>
      </c>
      <c r="BQ71">
        <v>3</v>
      </c>
      <c r="BS71">
        <v>2</v>
      </c>
      <c r="BT71">
        <v>0</v>
      </c>
      <c r="BU71">
        <v>0</v>
      </c>
      <c r="BV71">
        <v>3</v>
      </c>
      <c r="BW71">
        <v>3</v>
      </c>
      <c r="BY71">
        <v>0</v>
      </c>
      <c r="BZ71">
        <v>0</v>
      </c>
      <c r="CA71">
        <v>5</v>
      </c>
      <c r="CB71">
        <v>12</v>
      </c>
      <c r="CC71">
        <v>2</v>
      </c>
      <c r="CD71">
        <v>5</v>
      </c>
      <c r="CE71">
        <v>4</v>
      </c>
      <c r="CI71" t="s">
        <v>104</v>
      </c>
      <c r="CJ71" t="s">
        <v>296</v>
      </c>
      <c r="CK71">
        <v>0</v>
      </c>
      <c r="CL71">
        <v>2</v>
      </c>
      <c r="CM71">
        <v>0</v>
      </c>
      <c r="CN71">
        <v>2</v>
      </c>
      <c r="CO71">
        <v>1</v>
      </c>
      <c r="CP71">
        <v>1996</v>
      </c>
      <c r="CQ71" t="s">
        <v>295</v>
      </c>
      <c r="CX71">
        <v>1</v>
      </c>
      <c r="CY71">
        <v>0</v>
      </c>
      <c r="CZ71">
        <v>1</v>
      </c>
      <c r="DA71">
        <v>1</v>
      </c>
      <c r="DB71">
        <v>1996</v>
      </c>
      <c r="DC71">
        <v>2</v>
      </c>
      <c r="DD71">
        <v>2</v>
      </c>
      <c r="DE71">
        <v>0</v>
      </c>
      <c r="DF71">
        <v>0</v>
      </c>
      <c r="DG71">
        <v>1</v>
      </c>
      <c r="DH71">
        <v>3</v>
      </c>
      <c r="DI71">
        <f t="shared" si="58"/>
        <v>0</v>
      </c>
      <c r="DJ71">
        <f t="shared" si="59"/>
        <v>0</v>
      </c>
      <c r="DK71">
        <f t="shared" si="60"/>
        <v>1</v>
      </c>
      <c r="DL71">
        <f t="shared" si="61"/>
        <v>0</v>
      </c>
      <c r="DM71">
        <f t="shared" si="62"/>
        <v>0</v>
      </c>
      <c r="DN71">
        <f t="shared" si="63"/>
        <v>0</v>
      </c>
      <c r="DO71">
        <f t="shared" si="64"/>
        <v>0</v>
      </c>
      <c r="DP71">
        <f t="shared" si="65"/>
        <v>1</v>
      </c>
      <c r="DQ71">
        <v>1</v>
      </c>
      <c r="DS71">
        <v>1</v>
      </c>
    </row>
    <row r="72" spans="1:162" x14ac:dyDescent="0.25">
      <c r="A72">
        <v>3</v>
      </c>
      <c r="B72" s="5">
        <v>20</v>
      </c>
      <c r="C72" t="s">
        <v>12</v>
      </c>
      <c r="D72">
        <v>5</v>
      </c>
      <c r="E72">
        <v>8</v>
      </c>
      <c r="F72">
        <v>17</v>
      </c>
      <c r="G72">
        <v>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</v>
      </c>
      <c r="O72">
        <v>3000</v>
      </c>
      <c r="P72">
        <v>2</v>
      </c>
      <c r="Q72" s="4">
        <v>500</v>
      </c>
      <c r="R72" s="2">
        <f t="shared" si="44"/>
        <v>500</v>
      </c>
      <c r="S72" s="2">
        <v>500</v>
      </c>
      <c r="T72" s="2">
        <v>1</v>
      </c>
      <c r="U72" s="2">
        <v>1</v>
      </c>
      <c r="V72" s="2">
        <v>1</v>
      </c>
      <c r="W72" s="2">
        <v>1</v>
      </c>
      <c r="X72" s="2">
        <f t="shared" si="45"/>
        <v>0</v>
      </c>
      <c r="Y72" s="2">
        <f t="shared" si="46"/>
        <v>0</v>
      </c>
      <c r="Z72" s="2">
        <f t="shared" si="47"/>
        <v>1</v>
      </c>
      <c r="AA72" s="2">
        <f t="shared" si="48"/>
        <v>0</v>
      </c>
      <c r="AB72" s="2">
        <f t="shared" si="49"/>
        <v>0</v>
      </c>
      <c r="AC72" s="2">
        <f t="shared" si="50"/>
        <v>0</v>
      </c>
      <c r="AD72">
        <v>1000</v>
      </c>
      <c r="AE72">
        <v>1000</v>
      </c>
      <c r="AF72">
        <v>1000</v>
      </c>
      <c r="AG72" s="4">
        <v>600</v>
      </c>
      <c r="AH72" s="4">
        <f t="shared" si="51"/>
        <v>400</v>
      </c>
      <c r="AI72" s="2">
        <v>200</v>
      </c>
      <c r="AJ72" s="2">
        <v>0</v>
      </c>
      <c r="AK72" s="2">
        <v>0</v>
      </c>
      <c r="AL72" s="3">
        <v>1</v>
      </c>
      <c r="AM72" s="3">
        <v>1</v>
      </c>
      <c r="AN72" s="2">
        <f t="shared" si="52"/>
        <v>0</v>
      </c>
      <c r="AO72" s="2">
        <f t="shared" si="53"/>
        <v>1</v>
      </c>
      <c r="AP72" s="2">
        <f t="shared" si="54"/>
        <v>0</v>
      </c>
      <c r="AQ72" s="2">
        <f t="shared" si="55"/>
        <v>0</v>
      </c>
      <c r="AR72" s="2">
        <f t="shared" si="56"/>
        <v>1</v>
      </c>
      <c r="AS72" s="2">
        <f t="shared" si="57"/>
        <v>0</v>
      </c>
      <c r="AT72">
        <v>2000</v>
      </c>
      <c r="AU72">
        <v>0</v>
      </c>
      <c r="AV72">
        <v>0</v>
      </c>
      <c r="AW72">
        <v>7</v>
      </c>
      <c r="AX72">
        <v>2</v>
      </c>
      <c r="AY72" s="1">
        <v>3</v>
      </c>
      <c r="AZ72">
        <v>0</v>
      </c>
      <c r="BA72">
        <v>3500</v>
      </c>
      <c r="BB72">
        <v>9500</v>
      </c>
      <c r="BC72">
        <v>10000</v>
      </c>
      <c r="BD72">
        <v>3</v>
      </c>
      <c r="BE72" t="s">
        <v>294</v>
      </c>
      <c r="BF72">
        <v>20</v>
      </c>
      <c r="BG72" s="20">
        <v>5.7</v>
      </c>
      <c r="BH72">
        <v>48</v>
      </c>
      <c r="BI72">
        <v>0</v>
      </c>
      <c r="BJ72">
        <v>1</v>
      </c>
      <c r="BK72">
        <v>3</v>
      </c>
      <c r="BL72">
        <v>0</v>
      </c>
      <c r="BM72" t="s">
        <v>47</v>
      </c>
      <c r="BN72">
        <v>0</v>
      </c>
      <c r="BO72">
        <v>2</v>
      </c>
      <c r="BP72">
        <v>2</v>
      </c>
      <c r="BQ72">
        <v>3</v>
      </c>
      <c r="BS72">
        <v>1</v>
      </c>
      <c r="BT72">
        <v>45</v>
      </c>
      <c r="BU72">
        <v>1</v>
      </c>
      <c r="BV72">
        <v>4</v>
      </c>
      <c r="BW72">
        <v>1</v>
      </c>
      <c r="BY72">
        <v>0</v>
      </c>
      <c r="BZ72">
        <v>0</v>
      </c>
      <c r="CA72">
        <v>4</v>
      </c>
      <c r="CB72">
        <v>12</v>
      </c>
      <c r="CC72">
        <v>6</v>
      </c>
      <c r="CD72">
        <v>2</v>
      </c>
      <c r="CE72">
        <v>4</v>
      </c>
      <c r="CI72" t="s">
        <v>79</v>
      </c>
      <c r="CJ72" t="s">
        <v>78</v>
      </c>
      <c r="CK72">
        <v>1</v>
      </c>
      <c r="CM72">
        <v>1</v>
      </c>
      <c r="CN72" t="s">
        <v>293</v>
      </c>
      <c r="CO72">
        <v>1</v>
      </c>
      <c r="CP72">
        <v>1998</v>
      </c>
      <c r="CQ72" t="s">
        <v>17</v>
      </c>
      <c r="CR72">
        <v>1998</v>
      </c>
      <c r="CS72" t="s">
        <v>151</v>
      </c>
      <c r="CX72">
        <v>1</v>
      </c>
      <c r="CY72">
        <v>1</v>
      </c>
      <c r="CZ72">
        <v>1</v>
      </c>
      <c r="DA72">
        <v>1</v>
      </c>
      <c r="DB72">
        <v>1998</v>
      </c>
      <c r="DC72">
        <v>2</v>
      </c>
      <c r="DD72">
        <v>2</v>
      </c>
      <c r="DE72">
        <v>0</v>
      </c>
      <c r="DF72">
        <v>0</v>
      </c>
      <c r="DG72">
        <v>0</v>
      </c>
      <c r="DI72">
        <f t="shared" si="58"/>
        <v>0</v>
      </c>
      <c r="DJ72">
        <f t="shared" si="59"/>
        <v>0</v>
      </c>
      <c r="DK72">
        <f t="shared" si="60"/>
        <v>0</v>
      </c>
      <c r="DL72">
        <f t="shared" si="61"/>
        <v>0</v>
      </c>
      <c r="DM72">
        <f t="shared" si="62"/>
        <v>0</v>
      </c>
      <c r="DN72">
        <f t="shared" si="63"/>
        <v>0</v>
      </c>
      <c r="DO72">
        <f t="shared" si="64"/>
        <v>0</v>
      </c>
      <c r="DP72">
        <f t="shared" si="65"/>
        <v>0</v>
      </c>
      <c r="DQ72">
        <v>1</v>
      </c>
      <c r="DS72">
        <v>0</v>
      </c>
    </row>
    <row r="73" spans="1:162" x14ac:dyDescent="0.25">
      <c r="A73">
        <v>3</v>
      </c>
      <c r="B73" s="5">
        <v>21</v>
      </c>
      <c r="C73" t="s">
        <v>6</v>
      </c>
      <c r="D73">
        <v>6</v>
      </c>
      <c r="E73">
        <v>10</v>
      </c>
      <c r="F73">
        <v>25</v>
      </c>
      <c r="G73">
        <v>8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2500</v>
      </c>
      <c r="P73">
        <v>1</v>
      </c>
      <c r="Q73" s="4">
        <v>600</v>
      </c>
      <c r="R73" s="2">
        <f t="shared" si="44"/>
        <v>400</v>
      </c>
      <c r="S73" s="2">
        <v>500</v>
      </c>
      <c r="T73" s="2">
        <v>1</v>
      </c>
      <c r="U73" s="2">
        <v>1</v>
      </c>
      <c r="V73" s="2">
        <v>1</v>
      </c>
      <c r="W73" s="2">
        <v>1</v>
      </c>
      <c r="X73" s="2">
        <f t="shared" si="45"/>
        <v>0</v>
      </c>
      <c r="Y73" s="2">
        <f t="shared" si="46"/>
        <v>0</v>
      </c>
      <c r="Z73" s="2">
        <f t="shared" si="47"/>
        <v>1</v>
      </c>
      <c r="AA73" s="2">
        <f t="shared" si="48"/>
        <v>0</v>
      </c>
      <c r="AB73" s="2">
        <f t="shared" si="49"/>
        <v>0</v>
      </c>
      <c r="AC73" s="2">
        <f t="shared" si="50"/>
        <v>0</v>
      </c>
      <c r="AD73">
        <v>1000</v>
      </c>
      <c r="AE73">
        <v>1000</v>
      </c>
      <c r="AF73">
        <v>1000</v>
      </c>
      <c r="AG73" s="4">
        <v>700</v>
      </c>
      <c r="AH73" s="4">
        <f t="shared" si="51"/>
        <v>300</v>
      </c>
      <c r="AI73" s="2">
        <v>500</v>
      </c>
      <c r="AJ73" s="2">
        <v>1</v>
      </c>
      <c r="AK73" s="2">
        <v>1</v>
      </c>
      <c r="AL73" s="3">
        <v>1</v>
      </c>
      <c r="AM73" s="3">
        <v>1</v>
      </c>
      <c r="AN73" s="2">
        <f t="shared" si="52"/>
        <v>0</v>
      </c>
      <c r="AO73" s="2">
        <f t="shared" si="53"/>
        <v>0</v>
      </c>
      <c r="AP73" s="2">
        <f t="shared" si="54"/>
        <v>1</v>
      </c>
      <c r="AQ73" s="2">
        <f t="shared" si="55"/>
        <v>0</v>
      </c>
      <c r="AR73" s="2">
        <f t="shared" si="56"/>
        <v>0</v>
      </c>
      <c r="AS73" s="2">
        <f t="shared" si="57"/>
        <v>0</v>
      </c>
      <c r="AT73">
        <v>1000</v>
      </c>
      <c r="AU73">
        <v>1000</v>
      </c>
      <c r="AV73">
        <v>0</v>
      </c>
      <c r="AW73">
        <v>3</v>
      </c>
      <c r="AX73">
        <v>5</v>
      </c>
      <c r="AY73" s="1">
        <v>1</v>
      </c>
      <c r="AZ73">
        <v>1</v>
      </c>
      <c r="BA73">
        <v>0</v>
      </c>
      <c r="BB73">
        <v>5600</v>
      </c>
      <c r="BC73">
        <v>6000</v>
      </c>
      <c r="BD73">
        <v>3</v>
      </c>
      <c r="BE73" t="s">
        <v>292</v>
      </c>
      <c r="BF73">
        <v>18</v>
      </c>
      <c r="BG73" s="20">
        <v>5.2</v>
      </c>
      <c r="BH73">
        <v>55</v>
      </c>
      <c r="BI73">
        <v>0</v>
      </c>
      <c r="BJ73">
        <v>1</v>
      </c>
      <c r="BK73">
        <v>1</v>
      </c>
      <c r="BL73">
        <v>0</v>
      </c>
      <c r="BM73" t="s">
        <v>47</v>
      </c>
      <c r="BN73">
        <v>0</v>
      </c>
      <c r="BO73">
        <v>2</v>
      </c>
      <c r="BP73">
        <v>2</v>
      </c>
      <c r="BQ73">
        <v>3</v>
      </c>
      <c r="BS73">
        <v>1</v>
      </c>
      <c r="BT73">
        <v>90</v>
      </c>
      <c r="BU73">
        <v>0</v>
      </c>
      <c r="BV73">
        <v>4</v>
      </c>
      <c r="BW73">
        <v>4</v>
      </c>
      <c r="BY73">
        <v>0</v>
      </c>
      <c r="BZ73">
        <v>0</v>
      </c>
      <c r="CA73">
        <v>5</v>
      </c>
      <c r="CB73">
        <v>15</v>
      </c>
      <c r="CC73">
        <v>8</v>
      </c>
      <c r="CD73">
        <v>2</v>
      </c>
      <c r="CE73">
        <v>5</v>
      </c>
      <c r="CI73" t="s">
        <v>79</v>
      </c>
      <c r="CJ73" t="s">
        <v>78</v>
      </c>
      <c r="CK73">
        <v>0</v>
      </c>
      <c r="CL73">
        <v>2</v>
      </c>
      <c r="CM73">
        <v>1</v>
      </c>
      <c r="CN73" t="s">
        <v>291</v>
      </c>
      <c r="CO73">
        <v>1</v>
      </c>
      <c r="CP73">
        <v>1996</v>
      </c>
      <c r="CQ73" t="s">
        <v>290</v>
      </c>
      <c r="CR73">
        <v>1998</v>
      </c>
      <c r="CS73" t="s">
        <v>289</v>
      </c>
      <c r="CX73">
        <v>1</v>
      </c>
      <c r="CY73">
        <v>0</v>
      </c>
      <c r="CZ73">
        <v>1</v>
      </c>
      <c r="DA73">
        <v>0</v>
      </c>
      <c r="DB73">
        <v>1998</v>
      </c>
      <c r="DC73">
        <v>2</v>
      </c>
      <c r="DD73">
        <v>2</v>
      </c>
      <c r="DE73">
        <v>0</v>
      </c>
      <c r="DF73">
        <v>0</v>
      </c>
      <c r="DG73">
        <v>0</v>
      </c>
      <c r="DI73">
        <f t="shared" si="58"/>
        <v>0</v>
      </c>
      <c r="DJ73">
        <f t="shared" si="59"/>
        <v>0</v>
      </c>
      <c r="DK73">
        <f t="shared" si="60"/>
        <v>0</v>
      </c>
      <c r="DL73">
        <f t="shared" si="61"/>
        <v>0</v>
      </c>
      <c r="DM73">
        <f t="shared" si="62"/>
        <v>0</v>
      </c>
      <c r="DN73">
        <f t="shared" si="63"/>
        <v>0</v>
      </c>
      <c r="DO73">
        <f t="shared" si="64"/>
        <v>0</v>
      </c>
      <c r="DP73">
        <f t="shared" si="65"/>
        <v>0</v>
      </c>
      <c r="DQ73">
        <v>1</v>
      </c>
      <c r="DS73">
        <v>1</v>
      </c>
    </row>
    <row r="74" spans="1:162" x14ac:dyDescent="0.25">
      <c r="A74">
        <v>3</v>
      </c>
      <c r="B74" s="5">
        <v>22</v>
      </c>
      <c r="C74" t="s">
        <v>6</v>
      </c>
      <c r="D74">
        <v>6</v>
      </c>
      <c r="E74">
        <v>1</v>
      </c>
      <c r="F74">
        <v>26</v>
      </c>
      <c r="G74">
        <v>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3000</v>
      </c>
      <c r="P74">
        <v>2</v>
      </c>
      <c r="Q74" s="4">
        <v>500</v>
      </c>
      <c r="R74" s="2">
        <f t="shared" si="44"/>
        <v>500</v>
      </c>
      <c r="S74" s="2">
        <v>500</v>
      </c>
      <c r="T74" s="2">
        <v>1</v>
      </c>
      <c r="U74" s="2">
        <v>1</v>
      </c>
      <c r="V74" s="2">
        <v>0</v>
      </c>
      <c r="W74" s="2">
        <v>0</v>
      </c>
      <c r="X74" s="2">
        <f t="shared" si="45"/>
        <v>1</v>
      </c>
      <c r="Y74" s="2">
        <f t="shared" si="46"/>
        <v>0</v>
      </c>
      <c r="Z74" s="2">
        <f t="shared" si="47"/>
        <v>0</v>
      </c>
      <c r="AA74" s="2">
        <f t="shared" si="48"/>
        <v>1</v>
      </c>
      <c r="AB74" s="2">
        <f t="shared" si="49"/>
        <v>0</v>
      </c>
      <c r="AC74" s="2">
        <f t="shared" si="50"/>
        <v>0</v>
      </c>
      <c r="AD74">
        <v>1000</v>
      </c>
      <c r="AE74">
        <v>1000</v>
      </c>
      <c r="AF74">
        <v>1000</v>
      </c>
      <c r="AG74" s="4">
        <v>500</v>
      </c>
      <c r="AH74" s="4">
        <f t="shared" si="51"/>
        <v>500</v>
      </c>
      <c r="AI74" s="2">
        <v>500</v>
      </c>
      <c r="AJ74" s="2">
        <v>1</v>
      </c>
      <c r="AK74" s="2">
        <v>1</v>
      </c>
      <c r="AL74" s="3">
        <v>0</v>
      </c>
      <c r="AM74" s="3">
        <v>0</v>
      </c>
      <c r="AN74" s="2">
        <f t="shared" si="52"/>
        <v>1</v>
      </c>
      <c r="AO74" s="2">
        <f t="shared" si="53"/>
        <v>0</v>
      </c>
      <c r="AP74" s="2">
        <f t="shared" si="54"/>
        <v>0</v>
      </c>
      <c r="AQ74" s="2">
        <f t="shared" si="55"/>
        <v>1</v>
      </c>
      <c r="AR74" s="2">
        <f t="shared" si="56"/>
        <v>0</v>
      </c>
      <c r="AS74" s="2">
        <f t="shared" si="57"/>
        <v>0</v>
      </c>
      <c r="AT74">
        <v>1000</v>
      </c>
      <c r="AU74">
        <v>1000</v>
      </c>
      <c r="AV74">
        <v>0</v>
      </c>
      <c r="AW74">
        <v>7</v>
      </c>
      <c r="AX74">
        <v>2</v>
      </c>
      <c r="AY74" s="1">
        <v>1</v>
      </c>
      <c r="AZ74">
        <v>0</v>
      </c>
      <c r="BA74">
        <v>3500</v>
      </c>
      <c r="BB74">
        <v>9500</v>
      </c>
      <c r="BC74">
        <v>10000</v>
      </c>
      <c r="BD74">
        <v>3</v>
      </c>
      <c r="BE74" t="s">
        <v>288</v>
      </c>
      <c r="BF74">
        <v>16</v>
      </c>
      <c r="BG74" s="20">
        <v>3.4</v>
      </c>
      <c r="BH74">
        <v>56</v>
      </c>
      <c r="BI74">
        <v>0</v>
      </c>
      <c r="BJ74">
        <v>1</v>
      </c>
      <c r="BK74">
        <v>2</v>
      </c>
      <c r="BL74">
        <v>0</v>
      </c>
      <c r="BM74" t="s">
        <v>287</v>
      </c>
      <c r="BN74">
        <v>0</v>
      </c>
      <c r="BO74">
        <v>2</v>
      </c>
      <c r="BP74">
        <v>2</v>
      </c>
      <c r="BQ74">
        <v>3</v>
      </c>
      <c r="BS74">
        <v>1</v>
      </c>
      <c r="BT74">
        <v>90</v>
      </c>
      <c r="BU74">
        <v>0</v>
      </c>
      <c r="BV74">
        <v>4</v>
      </c>
      <c r="BW74">
        <v>4</v>
      </c>
      <c r="BY74">
        <v>1</v>
      </c>
      <c r="BZ74">
        <v>0</v>
      </c>
      <c r="CA74">
        <v>4</v>
      </c>
      <c r="CB74">
        <v>12</v>
      </c>
      <c r="CC74">
        <v>4</v>
      </c>
      <c r="CD74">
        <v>5</v>
      </c>
      <c r="CE74">
        <v>3</v>
      </c>
      <c r="CI74" t="s">
        <v>104</v>
      </c>
      <c r="CJ74" t="s">
        <v>78</v>
      </c>
      <c r="CK74">
        <v>0</v>
      </c>
      <c r="CL74">
        <v>2</v>
      </c>
      <c r="CM74">
        <v>0</v>
      </c>
      <c r="CN74">
        <v>2</v>
      </c>
      <c r="CO74">
        <v>1</v>
      </c>
      <c r="CP74">
        <v>1998</v>
      </c>
      <c r="CQ74" t="s">
        <v>182</v>
      </c>
      <c r="CR74">
        <v>1999</v>
      </c>
      <c r="CS74" t="s">
        <v>266</v>
      </c>
      <c r="CX74">
        <v>1</v>
      </c>
      <c r="CY74">
        <v>0</v>
      </c>
      <c r="CZ74">
        <v>1</v>
      </c>
      <c r="DA74">
        <v>1</v>
      </c>
      <c r="DB74">
        <v>2002</v>
      </c>
      <c r="DC74">
        <v>2</v>
      </c>
      <c r="DD74">
        <v>2</v>
      </c>
      <c r="DE74">
        <v>0</v>
      </c>
      <c r="DF74">
        <v>0</v>
      </c>
      <c r="DG74">
        <v>0</v>
      </c>
      <c r="DI74">
        <f t="shared" si="58"/>
        <v>0</v>
      </c>
      <c r="DJ74">
        <f t="shared" si="59"/>
        <v>0</v>
      </c>
      <c r="DK74">
        <f t="shared" si="60"/>
        <v>0</v>
      </c>
      <c r="DL74">
        <f t="shared" si="61"/>
        <v>0</v>
      </c>
      <c r="DM74">
        <f t="shared" si="62"/>
        <v>0</v>
      </c>
      <c r="DN74">
        <f t="shared" si="63"/>
        <v>0</v>
      </c>
      <c r="DO74">
        <f t="shared" si="64"/>
        <v>0</v>
      </c>
      <c r="DP74">
        <f t="shared" si="65"/>
        <v>0</v>
      </c>
      <c r="DQ74">
        <v>1</v>
      </c>
      <c r="DS74">
        <v>0</v>
      </c>
    </row>
    <row r="75" spans="1:162" x14ac:dyDescent="0.25">
      <c r="A75">
        <v>3</v>
      </c>
      <c r="B75" s="5">
        <v>23</v>
      </c>
      <c r="C75" t="s">
        <v>12</v>
      </c>
      <c r="D75">
        <v>5</v>
      </c>
      <c r="E75">
        <v>9</v>
      </c>
      <c r="F75">
        <v>18</v>
      </c>
      <c r="G75">
        <v>26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2500</v>
      </c>
      <c r="P75">
        <v>1</v>
      </c>
      <c r="Q75" s="4">
        <v>500</v>
      </c>
      <c r="R75" s="2">
        <f t="shared" si="44"/>
        <v>500</v>
      </c>
      <c r="S75" s="2">
        <v>500</v>
      </c>
      <c r="T75" s="2">
        <v>1</v>
      </c>
      <c r="U75" s="2">
        <v>1</v>
      </c>
      <c r="V75" s="2">
        <v>1</v>
      </c>
      <c r="W75" s="2">
        <v>1</v>
      </c>
      <c r="X75" s="2">
        <f t="shared" si="45"/>
        <v>0</v>
      </c>
      <c r="Y75" s="2">
        <f t="shared" si="46"/>
        <v>0</v>
      </c>
      <c r="Z75" s="2">
        <f t="shared" si="47"/>
        <v>1</v>
      </c>
      <c r="AA75" s="2">
        <f t="shared" si="48"/>
        <v>0</v>
      </c>
      <c r="AB75" s="2">
        <f t="shared" si="49"/>
        <v>0</v>
      </c>
      <c r="AC75" s="2">
        <f t="shared" si="50"/>
        <v>0</v>
      </c>
      <c r="AD75">
        <v>1000</v>
      </c>
      <c r="AE75">
        <v>1000</v>
      </c>
      <c r="AF75">
        <v>1000</v>
      </c>
      <c r="AG75" s="4">
        <v>1000</v>
      </c>
      <c r="AH75" s="4">
        <f t="shared" si="51"/>
        <v>0</v>
      </c>
      <c r="AI75" s="2">
        <v>500</v>
      </c>
      <c r="AJ75" s="2">
        <v>0</v>
      </c>
      <c r="AK75" s="2">
        <v>0</v>
      </c>
      <c r="AL75" s="3">
        <v>1</v>
      </c>
      <c r="AM75" s="3">
        <v>1</v>
      </c>
      <c r="AN75" s="2">
        <f t="shared" si="52"/>
        <v>0</v>
      </c>
      <c r="AO75" s="2">
        <f t="shared" si="53"/>
        <v>1</v>
      </c>
      <c r="AP75" s="2">
        <f t="shared" si="54"/>
        <v>0</v>
      </c>
      <c r="AQ75" s="2">
        <f t="shared" si="55"/>
        <v>0</v>
      </c>
      <c r="AR75" s="2">
        <f t="shared" si="56"/>
        <v>1</v>
      </c>
      <c r="AS75" s="2">
        <f t="shared" si="57"/>
        <v>0</v>
      </c>
      <c r="AT75">
        <v>2000</v>
      </c>
      <c r="AU75">
        <v>0</v>
      </c>
      <c r="AV75">
        <v>0</v>
      </c>
      <c r="AW75">
        <v>6</v>
      </c>
      <c r="AX75">
        <v>3</v>
      </c>
      <c r="AY75" s="1">
        <v>1</v>
      </c>
      <c r="AZ75">
        <v>0</v>
      </c>
      <c r="BA75">
        <v>3000</v>
      </c>
      <c r="BB75">
        <v>8500</v>
      </c>
      <c r="BC75">
        <v>9000</v>
      </c>
      <c r="BD75">
        <v>3</v>
      </c>
      <c r="BE75" t="s">
        <v>286</v>
      </c>
      <c r="BF75">
        <v>15</v>
      </c>
      <c r="BH75">
        <v>52</v>
      </c>
      <c r="BI75">
        <v>0</v>
      </c>
      <c r="BJ75">
        <v>1</v>
      </c>
      <c r="BK75">
        <v>3</v>
      </c>
      <c r="BL75">
        <v>7200</v>
      </c>
      <c r="BM75" t="s">
        <v>47</v>
      </c>
      <c r="BN75">
        <v>0</v>
      </c>
      <c r="BO75">
        <v>2</v>
      </c>
      <c r="BP75">
        <v>2</v>
      </c>
      <c r="BQ75">
        <v>3</v>
      </c>
      <c r="BS75">
        <v>1</v>
      </c>
      <c r="BT75">
        <v>90</v>
      </c>
      <c r="BU75">
        <v>0</v>
      </c>
      <c r="BV75">
        <v>2</v>
      </c>
      <c r="BW75">
        <v>4</v>
      </c>
      <c r="BY75">
        <v>0</v>
      </c>
      <c r="BZ75">
        <v>0</v>
      </c>
      <c r="CA75">
        <v>4</v>
      </c>
      <c r="CB75">
        <v>13</v>
      </c>
      <c r="CC75">
        <v>4</v>
      </c>
      <c r="CD75">
        <v>5</v>
      </c>
      <c r="CE75">
        <v>4</v>
      </c>
      <c r="CI75" t="s">
        <v>104</v>
      </c>
      <c r="CJ75" t="s">
        <v>103</v>
      </c>
      <c r="CK75">
        <v>0</v>
      </c>
      <c r="CL75">
        <v>2</v>
      </c>
      <c r="CM75">
        <v>0</v>
      </c>
      <c r="CN75">
        <v>2</v>
      </c>
      <c r="CO75">
        <v>1</v>
      </c>
      <c r="CX75">
        <v>0</v>
      </c>
      <c r="CY75">
        <v>0</v>
      </c>
      <c r="CZ75">
        <v>0</v>
      </c>
      <c r="DA75">
        <v>0</v>
      </c>
      <c r="DC75">
        <v>2</v>
      </c>
      <c r="DD75">
        <v>2</v>
      </c>
      <c r="DE75">
        <v>0</v>
      </c>
      <c r="DF75">
        <v>0</v>
      </c>
      <c r="DG75">
        <v>1</v>
      </c>
      <c r="DH75">
        <v>4</v>
      </c>
      <c r="DI75">
        <f t="shared" si="58"/>
        <v>0</v>
      </c>
      <c r="DJ75">
        <f t="shared" si="59"/>
        <v>1</v>
      </c>
      <c r="DK75">
        <f t="shared" si="60"/>
        <v>0</v>
      </c>
      <c r="DL75">
        <f t="shared" si="61"/>
        <v>0</v>
      </c>
      <c r="DM75">
        <f t="shared" si="62"/>
        <v>0</v>
      </c>
      <c r="DN75">
        <f t="shared" si="63"/>
        <v>0</v>
      </c>
      <c r="DO75">
        <f t="shared" si="64"/>
        <v>1</v>
      </c>
      <c r="DP75">
        <f t="shared" si="65"/>
        <v>1</v>
      </c>
      <c r="DQ75">
        <v>1</v>
      </c>
      <c r="DS75">
        <v>0</v>
      </c>
    </row>
    <row r="76" spans="1:162" x14ac:dyDescent="0.25">
      <c r="A76">
        <v>3</v>
      </c>
      <c r="B76" s="5">
        <v>24</v>
      </c>
      <c r="C76" t="s">
        <v>12</v>
      </c>
      <c r="D76">
        <v>5</v>
      </c>
      <c r="E76">
        <v>11</v>
      </c>
      <c r="F76">
        <v>19</v>
      </c>
      <c r="G76">
        <v>11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3</v>
      </c>
      <c r="O76">
        <v>2500</v>
      </c>
      <c r="P76">
        <v>2</v>
      </c>
      <c r="Q76" s="4">
        <v>500</v>
      </c>
      <c r="R76" s="2">
        <f t="shared" si="44"/>
        <v>500</v>
      </c>
      <c r="S76" s="2">
        <v>500</v>
      </c>
      <c r="T76" s="2">
        <v>1</v>
      </c>
      <c r="U76" s="2">
        <v>1</v>
      </c>
      <c r="V76" s="2">
        <v>1</v>
      </c>
      <c r="W76" s="2">
        <v>1</v>
      </c>
      <c r="X76" s="2">
        <f t="shared" si="45"/>
        <v>0</v>
      </c>
      <c r="Y76" s="2">
        <f t="shared" si="46"/>
        <v>0</v>
      </c>
      <c r="Z76" s="2">
        <f t="shared" si="47"/>
        <v>1</v>
      </c>
      <c r="AA76" s="2">
        <f t="shared" si="48"/>
        <v>0</v>
      </c>
      <c r="AB76" s="2">
        <f t="shared" si="49"/>
        <v>0</v>
      </c>
      <c r="AC76" s="2">
        <f t="shared" si="50"/>
        <v>0</v>
      </c>
      <c r="AD76">
        <v>1000</v>
      </c>
      <c r="AE76">
        <v>1000</v>
      </c>
      <c r="AF76">
        <v>0</v>
      </c>
      <c r="AG76" s="4">
        <v>500</v>
      </c>
      <c r="AH76" s="4">
        <f t="shared" si="51"/>
        <v>500</v>
      </c>
      <c r="AI76" s="2">
        <v>500</v>
      </c>
      <c r="AJ76" s="2">
        <v>1</v>
      </c>
      <c r="AK76" s="2">
        <v>1</v>
      </c>
      <c r="AL76" s="3">
        <v>1</v>
      </c>
      <c r="AM76" s="3">
        <v>1</v>
      </c>
      <c r="AN76" s="2">
        <f t="shared" si="52"/>
        <v>0</v>
      </c>
      <c r="AO76" s="2">
        <f t="shared" si="53"/>
        <v>0</v>
      </c>
      <c r="AP76" s="2">
        <f t="shared" si="54"/>
        <v>1</v>
      </c>
      <c r="AQ76" s="2">
        <f t="shared" si="55"/>
        <v>0</v>
      </c>
      <c r="AR76" s="2">
        <f t="shared" si="56"/>
        <v>0</v>
      </c>
      <c r="AS76" s="2">
        <f t="shared" si="57"/>
        <v>0</v>
      </c>
      <c r="AT76">
        <v>1000</v>
      </c>
      <c r="AU76">
        <v>1000</v>
      </c>
      <c r="AV76">
        <v>0</v>
      </c>
      <c r="AW76">
        <v>7</v>
      </c>
      <c r="AX76">
        <v>2</v>
      </c>
      <c r="AY76" s="1">
        <v>2</v>
      </c>
      <c r="AZ76">
        <v>1</v>
      </c>
      <c r="BA76">
        <v>10500</v>
      </c>
      <c r="BB76">
        <v>15000</v>
      </c>
      <c r="BC76">
        <v>15000</v>
      </c>
      <c r="BD76">
        <v>3</v>
      </c>
      <c r="BE76" t="s">
        <v>285</v>
      </c>
      <c r="BF76">
        <v>15</v>
      </c>
      <c r="BG76">
        <v>6</v>
      </c>
      <c r="BH76">
        <v>55</v>
      </c>
      <c r="BI76">
        <v>0</v>
      </c>
      <c r="BJ76">
        <v>1</v>
      </c>
      <c r="BK76">
        <v>3</v>
      </c>
      <c r="BL76">
        <v>0</v>
      </c>
      <c r="BM76" t="s">
        <v>47</v>
      </c>
      <c r="BN76">
        <v>0</v>
      </c>
      <c r="BO76">
        <v>2</v>
      </c>
      <c r="BP76">
        <v>2</v>
      </c>
      <c r="BQ76">
        <v>3</v>
      </c>
      <c r="BS76">
        <v>1</v>
      </c>
      <c r="BT76">
        <v>90</v>
      </c>
      <c r="BU76">
        <v>0</v>
      </c>
      <c r="BV76">
        <v>1</v>
      </c>
      <c r="BW76">
        <v>20</v>
      </c>
      <c r="BY76">
        <v>0</v>
      </c>
      <c r="BZ76">
        <v>0</v>
      </c>
      <c r="CA76">
        <v>3</v>
      </c>
      <c r="CB76">
        <v>12</v>
      </c>
      <c r="CC76">
        <v>3</v>
      </c>
      <c r="CD76">
        <v>6</v>
      </c>
      <c r="CE76">
        <v>3</v>
      </c>
      <c r="CI76" t="s">
        <v>104</v>
      </c>
      <c r="CJ76" t="s">
        <v>78</v>
      </c>
      <c r="CK76">
        <v>0</v>
      </c>
      <c r="CL76" t="s">
        <v>284</v>
      </c>
      <c r="CM76">
        <v>0</v>
      </c>
      <c r="CN76">
        <v>2</v>
      </c>
      <c r="CO76">
        <v>0</v>
      </c>
      <c r="CX76">
        <v>0</v>
      </c>
      <c r="CY76">
        <v>0</v>
      </c>
      <c r="CZ76">
        <v>0</v>
      </c>
      <c r="DA76">
        <v>0</v>
      </c>
      <c r="DC76">
        <v>2</v>
      </c>
      <c r="DD76">
        <v>2</v>
      </c>
      <c r="DE76">
        <v>0</v>
      </c>
      <c r="DF76">
        <v>0</v>
      </c>
      <c r="DG76">
        <v>0</v>
      </c>
      <c r="DI76">
        <f t="shared" si="58"/>
        <v>0</v>
      </c>
      <c r="DJ76">
        <f t="shared" si="59"/>
        <v>0</v>
      </c>
      <c r="DK76">
        <f t="shared" si="60"/>
        <v>0</v>
      </c>
      <c r="DL76">
        <f t="shared" si="61"/>
        <v>0</v>
      </c>
      <c r="DM76">
        <f t="shared" si="62"/>
        <v>0</v>
      </c>
      <c r="DN76">
        <f t="shared" si="63"/>
        <v>0</v>
      </c>
      <c r="DO76">
        <f t="shared" si="64"/>
        <v>0</v>
      </c>
      <c r="DP76">
        <f t="shared" si="65"/>
        <v>0</v>
      </c>
      <c r="DQ76">
        <v>1</v>
      </c>
      <c r="DS76">
        <v>1</v>
      </c>
    </row>
    <row r="77" spans="1:162" x14ac:dyDescent="0.25">
      <c r="A77">
        <v>3</v>
      </c>
      <c r="B77" s="5">
        <v>25</v>
      </c>
      <c r="C77" t="s">
        <v>12</v>
      </c>
      <c r="D77">
        <v>5</v>
      </c>
      <c r="E77">
        <v>12</v>
      </c>
      <c r="F77">
        <v>21</v>
      </c>
      <c r="G77">
        <v>12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4</v>
      </c>
      <c r="O77">
        <v>2500</v>
      </c>
      <c r="P77">
        <v>1</v>
      </c>
      <c r="Q77" s="4">
        <v>500</v>
      </c>
      <c r="R77" s="2">
        <f t="shared" si="44"/>
        <v>500</v>
      </c>
      <c r="S77" s="2">
        <v>500</v>
      </c>
      <c r="T77" s="2">
        <v>1</v>
      </c>
      <c r="U77" s="2">
        <v>1</v>
      </c>
      <c r="V77" s="2">
        <v>1</v>
      </c>
      <c r="W77" s="2">
        <v>1</v>
      </c>
      <c r="X77" s="2">
        <f t="shared" si="45"/>
        <v>0</v>
      </c>
      <c r="Y77" s="2">
        <f t="shared" si="46"/>
        <v>0</v>
      </c>
      <c r="Z77" s="2">
        <f t="shared" si="47"/>
        <v>1</v>
      </c>
      <c r="AA77" s="2">
        <f t="shared" si="48"/>
        <v>0</v>
      </c>
      <c r="AB77" s="2">
        <f t="shared" si="49"/>
        <v>0</v>
      </c>
      <c r="AC77" s="2">
        <f t="shared" si="50"/>
        <v>0</v>
      </c>
      <c r="AD77">
        <v>1000</v>
      </c>
      <c r="AE77">
        <v>1000</v>
      </c>
      <c r="AF77">
        <v>0</v>
      </c>
      <c r="AG77" s="4">
        <v>500</v>
      </c>
      <c r="AH77" s="4">
        <f t="shared" si="51"/>
        <v>500</v>
      </c>
      <c r="AI77" s="2">
        <v>300</v>
      </c>
      <c r="AJ77" s="2">
        <v>1</v>
      </c>
      <c r="AK77" s="2">
        <v>1</v>
      </c>
      <c r="AL77" s="3">
        <v>1</v>
      </c>
      <c r="AM77" s="3">
        <v>1</v>
      </c>
      <c r="AN77" s="2">
        <f t="shared" si="52"/>
        <v>0</v>
      </c>
      <c r="AO77" s="2">
        <f t="shared" si="53"/>
        <v>0</v>
      </c>
      <c r="AP77" s="2">
        <f t="shared" si="54"/>
        <v>1</v>
      </c>
      <c r="AQ77" s="2">
        <f t="shared" si="55"/>
        <v>0</v>
      </c>
      <c r="AR77" s="2">
        <f t="shared" si="56"/>
        <v>0</v>
      </c>
      <c r="AS77" s="2">
        <f t="shared" si="57"/>
        <v>0</v>
      </c>
      <c r="AT77">
        <v>1000</v>
      </c>
      <c r="AU77">
        <v>1000</v>
      </c>
      <c r="AV77">
        <v>0</v>
      </c>
      <c r="AW77">
        <v>7</v>
      </c>
      <c r="AX77">
        <v>2</v>
      </c>
      <c r="AY77" s="1">
        <v>1</v>
      </c>
      <c r="AZ77">
        <v>0</v>
      </c>
      <c r="BA77">
        <v>3500</v>
      </c>
      <c r="BB77">
        <v>8000</v>
      </c>
      <c r="BC77">
        <v>8000</v>
      </c>
      <c r="BD77">
        <v>3</v>
      </c>
      <c r="BE77" t="s">
        <v>283</v>
      </c>
      <c r="BF77">
        <v>24</v>
      </c>
      <c r="BG77" s="20">
        <v>5.5</v>
      </c>
      <c r="BH77">
        <v>51</v>
      </c>
      <c r="BI77">
        <v>0</v>
      </c>
      <c r="BJ77">
        <v>1</v>
      </c>
      <c r="BK77">
        <v>3</v>
      </c>
      <c r="BL77">
        <v>35000</v>
      </c>
      <c r="BM77" t="s">
        <v>282</v>
      </c>
      <c r="BN77">
        <v>0</v>
      </c>
      <c r="BO77">
        <v>2</v>
      </c>
      <c r="BP77">
        <v>2</v>
      </c>
      <c r="BQ77">
        <v>3</v>
      </c>
      <c r="BS77">
        <v>2</v>
      </c>
      <c r="BT77">
        <v>0</v>
      </c>
      <c r="BU77">
        <v>0</v>
      </c>
      <c r="BV77">
        <v>1</v>
      </c>
      <c r="BW77">
        <v>3</v>
      </c>
      <c r="BY77">
        <v>1</v>
      </c>
      <c r="BZ77">
        <v>0</v>
      </c>
      <c r="CA77">
        <v>3</v>
      </c>
      <c r="CB77">
        <v>12</v>
      </c>
      <c r="CC77">
        <v>9</v>
      </c>
      <c r="CD77">
        <v>2</v>
      </c>
      <c r="CE77">
        <v>1</v>
      </c>
      <c r="CI77" t="s">
        <v>104</v>
      </c>
      <c r="CJ77" t="s">
        <v>9</v>
      </c>
      <c r="CK77">
        <v>0</v>
      </c>
      <c r="CL77">
        <v>2</v>
      </c>
      <c r="CM77">
        <v>1</v>
      </c>
      <c r="CN77" t="s">
        <v>281</v>
      </c>
      <c r="CO77">
        <v>1</v>
      </c>
      <c r="CP77">
        <v>1993</v>
      </c>
      <c r="CQ77" t="s">
        <v>280</v>
      </c>
      <c r="CR77">
        <v>1993</v>
      </c>
      <c r="CS77" t="s">
        <v>279</v>
      </c>
      <c r="CX77">
        <v>1</v>
      </c>
      <c r="CY77">
        <v>1</v>
      </c>
      <c r="CZ77">
        <v>1</v>
      </c>
      <c r="DA77">
        <v>1</v>
      </c>
      <c r="DB77">
        <v>1995</v>
      </c>
      <c r="DC77">
        <v>2</v>
      </c>
      <c r="DD77">
        <v>2</v>
      </c>
      <c r="DE77">
        <v>0</v>
      </c>
      <c r="DF77">
        <v>1</v>
      </c>
      <c r="DG77">
        <v>1</v>
      </c>
      <c r="DH77">
        <v>4</v>
      </c>
      <c r="DI77">
        <f t="shared" si="58"/>
        <v>0</v>
      </c>
      <c r="DJ77">
        <f t="shared" si="59"/>
        <v>1</v>
      </c>
      <c r="DK77">
        <f t="shared" si="60"/>
        <v>0</v>
      </c>
      <c r="DL77">
        <f t="shared" si="61"/>
        <v>0</v>
      </c>
      <c r="DM77">
        <f t="shared" si="62"/>
        <v>0</v>
      </c>
      <c r="DN77">
        <f t="shared" si="63"/>
        <v>0</v>
      </c>
      <c r="DO77">
        <f t="shared" si="64"/>
        <v>1</v>
      </c>
      <c r="DP77">
        <f t="shared" si="65"/>
        <v>1</v>
      </c>
      <c r="DQ77">
        <v>1</v>
      </c>
      <c r="DS77">
        <v>0</v>
      </c>
    </row>
    <row r="78" spans="1:162" x14ac:dyDescent="0.25">
      <c r="A78">
        <v>3</v>
      </c>
      <c r="B78" s="5">
        <v>26</v>
      </c>
      <c r="C78" t="s">
        <v>12</v>
      </c>
      <c r="D78">
        <v>5</v>
      </c>
      <c r="E78">
        <v>1</v>
      </c>
      <c r="F78">
        <v>22</v>
      </c>
      <c r="G78">
        <v>10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4</v>
      </c>
      <c r="O78">
        <v>2500</v>
      </c>
      <c r="P78">
        <v>2</v>
      </c>
      <c r="Q78" s="4">
        <v>600</v>
      </c>
      <c r="R78" s="2">
        <f t="shared" si="44"/>
        <v>400</v>
      </c>
      <c r="S78" s="2">
        <v>500</v>
      </c>
      <c r="T78" s="2">
        <v>0</v>
      </c>
      <c r="U78" s="2">
        <v>0</v>
      </c>
      <c r="V78" s="2">
        <v>1</v>
      </c>
      <c r="W78" s="2">
        <v>1</v>
      </c>
      <c r="X78" s="2">
        <f t="shared" si="45"/>
        <v>0</v>
      </c>
      <c r="Y78" s="2">
        <f t="shared" si="46"/>
        <v>1</v>
      </c>
      <c r="Z78" s="2">
        <f t="shared" si="47"/>
        <v>0</v>
      </c>
      <c r="AA78" s="2">
        <f t="shared" si="48"/>
        <v>0</v>
      </c>
      <c r="AB78" s="2">
        <f t="shared" si="49"/>
        <v>1</v>
      </c>
      <c r="AC78" s="2">
        <f t="shared" si="50"/>
        <v>0</v>
      </c>
      <c r="AD78">
        <v>1000</v>
      </c>
      <c r="AE78">
        <v>0</v>
      </c>
      <c r="AF78">
        <v>1000</v>
      </c>
      <c r="AG78" s="4">
        <v>500</v>
      </c>
      <c r="AH78" s="4">
        <f t="shared" si="51"/>
        <v>500</v>
      </c>
      <c r="AI78" s="2">
        <v>500</v>
      </c>
      <c r="AJ78" s="2">
        <v>0</v>
      </c>
      <c r="AK78" s="2">
        <v>0</v>
      </c>
      <c r="AL78" s="3">
        <v>1</v>
      </c>
      <c r="AM78" s="3">
        <v>1</v>
      </c>
      <c r="AN78" s="2">
        <f t="shared" si="52"/>
        <v>0</v>
      </c>
      <c r="AO78" s="2">
        <f t="shared" si="53"/>
        <v>1</v>
      </c>
      <c r="AP78" s="2">
        <f t="shared" si="54"/>
        <v>0</v>
      </c>
      <c r="AQ78" s="2">
        <f t="shared" si="55"/>
        <v>0</v>
      </c>
      <c r="AR78" s="2">
        <f t="shared" si="56"/>
        <v>1</v>
      </c>
      <c r="AS78" s="2">
        <f t="shared" si="57"/>
        <v>0</v>
      </c>
      <c r="AT78">
        <v>2000</v>
      </c>
      <c r="AU78">
        <v>0</v>
      </c>
      <c r="AV78">
        <v>0</v>
      </c>
      <c r="AW78">
        <v>6</v>
      </c>
      <c r="AX78">
        <v>3</v>
      </c>
      <c r="AY78" s="1">
        <v>2</v>
      </c>
      <c r="AZ78">
        <v>1</v>
      </c>
      <c r="BA78">
        <v>0</v>
      </c>
      <c r="BB78">
        <v>5600</v>
      </c>
      <c r="BC78">
        <v>6000</v>
      </c>
      <c r="BD78">
        <v>3</v>
      </c>
      <c r="BE78" t="s">
        <v>278</v>
      </c>
      <c r="BF78">
        <v>26</v>
      </c>
      <c r="BG78">
        <v>6</v>
      </c>
      <c r="BH78">
        <v>55</v>
      </c>
      <c r="BI78">
        <v>0</v>
      </c>
      <c r="BJ78">
        <v>1</v>
      </c>
      <c r="BK78">
        <v>4</v>
      </c>
      <c r="BL78">
        <v>5400</v>
      </c>
      <c r="BM78" t="s">
        <v>47</v>
      </c>
      <c r="BN78">
        <v>0</v>
      </c>
      <c r="BO78">
        <v>2</v>
      </c>
      <c r="BP78">
        <v>2</v>
      </c>
      <c r="BQ78">
        <v>3</v>
      </c>
      <c r="BS78">
        <v>1</v>
      </c>
      <c r="BT78">
        <v>90</v>
      </c>
      <c r="BU78">
        <v>1</v>
      </c>
      <c r="BV78">
        <v>4</v>
      </c>
      <c r="BW78">
        <v>4</v>
      </c>
      <c r="BY78">
        <v>1</v>
      </c>
      <c r="BZ78">
        <v>0</v>
      </c>
      <c r="CA78">
        <v>5</v>
      </c>
      <c r="CB78">
        <v>12</v>
      </c>
      <c r="CC78">
        <v>5</v>
      </c>
      <c r="CD78">
        <v>4</v>
      </c>
      <c r="CE78">
        <v>1</v>
      </c>
      <c r="CI78" t="s">
        <v>104</v>
      </c>
      <c r="CJ78" t="s">
        <v>78</v>
      </c>
      <c r="CK78">
        <v>0</v>
      </c>
      <c r="CL78">
        <v>2</v>
      </c>
      <c r="CM78">
        <v>0</v>
      </c>
      <c r="CN78">
        <v>2</v>
      </c>
      <c r="CO78">
        <v>1</v>
      </c>
      <c r="CP78">
        <v>1994</v>
      </c>
      <c r="CQ78" t="s">
        <v>277</v>
      </c>
      <c r="CX78">
        <v>1</v>
      </c>
      <c r="CY78">
        <v>1</v>
      </c>
      <c r="CZ78">
        <v>1</v>
      </c>
      <c r="DA78">
        <v>1</v>
      </c>
      <c r="DB78">
        <v>1996</v>
      </c>
      <c r="DC78">
        <v>2</v>
      </c>
      <c r="DD78">
        <v>2</v>
      </c>
      <c r="DE78">
        <v>0</v>
      </c>
      <c r="DF78">
        <v>0</v>
      </c>
      <c r="DG78">
        <v>1</v>
      </c>
      <c r="DH78">
        <v>5</v>
      </c>
      <c r="DI78">
        <f t="shared" si="58"/>
        <v>1</v>
      </c>
      <c r="DJ78">
        <f t="shared" si="59"/>
        <v>0</v>
      </c>
      <c r="DK78">
        <f t="shared" si="60"/>
        <v>0</v>
      </c>
      <c r="DL78">
        <f t="shared" si="61"/>
        <v>0</v>
      </c>
      <c r="DM78">
        <f t="shared" si="62"/>
        <v>0</v>
      </c>
      <c r="DN78">
        <f t="shared" si="63"/>
        <v>0</v>
      </c>
      <c r="DO78">
        <f t="shared" si="64"/>
        <v>1</v>
      </c>
      <c r="DP78">
        <f t="shared" si="65"/>
        <v>1</v>
      </c>
      <c r="DQ78">
        <v>1</v>
      </c>
      <c r="DS78">
        <v>1</v>
      </c>
    </row>
    <row r="79" spans="1:162" x14ac:dyDescent="0.25">
      <c r="A79">
        <v>4</v>
      </c>
      <c r="B79" s="5">
        <v>1</v>
      </c>
      <c r="C79" t="s">
        <v>6</v>
      </c>
      <c r="D79">
        <v>8</v>
      </c>
      <c r="E79">
        <v>11</v>
      </c>
      <c r="F79">
        <v>2</v>
      </c>
      <c r="G79">
        <v>14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</v>
      </c>
      <c r="O79">
        <v>0</v>
      </c>
      <c r="P79">
        <v>1</v>
      </c>
      <c r="Q79" s="4">
        <v>500</v>
      </c>
      <c r="R79" s="2">
        <f t="shared" si="44"/>
        <v>500</v>
      </c>
      <c r="S79" s="2">
        <v>500</v>
      </c>
      <c r="T79" s="2">
        <v>1</v>
      </c>
      <c r="U79" s="2">
        <v>1</v>
      </c>
      <c r="V79" s="2">
        <v>1</v>
      </c>
      <c r="W79" s="2">
        <v>1</v>
      </c>
      <c r="X79" s="2">
        <f t="shared" si="45"/>
        <v>0</v>
      </c>
      <c r="Y79" s="2">
        <f t="shared" si="46"/>
        <v>0</v>
      </c>
      <c r="Z79" s="2">
        <f t="shared" si="47"/>
        <v>1</v>
      </c>
      <c r="AA79" s="2">
        <f t="shared" si="48"/>
        <v>0</v>
      </c>
      <c r="AB79" s="2">
        <f t="shared" si="49"/>
        <v>0</v>
      </c>
      <c r="AC79" s="2">
        <f t="shared" si="50"/>
        <v>0</v>
      </c>
      <c r="AD79">
        <v>1000</v>
      </c>
      <c r="AE79">
        <v>1000</v>
      </c>
      <c r="AF79">
        <v>1000</v>
      </c>
      <c r="AG79" s="4">
        <v>500</v>
      </c>
      <c r="AH79" s="4">
        <f t="shared" si="51"/>
        <v>500</v>
      </c>
      <c r="AI79" s="2">
        <v>500</v>
      </c>
      <c r="AJ79" s="2">
        <v>0</v>
      </c>
      <c r="AK79" s="2">
        <v>0</v>
      </c>
      <c r="AL79" s="3">
        <v>1</v>
      </c>
      <c r="AM79" s="3">
        <v>1</v>
      </c>
      <c r="AN79" s="2">
        <f t="shared" si="52"/>
        <v>0</v>
      </c>
      <c r="AO79" s="2">
        <f t="shared" si="53"/>
        <v>1</v>
      </c>
      <c r="AP79" s="2">
        <f t="shared" si="54"/>
        <v>0</v>
      </c>
      <c r="AQ79" s="2">
        <f t="shared" si="55"/>
        <v>0</v>
      </c>
      <c r="AR79" s="2">
        <f t="shared" si="56"/>
        <v>1</v>
      </c>
      <c r="AS79" s="2">
        <f t="shared" si="57"/>
        <v>0</v>
      </c>
      <c r="AT79">
        <v>1000</v>
      </c>
      <c r="AU79">
        <v>0</v>
      </c>
      <c r="AV79">
        <v>0</v>
      </c>
      <c r="AW79">
        <v>9</v>
      </c>
      <c r="AX79">
        <v>1</v>
      </c>
      <c r="AY79" s="1">
        <v>1</v>
      </c>
      <c r="AZ79">
        <v>1</v>
      </c>
      <c r="BA79">
        <v>13500</v>
      </c>
      <c r="BB79">
        <v>16500</v>
      </c>
      <c r="BC79">
        <v>17000</v>
      </c>
      <c r="BD79">
        <v>4</v>
      </c>
      <c r="BE79" t="s">
        <v>276</v>
      </c>
      <c r="BF79">
        <v>20</v>
      </c>
      <c r="BG79">
        <v>5</v>
      </c>
      <c r="BH79">
        <v>60</v>
      </c>
      <c r="BI79">
        <v>2</v>
      </c>
      <c r="BJ79">
        <v>1</v>
      </c>
      <c r="BK79">
        <v>3</v>
      </c>
      <c r="BL79">
        <v>30000</v>
      </c>
      <c r="BM79" t="s">
        <v>4</v>
      </c>
      <c r="BN79">
        <v>0</v>
      </c>
      <c r="BP79">
        <v>2</v>
      </c>
      <c r="BQ79">
        <v>0</v>
      </c>
      <c r="BS79">
        <v>1</v>
      </c>
      <c r="BT79">
        <v>90</v>
      </c>
      <c r="BU79">
        <v>0</v>
      </c>
      <c r="BV79">
        <v>1</v>
      </c>
      <c r="BW79">
        <v>1</v>
      </c>
      <c r="BY79">
        <v>0</v>
      </c>
      <c r="BZ79">
        <v>0</v>
      </c>
      <c r="CA79">
        <v>4</v>
      </c>
      <c r="CB79">
        <v>12</v>
      </c>
      <c r="CC79">
        <v>0</v>
      </c>
      <c r="CD79">
        <v>0</v>
      </c>
      <c r="CE79">
        <v>11</v>
      </c>
      <c r="CI79" t="s">
        <v>104</v>
      </c>
      <c r="CJ79" t="s">
        <v>78</v>
      </c>
      <c r="CK79">
        <v>0</v>
      </c>
      <c r="CM79">
        <v>0</v>
      </c>
      <c r="CO79">
        <v>1</v>
      </c>
      <c r="CP79">
        <v>1996</v>
      </c>
      <c r="CQ79" t="s">
        <v>266</v>
      </c>
      <c r="CX79">
        <v>1</v>
      </c>
      <c r="CY79">
        <v>0</v>
      </c>
      <c r="CZ79">
        <v>0</v>
      </c>
      <c r="DA79">
        <v>1</v>
      </c>
      <c r="DB79">
        <v>1996</v>
      </c>
      <c r="DC79">
        <v>2</v>
      </c>
      <c r="DE79">
        <v>0</v>
      </c>
      <c r="DF79">
        <v>0</v>
      </c>
      <c r="DG79">
        <v>1</v>
      </c>
      <c r="DH79">
        <v>5</v>
      </c>
      <c r="DI79">
        <f t="shared" si="58"/>
        <v>1</v>
      </c>
      <c r="DJ79">
        <f t="shared" si="59"/>
        <v>0</v>
      </c>
      <c r="DK79">
        <f t="shared" si="60"/>
        <v>0</v>
      </c>
      <c r="DL79">
        <f t="shared" si="61"/>
        <v>0</v>
      </c>
      <c r="DM79">
        <f t="shared" si="62"/>
        <v>0</v>
      </c>
      <c r="DN79">
        <f t="shared" si="63"/>
        <v>0</v>
      </c>
      <c r="DO79">
        <f t="shared" si="64"/>
        <v>1</v>
      </c>
      <c r="DP79">
        <f t="shared" si="65"/>
        <v>1</v>
      </c>
      <c r="DQ79">
        <v>2</v>
      </c>
      <c r="DR79">
        <v>1</v>
      </c>
    </row>
    <row r="80" spans="1:162" x14ac:dyDescent="0.25">
      <c r="A80">
        <v>4</v>
      </c>
      <c r="B80" s="5">
        <v>2</v>
      </c>
      <c r="C80" t="s">
        <v>12</v>
      </c>
      <c r="D80">
        <v>7</v>
      </c>
      <c r="E80">
        <v>17</v>
      </c>
      <c r="F80">
        <v>1</v>
      </c>
      <c r="G80">
        <v>15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4</v>
      </c>
      <c r="O80">
        <v>2500</v>
      </c>
      <c r="P80">
        <v>2</v>
      </c>
      <c r="Q80" s="4">
        <v>500</v>
      </c>
      <c r="R80" s="2">
        <f t="shared" si="44"/>
        <v>500</v>
      </c>
      <c r="S80" s="2">
        <v>500</v>
      </c>
      <c r="T80" s="2">
        <v>1</v>
      </c>
      <c r="U80" s="2">
        <v>1</v>
      </c>
      <c r="V80" s="2">
        <v>1</v>
      </c>
      <c r="W80" s="2">
        <v>1</v>
      </c>
      <c r="X80" s="2">
        <f t="shared" si="45"/>
        <v>0</v>
      </c>
      <c r="Y80" s="2">
        <f t="shared" si="46"/>
        <v>0</v>
      </c>
      <c r="Z80" s="2">
        <f t="shared" si="47"/>
        <v>1</v>
      </c>
      <c r="AA80" s="2">
        <f t="shared" si="48"/>
        <v>0</v>
      </c>
      <c r="AB80" s="2">
        <f t="shared" si="49"/>
        <v>0</v>
      </c>
      <c r="AC80" s="2">
        <f t="shared" si="50"/>
        <v>0</v>
      </c>
      <c r="AD80">
        <v>1000</v>
      </c>
      <c r="AE80">
        <v>1000</v>
      </c>
      <c r="AF80">
        <v>1000</v>
      </c>
      <c r="AG80" s="4">
        <v>500</v>
      </c>
      <c r="AH80" s="4">
        <f t="shared" si="51"/>
        <v>500</v>
      </c>
      <c r="AI80" s="2">
        <v>500</v>
      </c>
      <c r="AJ80" s="2">
        <v>1</v>
      </c>
      <c r="AK80" s="2">
        <v>1</v>
      </c>
      <c r="AL80" s="3">
        <v>1</v>
      </c>
      <c r="AM80" s="3">
        <v>1</v>
      </c>
      <c r="AN80" s="2">
        <f t="shared" si="52"/>
        <v>0</v>
      </c>
      <c r="AO80" s="2">
        <f t="shared" si="53"/>
        <v>0</v>
      </c>
      <c r="AP80" s="2">
        <f t="shared" si="54"/>
        <v>1</v>
      </c>
      <c r="AQ80" s="2">
        <f t="shared" si="55"/>
        <v>0</v>
      </c>
      <c r="AR80" s="2">
        <f t="shared" si="56"/>
        <v>0</v>
      </c>
      <c r="AS80" s="2">
        <f t="shared" si="57"/>
        <v>0</v>
      </c>
      <c r="AT80">
        <v>1000</v>
      </c>
      <c r="AU80">
        <v>1000</v>
      </c>
      <c r="AV80">
        <v>0</v>
      </c>
      <c r="AW80">
        <v>8</v>
      </c>
      <c r="AX80">
        <v>1</v>
      </c>
      <c r="AY80" s="1">
        <v>2</v>
      </c>
      <c r="AZ80">
        <v>0</v>
      </c>
      <c r="BA80">
        <v>4000</v>
      </c>
      <c r="BB80">
        <v>9500</v>
      </c>
      <c r="BC80">
        <v>10000</v>
      </c>
      <c r="BD80">
        <v>4</v>
      </c>
      <c r="BE80" t="s">
        <v>275</v>
      </c>
      <c r="BF80">
        <v>18</v>
      </c>
      <c r="BG80">
        <v>5.6</v>
      </c>
      <c r="BH80">
        <v>65</v>
      </c>
      <c r="BI80">
        <v>2</v>
      </c>
      <c r="BJ80">
        <v>1</v>
      </c>
      <c r="BK80">
        <v>2</v>
      </c>
      <c r="BL80">
        <v>1700</v>
      </c>
      <c r="BM80" t="s">
        <v>47</v>
      </c>
      <c r="BN80">
        <v>0</v>
      </c>
      <c r="BP80">
        <v>2</v>
      </c>
      <c r="BQ80">
        <v>1</v>
      </c>
      <c r="BS80">
        <v>1</v>
      </c>
      <c r="BT80">
        <v>45</v>
      </c>
      <c r="BU80">
        <v>1</v>
      </c>
      <c r="BV80">
        <v>3</v>
      </c>
      <c r="BW80">
        <v>3</v>
      </c>
      <c r="BY80">
        <v>0</v>
      </c>
      <c r="BZ80">
        <v>0</v>
      </c>
      <c r="CA80">
        <v>5</v>
      </c>
      <c r="CB80">
        <v>11</v>
      </c>
      <c r="CC80">
        <v>2</v>
      </c>
      <c r="CD80">
        <v>5</v>
      </c>
      <c r="CE80">
        <v>9</v>
      </c>
      <c r="CI80" t="s">
        <v>104</v>
      </c>
      <c r="CJ80" t="s">
        <v>22</v>
      </c>
      <c r="CK80">
        <v>0</v>
      </c>
      <c r="CM80">
        <v>0</v>
      </c>
      <c r="CO80">
        <v>1</v>
      </c>
      <c r="CQ80" t="s">
        <v>17</v>
      </c>
      <c r="CX80">
        <v>1</v>
      </c>
      <c r="CY80">
        <v>0</v>
      </c>
      <c r="CZ80">
        <v>0</v>
      </c>
      <c r="DA80">
        <v>1</v>
      </c>
      <c r="DC80">
        <v>2</v>
      </c>
      <c r="DE80">
        <v>0</v>
      </c>
      <c r="DF80">
        <v>0</v>
      </c>
      <c r="DG80">
        <v>0</v>
      </c>
      <c r="DI80">
        <f t="shared" si="58"/>
        <v>0</v>
      </c>
      <c r="DJ80">
        <f t="shared" si="59"/>
        <v>0</v>
      </c>
      <c r="DK80">
        <f t="shared" si="60"/>
        <v>0</v>
      </c>
      <c r="DL80">
        <f t="shared" si="61"/>
        <v>0</v>
      </c>
      <c r="DM80">
        <f t="shared" si="62"/>
        <v>0</v>
      </c>
      <c r="DN80">
        <f t="shared" si="63"/>
        <v>0</v>
      </c>
      <c r="DO80">
        <f t="shared" si="64"/>
        <v>0</v>
      </c>
      <c r="DP80">
        <f t="shared" si="65"/>
        <v>0</v>
      </c>
      <c r="DQ80">
        <v>2</v>
      </c>
      <c r="DR80">
        <v>0</v>
      </c>
    </row>
    <row r="81" spans="1:123" x14ac:dyDescent="0.25">
      <c r="A81">
        <v>4</v>
      </c>
      <c r="B81" s="5">
        <v>3</v>
      </c>
      <c r="C81" t="s">
        <v>6</v>
      </c>
      <c r="D81">
        <v>8</v>
      </c>
      <c r="E81">
        <v>12</v>
      </c>
      <c r="F81">
        <v>4</v>
      </c>
      <c r="G81">
        <v>16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5</v>
      </c>
      <c r="O81">
        <v>2500</v>
      </c>
      <c r="P81">
        <v>1</v>
      </c>
      <c r="Q81" s="4">
        <v>500</v>
      </c>
      <c r="R81" s="2">
        <f t="shared" si="44"/>
        <v>500</v>
      </c>
      <c r="S81" s="2">
        <v>500</v>
      </c>
      <c r="T81" s="2">
        <v>1</v>
      </c>
      <c r="U81" s="2">
        <v>1</v>
      </c>
      <c r="V81" s="2">
        <v>1</v>
      </c>
      <c r="W81" s="2">
        <v>1</v>
      </c>
      <c r="X81" s="2">
        <f t="shared" si="45"/>
        <v>0</v>
      </c>
      <c r="Y81" s="2">
        <f t="shared" si="46"/>
        <v>0</v>
      </c>
      <c r="Z81" s="2">
        <f t="shared" si="47"/>
        <v>1</v>
      </c>
      <c r="AA81" s="2">
        <f t="shared" si="48"/>
        <v>0</v>
      </c>
      <c r="AB81" s="2">
        <f t="shared" si="49"/>
        <v>0</v>
      </c>
      <c r="AC81" s="2">
        <f t="shared" si="50"/>
        <v>0</v>
      </c>
      <c r="AD81">
        <v>1000</v>
      </c>
      <c r="AE81">
        <v>1000</v>
      </c>
      <c r="AF81">
        <v>1000</v>
      </c>
      <c r="AG81" s="4">
        <v>500</v>
      </c>
      <c r="AH81" s="4">
        <f t="shared" si="51"/>
        <v>500</v>
      </c>
      <c r="AI81" s="2">
        <v>500</v>
      </c>
      <c r="AJ81" s="2">
        <v>1</v>
      </c>
      <c r="AK81" s="2">
        <v>1</v>
      </c>
      <c r="AL81" s="3">
        <v>1</v>
      </c>
      <c r="AM81" s="3">
        <v>1</v>
      </c>
      <c r="AN81" s="2">
        <f t="shared" si="52"/>
        <v>0</v>
      </c>
      <c r="AO81" s="2">
        <f t="shared" si="53"/>
        <v>0</v>
      </c>
      <c r="AP81" s="2">
        <f t="shared" si="54"/>
        <v>1</v>
      </c>
      <c r="AQ81" s="2">
        <f t="shared" si="55"/>
        <v>0</v>
      </c>
      <c r="AR81" s="2">
        <f t="shared" si="56"/>
        <v>0</v>
      </c>
      <c r="AS81" s="2">
        <f t="shared" si="57"/>
        <v>0</v>
      </c>
      <c r="AT81">
        <v>1000</v>
      </c>
      <c r="AU81">
        <v>1000</v>
      </c>
      <c r="AV81">
        <v>0</v>
      </c>
      <c r="AW81">
        <v>9</v>
      </c>
      <c r="AX81">
        <v>1</v>
      </c>
      <c r="AY81" s="1">
        <v>1</v>
      </c>
      <c r="AZ81">
        <v>0</v>
      </c>
      <c r="BA81">
        <v>4500</v>
      </c>
      <c r="BB81">
        <v>10000</v>
      </c>
      <c r="BC81">
        <v>10000</v>
      </c>
      <c r="BD81">
        <v>4</v>
      </c>
      <c r="BE81" t="s">
        <v>274</v>
      </c>
      <c r="BF81">
        <v>16</v>
      </c>
      <c r="BG81">
        <v>5</v>
      </c>
      <c r="BH81">
        <v>45</v>
      </c>
      <c r="BI81">
        <v>2</v>
      </c>
      <c r="BJ81">
        <v>1</v>
      </c>
      <c r="BK81">
        <v>3</v>
      </c>
      <c r="BL81">
        <v>0</v>
      </c>
      <c r="BM81" t="s">
        <v>4</v>
      </c>
      <c r="BN81">
        <v>0</v>
      </c>
      <c r="BP81">
        <v>2</v>
      </c>
      <c r="BQ81">
        <v>0</v>
      </c>
      <c r="BS81">
        <v>1</v>
      </c>
      <c r="BT81">
        <v>90</v>
      </c>
      <c r="BU81">
        <v>0</v>
      </c>
      <c r="BV81">
        <v>2</v>
      </c>
      <c r="BW81">
        <v>2</v>
      </c>
      <c r="BY81">
        <v>0</v>
      </c>
      <c r="BZ81">
        <v>0</v>
      </c>
      <c r="CA81">
        <v>5</v>
      </c>
      <c r="CB81">
        <v>15</v>
      </c>
      <c r="CC81">
        <v>1</v>
      </c>
      <c r="CD81">
        <v>3</v>
      </c>
      <c r="CE81">
        <v>10</v>
      </c>
      <c r="CI81" t="s">
        <v>104</v>
      </c>
      <c r="CJ81" t="s">
        <v>103</v>
      </c>
      <c r="CK81">
        <v>0</v>
      </c>
      <c r="CM81">
        <v>0</v>
      </c>
      <c r="CO81">
        <v>1</v>
      </c>
      <c r="CP81">
        <v>1998</v>
      </c>
      <c r="CQ81" t="s">
        <v>102</v>
      </c>
      <c r="CX81">
        <v>1</v>
      </c>
      <c r="CY81">
        <v>0</v>
      </c>
      <c r="CZ81">
        <v>0</v>
      </c>
      <c r="DA81">
        <v>1</v>
      </c>
      <c r="DB81">
        <v>1998</v>
      </c>
      <c r="DC81">
        <v>2</v>
      </c>
      <c r="DE81">
        <v>0</v>
      </c>
      <c r="DF81">
        <v>0</v>
      </c>
      <c r="DG81">
        <v>0</v>
      </c>
      <c r="DI81">
        <f t="shared" si="58"/>
        <v>0</v>
      </c>
      <c r="DJ81">
        <f t="shared" si="59"/>
        <v>0</v>
      </c>
      <c r="DK81">
        <f t="shared" si="60"/>
        <v>0</v>
      </c>
      <c r="DL81">
        <f t="shared" si="61"/>
        <v>0</v>
      </c>
      <c r="DM81">
        <f t="shared" si="62"/>
        <v>0</v>
      </c>
      <c r="DN81">
        <f t="shared" si="63"/>
        <v>0</v>
      </c>
      <c r="DO81">
        <f t="shared" si="64"/>
        <v>0</v>
      </c>
      <c r="DP81">
        <f t="shared" si="65"/>
        <v>0</v>
      </c>
      <c r="DQ81">
        <v>2</v>
      </c>
      <c r="DR81">
        <v>0</v>
      </c>
    </row>
    <row r="82" spans="1:123" x14ac:dyDescent="0.25">
      <c r="A82">
        <v>4</v>
      </c>
      <c r="B82" s="5">
        <v>4</v>
      </c>
      <c r="C82" t="s">
        <v>12</v>
      </c>
      <c r="D82">
        <v>7</v>
      </c>
      <c r="E82">
        <v>18</v>
      </c>
      <c r="F82">
        <v>3</v>
      </c>
      <c r="G82">
        <v>17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6</v>
      </c>
      <c r="O82">
        <v>2500</v>
      </c>
      <c r="P82">
        <v>2</v>
      </c>
      <c r="Q82" s="4">
        <v>200</v>
      </c>
      <c r="R82" s="2">
        <f t="shared" si="44"/>
        <v>800</v>
      </c>
      <c r="S82" s="2">
        <v>500</v>
      </c>
      <c r="T82" s="2">
        <v>1</v>
      </c>
      <c r="U82" s="2">
        <v>1</v>
      </c>
      <c r="V82" s="2">
        <v>0</v>
      </c>
      <c r="W82" s="2">
        <v>1</v>
      </c>
      <c r="X82" s="2">
        <f t="shared" si="45"/>
        <v>1</v>
      </c>
      <c r="Y82" s="2">
        <f t="shared" si="46"/>
        <v>0</v>
      </c>
      <c r="Z82" s="2">
        <f t="shared" si="47"/>
        <v>0</v>
      </c>
      <c r="AA82" s="2">
        <f t="shared" si="48"/>
        <v>0</v>
      </c>
      <c r="AB82" s="2">
        <f t="shared" si="49"/>
        <v>0</v>
      </c>
      <c r="AC82" s="2">
        <f t="shared" si="50"/>
        <v>0</v>
      </c>
      <c r="AD82">
        <v>2000</v>
      </c>
      <c r="AE82">
        <v>3000</v>
      </c>
      <c r="AF82">
        <v>1000</v>
      </c>
      <c r="AG82" s="4">
        <v>500</v>
      </c>
      <c r="AH82" s="4">
        <f t="shared" si="51"/>
        <v>500</v>
      </c>
      <c r="AI82" s="2">
        <v>500</v>
      </c>
      <c r="AJ82" s="2">
        <v>1</v>
      </c>
      <c r="AK82" s="2">
        <v>1</v>
      </c>
      <c r="AL82" s="3">
        <v>1</v>
      </c>
      <c r="AM82" s="3">
        <v>1</v>
      </c>
      <c r="AN82" s="2">
        <f t="shared" si="52"/>
        <v>0</v>
      </c>
      <c r="AO82" s="2">
        <f t="shared" si="53"/>
        <v>0</v>
      </c>
      <c r="AP82" s="2">
        <f t="shared" si="54"/>
        <v>1</v>
      </c>
      <c r="AQ82" s="2">
        <f t="shared" si="55"/>
        <v>0</v>
      </c>
      <c r="AR82" s="2">
        <f t="shared" si="56"/>
        <v>0</v>
      </c>
      <c r="AS82" s="2">
        <f t="shared" si="57"/>
        <v>0</v>
      </c>
      <c r="AT82">
        <v>1000</v>
      </c>
      <c r="AU82">
        <v>1000</v>
      </c>
      <c r="AV82">
        <v>0</v>
      </c>
      <c r="AW82">
        <v>7</v>
      </c>
      <c r="AX82">
        <v>2</v>
      </c>
      <c r="AY82" s="1">
        <v>2</v>
      </c>
      <c r="AZ82">
        <v>0</v>
      </c>
      <c r="BA82">
        <v>3500</v>
      </c>
      <c r="BB82">
        <v>9700</v>
      </c>
      <c r="BC82">
        <v>10000</v>
      </c>
      <c r="BD82">
        <v>4</v>
      </c>
      <c r="BE82" t="s">
        <v>273</v>
      </c>
      <c r="BF82">
        <v>16</v>
      </c>
      <c r="BG82">
        <v>4.7</v>
      </c>
      <c r="BH82">
        <v>42</v>
      </c>
      <c r="BI82">
        <v>2</v>
      </c>
      <c r="BJ82">
        <v>1</v>
      </c>
      <c r="BK82">
        <v>3</v>
      </c>
      <c r="BL82">
        <v>3800</v>
      </c>
      <c r="BM82" t="s">
        <v>47</v>
      </c>
      <c r="BN82">
        <v>0</v>
      </c>
      <c r="BP82">
        <v>2</v>
      </c>
      <c r="BQ82">
        <v>1</v>
      </c>
      <c r="BS82">
        <v>1</v>
      </c>
      <c r="BT82">
        <v>55</v>
      </c>
      <c r="BU82">
        <v>0</v>
      </c>
      <c r="BV82">
        <v>3</v>
      </c>
      <c r="BW82">
        <v>2</v>
      </c>
      <c r="BY82">
        <v>0</v>
      </c>
      <c r="BZ82">
        <v>0</v>
      </c>
      <c r="CA82">
        <v>5</v>
      </c>
      <c r="CB82">
        <v>15</v>
      </c>
      <c r="CC82">
        <v>4</v>
      </c>
      <c r="CD82">
        <v>6</v>
      </c>
      <c r="CE82">
        <v>0</v>
      </c>
      <c r="CI82" t="s">
        <v>104</v>
      </c>
      <c r="CJ82" t="s">
        <v>225</v>
      </c>
      <c r="CK82">
        <v>0</v>
      </c>
      <c r="CM82">
        <v>1</v>
      </c>
      <c r="CN82" t="s">
        <v>272</v>
      </c>
      <c r="CO82">
        <v>1</v>
      </c>
      <c r="CP82">
        <v>1998</v>
      </c>
      <c r="CQ82" t="s">
        <v>222</v>
      </c>
      <c r="CX82">
        <v>1</v>
      </c>
      <c r="CY82">
        <v>0</v>
      </c>
      <c r="CZ82">
        <v>1</v>
      </c>
      <c r="DA82">
        <v>1</v>
      </c>
      <c r="DB82">
        <v>1998</v>
      </c>
      <c r="DC82">
        <v>2</v>
      </c>
      <c r="DD82">
        <v>2</v>
      </c>
      <c r="DE82">
        <v>0</v>
      </c>
      <c r="DF82">
        <v>0</v>
      </c>
      <c r="DG82">
        <v>1</v>
      </c>
      <c r="DH82">
        <v>5</v>
      </c>
      <c r="DI82">
        <f t="shared" si="58"/>
        <v>1</v>
      </c>
      <c r="DJ82">
        <f t="shared" si="59"/>
        <v>0</v>
      </c>
      <c r="DK82">
        <f t="shared" si="60"/>
        <v>0</v>
      </c>
      <c r="DL82">
        <f t="shared" si="61"/>
        <v>0</v>
      </c>
      <c r="DM82">
        <f t="shared" si="62"/>
        <v>0</v>
      </c>
      <c r="DN82">
        <f t="shared" si="63"/>
        <v>0</v>
      </c>
      <c r="DO82">
        <f t="shared" si="64"/>
        <v>1</v>
      </c>
      <c r="DP82">
        <f t="shared" si="65"/>
        <v>1</v>
      </c>
      <c r="DQ82">
        <v>1</v>
      </c>
      <c r="DS82">
        <v>0</v>
      </c>
    </row>
    <row r="83" spans="1:123" x14ac:dyDescent="0.25">
      <c r="A83">
        <v>4</v>
      </c>
      <c r="B83" s="5">
        <v>5</v>
      </c>
      <c r="C83" t="s">
        <v>6</v>
      </c>
      <c r="D83">
        <v>8</v>
      </c>
      <c r="E83">
        <v>13</v>
      </c>
      <c r="F83">
        <v>7</v>
      </c>
      <c r="G83">
        <v>18</v>
      </c>
      <c r="H83">
        <v>0</v>
      </c>
      <c r="I83">
        <v>0</v>
      </c>
      <c r="J83">
        <v>1</v>
      </c>
      <c r="K83">
        <v>1</v>
      </c>
      <c r="L83">
        <v>1</v>
      </c>
      <c r="M83">
        <v>1</v>
      </c>
      <c r="N83">
        <v>3</v>
      </c>
      <c r="O83">
        <v>2500</v>
      </c>
      <c r="P83">
        <v>1</v>
      </c>
      <c r="Q83" s="4">
        <v>500</v>
      </c>
      <c r="R83" s="2">
        <f t="shared" si="44"/>
        <v>500</v>
      </c>
      <c r="S83" s="2">
        <v>500</v>
      </c>
      <c r="T83" s="2">
        <v>1</v>
      </c>
      <c r="U83" s="2">
        <v>1</v>
      </c>
      <c r="V83" s="2">
        <v>1</v>
      </c>
      <c r="W83" s="2">
        <v>1</v>
      </c>
      <c r="X83" s="2">
        <f t="shared" si="45"/>
        <v>0</v>
      </c>
      <c r="Y83" s="2">
        <f t="shared" si="46"/>
        <v>0</v>
      </c>
      <c r="Z83" s="2">
        <f t="shared" si="47"/>
        <v>1</v>
      </c>
      <c r="AA83" s="2">
        <f t="shared" si="48"/>
        <v>0</v>
      </c>
      <c r="AB83" s="2">
        <f t="shared" si="49"/>
        <v>0</v>
      </c>
      <c r="AC83" s="2">
        <f t="shared" si="50"/>
        <v>0</v>
      </c>
      <c r="AD83">
        <v>1000</v>
      </c>
      <c r="AE83">
        <v>1000</v>
      </c>
      <c r="AF83">
        <v>1000</v>
      </c>
      <c r="AG83" s="4">
        <v>500</v>
      </c>
      <c r="AH83" s="4">
        <f t="shared" si="51"/>
        <v>500</v>
      </c>
      <c r="AI83" s="2">
        <v>300</v>
      </c>
      <c r="AJ83" s="2">
        <v>1</v>
      </c>
      <c r="AK83" s="2">
        <v>1</v>
      </c>
      <c r="AL83" s="3">
        <v>1</v>
      </c>
      <c r="AM83" s="3">
        <v>1</v>
      </c>
      <c r="AN83" s="2">
        <f t="shared" si="52"/>
        <v>0</v>
      </c>
      <c r="AO83" s="2">
        <f t="shared" si="53"/>
        <v>0</v>
      </c>
      <c r="AP83" s="2">
        <f t="shared" si="54"/>
        <v>1</v>
      </c>
      <c r="AQ83" s="2">
        <f t="shared" si="55"/>
        <v>0</v>
      </c>
      <c r="AR83" s="2">
        <f t="shared" si="56"/>
        <v>0</v>
      </c>
      <c r="AS83" s="2">
        <f t="shared" si="57"/>
        <v>0</v>
      </c>
      <c r="AT83">
        <v>1000</v>
      </c>
      <c r="AU83">
        <v>1000</v>
      </c>
      <c r="AV83">
        <v>0</v>
      </c>
      <c r="AW83">
        <v>9</v>
      </c>
      <c r="AX83">
        <v>1</v>
      </c>
      <c r="AY83" s="1">
        <v>2</v>
      </c>
      <c r="AZ83">
        <v>0</v>
      </c>
      <c r="BA83">
        <v>4500</v>
      </c>
      <c r="BB83">
        <v>10000</v>
      </c>
      <c r="BC83">
        <v>10000</v>
      </c>
      <c r="BD83">
        <v>4</v>
      </c>
      <c r="BE83" t="s">
        <v>271</v>
      </c>
      <c r="BF83">
        <v>19</v>
      </c>
      <c r="BG83">
        <v>4.5</v>
      </c>
      <c r="BH83">
        <v>60</v>
      </c>
      <c r="BI83">
        <v>2</v>
      </c>
      <c r="BJ83">
        <v>1</v>
      </c>
      <c r="BK83">
        <v>2</v>
      </c>
      <c r="BL83">
        <v>0</v>
      </c>
      <c r="BM83" t="s">
        <v>4</v>
      </c>
      <c r="BN83">
        <v>0</v>
      </c>
      <c r="BP83">
        <v>2</v>
      </c>
      <c r="BQ83">
        <v>0</v>
      </c>
      <c r="BS83">
        <v>1</v>
      </c>
      <c r="BT83">
        <v>90</v>
      </c>
      <c r="BU83">
        <v>1</v>
      </c>
      <c r="BV83">
        <v>1</v>
      </c>
      <c r="BW83">
        <v>1</v>
      </c>
      <c r="BY83">
        <v>0</v>
      </c>
      <c r="BZ83">
        <v>0</v>
      </c>
      <c r="CA83">
        <v>5</v>
      </c>
      <c r="CB83">
        <v>13</v>
      </c>
      <c r="CC83">
        <v>8</v>
      </c>
      <c r="CD83">
        <v>3</v>
      </c>
      <c r="CE83">
        <v>2</v>
      </c>
      <c r="CI83" t="s">
        <v>104</v>
      </c>
      <c r="CJ83" t="s">
        <v>270</v>
      </c>
      <c r="CK83">
        <v>1</v>
      </c>
      <c r="CL83" t="s">
        <v>269</v>
      </c>
      <c r="CM83">
        <v>1</v>
      </c>
      <c r="CN83" t="s">
        <v>268</v>
      </c>
      <c r="CO83">
        <v>1</v>
      </c>
      <c r="CP83" t="s">
        <v>267</v>
      </c>
      <c r="CQ83" t="s">
        <v>68</v>
      </c>
      <c r="CX83">
        <v>1</v>
      </c>
      <c r="CY83">
        <v>1</v>
      </c>
      <c r="CZ83">
        <v>1</v>
      </c>
      <c r="DA83">
        <v>1</v>
      </c>
      <c r="DB83" t="s">
        <v>163</v>
      </c>
      <c r="DC83">
        <v>2</v>
      </c>
      <c r="DE83">
        <v>0</v>
      </c>
      <c r="DF83">
        <v>0</v>
      </c>
      <c r="DG83">
        <v>1</v>
      </c>
      <c r="DH83">
        <v>3</v>
      </c>
      <c r="DI83">
        <f t="shared" si="58"/>
        <v>0</v>
      </c>
      <c r="DJ83">
        <f t="shared" si="59"/>
        <v>0</v>
      </c>
      <c r="DK83">
        <f t="shared" si="60"/>
        <v>1</v>
      </c>
      <c r="DL83">
        <f t="shared" si="61"/>
        <v>0</v>
      </c>
      <c r="DM83">
        <f t="shared" si="62"/>
        <v>0</v>
      </c>
      <c r="DN83">
        <f t="shared" si="63"/>
        <v>0</v>
      </c>
      <c r="DO83">
        <f t="shared" si="64"/>
        <v>0</v>
      </c>
      <c r="DP83">
        <f t="shared" si="65"/>
        <v>1</v>
      </c>
      <c r="DQ83">
        <v>2</v>
      </c>
      <c r="DR83">
        <v>0</v>
      </c>
    </row>
    <row r="84" spans="1:123" x14ac:dyDescent="0.25">
      <c r="A84">
        <v>4</v>
      </c>
      <c r="B84" s="5">
        <v>7</v>
      </c>
      <c r="C84" t="s">
        <v>12</v>
      </c>
      <c r="D84">
        <v>7</v>
      </c>
      <c r="E84">
        <v>19</v>
      </c>
      <c r="F84">
        <v>5</v>
      </c>
      <c r="G84">
        <v>20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2500</v>
      </c>
      <c r="P84">
        <v>1</v>
      </c>
      <c r="Q84" s="4">
        <v>500</v>
      </c>
      <c r="R84" s="2">
        <f t="shared" si="44"/>
        <v>500</v>
      </c>
      <c r="S84" s="2">
        <v>500</v>
      </c>
      <c r="T84" s="2">
        <v>1</v>
      </c>
      <c r="U84" s="2">
        <v>1</v>
      </c>
      <c r="V84" s="2">
        <v>1</v>
      </c>
      <c r="W84" s="2">
        <v>1</v>
      </c>
      <c r="X84" s="2">
        <f t="shared" si="45"/>
        <v>0</v>
      </c>
      <c r="Y84" s="2">
        <f t="shared" si="46"/>
        <v>0</v>
      </c>
      <c r="Z84" s="2">
        <f t="shared" si="47"/>
        <v>1</v>
      </c>
      <c r="AA84" s="2">
        <f t="shared" si="48"/>
        <v>0</v>
      </c>
      <c r="AB84" s="2">
        <f t="shared" si="49"/>
        <v>0</v>
      </c>
      <c r="AC84" s="2">
        <f t="shared" si="50"/>
        <v>0</v>
      </c>
      <c r="AD84">
        <v>1000</v>
      </c>
      <c r="AE84">
        <v>1000</v>
      </c>
      <c r="AF84">
        <v>1000</v>
      </c>
      <c r="AG84" s="4">
        <v>700</v>
      </c>
      <c r="AH84" s="4">
        <f t="shared" si="51"/>
        <v>300</v>
      </c>
      <c r="AI84" s="2">
        <v>500</v>
      </c>
      <c r="AJ84" s="2">
        <v>1</v>
      </c>
      <c r="AK84" s="2">
        <v>1</v>
      </c>
      <c r="AL84" s="3">
        <v>1</v>
      </c>
      <c r="AM84" s="3">
        <v>1</v>
      </c>
      <c r="AN84" s="2">
        <f t="shared" si="52"/>
        <v>0</v>
      </c>
      <c r="AO84" s="2">
        <f t="shared" si="53"/>
        <v>0</v>
      </c>
      <c r="AP84" s="2">
        <f t="shared" si="54"/>
        <v>1</v>
      </c>
      <c r="AQ84" s="2">
        <f t="shared" si="55"/>
        <v>0</v>
      </c>
      <c r="AR84" s="2">
        <f t="shared" si="56"/>
        <v>0</v>
      </c>
      <c r="AS84" s="2">
        <f t="shared" si="57"/>
        <v>0</v>
      </c>
      <c r="AT84">
        <v>1000</v>
      </c>
      <c r="AU84">
        <v>1000</v>
      </c>
      <c r="AV84">
        <v>0</v>
      </c>
      <c r="AW84">
        <v>7</v>
      </c>
      <c r="AX84">
        <v>2</v>
      </c>
      <c r="AY84" s="1">
        <v>2</v>
      </c>
      <c r="AZ84">
        <v>0</v>
      </c>
      <c r="BA84">
        <v>3500</v>
      </c>
      <c r="BB84">
        <v>9000</v>
      </c>
      <c r="BC84">
        <v>9000</v>
      </c>
      <c r="BD84">
        <v>4</v>
      </c>
      <c r="BE84" t="s">
        <v>265</v>
      </c>
      <c r="BF84">
        <v>18</v>
      </c>
      <c r="BG84">
        <v>5</v>
      </c>
      <c r="BH84">
        <v>66</v>
      </c>
      <c r="BI84">
        <v>2</v>
      </c>
      <c r="BJ84">
        <v>1</v>
      </c>
      <c r="BK84">
        <v>3</v>
      </c>
      <c r="BL84">
        <v>30000</v>
      </c>
      <c r="BM84" t="s">
        <v>4</v>
      </c>
      <c r="BN84">
        <v>0</v>
      </c>
      <c r="BP84">
        <v>2</v>
      </c>
      <c r="BQ84">
        <v>1</v>
      </c>
      <c r="BS84">
        <v>1</v>
      </c>
      <c r="BT84">
        <v>30</v>
      </c>
      <c r="BU84">
        <v>0</v>
      </c>
      <c r="BV84">
        <v>1</v>
      </c>
      <c r="BW84">
        <v>1</v>
      </c>
      <c r="BY84">
        <v>0</v>
      </c>
      <c r="BZ84">
        <v>0</v>
      </c>
      <c r="CA84">
        <v>4</v>
      </c>
      <c r="CB84">
        <v>12</v>
      </c>
      <c r="CC84">
        <v>2</v>
      </c>
      <c r="CD84">
        <v>3</v>
      </c>
      <c r="CE84">
        <v>7</v>
      </c>
      <c r="CI84" t="s">
        <v>104</v>
      </c>
      <c r="CJ84" t="s">
        <v>78</v>
      </c>
      <c r="CK84">
        <v>0</v>
      </c>
      <c r="CM84">
        <v>0</v>
      </c>
      <c r="CO84">
        <v>1</v>
      </c>
      <c r="CP84">
        <v>1998</v>
      </c>
      <c r="CQ84" t="s">
        <v>264</v>
      </c>
      <c r="CX84">
        <v>1</v>
      </c>
      <c r="CY84">
        <v>1</v>
      </c>
      <c r="CZ84">
        <v>1</v>
      </c>
      <c r="DA84">
        <v>1</v>
      </c>
      <c r="DB84">
        <v>1998</v>
      </c>
      <c r="DC84">
        <v>2</v>
      </c>
      <c r="DD84">
        <v>2</v>
      </c>
      <c r="DE84">
        <v>0</v>
      </c>
      <c r="DF84">
        <v>1</v>
      </c>
      <c r="DG84">
        <v>1</v>
      </c>
      <c r="DH84">
        <v>5</v>
      </c>
      <c r="DI84">
        <f t="shared" si="58"/>
        <v>1</v>
      </c>
      <c r="DJ84">
        <f t="shared" si="59"/>
        <v>0</v>
      </c>
      <c r="DK84">
        <f t="shared" si="60"/>
        <v>0</v>
      </c>
      <c r="DL84">
        <f t="shared" si="61"/>
        <v>0</v>
      </c>
      <c r="DM84">
        <f t="shared" si="62"/>
        <v>0</v>
      </c>
      <c r="DN84">
        <f t="shared" si="63"/>
        <v>0</v>
      </c>
      <c r="DO84">
        <f t="shared" si="64"/>
        <v>1</v>
      </c>
      <c r="DP84">
        <f t="shared" si="65"/>
        <v>1</v>
      </c>
      <c r="DQ84">
        <v>1</v>
      </c>
      <c r="DS84">
        <v>0</v>
      </c>
    </row>
    <row r="85" spans="1:123" x14ac:dyDescent="0.25">
      <c r="A85">
        <v>4</v>
      </c>
      <c r="B85" s="5">
        <v>8</v>
      </c>
      <c r="C85" t="s">
        <v>12</v>
      </c>
      <c r="D85">
        <v>7</v>
      </c>
      <c r="E85">
        <v>20</v>
      </c>
      <c r="F85">
        <v>6</v>
      </c>
      <c r="G85">
        <v>21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2</v>
      </c>
      <c r="O85">
        <v>2500</v>
      </c>
      <c r="P85">
        <v>2</v>
      </c>
      <c r="Q85" s="4">
        <v>500</v>
      </c>
      <c r="R85" s="2">
        <f t="shared" si="44"/>
        <v>500</v>
      </c>
      <c r="S85" s="2">
        <v>500</v>
      </c>
      <c r="T85" s="2">
        <v>1</v>
      </c>
      <c r="U85" s="2">
        <v>1</v>
      </c>
      <c r="V85" s="2">
        <v>1</v>
      </c>
      <c r="W85" s="2">
        <v>1</v>
      </c>
      <c r="X85" s="2">
        <f t="shared" si="45"/>
        <v>0</v>
      </c>
      <c r="Y85" s="2">
        <f t="shared" si="46"/>
        <v>0</v>
      </c>
      <c r="Z85" s="2">
        <f t="shared" si="47"/>
        <v>1</v>
      </c>
      <c r="AA85" s="2">
        <f t="shared" si="48"/>
        <v>0</v>
      </c>
      <c r="AB85" s="2">
        <f t="shared" si="49"/>
        <v>0</v>
      </c>
      <c r="AC85" s="2">
        <f t="shared" si="50"/>
        <v>0</v>
      </c>
      <c r="AD85">
        <v>1000</v>
      </c>
      <c r="AE85">
        <v>1000</v>
      </c>
      <c r="AF85">
        <v>1000</v>
      </c>
      <c r="AG85" s="4">
        <v>500</v>
      </c>
      <c r="AH85" s="4">
        <f t="shared" si="51"/>
        <v>500</v>
      </c>
      <c r="AI85" s="2">
        <v>500</v>
      </c>
      <c r="AJ85" s="2">
        <v>1</v>
      </c>
      <c r="AK85" s="2">
        <v>1</v>
      </c>
      <c r="AL85" s="3">
        <v>1</v>
      </c>
      <c r="AM85" s="3">
        <v>1</v>
      </c>
      <c r="AN85" s="2">
        <f t="shared" si="52"/>
        <v>0</v>
      </c>
      <c r="AO85" s="2">
        <f t="shared" si="53"/>
        <v>0</v>
      </c>
      <c r="AP85" s="2">
        <f t="shared" si="54"/>
        <v>1</v>
      </c>
      <c r="AQ85" s="2">
        <f t="shared" si="55"/>
        <v>0</v>
      </c>
      <c r="AR85" s="2">
        <f t="shared" si="56"/>
        <v>0</v>
      </c>
      <c r="AS85" s="2">
        <f t="shared" si="57"/>
        <v>0</v>
      </c>
      <c r="AT85">
        <v>1000</v>
      </c>
      <c r="AU85">
        <v>1000</v>
      </c>
      <c r="AV85">
        <v>0</v>
      </c>
      <c r="AW85">
        <v>6</v>
      </c>
      <c r="AX85">
        <v>3</v>
      </c>
      <c r="AY85" s="1">
        <v>2</v>
      </c>
      <c r="AZ85">
        <v>1</v>
      </c>
      <c r="BA85">
        <v>0</v>
      </c>
      <c r="BB85">
        <v>5500</v>
      </c>
      <c r="BC85">
        <v>6000</v>
      </c>
      <c r="BD85">
        <v>4</v>
      </c>
      <c r="BE85" t="s">
        <v>263</v>
      </c>
      <c r="BF85">
        <v>19</v>
      </c>
      <c r="BI85">
        <v>2</v>
      </c>
      <c r="BJ85">
        <v>1</v>
      </c>
      <c r="BK85">
        <v>2</v>
      </c>
      <c r="BL85">
        <v>10000</v>
      </c>
      <c r="BM85" t="s">
        <v>262</v>
      </c>
      <c r="BN85">
        <v>0</v>
      </c>
      <c r="BP85">
        <v>2</v>
      </c>
      <c r="BQ85">
        <v>1</v>
      </c>
      <c r="BS85">
        <v>1</v>
      </c>
      <c r="BT85">
        <v>90</v>
      </c>
      <c r="BU85">
        <v>1</v>
      </c>
      <c r="BV85">
        <v>2</v>
      </c>
      <c r="BW85">
        <v>2</v>
      </c>
      <c r="BY85">
        <v>1</v>
      </c>
      <c r="BZ85">
        <v>1</v>
      </c>
      <c r="CA85">
        <v>5</v>
      </c>
      <c r="CB85">
        <v>18</v>
      </c>
      <c r="CC85">
        <v>6</v>
      </c>
      <c r="CD85">
        <v>0</v>
      </c>
      <c r="CE85">
        <v>12</v>
      </c>
      <c r="CI85" t="s">
        <v>79</v>
      </c>
      <c r="CJ85" t="s">
        <v>78</v>
      </c>
      <c r="CK85">
        <v>1</v>
      </c>
      <c r="CL85" t="s">
        <v>261</v>
      </c>
      <c r="CM85">
        <v>1</v>
      </c>
      <c r="CN85" t="s">
        <v>260</v>
      </c>
      <c r="CO85">
        <v>1</v>
      </c>
      <c r="CP85" t="s">
        <v>259</v>
      </c>
      <c r="CQ85" t="s">
        <v>258</v>
      </c>
      <c r="CX85">
        <v>1</v>
      </c>
      <c r="CY85">
        <v>0</v>
      </c>
      <c r="CZ85">
        <v>0</v>
      </c>
      <c r="DA85">
        <v>1</v>
      </c>
      <c r="DB85">
        <v>1999</v>
      </c>
      <c r="DC85">
        <v>2</v>
      </c>
      <c r="DE85">
        <v>0</v>
      </c>
      <c r="DF85">
        <v>0</v>
      </c>
      <c r="DG85">
        <v>0</v>
      </c>
      <c r="DI85">
        <f t="shared" si="58"/>
        <v>0</v>
      </c>
      <c r="DJ85">
        <f t="shared" si="59"/>
        <v>0</v>
      </c>
      <c r="DK85">
        <f t="shared" si="60"/>
        <v>0</v>
      </c>
      <c r="DL85">
        <f t="shared" si="61"/>
        <v>0</v>
      </c>
      <c r="DM85">
        <f t="shared" si="62"/>
        <v>0</v>
      </c>
      <c r="DN85">
        <f t="shared" si="63"/>
        <v>0</v>
      </c>
      <c r="DO85">
        <f t="shared" si="64"/>
        <v>0</v>
      </c>
      <c r="DP85">
        <f t="shared" si="65"/>
        <v>0</v>
      </c>
      <c r="DQ85">
        <v>1</v>
      </c>
      <c r="DS85">
        <v>1</v>
      </c>
    </row>
    <row r="86" spans="1:123" x14ac:dyDescent="0.25">
      <c r="A86">
        <v>4</v>
      </c>
      <c r="B86" s="5">
        <v>9</v>
      </c>
      <c r="C86" t="s">
        <v>6</v>
      </c>
      <c r="D86">
        <v>8</v>
      </c>
      <c r="E86">
        <v>24</v>
      </c>
      <c r="F86">
        <v>14</v>
      </c>
      <c r="G86">
        <v>22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5</v>
      </c>
      <c r="O86">
        <v>2500</v>
      </c>
      <c r="P86">
        <v>1</v>
      </c>
      <c r="Q86" s="4">
        <v>500</v>
      </c>
      <c r="R86" s="2">
        <f t="shared" si="44"/>
        <v>500</v>
      </c>
      <c r="S86" s="2">
        <v>500</v>
      </c>
      <c r="T86" s="2">
        <v>1</v>
      </c>
      <c r="U86" s="2">
        <v>1</v>
      </c>
      <c r="V86" s="2">
        <v>1</v>
      </c>
      <c r="W86" s="2">
        <v>1</v>
      </c>
      <c r="X86" s="2">
        <f t="shared" si="45"/>
        <v>0</v>
      </c>
      <c r="Y86" s="2">
        <f t="shared" si="46"/>
        <v>0</v>
      </c>
      <c r="Z86" s="2">
        <f t="shared" si="47"/>
        <v>1</v>
      </c>
      <c r="AA86" s="2">
        <f t="shared" si="48"/>
        <v>0</v>
      </c>
      <c r="AB86" s="2">
        <f t="shared" si="49"/>
        <v>0</v>
      </c>
      <c r="AC86" s="2">
        <f t="shared" si="50"/>
        <v>0</v>
      </c>
      <c r="AD86">
        <v>1000</v>
      </c>
      <c r="AE86">
        <v>1000</v>
      </c>
      <c r="AF86">
        <v>3000</v>
      </c>
      <c r="AG86" s="4">
        <v>500</v>
      </c>
      <c r="AH86" s="4">
        <f t="shared" si="51"/>
        <v>500</v>
      </c>
      <c r="AI86" s="2">
        <v>500</v>
      </c>
      <c r="AJ86" s="2">
        <v>1</v>
      </c>
      <c r="AK86" s="2">
        <v>1</v>
      </c>
      <c r="AL86" s="3">
        <v>1</v>
      </c>
      <c r="AM86" s="3">
        <v>1</v>
      </c>
      <c r="AN86" s="2">
        <f t="shared" si="52"/>
        <v>0</v>
      </c>
      <c r="AO86" s="2">
        <f t="shared" si="53"/>
        <v>0</v>
      </c>
      <c r="AP86" s="2">
        <f t="shared" si="54"/>
        <v>1</v>
      </c>
      <c r="AQ86" s="2">
        <f t="shared" si="55"/>
        <v>0</v>
      </c>
      <c r="AR86" s="2">
        <f t="shared" si="56"/>
        <v>0</v>
      </c>
      <c r="AS86" s="2">
        <f t="shared" si="57"/>
        <v>0</v>
      </c>
      <c r="AT86">
        <v>1000</v>
      </c>
      <c r="AU86">
        <v>1000</v>
      </c>
      <c r="AV86">
        <v>0</v>
      </c>
      <c r="AW86">
        <v>6</v>
      </c>
      <c r="AX86">
        <v>3</v>
      </c>
      <c r="AY86" s="1">
        <v>1</v>
      </c>
      <c r="AZ86">
        <v>1</v>
      </c>
      <c r="BA86">
        <v>0</v>
      </c>
      <c r="BB86">
        <v>7500</v>
      </c>
      <c r="BC86">
        <v>8000</v>
      </c>
      <c r="BD86">
        <v>4</v>
      </c>
      <c r="BE86" t="s">
        <v>257</v>
      </c>
      <c r="BF86">
        <v>19</v>
      </c>
      <c r="BG86">
        <v>4.5</v>
      </c>
      <c r="BH86">
        <v>65</v>
      </c>
      <c r="BI86">
        <v>2</v>
      </c>
      <c r="BJ86">
        <v>1</v>
      </c>
      <c r="BK86">
        <v>3</v>
      </c>
      <c r="BL86" s="8">
        <v>80000</v>
      </c>
      <c r="BM86" t="s">
        <v>256</v>
      </c>
      <c r="BN86">
        <v>0</v>
      </c>
      <c r="BP86">
        <v>2</v>
      </c>
      <c r="BQ86">
        <v>0</v>
      </c>
      <c r="BS86">
        <v>2</v>
      </c>
      <c r="BV86">
        <v>4</v>
      </c>
      <c r="BW86" t="s">
        <v>255</v>
      </c>
      <c r="BY86">
        <v>0</v>
      </c>
      <c r="BZ86">
        <v>0</v>
      </c>
      <c r="CA86">
        <v>5</v>
      </c>
      <c r="CB86">
        <v>18</v>
      </c>
      <c r="CC86">
        <v>4</v>
      </c>
      <c r="CD86">
        <v>4</v>
      </c>
      <c r="CE86">
        <v>9</v>
      </c>
      <c r="CI86" t="s">
        <v>104</v>
      </c>
      <c r="CJ86" t="s">
        <v>103</v>
      </c>
      <c r="CK86">
        <v>1</v>
      </c>
      <c r="CM86">
        <v>1</v>
      </c>
      <c r="CO86">
        <v>1</v>
      </c>
      <c r="CP86">
        <v>1992</v>
      </c>
      <c r="CQ86" t="s">
        <v>254</v>
      </c>
      <c r="CR86">
        <v>1995</v>
      </c>
      <c r="CS86" t="s">
        <v>253</v>
      </c>
      <c r="CT86">
        <v>1996</v>
      </c>
      <c r="CU86" t="s">
        <v>252</v>
      </c>
      <c r="CX86">
        <v>1</v>
      </c>
      <c r="CY86">
        <v>1</v>
      </c>
      <c r="CZ86">
        <v>1</v>
      </c>
      <c r="DA86">
        <v>1</v>
      </c>
      <c r="DB86">
        <v>1994</v>
      </c>
      <c r="DC86">
        <v>2</v>
      </c>
      <c r="DD86">
        <v>2</v>
      </c>
      <c r="DE86">
        <v>0</v>
      </c>
      <c r="DF86">
        <v>0</v>
      </c>
      <c r="DG86">
        <v>0</v>
      </c>
      <c r="DI86">
        <f t="shared" si="58"/>
        <v>0</v>
      </c>
      <c r="DJ86">
        <f t="shared" si="59"/>
        <v>0</v>
      </c>
      <c r="DK86">
        <f t="shared" si="60"/>
        <v>0</v>
      </c>
      <c r="DL86">
        <f t="shared" si="61"/>
        <v>0</v>
      </c>
      <c r="DM86">
        <f t="shared" si="62"/>
        <v>0</v>
      </c>
      <c r="DN86">
        <f t="shared" si="63"/>
        <v>0</v>
      </c>
      <c r="DO86">
        <f t="shared" si="64"/>
        <v>0</v>
      </c>
      <c r="DP86">
        <f t="shared" si="65"/>
        <v>0</v>
      </c>
      <c r="DQ86">
        <v>2</v>
      </c>
      <c r="DR86">
        <v>1</v>
      </c>
    </row>
    <row r="87" spans="1:123" x14ac:dyDescent="0.25">
      <c r="A87">
        <v>4</v>
      </c>
      <c r="B87" s="5">
        <v>10</v>
      </c>
      <c r="C87" t="s">
        <v>6</v>
      </c>
      <c r="D87">
        <v>8</v>
      </c>
      <c r="E87">
        <v>25</v>
      </c>
      <c r="F87">
        <v>16</v>
      </c>
      <c r="G87">
        <v>23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O87">
        <v>0</v>
      </c>
      <c r="P87">
        <v>2</v>
      </c>
      <c r="Q87" s="4">
        <v>600</v>
      </c>
      <c r="R87" s="2">
        <f t="shared" si="44"/>
        <v>400</v>
      </c>
      <c r="S87" s="2">
        <v>500</v>
      </c>
      <c r="T87" s="2">
        <v>1</v>
      </c>
      <c r="U87" s="2">
        <v>1</v>
      </c>
      <c r="V87" s="2">
        <v>0</v>
      </c>
      <c r="W87" s="2">
        <v>0</v>
      </c>
      <c r="X87" s="2">
        <f t="shared" si="45"/>
        <v>1</v>
      </c>
      <c r="Y87" s="2">
        <f t="shared" si="46"/>
        <v>0</v>
      </c>
      <c r="Z87" s="2">
        <f t="shared" si="47"/>
        <v>0</v>
      </c>
      <c r="AA87" s="2">
        <f t="shared" si="48"/>
        <v>1</v>
      </c>
      <c r="AB87" s="2">
        <f t="shared" si="49"/>
        <v>0</v>
      </c>
      <c r="AC87" s="2">
        <f t="shared" si="50"/>
        <v>0</v>
      </c>
      <c r="AD87">
        <v>2000</v>
      </c>
      <c r="AE87">
        <v>3000</v>
      </c>
      <c r="AF87">
        <v>1000</v>
      </c>
      <c r="AG87" s="4">
        <v>700</v>
      </c>
      <c r="AH87" s="4">
        <f t="shared" si="51"/>
        <v>300</v>
      </c>
      <c r="AI87" s="2">
        <v>0</v>
      </c>
      <c r="AJ87" s="2">
        <v>1</v>
      </c>
      <c r="AK87" s="2">
        <v>0</v>
      </c>
      <c r="AL87" s="3">
        <v>0</v>
      </c>
      <c r="AM87" s="3">
        <v>1</v>
      </c>
      <c r="AN87" s="2">
        <f t="shared" si="52"/>
        <v>0</v>
      </c>
      <c r="AO87" s="2">
        <f t="shared" si="53"/>
        <v>0</v>
      </c>
      <c r="AP87" s="2">
        <f t="shared" si="54"/>
        <v>0</v>
      </c>
      <c r="AQ87" s="2">
        <f t="shared" si="55"/>
        <v>0</v>
      </c>
      <c r="AR87" s="2">
        <f t="shared" si="56"/>
        <v>0</v>
      </c>
      <c r="AS87" s="2">
        <f t="shared" si="57"/>
        <v>0</v>
      </c>
      <c r="AT87">
        <v>1000</v>
      </c>
      <c r="AU87">
        <v>0</v>
      </c>
      <c r="AV87">
        <v>0</v>
      </c>
      <c r="AW87">
        <v>7</v>
      </c>
      <c r="AX87">
        <v>2</v>
      </c>
      <c r="AY87" s="1">
        <v>3</v>
      </c>
      <c r="AZ87">
        <v>0</v>
      </c>
      <c r="BA87">
        <v>3500</v>
      </c>
      <c r="BB87">
        <v>7600</v>
      </c>
      <c r="BC87">
        <v>8000</v>
      </c>
      <c r="BD87">
        <v>4</v>
      </c>
      <c r="BE87" t="s">
        <v>251</v>
      </c>
      <c r="BF87">
        <v>17</v>
      </c>
      <c r="BG87">
        <v>4</v>
      </c>
      <c r="BH87">
        <v>50</v>
      </c>
      <c r="BI87">
        <v>2</v>
      </c>
      <c r="BJ87">
        <v>1</v>
      </c>
      <c r="BK87">
        <v>3</v>
      </c>
      <c r="BL87">
        <v>0</v>
      </c>
      <c r="BM87" t="s">
        <v>242</v>
      </c>
      <c r="BN87">
        <v>0</v>
      </c>
      <c r="BP87">
        <v>2</v>
      </c>
      <c r="BQ87">
        <v>0</v>
      </c>
      <c r="BS87">
        <v>1</v>
      </c>
      <c r="BT87">
        <v>20</v>
      </c>
      <c r="BU87">
        <v>0</v>
      </c>
      <c r="BV87">
        <v>3</v>
      </c>
      <c r="BW87">
        <v>1</v>
      </c>
      <c r="BY87">
        <v>1</v>
      </c>
      <c r="BZ87">
        <v>0</v>
      </c>
      <c r="CA87">
        <v>4</v>
      </c>
      <c r="CB87">
        <v>18</v>
      </c>
      <c r="CC87">
        <v>10</v>
      </c>
      <c r="CD87">
        <v>5</v>
      </c>
      <c r="CE87">
        <v>3</v>
      </c>
      <c r="CI87" t="s">
        <v>104</v>
      </c>
      <c r="CJ87" t="s">
        <v>103</v>
      </c>
      <c r="CK87">
        <v>0</v>
      </c>
      <c r="CM87">
        <v>0</v>
      </c>
      <c r="CO87">
        <v>1</v>
      </c>
      <c r="CP87">
        <v>1998</v>
      </c>
      <c r="CQ87" t="s">
        <v>61</v>
      </c>
      <c r="CX87">
        <v>1</v>
      </c>
      <c r="CY87">
        <v>0</v>
      </c>
      <c r="CZ87">
        <v>1</v>
      </c>
      <c r="DA87">
        <v>1</v>
      </c>
      <c r="DB87" t="s">
        <v>250</v>
      </c>
      <c r="DC87">
        <v>2</v>
      </c>
      <c r="DE87">
        <v>0</v>
      </c>
      <c r="DF87">
        <v>0</v>
      </c>
      <c r="DG87">
        <v>0</v>
      </c>
      <c r="DI87">
        <f t="shared" si="58"/>
        <v>0</v>
      </c>
      <c r="DJ87">
        <f t="shared" si="59"/>
        <v>0</v>
      </c>
      <c r="DK87">
        <f t="shared" si="60"/>
        <v>0</v>
      </c>
      <c r="DL87">
        <f t="shared" si="61"/>
        <v>0</v>
      </c>
      <c r="DM87">
        <f t="shared" si="62"/>
        <v>0</v>
      </c>
      <c r="DN87">
        <f t="shared" si="63"/>
        <v>0</v>
      </c>
      <c r="DO87">
        <f t="shared" si="64"/>
        <v>0</v>
      </c>
      <c r="DP87">
        <f t="shared" si="65"/>
        <v>0</v>
      </c>
      <c r="DQ87">
        <v>2</v>
      </c>
      <c r="DR87">
        <v>0</v>
      </c>
    </row>
    <row r="88" spans="1:123" x14ac:dyDescent="0.25">
      <c r="A88">
        <v>4</v>
      </c>
      <c r="B88" s="5">
        <v>11</v>
      </c>
      <c r="C88" t="s">
        <v>6</v>
      </c>
      <c r="D88">
        <v>8</v>
      </c>
      <c r="E88">
        <v>1</v>
      </c>
      <c r="F88">
        <v>17</v>
      </c>
      <c r="G88">
        <v>24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  <c r="N88">
        <v>3</v>
      </c>
      <c r="O88">
        <v>2500</v>
      </c>
      <c r="P88">
        <v>1</v>
      </c>
      <c r="Q88" s="4">
        <v>500</v>
      </c>
      <c r="R88" s="2">
        <f t="shared" si="44"/>
        <v>500</v>
      </c>
      <c r="S88" s="2">
        <v>500</v>
      </c>
      <c r="T88" s="2">
        <v>1</v>
      </c>
      <c r="U88" s="2">
        <v>1</v>
      </c>
      <c r="V88" s="2">
        <v>1</v>
      </c>
      <c r="W88" s="2">
        <v>1</v>
      </c>
      <c r="X88" s="2">
        <f t="shared" si="45"/>
        <v>0</v>
      </c>
      <c r="Y88" s="2">
        <f t="shared" si="46"/>
        <v>0</v>
      </c>
      <c r="Z88" s="2">
        <f t="shared" si="47"/>
        <v>1</v>
      </c>
      <c r="AA88" s="2">
        <f t="shared" si="48"/>
        <v>0</v>
      </c>
      <c r="AB88" s="2">
        <f t="shared" si="49"/>
        <v>0</v>
      </c>
      <c r="AC88" s="2">
        <f t="shared" si="50"/>
        <v>0</v>
      </c>
      <c r="AD88">
        <v>1000</v>
      </c>
      <c r="AE88">
        <v>1000</v>
      </c>
      <c r="AF88">
        <v>1000</v>
      </c>
      <c r="AG88" s="4">
        <v>500</v>
      </c>
      <c r="AH88" s="4">
        <f t="shared" si="51"/>
        <v>500</v>
      </c>
      <c r="AI88" s="2">
        <v>400</v>
      </c>
      <c r="AJ88" s="2">
        <v>1</v>
      </c>
      <c r="AK88" s="2">
        <v>1</v>
      </c>
      <c r="AL88" s="3">
        <v>1</v>
      </c>
      <c r="AM88" s="3">
        <v>1</v>
      </c>
      <c r="AN88" s="2">
        <f t="shared" si="52"/>
        <v>0</v>
      </c>
      <c r="AO88" s="2">
        <f t="shared" si="53"/>
        <v>0</v>
      </c>
      <c r="AP88" s="2">
        <f t="shared" si="54"/>
        <v>1</v>
      </c>
      <c r="AQ88" s="2">
        <f t="shared" si="55"/>
        <v>0</v>
      </c>
      <c r="AR88" s="2">
        <f t="shared" si="56"/>
        <v>0</v>
      </c>
      <c r="AS88" s="2">
        <f t="shared" si="57"/>
        <v>0</v>
      </c>
      <c r="AT88">
        <v>1000</v>
      </c>
      <c r="AU88">
        <v>1000</v>
      </c>
      <c r="AV88">
        <v>0</v>
      </c>
      <c r="AW88">
        <v>8</v>
      </c>
      <c r="AX88">
        <v>1</v>
      </c>
      <c r="AY88" s="1">
        <v>1</v>
      </c>
      <c r="AZ88">
        <v>0</v>
      </c>
      <c r="BA88">
        <v>4000</v>
      </c>
      <c r="BB88">
        <v>9500</v>
      </c>
      <c r="BC88">
        <v>10000</v>
      </c>
      <c r="BD88">
        <v>4</v>
      </c>
      <c r="BE88" t="s">
        <v>249</v>
      </c>
      <c r="BF88">
        <v>19</v>
      </c>
      <c r="BG88">
        <v>5</v>
      </c>
      <c r="BH88">
        <v>50</v>
      </c>
      <c r="BI88">
        <v>2</v>
      </c>
      <c r="BJ88">
        <v>1</v>
      </c>
      <c r="BK88">
        <v>3</v>
      </c>
      <c r="BL88">
        <v>31000</v>
      </c>
      <c r="BM88" t="s">
        <v>4</v>
      </c>
      <c r="BN88">
        <v>0</v>
      </c>
      <c r="BP88">
        <v>2</v>
      </c>
      <c r="BQ88">
        <v>0</v>
      </c>
      <c r="BS88">
        <v>1</v>
      </c>
      <c r="BT88">
        <v>90</v>
      </c>
      <c r="BU88">
        <v>1</v>
      </c>
      <c r="BV88">
        <v>4</v>
      </c>
      <c r="BW88">
        <v>4</v>
      </c>
      <c r="BY88">
        <v>1</v>
      </c>
      <c r="BZ88">
        <v>0</v>
      </c>
      <c r="CA88">
        <v>5</v>
      </c>
      <c r="CB88">
        <v>12</v>
      </c>
      <c r="CC88">
        <v>3</v>
      </c>
      <c r="CD88">
        <v>1</v>
      </c>
      <c r="CE88">
        <v>7</v>
      </c>
      <c r="CI88" t="s">
        <v>104</v>
      </c>
      <c r="CJ88" t="s">
        <v>103</v>
      </c>
      <c r="CK88">
        <v>1</v>
      </c>
      <c r="CL88" t="s">
        <v>248</v>
      </c>
      <c r="CM88">
        <v>0</v>
      </c>
      <c r="CO88">
        <v>1</v>
      </c>
      <c r="CP88" t="s">
        <v>247</v>
      </c>
      <c r="CQ88" t="s">
        <v>96</v>
      </c>
      <c r="CX88">
        <v>1</v>
      </c>
      <c r="CY88">
        <v>1</v>
      </c>
      <c r="CZ88">
        <v>1</v>
      </c>
      <c r="DA88">
        <v>1</v>
      </c>
      <c r="DB88">
        <v>1994</v>
      </c>
      <c r="DC88">
        <v>2</v>
      </c>
      <c r="DE88">
        <v>0</v>
      </c>
      <c r="DF88">
        <v>0</v>
      </c>
      <c r="DG88">
        <v>1</v>
      </c>
      <c r="DH88">
        <v>5</v>
      </c>
      <c r="DI88">
        <f t="shared" si="58"/>
        <v>1</v>
      </c>
      <c r="DJ88">
        <f t="shared" si="59"/>
        <v>0</v>
      </c>
      <c r="DK88">
        <f t="shared" si="60"/>
        <v>0</v>
      </c>
      <c r="DL88">
        <f t="shared" si="61"/>
        <v>0</v>
      </c>
      <c r="DM88">
        <f t="shared" si="62"/>
        <v>0</v>
      </c>
      <c r="DN88">
        <f t="shared" si="63"/>
        <v>0</v>
      </c>
      <c r="DO88">
        <f t="shared" si="64"/>
        <v>1</v>
      </c>
      <c r="DP88">
        <f t="shared" si="65"/>
        <v>1</v>
      </c>
      <c r="DQ88">
        <v>1</v>
      </c>
      <c r="DS88">
        <v>0</v>
      </c>
    </row>
    <row r="89" spans="1:123" x14ac:dyDescent="0.25">
      <c r="A89">
        <v>4</v>
      </c>
      <c r="B89" s="5">
        <v>12</v>
      </c>
      <c r="C89" t="s">
        <v>6</v>
      </c>
      <c r="D89">
        <v>8</v>
      </c>
      <c r="E89">
        <v>3</v>
      </c>
      <c r="F89">
        <v>18</v>
      </c>
      <c r="G89">
        <v>25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2</v>
      </c>
      <c r="O89">
        <v>2500</v>
      </c>
      <c r="P89">
        <v>2</v>
      </c>
      <c r="Q89" s="4">
        <v>500</v>
      </c>
      <c r="R89" s="2">
        <f t="shared" si="44"/>
        <v>500</v>
      </c>
      <c r="S89" s="2">
        <v>500</v>
      </c>
      <c r="T89" s="2">
        <v>1</v>
      </c>
      <c r="U89" s="2">
        <v>1</v>
      </c>
      <c r="V89" s="2">
        <v>1</v>
      </c>
      <c r="W89" s="2">
        <v>1</v>
      </c>
      <c r="X89" s="2">
        <f t="shared" si="45"/>
        <v>0</v>
      </c>
      <c r="Y89" s="2">
        <f t="shared" si="46"/>
        <v>0</v>
      </c>
      <c r="Z89" s="2">
        <f t="shared" si="47"/>
        <v>1</v>
      </c>
      <c r="AA89" s="2">
        <f t="shared" si="48"/>
        <v>0</v>
      </c>
      <c r="AB89" s="2">
        <f t="shared" si="49"/>
        <v>0</v>
      </c>
      <c r="AC89" s="2">
        <f t="shared" si="50"/>
        <v>0</v>
      </c>
      <c r="AD89">
        <v>1000</v>
      </c>
      <c r="AE89">
        <v>1000</v>
      </c>
      <c r="AF89">
        <v>1000</v>
      </c>
      <c r="AG89" s="4">
        <v>1000</v>
      </c>
      <c r="AH89" s="4">
        <f t="shared" si="51"/>
        <v>0</v>
      </c>
      <c r="AI89" s="2">
        <v>500</v>
      </c>
      <c r="AJ89" s="2">
        <v>0</v>
      </c>
      <c r="AK89" s="2">
        <v>0</v>
      </c>
      <c r="AL89" s="3">
        <v>1</v>
      </c>
      <c r="AM89" s="3">
        <v>1</v>
      </c>
      <c r="AN89" s="2">
        <f t="shared" si="52"/>
        <v>0</v>
      </c>
      <c r="AO89" s="2">
        <f t="shared" si="53"/>
        <v>1</v>
      </c>
      <c r="AP89" s="2">
        <f t="shared" si="54"/>
        <v>0</v>
      </c>
      <c r="AQ89" s="2">
        <f t="shared" si="55"/>
        <v>0</v>
      </c>
      <c r="AR89" s="2">
        <f t="shared" si="56"/>
        <v>1</v>
      </c>
      <c r="AS89" s="2">
        <f t="shared" si="57"/>
        <v>0</v>
      </c>
      <c r="AT89">
        <v>1000</v>
      </c>
      <c r="AU89">
        <v>0</v>
      </c>
      <c r="AV89">
        <v>0</v>
      </c>
      <c r="AW89">
        <v>6</v>
      </c>
      <c r="AX89">
        <v>3</v>
      </c>
      <c r="AY89" s="1">
        <v>1</v>
      </c>
      <c r="AZ89">
        <v>0</v>
      </c>
      <c r="BA89">
        <v>3000</v>
      </c>
      <c r="BB89">
        <v>8500</v>
      </c>
      <c r="BC89">
        <v>9000</v>
      </c>
      <c r="BD89">
        <v>4</v>
      </c>
      <c r="BE89" t="s">
        <v>246</v>
      </c>
      <c r="BF89">
        <v>16</v>
      </c>
      <c r="BH89">
        <v>53</v>
      </c>
      <c r="BI89">
        <v>2</v>
      </c>
      <c r="BJ89">
        <v>1</v>
      </c>
      <c r="BK89">
        <v>3</v>
      </c>
      <c r="BL89">
        <v>0</v>
      </c>
      <c r="BM89" t="s">
        <v>4</v>
      </c>
      <c r="BN89">
        <v>0</v>
      </c>
      <c r="BP89">
        <v>2</v>
      </c>
      <c r="BQ89">
        <v>0</v>
      </c>
      <c r="BS89">
        <v>1</v>
      </c>
      <c r="BT89">
        <v>53</v>
      </c>
      <c r="BU89">
        <v>0</v>
      </c>
      <c r="BV89">
        <v>2</v>
      </c>
      <c r="BW89">
        <v>2</v>
      </c>
      <c r="BY89">
        <v>0</v>
      </c>
      <c r="BZ89">
        <v>0</v>
      </c>
      <c r="CA89">
        <v>3</v>
      </c>
      <c r="CB89">
        <v>12</v>
      </c>
      <c r="CC89">
        <v>10</v>
      </c>
      <c r="CD89">
        <v>1</v>
      </c>
      <c r="CE89">
        <v>1</v>
      </c>
      <c r="CI89" t="s">
        <v>104</v>
      </c>
      <c r="CJ89" t="s">
        <v>225</v>
      </c>
      <c r="CK89">
        <v>0</v>
      </c>
      <c r="CM89">
        <v>0</v>
      </c>
      <c r="CO89">
        <v>0</v>
      </c>
      <c r="CX89">
        <v>0</v>
      </c>
      <c r="CY89">
        <v>0</v>
      </c>
      <c r="CZ89">
        <v>0</v>
      </c>
      <c r="DA89">
        <v>0</v>
      </c>
      <c r="DC89">
        <v>2</v>
      </c>
      <c r="DD89">
        <v>2</v>
      </c>
      <c r="DE89">
        <v>0</v>
      </c>
      <c r="DF89">
        <v>0</v>
      </c>
      <c r="DG89">
        <v>0</v>
      </c>
      <c r="DI89">
        <f t="shared" si="58"/>
        <v>0</v>
      </c>
      <c r="DJ89">
        <f t="shared" si="59"/>
        <v>0</v>
      </c>
      <c r="DK89">
        <f t="shared" si="60"/>
        <v>0</v>
      </c>
      <c r="DL89">
        <f t="shared" si="61"/>
        <v>0</v>
      </c>
      <c r="DM89">
        <f t="shared" si="62"/>
        <v>0</v>
      </c>
      <c r="DN89">
        <f t="shared" si="63"/>
        <v>0</v>
      </c>
      <c r="DO89">
        <f t="shared" si="64"/>
        <v>0</v>
      </c>
      <c r="DP89">
        <f t="shared" si="65"/>
        <v>0</v>
      </c>
      <c r="DQ89">
        <v>1</v>
      </c>
      <c r="DS89">
        <v>0</v>
      </c>
    </row>
    <row r="90" spans="1:123" x14ac:dyDescent="0.25">
      <c r="A90">
        <v>4</v>
      </c>
      <c r="B90" s="5">
        <v>13</v>
      </c>
      <c r="C90" t="s">
        <v>6</v>
      </c>
      <c r="D90">
        <v>8</v>
      </c>
      <c r="E90">
        <v>5</v>
      </c>
      <c r="F90">
        <v>19</v>
      </c>
      <c r="G90">
        <v>26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2</v>
      </c>
      <c r="O90">
        <v>2500</v>
      </c>
      <c r="P90">
        <v>1</v>
      </c>
      <c r="Q90" s="4">
        <v>500</v>
      </c>
      <c r="R90" s="2">
        <f t="shared" si="44"/>
        <v>500</v>
      </c>
      <c r="S90" s="2">
        <v>500</v>
      </c>
      <c r="T90" s="2">
        <v>1</v>
      </c>
      <c r="U90" s="2">
        <v>1</v>
      </c>
      <c r="V90" s="2">
        <v>1</v>
      </c>
      <c r="W90" s="2">
        <v>1</v>
      </c>
      <c r="X90" s="2">
        <f t="shared" si="45"/>
        <v>0</v>
      </c>
      <c r="Y90" s="2">
        <f t="shared" si="46"/>
        <v>0</v>
      </c>
      <c r="Z90" s="2">
        <f t="shared" si="47"/>
        <v>1</v>
      </c>
      <c r="AA90" s="2">
        <f t="shared" si="48"/>
        <v>0</v>
      </c>
      <c r="AB90" s="2">
        <f t="shared" si="49"/>
        <v>0</v>
      </c>
      <c r="AC90" s="2">
        <f t="shared" si="50"/>
        <v>0</v>
      </c>
      <c r="AD90">
        <v>1000</v>
      </c>
      <c r="AE90">
        <v>1000</v>
      </c>
      <c r="AF90">
        <v>1000</v>
      </c>
      <c r="AG90" s="4">
        <v>500</v>
      </c>
      <c r="AH90" s="4">
        <f t="shared" si="51"/>
        <v>500</v>
      </c>
      <c r="AI90" s="2">
        <v>500</v>
      </c>
      <c r="AJ90" s="2">
        <v>1</v>
      </c>
      <c r="AK90" s="2">
        <v>1</v>
      </c>
      <c r="AL90" s="3">
        <v>1</v>
      </c>
      <c r="AM90" s="3">
        <v>1</v>
      </c>
      <c r="AN90" s="2">
        <f t="shared" si="52"/>
        <v>0</v>
      </c>
      <c r="AO90" s="2">
        <f t="shared" si="53"/>
        <v>0</v>
      </c>
      <c r="AP90" s="2">
        <f t="shared" si="54"/>
        <v>1</v>
      </c>
      <c r="AQ90" s="2">
        <f t="shared" si="55"/>
        <v>0</v>
      </c>
      <c r="AR90" s="2">
        <f t="shared" si="56"/>
        <v>0</v>
      </c>
      <c r="AS90" s="2">
        <f t="shared" si="57"/>
        <v>0</v>
      </c>
      <c r="AT90">
        <v>1000</v>
      </c>
      <c r="AU90">
        <v>1000</v>
      </c>
      <c r="AV90">
        <v>0</v>
      </c>
      <c r="AW90">
        <v>6</v>
      </c>
      <c r="AX90">
        <v>3</v>
      </c>
      <c r="AY90" s="1">
        <v>2</v>
      </c>
      <c r="AZ90">
        <v>0</v>
      </c>
      <c r="BA90">
        <v>3000</v>
      </c>
      <c r="BB90">
        <v>8500</v>
      </c>
      <c r="BC90">
        <v>9000</v>
      </c>
      <c r="BD90">
        <v>4</v>
      </c>
      <c r="BE90" t="s">
        <v>245</v>
      </c>
      <c r="BF90">
        <v>18</v>
      </c>
      <c r="BG90">
        <v>5.4</v>
      </c>
      <c r="BH90">
        <v>45</v>
      </c>
      <c r="BI90">
        <v>2</v>
      </c>
      <c r="BJ90">
        <v>1</v>
      </c>
      <c r="BK90">
        <v>2</v>
      </c>
      <c r="BL90">
        <v>0</v>
      </c>
      <c r="BM90" t="s">
        <v>47</v>
      </c>
      <c r="BN90">
        <v>0</v>
      </c>
      <c r="BP90">
        <v>2</v>
      </c>
      <c r="BQ90">
        <v>0</v>
      </c>
      <c r="BS90">
        <v>1</v>
      </c>
      <c r="BT90">
        <v>90</v>
      </c>
      <c r="BU90">
        <v>0</v>
      </c>
      <c r="BV90">
        <v>2</v>
      </c>
      <c r="BW90">
        <v>2</v>
      </c>
      <c r="BY90">
        <v>0</v>
      </c>
      <c r="BZ90">
        <v>0</v>
      </c>
      <c r="CA90">
        <v>5</v>
      </c>
      <c r="CB90">
        <v>10</v>
      </c>
      <c r="CC90">
        <v>5</v>
      </c>
      <c r="CD90">
        <v>0</v>
      </c>
      <c r="CE90">
        <v>3</v>
      </c>
      <c r="CI90" t="s">
        <v>104</v>
      </c>
      <c r="CJ90" t="s">
        <v>78</v>
      </c>
      <c r="CK90">
        <v>1</v>
      </c>
      <c r="CL90" t="s">
        <v>244</v>
      </c>
      <c r="CM90">
        <v>1</v>
      </c>
      <c r="CO90">
        <v>1</v>
      </c>
      <c r="CP90">
        <v>1996</v>
      </c>
      <c r="CQ90" t="s">
        <v>140</v>
      </c>
      <c r="CR90">
        <v>2000</v>
      </c>
      <c r="CS90" t="s">
        <v>140</v>
      </c>
      <c r="CX90">
        <v>1</v>
      </c>
      <c r="CY90">
        <v>1</v>
      </c>
      <c r="CZ90">
        <v>1</v>
      </c>
      <c r="DA90">
        <v>1</v>
      </c>
      <c r="DB90">
        <v>1996</v>
      </c>
      <c r="DC90">
        <v>2</v>
      </c>
      <c r="DD90">
        <v>2</v>
      </c>
      <c r="DE90">
        <v>0</v>
      </c>
      <c r="DF90">
        <v>0</v>
      </c>
      <c r="DG90">
        <v>1</v>
      </c>
      <c r="DH90">
        <v>5</v>
      </c>
      <c r="DI90">
        <f t="shared" si="58"/>
        <v>1</v>
      </c>
      <c r="DJ90">
        <f t="shared" si="59"/>
        <v>0</v>
      </c>
      <c r="DK90">
        <f t="shared" si="60"/>
        <v>0</v>
      </c>
      <c r="DL90">
        <f t="shared" si="61"/>
        <v>0</v>
      </c>
      <c r="DM90">
        <f t="shared" si="62"/>
        <v>0</v>
      </c>
      <c r="DN90">
        <f t="shared" si="63"/>
        <v>0</v>
      </c>
      <c r="DO90">
        <f t="shared" si="64"/>
        <v>1</v>
      </c>
      <c r="DP90">
        <f t="shared" si="65"/>
        <v>1</v>
      </c>
      <c r="DQ90">
        <v>1</v>
      </c>
      <c r="DS90">
        <v>0</v>
      </c>
    </row>
    <row r="91" spans="1:123" x14ac:dyDescent="0.25">
      <c r="A91">
        <v>4</v>
      </c>
      <c r="B91" s="5">
        <v>14</v>
      </c>
      <c r="C91" t="s">
        <v>12</v>
      </c>
      <c r="D91">
        <v>7</v>
      </c>
      <c r="E91">
        <v>21</v>
      </c>
      <c r="F91">
        <v>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2500</v>
      </c>
      <c r="P91">
        <v>2</v>
      </c>
      <c r="Q91" s="4">
        <v>500</v>
      </c>
      <c r="R91" s="2">
        <f t="shared" si="44"/>
        <v>500</v>
      </c>
      <c r="S91" s="2">
        <v>500</v>
      </c>
      <c r="T91" s="2">
        <v>1</v>
      </c>
      <c r="U91" s="2">
        <v>1</v>
      </c>
      <c r="V91" s="2">
        <v>0</v>
      </c>
      <c r="W91" s="2">
        <v>1</v>
      </c>
      <c r="X91" s="2">
        <f t="shared" si="45"/>
        <v>1</v>
      </c>
      <c r="Y91" s="2">
        <f t="shared" si="46"/>
        <v>0</v>
      </c>
      <c r="Z91" s="2">
        <f t="shared" si="47"/>
        <v>0</v>
      </c>
      <c r="AA91" s="2">
        <f t="shared" si="48"/>
        <v>0</v>
      </c>
      <c r="AB91" s="2">
        <f t="shared" si="49"/>
        <v>0</v>
      </c>
      <c r="AC91" s="2">
        <f t="shared" si="50"/>
        <v>0</v>
      </c>
      <c r="AD91">
        <v>2000</v>
      </c>
      <c r="AE91">
        <v>3000</v>
      </c>
      <c r="AF91">
        <v>3000</v>
      </c>
      <c r="AG91" s="4">
        <v>500</v>
      </c>
      <c r="AH91" s="4">
        <f t="shared" si="51"/>
        <v>500</v>
      </c>
      <c r="AI91" s="2">
        <v>500</v>
      </c>
      <c r="AJ91" s="2">
        <v>1</v>
      </c>
      <c r="AK91" s="2">
        <v>1</v>
      </c>
      <c r="AL91" s="3">
        <v>1</v>
      </c>
      <c r="AM91" s="3">
        <v>1</v>
      </c>
      <c r="AN91" s="2">
        <f t="shared" si="52"/>
        <v>0</v>
      </c>
      <c r="AO91" s="2">
        <f t="shared" si="53"/>
        <v>0</v>
      </c>
      <c r="AP91" s="2">
        <f t="shared" si="54"/>
        <v>1</v>
      </c>
      <c r="AQ91" s="2">
        <f t="shared" si="55"/>
        <v>0</v>
      </c>
      <c r="AR91" s="2">
        <f t="shared" si="56"/>
        <v>0</v>
      </c>
      <c r="AS91" s="2">
        <f t="shared" si="57"/>
        <v>0</v>
      </c>
      <c r="AT91">
        <v>1000</v>
      </c>
      <c r="AU91">
        <v>1000</v>
      </c>
      <c r="AV91">
        <v>0</v>
      </c>
      <c r="AW91">
        <v>7</v>
      </c>
      <c r="AX91">
        <v>2</v>
      </c>
      <c r="AY91" s="1">
        <v>2</v>
      </c>
      <c r="AZ91">
        <v>0</v>
      </c>
      <c r="BA91">
        <v>3500</v>
      </c>
      <c r="BB91">
        <v>12000</v>
      </c>
      <c r="BC91">
        <v>12000</v>
      </c>
      <c r="BD91">
        <v>4</v>
      </c>
      <c r="BE91" t="s">
        <v>243</v>
      </c>
      <c r="BF91">
        <v>18</v>
      </c>
      <c r="BG91">
        <v>5</v>
      </c>
      <c r="BH91">
        <v>48</v>
      </c>
      <c r="BI91">
        <v>1</v>
      </c>
      <c r="BJ91">
        <v>2</v>
      </c>
      <c r="BK91">
        <v>2</v>
      </c>
      <c r="BL91">
        <v>20000</v>
      </c>
      <c r="BM91" t="s">
        <v>242</v>
      </c>
      <c r="BN91">
        <v>0</v>
      </c>
      <c r="BP91">
        <v>2</v>
      </c>
      <c r="BQ91">
        <v>1</v>
      </c>
      <c r="BS91">
        <v>1</v>
      </c>
      <c r="BT91">
        <v>40</v>
      </c>
      <c r="BU91">
        <v>0</v>
      </c>
      <c r="BV91">
        <v>1</v>
      </c>
      <c r="BW91">
        <v>1</v>
      </c>
      <c r="BY91">
        <v>0</v>
      </c>
      <c r="BZ91">
        <v>0</v>
      </c>
      <c r="CA91">
        <v>5</v>
      </c>
      <c r="CB91">
        <v>9</v>
      </c>
      <c r="CC91">
        <v>9</v>
      </c>
      <c r="CD91">
        <v>0</v>
      </c>
      <c r="CE91">
        <v>0</v>
      </c>
      <c r="CI91" t="s">
        <v>104</v>
      </c>
      <c r="CJ91" t="s">
        <v>89</v>
      </c>
      <c r="CK91">
        <v>0</v>
      </c>
      <c r="CM91">
        <v>0</v>
      </c>
      <c r="CO91">
        <v>1</v>
      </c>
      <c r="CP91" t="s">
        <v>241</v>
      </c>
      <c r="CQ91" t="s">
        <v>31</v>
      </c>
      <c r="CX91">
        <v>1</v>
      </c>
      <c r="CY91">
        <v>0</v>
      </c>
      <c r="CZ91">
        <v>0</v>
      </c>
      <c r="DA91">
        <v>1</v>
      </c>
      <c r="DB91">
        <v>1997</v>
      </c>
      <c r="DC91">
        <v>2</v>
      </c>
      <c r="DE91">
        <v>0</v>
      </c>
      <c r="DF91">
        <v>0</v>
      </c>
      <c r="DG91">
        <v>0</v>
      </c>
      <c r="DI91">
        <f t="shared" si="58"/>
        <v>0</v>
      </c>
      <c r="DJ91">
        <f t="shared" si="59"/>
        <v>0</v>
      </c>
      <c r="DK91">
        <f t="shared" si="60"/>
        <v>0</v>
      </c>
      <c r="DL91">
        <f t="shared" si="61"/>
        <v>0</v>
      </c>
      <c r="DM91">
        <f t="shared" si="62"/>
        <v>0</v>
      </c>
      <c r="DN91">
        <f t="shared" si="63"/>
        <v>0</v>
      </c>
      <c r="DO91">
        <f t="shared" si="64"/>
        <v>0</v>
      </c>
      <c r="DP91">
        <f t="shared" si="65"/>
        <v>0</v>
      </c>
      <c r="DQ91">
        <v>2</v>
      </c>
      <c r="DR91">
        <v>0</v>
      </c>
    </row>
    <row r="92" spans="1:123" x14ac:dyDescent="0.25">
      <c r="A92">
        <v>4</v>
      </c>
      <c r="B92" s="5">
        <v>15</v>
      </c>
      <c r="C92" t="s">
        <v>6</v>
      </c>
      <c r="D92">
        <v>8</v>
      </c>
      <c r="E92">
        <v>6</v>
      </c>
      <c r="F92">
        <v>20</v>
      </c>
      <c r="G92">
        <v>2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5</v>
      </c>
      <c r="O92">
        <v>2500</v>
      </c>
      <c r="P92">
        <v>1</v>
      </c>
      <c r="Q92" s="4">
        <v>500</v>
      </c>
      <c r="R92" s="2">
        <f t="shared" si="44"/>
        <v>500</v>
      </c>
      <c r="S92" s="2">
        <v>500</v>
      </c>
      <c r="T92" s="2">
        <v>1</v>
      </c>
      <c r="U92" s="2">
        <v>1</v>
      </c>
      <c r="V92" s="2">
        <v>0</v>
      </c>
      <c r="W92" s="2">
        <v>1</v>
      </c>
      <c r="X92" s="2">
        <f t="shared" si="45"/>
        <v>1</v>
      </c>
      <c r="Y92" s="2">
        <f t="shared" si="46"/>
        <v>0</v>
      </c>
      <c r="Z92" s="2">
        <f t="shared" si="47"/>
        <v>0</v>
      </c>
      <c r="AA92" s="2">
        <f t="shared" si="48"/>
        <v>0</v>
      </c>
      <c r="AB92" s="2">
        <f t="shared" si="49"/>
        <v>0</v>
      </c>
      <c r="AC92" s="2">
        <f t="shared" si="50"/>
        <v>0</v>
      </c>
      <c r="AD92">
        <v>2000</v>
      </c>
      <c r="AE92">
        <v>3000</v>
      </c>
      <c r="AF92">
        <v>1000</v>
      </c>
      <c r="AG92" s="4">
        <v>500</v>
      </c>
      <c r="AH92" s="4">
        <f t="shared" si="51"/>
        <v>500</v>
      </c>
      <c r="AI92" s="2">
        <v>500</v>
      </c>
      <c r="AJ92" s="2">
        <v>1</v>
      </c>
      <c r="AK92" s="2">
        <v>0</v>
      </c>
      <c r="AL92" s="3">
        <v>0</v>
      </c>
      <c r="AM92" s="3">
        <v>1</v>
      </c>
      <c r="AN92" s="2">
        <f t="shared" si="52"/>
        <v>0</v>
      </c>
      <c r="AO92" s="2">
        <f t="shared" si="53"/>
        <v>0</v>
      </c>
      <c r="AP92" s="2">
        <f t="shared" si="54"/>
        <v>0</v>
      </c>
      <c r="AQ92" s="2">
        <f t="shared" si="55"/>
        <v>0</v>
      </c>
      <c r="AR92" s="2">
        <f t="shared" si="56"/>
        <v>0</v>
      </c>
      <c r="AS92" s="2">
        <f t="shared" si="57"/>
        <v>0</v>
      </c>
      <c r="AT92">
        <v>1000</v>
      </c>
      <c r="AU92">
        <v>0</v>
      </c>
      <c r="AV92">
        <v>0</v>
      </c>
      <c r="AW92">
        <v>5</v>
      </c>
      <c r="AX92">
        <v>4</v>
      </c>
      <c r="AY92" s="1">
        <v>1</v>
      </c>
      <c r="AZ92">
        <v>0</v>
      </c>
      <c r="BA92">
        <v>2500</v>
      </c>
      <c r="BB92">
        <v>9000</v>
      </c>
      <c r="BC92">
        <v>9000</v>
      </c>
      <c r="BD92">
        <v>4</v>
      </c>
      <c r="BE92" t="s">
        <v>240</v>
      </c>
      <c r="BF92">
        <v>22</v>
      </c>
      <c r="BG92">
        <v>5.6</v>
      </c>
      <c r="BH92">
        <v>55</v>
      </c>
      <c r="BI92">
        <v>1</v>
      </c>
      <c r="BJ92">
        <v>2</v>
      </c>
      <c r="BK92">
        <v>3</v>
      </c>
      <c r="BL92">
        <v>0</v>
      </c>
      <c r="BM92" t="s">
        <v>47</v>
      </c>
      <c r="BN92">
        <v>0</v>
      </c>
      <c r="BP92">
        <v>2</v>
      </c>
      <c r="BQ92">
        <v>0</v>
      </c>
      <c r="BS92">
        <v>1</v>
      </c>
      <c r="BT92">
        <v>40</v>
      </c>
      <c r="BU92">
        <v>0</v>
      </c>
      <c r="BV92">
        <v>1</v>
      </c>
      <c r="BW92">
        <v>1</v>
      </c>
      <c r="BY92">
        <v>0</v>
      </c>
      <c r="BZ92">
        <v>0</v>
      </c>
      <c r="CA92">
        <v>3</v>
      </c>
      <c r="CB92">
        <v>12</v>
      </c>
      <c r="CC92">
        <v>0</v>
      </c>
      <c r="CD92">
        <v>0</v>
      </c>
      <c r="CE92">
        <v>11</v>
      </c>
      <c r="CI92" t="s">
        <v>79</v>
      </c>
      <c r="CJ92" t="s">
        <v>78</v>
      </c>
      <c r="CK92">
        <v>0</v>
      </c>
      <c r="CM92">
        <v>0</v>
      </c>
      <c r="CO92">
        <v>1</v>
      </c>
      <c r="CP92">
        <v>1996</v>
      </c>
      <c r="CQ92" t="s">
        <v>188</v>
      </c>
      <c r="CX92">
        <v>1</v>
      </c>
      <c r="CY92">
        <v>1</v>
      </c>
      <c r="CZ92">
        <v>1</v>
      </c>
      <c r="DA92">
        <v>1</v>
      </c>
      <c r="DB92">
        <v>1996</v>
      </c>
      <c r="DC92">
        <v>2</v>
      </c>
      <c r="DD92">
        <v>2</v>
      </c>
      <c r="DE92">
        <v>0</v>
      </c>
      <c r="DF92">
        <v>0</v>
      </c>
      <c r="DG92">
        <v>0</v>
      </c>
      <c r="DI92">
        <f t="shared" si="58"/>
        <v>0</v>
      </c>
      <c r="DJ92">
        <f t="shared" si="59"/>
        <v>0</v>
      </c>
      <c r="DK92">
        <f t="shared" si="60"/>
        <v>0</v>
      </c>
      <c r="DL92">
        <f t="shared" si="61"/>
        <v>0</v>
      </c>
      <c r="DM92">
        <f t="shared" si="62"/>
        <v>0</v>
      </c>
      <c r="DN92">
        <f t="shared" si="63"/>
        <v>0</v>
      </c>
      <c r="DO92">
        <f t="shared" si="64"/>
        <v>0</v>
      </c>
      <c r="DP92">
        <f t="shared" si="65"/>
        <v>0</v>
      </c>
      <c r="DQ92">
        <v>2</v>
      </c>
      <c r="DR92">
        <v>0</v>
      </c>
    </row>
    <row r="93" spans="1:123" x14ac:dyDescent="0.25">
      <c r="A93">
        <v>4</v>
      </c>
      <c r="B93" s="5">
        <v>16</v>
      </c>
      <c r="C93" t="s">
        <v>12</v>
      </c>
      <c r="D93">
        <v>7</v>
      </c>
      <c r="E93">
        <v>22</v>
      </c>
      <c r="F93">
        <v>10</v>
      </c>
      <c r="G93">
        <v>3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5</v>
      </c>
      <c r="O93">
        <v>2500</v>
      </c>
      <c r="P93">
        <v>2</v>
      </c>
      <c r="Q93" s="4">
        <v>500</v>
      </c>
      <c r="R93" s="2">
        <f t="shared" si="44"/>
        <v>500</v>
      </c>
      <c r="S93" s="2">
        <v>500</v>
      </c>
      <c r="T93" s="2">
        <v>1</v>
      </c>
      <c r="U93" s="2">
        <v>1</v>
      </c>
      <c r="V93" s="2">
        <v>1</v>
      </c>
      <c r="W93" s="2">
        <v>1</v>
      </c>
      <c r="X93" s="2">
        <f t="shared" si="45"/>
        <v>0</v>
      </c>
      <c r="Y93" s="2">
        <f t="shared" si="46"/>
        <v>0</v>
      </c>
      <c r="Z93" s="2">
        <f t="shared" si="47"/>
        <v>1</v>
      </c>
      <c r="AA93" s="2">
        <f t="shared" si="48"/>
        <v>0</v>
      </c>
      <c r="AB93" s="2">
        <f t="shared" si="49"/>
        <v>0</v>
      </c>
      <c r="AC93" s="2">
        <f t="shared" si="50"/>
        <v>0</v>
      </c>
      <c r="AD93">
        <v>1000</v>
      </c>
      <c r="AE93">
        <v>1000</v>
      </c>
      <c r="AF93">
        <v>1000</v>
      </c>
      <c r="AG93" s="4">
        <v>1000</v>
      </c>
      <c r="AH93" s="4">
        <f t="shared" si="51"/>
        <v>0</v>
      </c>
      <c r="AI93" s="2">
        <v>300</v>
      </c>
      <c r="AJ93" s="2">
        <v>0</v>
      </c>
      <c r="AK93" s="2">
        <v>1</v>
      </c>
      <c r="AL93" s="3">
        <v>1</v>
      </c>
      <c r="AM93" s="3">
        <v>1</v>
      </c>
      <c r="AN93" s="2">
        <f t="shared" si="52"/>
        <v>0</v>
      </c>
      <c r="AO93" s="2">
        <f t="shared" si="53"/>
        <v>1</v>
      </c>
      <c r="AP93" s="2">
        <f t="shared" si="54"/>
        <v>0</v>
      </c>
      <c r="AQ93" s="2">
        <f t="shared" si="55"/>
        <v>0</v>
      </c>
      <c r="AR93" s="2">
        <f t="shared" si="56"/>
        <v>0</v>
      </c>
      <c r="AS93" s="2">
        <f t="shared" si="57"/>
        <v>0</v>
      </c>
      <c r="AT93">
        <v>1000</v>
      </c>
      <c r="AU93">
        <v>1000</v>
      </c>
      <c r="AV93">
        <v>0</v>
      </c>
      <c r="AW93">
        <v>6</v>
      </c>
      <c r="AX93">
        <v>3</v>
      </c>
      <c r="AY93" s="1">
        <v>3</v>
      </c>
      <c r="AZ93">
        <v>0</v>
      </c>
      <c r="BA93">
        <v>3000</v>
      </c>
      <c r="BB93">
        <v>8500</v>
      </c>
      <c r="BC93">
        <v>9000</v>
      </c>
      <c r="BD93">
        <v>4</v>
      </c>
      <c r="BE93" t="s">
        <v>239</v>
      </c>
      <c r="BF93">
        <v>18</v>
      </c>
      <c r="BG93">
        <v>5</v>
      </c>
      <c r="BH93">
        <v>54</v>
      </c>
      <c r="BI93">
        <v>2</v>
      </c>
      <c r="BJ93">
        <v>1</v>
      </c>
      <c r="BK93">
        <v>2</v>
      </c>
      <c r="BL93">
        <v>50000</v>
      </c>
      <c r="BM93" t="s">
        <v>4</v>
      </c>
      <c r="BN93">
        <v>0</v>
      </c>
      <c r="BP93">
        <v>2</v>
      </c>
      <c r="BQ93">
        <v>1</v>
      </c>
      <c r="BS93">
        <v>2</v>
      </c>
      <c r="BV93">
        <v>4</v>
      </c>
      <c r="BW93">
        <v>1</v>
      </c>
      <c r="BY93">
        <v>6</v>
      </c>
      <c r="BZ93">
        <v>0</v>
      </c>
      <c r="CA93">
        <v>3</v>
      </c>
      <c r="CB93">
        <v>12</v>
      </c>
      <c r="CC93">
        <v>8</v>
      </c>
      <c r="CD93">
        <v>2</v>
      </c>
      <c r="CE93">
        <v>2</v>
      </c>
      <c r="CI93" t="s">
        <v>104</v>
      </c>
      <c r="CJ93" t="s">
        <v>78</v>
      </c>
      <c r="CK93">
        <v>0</v>
      </c>
      <c r="CM93">
        <v>0</v>
      </c>
      <c r="CO93">
        <v>1</v>
      </c>
      <c r="CP93">
        <v>1998</v>
      </c>
      <c r="CQ93" t="s">
        <v>61</v>
      </c>
      <c r="CR93">
        <v>1998</v>
      </c>
      <c r="CS93" t="s">
        <v>31</v>
      </c>
      <c r="CX93">
        <v>1</v>
      </c>
      <c r="CY93">
        <v>0</v>
      </c>
      <c r="CZ93">
        <v>1</v>
      </c>
      <c r="DA93">
        <v>1</v>
      </c>
      <c r="DB93">
        <v>1998</v>
      </c>
      <c r="DC93">
        <v>2</v>
      </c>
      <c r="DD93">
        <v>2</v>
      </c>
      <c r="DE93">
        <v>0</v>
      </c>
      <c r="DF93">
        <v>1</v>
      </c>
      <c r="DG93">
        <v>1</v>
      </c>
      <c r="DH93">
        <v>5</v>
      </c>
      <c r="DI93">
        <f t="shared" si="58"/>
        <v>1</v>
      </c>
      <c r="DJ93">
        <f t="shared" si="59"/>
        <v>0</v>
      </c>
      <c r="DK93">
        <f t="shared" si="60"/>
        <v>0</v>
      </c>
      <c r="DL93">
        <f t="shared" si="61"/>
        <v>0</v>
      </c>
      <c r="DM93">
        <f t="shared" si="62"/>
        <v>0</v>
      </c>
      <c r="DN93">
        <f t="shared" si="63"/>
        <v>0</v>
      </c>
      <c r="DO93">
        <f t="shared" si="64"/>
        <v>1</v>
      </c>
      <c r="DP93">
        <f t="shared" si="65"/>
        <v>1</v>
      </c>
      <c r="DQ93">
        <v>2</v>
      </c>
      <c r="DR93">
        <v>0</v>
      </c>
    </row>
    <row r="94" spans="1:123" x14ac:dyDescent="0.25">
      <c r="A94">
        <v>4</v>
      </c>
      <c r="B94" s="5">
        <v>17</v>
      </c>
      <c r="C94" t="s">
        <v>12</v>
      </c>
      <c r="D94">
        <v>7</v>
      </c>
      <c r="E94">
        <v>2</v>
      </c>
      <c r="F94">
        <v>11</v>
      </c>
      <c r="G94">
        <v>4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2</v>
      </c>
      <c r="O94">
        <v>2500</v>
      </c>
      <c r="P94">
        <v>1</v>
      </c>
      <c r="Q94" s="4">
        <v>500</v>
      </c>
      <c r="R94" s="2">
        <f t="shared" si="44"/>
        <v>500</v>
      </c>
      <c r="S94" s="2">
        <v>500</v>
      </c>
      <c r="T94" s="2">
        <v>1</v>
      </c>
      <c r="U94" s="2">
        <v>1</v>
      </c>
      <c r="V94" s="2">
        <v>1</v>
      </c>
      <c r="W94" s="2">
        <v>1</v>
      </c>
      <c r="X94" s="2">
        <f t="shared" si="45"/>
        <v>0</v>
      </c>
      <c r="Y94" s="2">
        <f t="shared" si="46"/>
        <v>0</v>
      </c>
      <c r="Z94" s="2">
        <f t="shared" si="47"/>
        <v>1</v>
      </c>
      <c r="AA94" s="2">
        <f t="shared" si="48"/>
        <v>0</v>
      </c>
      <c r="AB94" s="2">
        <f t="shared" si="49"/>
        <v>0</v>
      </c>
      <c r="AC94" s="2">
        <f t="shared" si="50"/>
        <v>0</v>
      </c>
      <c r="AD94">
        <v>1000</v>
      </c>
      <c r="AE94">
        <v>1000</v>
      </c>
      <c r="AF94">
        <v>1000</v>
      </c>
      <c r="AG94" s="4">
        <v>600</v>
      </c>
      <c r="AH94" s="4">
        <f t="shared" si="51"/>
        <v>400</v>
      </c>
      <c r="AI94" s="2">
        <v>500</v>
      </c>
      <c r="AJ94" s="2">
        <v>1</v>
      </c>
      <c r="AK94" s="2">
        <v>1</v>
      </c>
      <c r="AL94" s="3">
        <v>1</v>
      </c>
      <c r="AM94" s="3">
        <v>1</v>
      </c>
      <c r="AN94" s="2">
        <f t="shared" si="52"/>
        <v>0</v>
      </c>
      <c r="AO94" s="2">
        <f t="shared" si="53"/>
        <v>0</v>
      </c>
      <c r="AP94" s="2">
        <f t="shared" si="54"/>
        <v>1</v>
      </c>
      <c r="AQ94" s="2">
        <f t="shared" si="55"/>
        <v>0</v>
      </c>
      <c r="AR94" s="2">
        <f t="shared" si="56"/>
        <v>0</v>
      </c>
      <c r="AS94" s="2">
        <f t="shared" si="57"/>
        <v>0</v>
      </c>
      <c r="AT94">
        <v>1000</v>
      </c>
      <c r="AU94">
        <v>1000</v>
      </c>
      <c r="AV94">
        <v>0</v>
      </c>
      <c r="AW94">
        <v>7</v>
      </c>
      <c r="AX94">
        <v>2</v>
      </c>
      <c r="AY94" s="1">
        <v>2</v>
      </c>
      <c r="AZ94">
        <v>0</v>
      </c>
      <c r="BA94">
        <v>3500</v>
      </c>
      <c r="BB94">
        <v>9000</v>
      </c>
      <c r="BC94">
        <v>9000</v>
      </c>
      <c r="BD94">
        <v>4</v>
      </c>
      <c r="BE94" t="s">
        <v>238</v>
      </c>
      <c r="BF94">
        <v>18</v>
      </c>
      <c r="BG94">
        <v>5</v>
      </c>
      <c r="BH94">
        <v>45</v>
      </c>
      <c r="BI94">
        <v>1</v>
      </c>
      <c r="BJ94">
        <v>2</v>
      </c>
      <c r="BK94">
        <v>1</v>
      </c>
      <c r="BL94">
        <v>0</v>
      </c>
      <c r="BM94" t="s">
        <v>4</v>
      </c>
      <c r="BN94">
        <v>0</v>
      </c>
      <c r="BP94">
        <v>2</v>
      </c>
      <c r="BQ94">
        <v>1</v>
      </c>
      <c r="BS94">
        <v>1</v>
      </c>
      <c r="BT94">
        <v>60</v>
      </c>
      <c r="BU94">
        <v>0</v>
      </c>
      <c r="BV94">
        <v>2</v>
      </c>
      <c r="BW94">
        <v>2</v>
      </c>
      <c r="BY94">
        <v>0</v>
      </c>
      <c r="BZ94">
        <v>0</v>
      </c>
      <c r="CA94">
        <v>5</v>
      </c>
      <c r="CB94">
        <v>16</v>
      </c>
      <c r="CC94">
        <v>3</v>
      </c>
      <c r="CD94">
        <v>13</v>
      </c>
      <c r="CE94">
        <v>1</v>
      </c>
      <c r="CI94" t="s">
        <v>104</v>
      </c>
      <c r="CJ94" t="s">
        <v>78</v>
      </c>
      <c r="CK94">
        <v>0</v>
      </c>
      <c r="CM94">
        <v>0</v>
      </c>
      <c r="CO94">
        <v>1</v>
      </c>
      <c r="CP94">
        <v>1993</v>
      </c>
      <c r="CQ94" t="s">
        <v>68</v>
      </c>
      <c r="CX94">
        <v>1</v>
      </c>
      <c r="CY94">
        <v>1</v>
      </c>
      <c r="CZ94">
        <v>1</v>
      </c>
      <c r="DA94">
        <v>1</v>
      </c>
      <c r="DB94">
        <v>1993</v>
      </c>
      <c r="DC94">
        <v>2</v>
      </c>
      <c r="DE94">
        <v>0</v>
      </c>
      <c r="DF94">
        <v>0</v>
      </c>
      <c r="DG94">
        <v>0</v>
      </c>
      <c r="DI94">
        <f t="shared" si="58"/>
        <v>0</v>
      </c>
      <c r="DJ94">
        <f t="shared" si="59"/>
        <v>0</v>
      </c>
      <c r="DK94">
        <f t="shared" si="60"/>
        <v>0</v>
      </c>
      <c r="DL94">
        <f t="shared" si="61"/>
        <v>0</v>
      </c>
      <c r="DM94">
        <f t="shared" si="62"/>
        <v>0</v>
      </c>
      <c r="DN94">
        <f t="shared" si="63"/>
        <v>0</v>
      </c>
      <c r="DO94">
        <f t="shared" si="64"/>
        <v>0</v>
      </c>
      <c r="DP94">
        <f t="shared" si="65"/>
        <v>0</v>
      </c>
      <c r="DQ94">
        <v>1</v>
      </c>
      <c r="DS94">
        <v>0</v>
      </c>
    </row>
    <row r="95" spans="1:123" x14ac:dyDescent="0.25">
      <c r="A95">
        <v>4</v>
      </c>
      <c r="B95" s="5">
        <v>18</v>
      </c>
      <c r="C95" t="s">
        <v>12</v>
      </c>
      <c r="D95">
        <v>7</v>
      </c>
      <c r="E95">
        <v>4</v>
      </c>
      <c r="F95">
        <v>12</v>
      </c>
      <c r="G95">
        <v>5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3</v>
      </c>
      <c r="O95">
        <v>2500</v>
      </c>
      <c r="P95">
        <v>2</v>
      </c>
      <c r="Q95" s="4">
        <v>500</v>
      </c>
      <c r="R95" s="2">
        <f t="shared" si="44"/>
        <v>500</v>
      </c>
      <c r="S95" s="2">
        <v>800</v>
      </c>
      <c r="T95" s="2">
        <v>1</v>
      </c>
      <c r="U95" s="2">
        <v>1</v>
      </c>
      <c r="V95" s="2">
        <v>1</v>
      </c>
      <c r="W95" s="2">
        <v>1</v>
      </c>
      <c r="X95" s="2">
        <f t="shared" si="45"/>
        <v>0</v>
      </c>
      <c r="Y95" s="2">
        <f t="shared" si="46"/>
        <v>0</v>
      </c>
      <c r="Z95" s="2">
        <f t="shared" si="47"/>
        <v>1</v>
      </c>
      <c r="AA95" s="2">
        <f t="shared" si="48"/>
        <v>0</v>
      </c>
      <c r="AB95" s="2">
        <f t="shared" si="49"/>
        <v>0</v>
      </c>
      <c r="AC95" s="2">
        <f t="shared" si="50"/>
        <v>0</v>
      </c>
      <c r="AD95">
        <v>1000</v>
      </c>
      <c r="AE95">
        <v>1000</v>
      </c>
      <c r="AF95">
        <v>3000</v>
      </c>
      <c r="AG95" s="4">
        <v>500</v>
      </c>
      <c r="AH95" s="4">
        <f t="shared" si="51"/>
        <v>500</v>
      </c>
      <c r="AI95" s="2">
        <v>0</v>
      </c>
      <c r="AJ95" s="2">
        <v>1</v>
      </c>
      <c r="AK95" s="2">
        <v>1</v>
      </c>
      <c r="AL95" s="3">
        <v>1</v>
      </c>
      <c r="AM95" s="3">
        <v>1</v>
      </c>
      <c r="AN95" s="2">
        <f t="shared" si="52"/>
        <v>0</v>
      </c>
      <c r="AO95" s="2">
        <f t="shared" si="53"/>
        <v>0</v>
      </c>
      <c r="AP95" s="2">
        <f t="shared" si="54"/>
        <v>1</v>
      </c>
      <c r="AQ95" s="2">
        <f t="shared" si="55"/>
        <v>0</v>
      </c>
      <c r="AR95" s="2">
        <f t="shared" si="56"/>
        <v>0</v>
      </c>
      <c r="AS95" s="2">
        <f t="shared" si="57"/>
        <v>0</v>
      </c>
      <c r="AT95">
        <v>1000</v>
      </c>
      <c r="AU95">
        <v>1000</v>
      </c>
      <c r="AV95">
        <v>0</v>
      </c>
      <c r="AW95">
        <v>8</v>
      </c>
      <c r="AX95">
        <v>1</v>
      </c>
      <c r="AY95" s="1">
        <v>2</v>
      </c>
      <c r="AZ95">
        <v>0</v>
      </c>
      <c r="BA95">
        <v>4000</v>
      </c>
      <c r="BB95">
        <v>11800</v>
      </c>
      <c r="BC95">
        <v>12000</v>
      </c>
      <c r="BD95">
        <v>4</v>
      </c>
      <c r="BE95" t="s">
        <v>237</v>
      </c>
      <c r="BF95">
        <v>15</v>
      </c>
      <c r="BG95">
        <v>3.4</v>
      </c>
      <c r="BH95">
        <v>24.3</v>
      </c>
      <c r="BI95">
        <v>2</v>
      </c>
      <c r="BJ95">
        <v>1</v>
      </c>
      <c r="BK95">
        <v>2</v>
      </c>
      <c r="BL95">
        <v>18000</v>
      </c>
      <c r="BM95" t="s">
        <v>4</v>
      </c>
      <c r="BN95">
        <v>0</v>
      </c>
      <c r="BP95">
        <v>2</v>
      </c>
      <c r="BQ95">
        <v>1</v>
      </c>
      <c r="BS95">
        <v>1</v>
      </c>
      <c r="BT95">
        <v>62</v>
      </c>
      <c r="BU95">
        <v>0</v>
      </c>
      <c r="BV95">
        <v>1</v>
      </c>
      <c r="BW95">
        <v>6</v>
      </c>
      <c r="BY95">
        <v>0</v>
      </c>
      <c r="BZ95">
        <v>0</v>
      </c>
      <c r="CA95">
        <v>4</v>
      </c>
      <c r="CB95">
        <v>19</v>
      </c>
      <c r="CC95">
        <v>0</v>
      </c>
      <c r="CD95">
        <v>19</v>
      </c>
      <c r="CE95">
        <v>0</v>
      </c>
      <c r="CI95" t="s">
        <v>104</v>
      </c>
      <c r="CJ95" t="s">
        <v>225</v>
      </c>
      <c r="CK95">
        <v>0</v>
      </c>
      <c r="CM95">
        <v>0</v>
      </c>
      <c r="CO95">
        <v>0</v>
      </c>
      <c r="CX95">
        <v>0</v>
      </c>
      <c r="CY95">
        <v>0</v>
      </c>
      <c r="CZ95">
        <v>0</v>
      </c>
      <c r="DA95">
        <v>0</v>
      </c>
      <c r="DC95">
        <v>2</v>
      </c>
      <c r="DD95">
        <v>2</v>
      </c>
      <c r="DE95">
        <v>0</v>
      </c>
      <c r="DF95">
        <v>0</v>
      </c>
      <c r="DG95">
        <v>0</v>
      </c>
      <c r="DI95">
        <f t="shared" si="58"/>
        <v>0</v>
      </c>
      <c r="DJ95">
        <f t="shared" si="59"/>
        <v>0</v>
      </c>
      <c r="DK95">
        <f t="shared" si="60"/>
        <v>0</v>
      </c>
      <c r="DL95">
        <f t="shared" si="61"/>
        <v>0</v>
      </c>
      <c r="DM95">
        <f t="shared" si="62"/>
        <v>0</v>
      </c>
      <c r="DN95">
        <f t="shared" si="63"/>
        <v>0</v>
      </c>
      <c r="DO95">
        <f t="shared" si="64"/>
        <v>0</v>
      </c>
      <c r="DP95">
        <f t="shared" si="65"/>
        <v>0</v>
      </c>
      <c r="DQ95">
        <v>2</v>
      </c>
      <c r="DR95">
        <v>0</v>
      </c>
    </row>
    <row r="96" spans="1:123" x14ac:dyDescent="0.25">
      <c r="A96">
        <v>4</v>
      </c>
      <c r="B96" s="5">
        <v>19</v>
      </c>
      <c r="C96" t="s">
        <v>12</v>
      </c>
      <c r="D96">
        <v>7</v>
      </c>
      <c r="E96">
        <v>7</v>
      </c>
      <c r="F96">
        <v>13</v>
      </c>
      <c r="G96">
        <v>6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2500</v>
      </c>
      <c r="P96">
        <v>1</v>
      </c>
      <c r="Q96" s="4">
        <v>500</v>
      </c>
      <c r="R96" s="2">
        <f t="shared" si="44"/>
        <v>500</v>
      </c>
      <c r="S96" s="2">
        <v>500</v>
      </c>
      <c r="T96" s="2">
        <v>1</v>
      </c>
      <c r="U96" s="2">
        <v>1</v>
      </c>
      <c r="V96" s="2">
        <v>1</v>
      </c>
      <c r="W96" s="2">
        <v>1</v>
      </c>
      <c r="X96" s="2">
        <f t="shared" si="45"/>
        <v>0</v>
      </c>
      <c r="Y96" s="2">
        <f t="shared" si="46"/>
        <v>0</v>
      </c>
      <c r="Z96" s="2">
        <f t="shared" si="47"/>
        <v>1</v>
      </c>
      <c r="AA96" s="2">
        <f t="shared" si="48"/>
        <v>0</v>
      </c>
      <c r="AB96" s="2">
        <f t="shared" si="49"/>
        <v>0</v>
      </c>
      <c r="AC96" s="2">
        <f t="shared" si="50"/>
        <v>0</v>
      </c>
      <c r="AD96">
        <v>1000</v>
      </c>
      <c r="AE96">
        <v>1000</v>
      </c>
      <c r="AF96">
        <v>1000</v>
      </c>
      <c r="AG96" s="4">
        <v>500</v>
      </c>
      <c r="AH96" s="4">
        <f t="shared" si="51"/>
        <v>500</v>
      </c>
      <c r="AI96" s="2">
        <v>500</v>
      </c>
      <c r="AJ96" s="2">
        <v>1</v>
      </c>
      <c r="AK96" s="2">
        <v>1</v>
      </c>
      <c r="AL96" s="3">
        <v>1</v>
      </c>
      <c r="AM96" s="3">
        <v>1</v>
      </c>
      <c r="AN96" s="2">
        <f t="shared" si="52"/>
        <v>0</v>
      </c>
      <c r="AO96" s="2">
        <f t="shared" si="53"/>
        <v>0</v>
      </c>
      <c r="AP96" s="2">
        <f t="shared" si="54"/>
        <v>1</v>
      </c>
      <c r="AQ96" s="2">
        <f t="shared" si="55"/>
        <v>0</v>
      </c>
      <c r="AR96" s="2">
        <f t="shared" si="56"/>
        <v>0</v>
      </c>
      <c r="AS96" s="2">
        <f t="shared" si="57"/>
        <v>0</v>
      </c>
      <c r="AT96">
        <v>1000</v>
      </c>
      <c r="AU96">
        <v>1000</v>
      </c>
      <c r="AV96">
        <v>0</v>
      </c>
      <c r="AW96">
        <v>7</v>
      </c>
      <c r="AX96">
        <v>2</v>
      </c>
      <c r="AY96" s="1">
        <v>1</v>
      </c>
      <c r="AZ96">
        <v>0</v>
      </c>
      <c r="BA96">
        <v>3500</v>
      </c>
      <c r="BB96">
        <v>9000</v>
      </c>
      <c r="BC96">
        <v>9000</v>
      </c>
      <c r="BD96">
        <v>4</v>
      </c>
      <c r="BE96" t="s">
        <v>236</v>
      </c>
      <c r="BF96">
        <v>18</v>
      </c>
      <c r="BH96">
        <v>57</v>
      </c>
      <c r="BI96">
        <v>2</v>
      </c>
      <c r="BJ96">
        <v>1</v>
      </c>
      <c r="BK96">
        <v>2</v>
      </c>
      <c r="BL96">
        <v>0</v>
      </c>
      <c r="BM96" t="s">
        <v>47</v>
      </c>
      <c r="BN96">
        <v>0</v>
      </c>
      <c r="BP96">
        <v>2</v>
      </c>
      <c r="BQ96">
        <v>1</v>
      </c>
      <c r="BS96">
        <v>2</v>
      </c>
      <c r="BV96">
        <v>2</v>
      </c>
      <c r="BW96">
        <v>2</v>
      </c>
      <c r="BY96">
        <v>3</v>
      </c>
      <c r="BZ96">
        <v>0</v>
      </c>
      <c r="CA96">
        <v>4</v>
      </c>
      <c r="CB96">
        <v>16</v>
      </c>
      <c r="CC96">
        <v>7</v>
      </c>
      <c r="CD96">
        <v>4</v>
      </c>
      <c r="CE96">
        <v>5</v>
      </c>
      <c r="CI96" t="s">
        <v>104</v>
      </c>
      <c r="CJ96" t="s">
        <v>22</v>
      </c>
      <c r="CK96">
        <v>0</v>
      </c>
      <c r="CM96">
        <v>0</v>
      </c>
      <c r="CO96">
        <v>0</v>
      </c>
      <c r="CX96">
        <v>1</v>
      </c>
      <c r="CY96">
        <v>0</v>
      </c>
      <c r="CZ96">
        <v>0</v>
      </c>
      <c r="DA96">
        <v>0</v>
      </c>
      <c r="DC96">
        <v>2</v>
      </c>
      <c r="DE96">
        <v>0</v>
      </c>
      <c r="DF96">
        <v>0</v>
      </c>
      <c r="DG96">
        <v>0</v>
      </c>
      <c r="DI96">
        <f t="shared" si="58"/>
        <v>0</v>
      </c>
      <c r="DJ96">
        <f t="shared" si="59"/>
        <v>0</v>
      </c>
      <c r="DK96">
        <f t="shared" si="60"/>
        <v>0</v>
      </c>
      <c r="DL96">
        <f t="shared" si="61"/>
        <v>0</v>
      </c>
      <c r="DM96">
        <f t="shared" si="62"/>
        <v>0</v>
      </c>
      <c r="DN96">
        <f t="shared" si="63"/>
        <v>0</v>
      </c>
      <c r="DO96">
        <f t="shared" si="64"/>
        <v>0</v>
      </c>
      <c r="DP96">
        <f t="shared" si="65"/>
        <v>0</v>
      </c>
      <c r="DQ96">
        <v>2</v>
      </c>
      <c r="DR96">
        <v>0</v>
      </c>
    </row>
    <row r="97" spans="1:123" x14ac:dyDescent="0.25">
      <c r="A97">
        <v>4</v>
      </c>
      <c r="B97" s="5">
        <v>20</v>
      </c>
      <c r="C97" t="s">
        <v>12</v>
      </c>
      <c r="D97">
        <v>7</v>
      </c>
      <c r="E97">
        <v>8</v>
      </c>
      <c r="F97">
        <v>15</v>
      </c>
      <c r="G97">
        <v>7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2500</v>
      </c>
      <c r="P97">
        <v>2</v>
      </c>
      <c r="Q97" s="4">
        <v>500</v>
      </c>
      <c r="R97" s="2">
        <f t="shared" si="44"/>
        <v>500</v>
      </c>
      <c r="S97" s="2">
        <v>500</v>
      </c>
      <c r="T97" s="2">
        <v>1</v>
      </c>
      <c r="U97" s="2">
        <v>1</v>
      </c>
      <c r="V97" s="2">
        <v>1</v>
      </c>
      <c r="W97" s="2">
        <v>1</v>
      </c>
      <c r="X97" s="2">
        <f t="shared" si="45"/>
        <v>0</v>
      </c>
      <c r="Y97" s="2">
        <f t="shared" si="46"/>
        <v>0</v>
      </c>
      <c r="Z97" s="2">
        <f t="shared" si="47"/>
        <v>1</v>
      </c>
      <c r="AA97" s="2">
        <f t="shared" si="48"/>
        <v>0</v>
      </c>
      <c r="AB97" s="2">
        <f t="shared" si="49"/>
        <v>0</v>
      </c>
      <c r="AC97" s="2">
        <f t="shared" si="50"/>
        <v>0</v>
      </c>
      <c r="AD97">
        <v>1000</v>
      </c>
      <c r="AE97">
        <v>1000</v>
      </c>
      <c r="AF97">
        <v>1000</v>
      </c>
      <c r="AG97" s="4">
        <v>500</v>
      </c>
      <c r="AH97" s="4">
        <f t="shared" si="51"/>
        <v>500</v>
      </c>
      <c r="AI97" s="2">
        <v>500</v>
      </c>
      <c r="AJ97" s="2">
        <v>1</v>
      </c>
      <c r="AK97" s="2">
        <v>1</v>
      </c>
      <c r="AL97" s="3">
        <v>1</v>
      </c>
      <c r="AM97" s="3">
        <v>1</v>
      </c>
      <c r="AN97" s="2">
        <f t="shared" si="52"/>
        <v>0</v>
      </c>
      <c r="AO97" s="2">
        <f t="shared" si="53"/>
        <v>0</v>
      </c>
      <c r="AP97" s="2">
        <f t="shared" si="54"/>
        <v>1</v>
      </c>
      <c r="AQ97" s="2">
        <f t="shared" si="55"/>
        <v>0</v>
      </c>
      <c r="AR97" s="2">
        <f t="shared" si="56"/>
        <v>0</v>
      </c>
      <c r="AS97" s="2">
        <f t="shared" si="57"/>
        <v>0</v>
      </c>
      <c r="AT97">
        <v>1000</v>
      </c>
      <c r="AU97">
        <v>1000</v>
      </c>
      <c r="AV97">
        <v>0</v>
      </c>
      <c r="AW97">
        <v>7</v>
      </c>
      <c r="AX97">
        <v>2</v>
      </c>
      <c r="AY97" s="1">
        <v>2</v>
      </c>
      <c r="AZ97">
        <v>0</v>
      </c>
      <c r="BA97">
        <v>3500</v>
      </c>
      <c r="BB97">
        <v>9000</v>
      </c>
      <c r="BC97">
        <v>9000</v>
      </c>
      <c r="BD97">
        <v>4</v>
      </c>
      <c r="BE97" t="s">
        <v>235</v>
      </c>
      <c r="BF97">
        <v>20</v>
      </c>
      <c r="BG97">
        <v>9</v>
      </c>
      <c r="BH97">
        <v>64.5</v>
      </c>
      <c r="BI97">
        <v>2</v>
      </c>
      <c r="BJ97">
        <v>1</v>
      </c>
      <c r="BK97">
        <v>2</v>
      </c>
      <c r="BL97">
        <v>40000</v>
      </c>
      <c r="BM97" t="s">
        <v>4</v>
      </c>
      <c r="BN97">
        <v>0</v>
      </c>
      <c r="BP97">
        <v>2</v>
      </c>
      <c r="BQ97">
        <v>1</v>
      </c>
      <c r="BS97">
        <v>1</v>
      </c>
      <c r="BT97">
        <v>90</v>
      </c>
      <c r="BU97">
        <v>1</v>
      </c>
      <c r="BV97">
        <v>1</v>
      </c>
      <c r="BW97">
        <v>1</v>
      </c>
      <c r="BY97">
        <v>0</v>
      </c>
      <c r="BZ97">
        <v>0</v>
      </c>
      <c r="CA97">
        <v>5</v>
      </c>
      <c r="CB97">
        <v>12</v>
      </c>
      <c r="CC97">
        <v>2</v>
      </c>
      <c r="CD97">
        <v>5</v>
      </c>
      <c r="CE97">
        <v>5</v>
      </c>
      <c r="CI97" t="s">
        <v>104</v>
      </c>
      <c r="CJ97" t="s">
        <v>78</v>
      </c>
      <c r="CK97">
        <v>0</v>
      </c>
      <c r="CL97" t="s">
        <v>234</v>
      </c>
      <c r="CM97">
        <v>1</v>
      </c>
      <c r="CN97" t="s">
        <v>233</v>
      </c>
      <c r="CO97">
        <v>1</v>
      </c>
      <c r="CP97">
        <v>1997</v>
      </c>
      <c r="CQ97" t="s">
        <v>232</v>
      </c>
      <c r="CX97">
        <v>1</v>
      </c>
      <c r="CY97">
        <v>0</v>
      </c>
      <c r="CZ97">
        <v>0</v>
      </c>
      <c r="DA97">
        <v>1</v>
      </c>
      <c r="DB97">
        <v>1998</v>
      </c>
      <c r="DC97">
        <v>2</v>
      </c>
      <c r="DD97">
        <v>2</v>
      </c>
      <c r="DE97">
        <v>0</v>
      </c>
      <c r="DF97">
        <v>0</v>
      </c>
      <c r="DG97">
        <v>0</v>
      </c>
      <c r="DI97">
        <f t="shared" si="58"/>
        <v>0</v>
      </c>
      <c r="DJ97">
        <f t="shared" si="59"/>
        <v>0</v>
      </c>
      <c r="DK97">
        <f t="shared" si="60"/>
        <v>0</v>
      </c>
      <c r="DL97">
        <f t="shared" si="61"/>
        <v>0</v>
      </c>
      <c r="DM97">
        <f t="shared" si="62"/>
        <v>0</v>
      </c>
      <c r="DN97">
        <f t="shared" si="63"/>
        <v>0</v>
      </c>
      <c r="DO97">
        <f t="shared" si="64"/>
        <v>0</v>
      </c>
      <c r="DP97">
        <f t="shared" si="65"/>
        <v>0</v>
      </c>
      <c r="DQ97">
        <v>1</v>
      </c>
      <c r="DS97">
        <v>0</v>
      </c>
    </row>
    <row r="98" spans="1:123" x14ac:dyDescent="0.25">
      <c r="A98">
        <v>4</v>
      </c>
      <c r="B98" s="5">
        <v>21</v>
      </c>
      <c r="C98" t="s">
        <v>12</v>
      </c>
      <c r="D98">
        <v>7</v>
      </c>
      <c r="E98">
        <v>14</v>
      </c>
      <c r="F98">
        <v>24</v>
      </c>
      <c r="G98">
        <v>8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2500</v>
      </c>
      <c r="P98">
        <v>1</v>
      </c>
      <c r="Q98" s="4">
        <v>500</v>
      </c>
      <c r="R98" s="2">
        <f t="shared" ref="R98:R129" si="66">1000-Q98</f>
        <v>500</v>
      </c>
      <c r="S98" s="2">
        <v>500</v>
      </c>
      <c r="T98" s="2">
        <v>1</v>
      </c>
      <c r="U98" s="2">
        <v>0</v>
      </c>
      <c r="V98" s="2">
        <v>0</v>
      </c>
      <c r="W98" s="2">
        <v>1</v>
      </c>
      <c r="X98" s="2">
        <f t="shared" ref="X98:X129" si="67">IF(IF(T98+U98 =2,1,0)+IF(V98+W98&lt;2,1,0)=2,1,0)</f>
        <v>0</v>
      </c>
      <c r="Y98" s="2">
        <f t="shared" ref="Y98:Y129" si="68">IF(IF(V98+W98 =2,1,0)+IF(T98+U98&lt;2,1,0)=2,1,0)</f>
        <v>0</v>
      </c>
      <c r="Z98" s="2">
        <f t="shared" ref="Z98:Z129" si="69">IF(T98+U98+V98+W98=4,1,0)</f>
        <v>0</v>
      </c>
      <c r="AA98" s="2">
        <f t="shared" ref="AA98:AA129" si="70">IF(IF(T98+U98=2,4,0)+V98+W98=4,1,0)</f>
        <v>0</v>
      </c>
      <c r="AB98" s="2">
        <f t="shared" ref="AB98:AB129" si="71">IF(IF(V98+W98=2,4,0)+T98+U98=4,1,0)</f>
        <v>0</v>
      </c>
      <c r="AC98" s="2">
        <f t="shared" ref="AC98:AC129" si="72">IF(T98+V98=0,1,0)</f>
        <v>0</v>
      </c>
      <c r="AD98">
        <v>2000</v>
      </c>
      <c r="AE98">
        <v>3000</v>
      </c>
      <c r="AF98">
        <v>3000</v>
      </c>
      <c r="AG98" s="4">
        <v>700</v>
      </c>
      <c r="AH98" s="4">
        <f t="shared" ref="AH98:AH129" si="73">1000-AG98</f>
        <v>300</v>
      </c>
      <c r="AI98" s="2">
        <v>500</v>
      </c>
      <c r="AJ98" s="2">
        <v>0</v>
      </c>
      <c r="AK98" s="2">
        <v>0</v>
      </c>
      <c r="AL98" s="3">
        <v>1</v>
      </c>
      <c r="AM98" s="3">
        <v>1</v>
      </c>
      <c r="AN98" s="2">
        <f t="shared" ref="AN98:AN129" si="74">IF(IF(AJ98+AK98 =2,1,0)+IF(AL98+AM98&lt;2,1,0)=2,1,0)</f>
        <v>0</v>
      </c>
      <c r="AO98" s="2">
        <f t="shared" ref="AO98:AO129" si="75">IF(IF(AL98+AM98 =2,1,0)+IF(AJ98+AK98&lt;2,1,0)=2,1,0)</f>
        <v>1</v>
      </c>
      <c r="AP98" s="2">
        <f t="shared" ref="AP98:AP129" si="76">IF(AJ98+AK98+AL98+AM98=4,1,0)</f>
        <v>0</v>
      </c>
      <c r="AQ98" s="2">
        <f t="shared" ref="AQ98:AQ129" si="77">IF(IF(AJ98+AK98=2,4,0)+AL98+AM98=4,1,0)</f>
        <v>0</v>
      </c>
      <c r="AR98" s="2">
        <f t="shared" ref="AR98:AR129" si="78">IF(IF(AL98+AM98=2,4,0)+AJ98+AK98=4,1,0)</f>
        <v>1</v>
      </c>
      <c r="AS98" s="2">
        <f t="shared" ref="AS98:AS129" si="79">IF(AJ98+AL98=0,1,0)</f>
        <v>0</v>
      </c>
      <c r="AT98">
        <v>1000</v>
      </c>
      <c r="AU98">
        <v>0</v>
      </c>
      <c r="AV98">
        <v>0</v>
      </c>
      <c r="AW98">
        <v>7</v>
      </c>
      <c r="AX98">
        <v>2</v>
      </c>
      <c r="AY98" s="1">
        <v>1</v>
      </c>
      <c r="AZ98">
        <v>0</v>
      </c>
      <c r="BA98">
        <v>3500</v>
      </c>
      <c r="BB98">
        <v>12000</v>
      </c>
      <c r="BC98">
        <v>12000</v>
      </c>
      <c r="BD98">
        <v>4</v>
      </c>
      <c r="BE98" t="s">
        <v>231</v>
      </c>
      <c r="BF98">
        <v>20</v>
      </c>
      <c r="BG98">
        <v>4.3</v>
      </c>
      <c r="BH98">
        <v>56</v>
      </c>
      <c r="BI98">
        <v>2</v>
      </c>
      <c r="BJ98">
        <v>1</v>
      </c>
      <c r="BK98">
        <v>2</v>
      </c>
      <c r="BL98">
        <v>0</v>
      </c>
      <c r="BM98" t="s">
        <v>4</v>
      </c>
      <c r="BN98">
        <v>0</v>
      </c>
      <c r="BP98">
        <v>2</v>
      </c>
      <c r="BQ98">
        <v>1</v>
      </c>
      <c r="BS98">
        <v>1</v>
      </c>
      <c r="BT98">
        <v>90</v>
      </c>
      <c r="BU98">
        <v>0</v>
      </c>
      <c r="BV98">
        <v>2</v>
      </c>
      <c r="BW98">
        <v>2</v>
      </c>
      <c r="BY98">
        <v>0</v>
      </c>
      <c r="BZ98">
        <v>0</v>
      </c>
      <c r="CA98">
        <v>5</v>
      </c>
      <c r="CB98">
        <v>19</v>
      </c>
      <c r="CC98">
        <v>11</v>
      </c>
      <c r="CD98">
        <v>5</v>
      </c>
      <c r="CE98">
        <v>3</v>
      </c>
      <c r="CI98" t="s">
        <v>104</v>
      </c>
      <c r="CJ98" t="s">
        <v>225</v>
      </c>
      <c r="CK98">
        <v>1</v>
      </c>
      <c r="CM98">
        <v>1</v>
      </c>
      <c r="CO98">
        <v>1</v>
      </c>
      <c r="CP98" t="s">
        <v>230</v>
      </c>
      <c r="CQ98" t="s">
        <v>31</v>
      </c>
      <c r="CX98">
        <v>1</v>
      </c>
      <c r="CY98">
        <v>0</v>
      </c>
      <c r="CZ98">
        <v>1</v>
      </c>
      <c r="DA98">
        <v>1</v>
      </c>
      <c r="DB98">
        <v>2000</v>
      </c>
      <c r="DC98">
        <v>2</v>
      </c>
      <c r="DD98">
        <v>2</v>
      </c>
      <c r="DE98">
        <v>0</v>
      </c>
      <c r="DF98">
        <v>0</v>
      </c>
      <c r="DG98">
        <v>0</v>
      </c>
      <c r="DI98">
        <f t="shared" ref="DI98:DI129" si="80">IF(DH98=5,1,0)</f>
        <v>0</v>
      </c>
      <c r="DJ98">
        <f t="shared" ref="DJ98:DJ129" si="81">IF(DH98=4,1,0)</f>
        <v>0</v>
      </c>
      <c r="DK98">
        <f t="shared" ref="DK98:DK129" si="82">IF(DH98=3,1,0)</f>
        <v>0</v>
      </c>
      <c r="DL98">
        <f t="shared" ref="DL98:DL129" si="83">IF(DH98=2,1,0)</f>
        <v>0</v>
      </c>
      <c r="DM98">
        <f t="shared" ref="DM98:DM129" si="84">IF(DH98=1,1,0)</f>
        <v>0</v>
      </c>
      <c r="DN98">
        <f t="shared" ref="DN98:DN129" si="85">IF(DL98+DM98&gt;0,1,0)</f>
        <v>0</v>
      </c>
      <c r="DO98">
        <f t="shared" ref="DO98:DO129" si="86">IF(DI98+DJ98&gt;0,1,0)</f>
        <v>0</v>
      </c>
      <c r="DP98">
        <f t="shared" ref="DP98:DP129" si="87">IF(DI98+DJ98+DK98&gt;0,1,0)</f>
        <v>0</v>
      </c>
      <c r="DQ98">
        <v>1</v>
      </c>
      <c r="DS98">
        <v>0</v>
      </c>
    </row>
    <row r="99" spans="1:123" x14ac:dyDescent="0.25">
      <c r="A99">
        <v>4</v>
      </c>
      <c r="B99" s="5">
        <v>22</v>
      </c>
      <c r="C99" t="s">
        <v>12</v>
      </c>
      <c r="D99">
        <v>7</v>
      </c>
      <c r="E99">
        <v>16</v>
      </c>
      <c r="F99">
        <v>25</v>
      </c>
      <c r="G99">
        <v>9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2500</v>
      </c>
      <c r="P99">
        <v>2</v>
      </c>
      <c r="Q99" s="4">
        <v>500</v>
      </c>
      <c r="R99" s="2">
        <f t="shared" si="66"/>
        <v>500</v>
      </c>
      <c r="S99" s="2">
        <v>500</v>
      </c>
      <c r="T99" s="2">
        <v>1</v>
      </c>
      <c r="U99" s="2">
        <v>1</v>
      </c>
      <c r="V99" s="2">
        <v>1</v>
      </c>
      <c r="W99" s="2">
        <v>1</v>
      </c>
      <c r="X99" s="2">
        <f t="shared" si="67"/>
        <v>0</v>
      </c>
      <c r="Y99" s="2">
        <f t="shared" si="68"/>
        <v>0</v>
      </c>
      <c r="Z99" s="2">
        <f t="shared" si="69"/>
        <v>1</v>
      </c>
      <c r="AA99" s="2">
        <f t="shared" si="70"/>
        <v>0</v>
      </c>
      <c r="AB99" s="2">
        <f t="shared" si="71"/>
        <v>0</v>
      </c>
      <c r="AC99" s="2">
        <f t="shared" si="72"/>
        <v>0</v>
      </c>
      <c r="AD99">
        <v>1000</v>
      </c>
      <c r="AE99">
        <v>1000</v>
      </c>
      <c r="AF99">
        <v>1000</v>
      </c>
      <c r="AG99" s="4">
        <v>500</v>
      </c>
      <c r="AH99" s="4">
        <f t="shared" si="73"/>
        <v>500</v>
      </c>
      <c r="AI99" s="2">
        <v>500</v>
      </c>
      <c r="AJ99" s="2">
        <v>1</v>
      </c>
      <c r="AK99" s="2">
        <v>1</v>
      </c>
      <c r="AL99" s="3">
        <v>1</v>
      </c>
      <c r="AM99" s="3">
        <v>1</v>
      </c>
      <c r="AN99" s="2">
        <f t="shared" si="74"/>
        <v>0</v>
      </c>
      <c r="AO99" s="2">
        <f t="shared" si="75"/>
        <v>0</v>
      </c>
      <c r="AP99" s="2">
        <f t="shared" si="76"/>
        <v>1</v>
      </c>
      <c r="AQ99" s="2">
        <f t="shared" si="77"/>
        <v>0</v>
      </c>
      <c r="AR99" s="2">
        <f t="shared" si="78"/>
        <v>0</v>
      </c>
      <c r="AS99" s="2">
        <f t="shared" si="79"/>
        <v>0</v>
      </c>
      <c r="AT99">
        <v>1000</v>
      </c>
      <c r="AU99">
        <v>1000</v>
      </c>
      <c r="AV99">
        <v>0</v>
      </c>
      <c r="AW99">
        <v>7</v>
      </c>
      <c r="AX99">
        <v>2</v>
      </c>
      <c r="AY99" s="1">
        <v>3</v>
      </c>
      <c r="AZ99">
        <v>1</v>
      </c>
      <c r="BA99">
        <v>10500</v>
      </c>
      <c r="BB99">
        <v>16000</v>
      </c>
      <c r="BC99">
        <v>16000</v>
      </c>
      <c r="BD99">
        <v>4</v>
      </c>
      <c r="BE99" t="s">
        <v>229</v>
      </c>
      <c r="BF99">
        <v>19</v>
      </c>
      <c r="BG99">
        <v>5</v>
      </c>
      <c r="BH99">
        <v>50</v>
      </c>
      <c r="BI99">
        <v>2</v>
      </c>
      <c r="BJ99">
        <v>1</v>
      </c>
      <c r="BK99">
        <v>2</v>
      </c>
      <c r="BL99">
        <v>10000</v>
      </c>
      <c r="BM99" t="s">
        <v>226</v>
      </c>
      <c r="BN99">
        <v>0</v>
      </c>
      <c r="BP99">
        <v>2</v>
      </c>
      <c r="BQ99" s="8">
        <v>0</v>
      </c>
      <c r="BS99">
        <v>1</v>
      </c>
      <c r="BT99">
        <v>45</v>
      </c>
      <c r="BU99">
        <v>0</v>
      </c>
      <c r="BV99">
        <v>3</v>
      </c>
      <c r="BW99">
        <v>5</v>
      </c>
      <c r="BY99">
        <v>0</v>
      </c>
      <c r="BZ99">
        <v>0</v>
      </c>
      <c r="CA99">
        <v>5</v>
      </c>
      <c r="CB99">
        <v>13</v>
      </c>
      <c r="CC99">
        <v>8</v>
      </c>
      <c r="CD99">
        <v>3</v>
      </c>
      <c r="CE99">
        <v>2</v>
      </c>
      <c r="CI99" t="s">
        <v>104</v>
      </c>
      <c r="CJ99" t="s">
        <v>225</v>
      </c>
      <c r="CK99">
        <v>0</v>
      </c>
      <c r="CM99">
        <v>0</v>
      </c>
      <c r="CO99">
        <v>0</v>
      </c>
      <c r="CX99">
        <v>1</v>
      </c>
      <c r="CY99">
        <v>0</v>
      </c>
      <c r="CZ99">
        <v>1</v>
      </c>
      <c r="DA99">
        <v>1</v>
      </c>
      <c r="DB99">
        <v>1995</v>
      </c>
      <c r="DC99">
        <v>2</v>
      </c>
      <c r="DD99">
        <v>2</v>
      </c>
      <c r="DE99">
        <v>0</v>
      </c>
      <c r="DF99">
        <v>0</v>
      </c>
      <c r="DG99">
        <v>1</v>
      </c>
      <c r="DH99">
        <v>3</v>
      </c>
      <c r="DI99">
        <f t="shared" si="80"/>
        <v>0</v>
      </c>
      <c r="DJ99">
        <f t="shared" si="81"/>
        <v>0</v>
      </c>
      <c r="DK99">
        <f t="shared" si="82"/>
        <v>1</v>
      </c>
      <c r="DL99">
        <f t="shared" si="83"/>
        <v>0</v>
      </c>
      <c r="DM99">
        <f t="shared" si="84"/>
        <v>0</v>
      </c>
      <c r="DN99">
        <f t="shared" si="85"/>
        <v>0</v>
      </c>
      <c r="DO99">
        <f t="shared" si="86"/>
        <v>0</v>
      </c>
      <c r="DP99">
        <f t="shared" si="87"/>
        <v>1</v>
      </c>
      <c r="DQ99">
        <v>2</v>
      </c>
      <c r="DR99">
        <v>1</v>
      </c>
    </row>
    <row r="100" spans="1:123" x14ac:dyDescent="0.25">
      <c r="A100">
        <v>4</v>
      </c>
      <c r="B100" s="5">
        <v>23</v>
      </c>
      <c r="C100" t="s">
        <v>12</v>
      </c>
      <c r="D100">
        <v>7</v>
      </c>
      <c r="E100">
        <v>2</v>
      </c>
      <c r="F100">
        <v>26</v>
      </c>
      <c r="G100">
        <v>10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3</v>
      </c>
      <c r="O100">
        <v>2500</v>
      </c>
      <c r="P100">
        <v>1</v>
      </c>
      <c r="Q100" s="4">
        <v>500</v>
      </c>
      <c r="R100" s="2">
        <f t="shared" si="66"/>
        <v>500</v>
      </c>
      <c r="S100" s="2">
        <v>500</v>
      </c>
      <c r="T100" s="2">
        <v>1</v>
      </c>
      <c r="U100" s="2">
        <v>1</v>
      </c>
      <c r="V100" s="2">
        <v>1</v>
      </c>
      <c r="W100" s="2">
        <v>1</v>
      </c>
      <c r="X100" s="2">
        <f t="shared" si="67"/>
        <v>0</v>
      </c>
      <c r="Y100" s="2">
        <f t="shared" si="68"/>
        <v>0</v>
      </c>
      <c r="Z100" s="2">
        <f t="shared" si="69"/>
        <v>1</v>
      </c>
      <c r="AA100" s="2">
        <f t="shared" si="70"/>
        <v>0</v>
      </c>
      <c r="AB100" s="2">
        <f t="shared" si="71"/>
        <v>0</v>
      </c>
      <c r="AC100" s="2">
        <f t="shared" si="72"/>
        <v>0</v>
      </c>
      <c r="AD100">
        <v>1000</v>
      </c>
      <c r="AE100">
        <v>1000</v>
      </c>
      <c r="AF100">
        <v>1000</v>
      </c>
      <c r="AG100" s="4">
        <v>500</v>
      </c>
      <c r="AH100" s="4">
        <f t="shared" si="73"/>
        <v>500</v>
      </c>
      <c r="AI100" s="2">
        <v>500</v>
      </c>
      <c r="AJ100" s="2">
        <v>1</v>
      </c>
      <c r="AK100" s="2">
        <v>1</v>
      </c>
      <c r="AL100" s="3">
        <v>1</v>
      </c>
      <c r="AM100" s="3">
        <v>1</v>
      </c>
      <c r="AN100" s="2">
        <f t="shared" si="74"/>
        <v>0</v>
      </c>
      <c r="AO100" s="2">
        <f t="shared" si="75"/>
        <v>0</v>
      </c>
      <c r="AP100" s="2">
        <f t="shared" si="76"/>
        <v>1</v>
      </c>
      <c r="AQ100" s="2">
        <f t="shared" si="77"/>
        <v>0</v>
      </c>
      <c r="AR100" s="2">
        <f t="shared" si="78"/>
        <v>0</v>
      </c>
      <c r="AS100" s="2">
        <f t="shared" si="79"/>
        <v>0</v>
      </c>
      <c r="AT100">
        <v>1000</v>
      </c>
      <c r="AU100">
        <v>1000</v>
      </c>
      <c r="AV100">
        <v>0</v>
      </c>
      <c r="AW100">
        <v>7</v>
      </c>
      <c r="AX100">
        <v>2</v>
      </c>
      <c r="AY100" s="1">
        <v>2</v>
      </c>
      <c r="AZ100">
        <v>1</v>
      </c>
      <c r="BA100">
        <v>3500</v>
      </c>
      <c r="BB100">
        <v>9000</v>
      </c>
      <c r="BC100">
        <v>9000</v>
      </c>
      <c r="BD100">
        <v>4</v>
      </c>
      <c r="BE100" t="s">
        <v>228</v>
      </c>
      <c r="BF100">
        <v>18</v>
      </c>
      <c r="BG100">
        <v>5.5</v>
      </c>
      <c r="BH100">
        <v>59</v>
      </c>
      <c r="BI100">
        <v>2</v>
      </c>
      <c r="BJ100">
        <v>1</v>
      </c>
      <c r="BK100">
        <v>3</v>
      </c>
      <c r="BL100">
        <v>0</v>
      </c>
      <c r="BM100" t="s">
        <v>4</v>
      </c>
      <c r="BN100">
        <v>0</v>
      </c>
      <c r="BP100">
        <v>2</v>
      </c>
      <c r="BQ100">
        <v>1</v>
      </c>
      <c r="BS100">
        <v>2</v>
      </c>
      <c r="BT100">
        <v>0</v>
      </c>
      <c r="BU100">
        <v>0</v>
      </c>
      <c r="BV100">
        <v>2</v>
      </c>
      <c r="BW100">
        <v>2</v>
      </c>
      <c r="BY100">
        <v>0</v>
      </c>
      <c r="BZ100">
        <v>0</v>
      </c>
      <c r="CA100">
        <v>3</v>
      </c>
      <c r="CB100">
        <v>18</v>
      </c>
      <c r="CC100">
        <v>16</v>
      </c>
      <c r="CD100">
        <v>2</v>
      </c>
      <c r="CE100">
        <v>0</v>
      </c>
      <c r="CI100" t="s">
        <v>104</v>
      </c>
      <c r="CJ100" t="s">
        <v>225</v>
      </c>
      <c r="CK100">
        <v>0</v>
      </c>
      <c r="CM100">
        <v>0</v>
      </c>
      <c r="CO100">
        <v>0</v>
      </c>
      <c r="CX100">
        <v>1</v>
      </c>
      <c r="CY100">
        <v>0</v>
      </c>
      <c r="CZ100">
        <v>1</v>
      </c>
      <c r="DA100">
        <v>0</v>
      </c>
      <c r="DB100">
        <v>1999</v>
      </c>
      <c r="DC100">
        <v>2</v>
      </c>
      <c r="DD100">
        <v>2</v>
      </c>
      <c r="DE100">
        <v>0</v>
      </c>
      <c r="DF100">
        <v>0</v>
      </c>
      <c r="DG100">
        <v>0</v>
      </c>
      <c r="DI100">
        <f t="shared" si="80"/>
        <v>0</v>
      </c>
      <c r="DJ100">
        <f t="shared" si="81"/>
        <v>0</v>
      </c>
      <c r="DK100">
        <f t="shared" si="82"/>
        <v>0</v>
      </c>
      <c r="DL100">
        <f t="shared" si="83"/>
        <v>0</v>
      </c>
      <c r="DM100">
        <f t="shared" si="84"/>
        <v>0</v>
      </c>
      <c r="DN100">
        <f t="shared" si="85"/>
        <v>0</v>
      </c>
      <c r="DO100">
        <f t="shared" si="86"/>
        <v>0</v>
      </c>
      <c r="DP100">
        <f t="shared" si="87"/>
        <v>0</v>
      </c>
      <c r="DQ100">
        <v>2</v>
      </c>
      <c r="DR100">
        <v>1</v>
      </c>
    </row>
    <row r="101" spans="1:123" x14ac:dyDescent="0.25">
      <c r="A101">
        <v>4</v>
      </c>
      <c r="B101" s="5">
        <v>24</v>
      </c>
      <c r="C101" t="s">
        <v>6</v>
      </c>
      <c r="D101">
        <v>8</v>
      </c>
      <c r="E101">
        <v>9</v>
      </c>
      <c r="F101">
        <v>21</v>
      </c>
      <c r="G101">
        <v>11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2500</v>
      </c>
      <c r="P101">
        <v>2</v>
      </c>
      <c r="Q101" s="4">
        <v>500</v>
      </c>
      <c r="R101" s="2">
        <f t="shared" si="66"/>
        <v>500</v>
      </c>
      <c r="S101" s="2">
        <v>500</v>
      </c>
      <c r="T101" s="2">
        <v>1</v>
      </c>
      <c r="U101" s="2">
        <v>1</v>
      </c>
      <c r="V101" s="2">
        <v>0</v>
      </c>
      <c r="W101" s="2">
        <v>0</v>
      </c>
      <c r="X101" s="2">
        <f t="shared" si="67"/>
        <v>1</v>
      </c>
      <c r="Y101" s="2">
        <f t="shared" si="68"/>
        <v>0</v>
      </c>
      <c r="Z101" s="2">
        <f t="shared" si="69"/>
        <v>0</v>
      </c>
      <c r="AA101" s="2">
        <f t="shared" si="70"/>
        <v>1</v>
      </c>
      <c r="AB101" s="2">
        <f t="shared" si="71"/>
        <v>0</v>
      </c>
      <c r="AC101" s="2">
        <f t="shared" si="72"/>
        <v>0</v>
      </c>
      <c r="AD101">
        <v>2000</v>
      </c>
      <c r="AE101">
        <v>3000</v>
      </c>
      <c r="AF101">
        <v>1000</v>
      </c>
      <c r="AG101" s="4">
        <v>500</v>
      </c>
      <c r="AH101" s="4">
        <f t="shared" si="73"/>
        <v>500</v>
      </c>
      <c r="AI101" s="2">
        <v>300</v>
      </c>
      <c r="AJ101" s="2">
        <v>1</v>
      </c>
      <c r="AK101" s="2">
        <v>1</v>
      </c>
      <c r="AL101" s="3">
        <v>0</v>
      </c>
      <c r="AM101" s="3">
        <v>0</v>
      </c>
      <c r="AN101" s="2">
        <f t="shared" si="74"/>
        <v>1</v>
      </c>
      <c r="AO101" s="2">
        <f t="shared" si="75"/>
        <v>0</v>
      </c>
      <c r="AP101" s="2">
        <f t="shared" si="76"/>
        <v>0</v>
      </c>
      <c r="AQ101" s="2">
        <f t="shared" si="77"/>
        <v>1</v>
      </c>
      <c r="AR101" s="2">
        <f t="shared" si="78"/>
        <v>0</v>
      </c>
      <c r="AS101" s="2">
        <f t="shared" si="79"/>
        <v>0</v>
      </c>
      <c r="AT101">
        <v>1000</v>
      </c>
      <c r="AU101">
        <v>1000</v>
      </c>
      <c r="AV101">
        <v>0</v>
      </c>
      <c r="AW101">
        <v>7</v>
      </c>
      <c r="AX101">
        <v>2</v>
      </c>
      <c r="AY101" s="1">
        <v>1</v>
      </c>
      <c r="AZ101">
        <v>0</v>
      </c>
      <c r="BA101">
        <v>3500</v>
      </c>
      <c r="BB101">
        <v>10000</v>
      </c>
      <c r="BC101">
        <v>10000</v>
      </c>
      <c r="BD101">
        <v>4</v>
      </c>
      <c r="BE101" t="s">
        <v>227</v>
      </c>
      <c r="BF101">
        <v>24</v>
      </c>
      <c r="BG101">
        <v>5</v>
      </c>
      <c r="BH101">
        <v>56</v>
      </c>
      <c r="BI101">
        <v>2</v>
      </c>
      <c r="BJ101">
        <v>1</v>
      </c>
      <c r="BK101">
        <v>3</v>
      </c>
      <c r="BL101">
        <v>4000</v>
      </c>
      <c r="BM101" t="s">
        <v>226</v>
      </c>
      <c r="BN101">
        <v>0</v>
      </c>
      <c r="BP101">
        <v>2</v>
      </c>
      <c r="BQ101">
        <v>0</v>
      </c>
      <c r="BS101">
        <v>1</v>
      </c>
      <c r="BT101">
        <v>60</v>
      </c>
      <c r="BU101">
        <v>0</v>
      </c>
      <c r="BV101">
        <v>2</v>
      </c>
      <c r="BW101">
        <v>2</v>
      </c>
      <c r="BY101">
        <v>0</v>
      </c>
      <c r="BZ101">
        <v>0</v>
      </c>
      <c r="CA101">
        <v>5</v>
      </c>
      <c r="CB101">
        <v>22</v>
      </c>
      <c r="CC101">
        <v>3</v>
      </c>
      <c r="CD101">
        <v>3</v>
      </c>
      <c r="CE101">
        <v>15</v>
      </c>
      <c r="CI101" t="s">
        <v>104</v>
      </c>
      <c r="CJ101" t="s">
        <v>225</v>
      </c>
      <c r="CK101">
        <v>0</v>
      </c>
      <c r="CM101" t="s">
        <v>50</v>
      </c>
      <c r="CO101">
        <v>0</v>
      </c>
      <c r="CX101">
        <v>1</v>
      </c>
      <c r="CY101">
        <v>1</v>
      </c>
      <c r="CZ101">
        <v>1</v>
      </c>
      <c r="DA101">
        <v>1</v>
      </c>
      <c r="DB101">
        <v>1997</v>
      </c>
      <c r="DC101">
        <v>2</v>
      </c>
      <c r="DD101">
        <v>2</v>
      </c>
      <c r="DE101">
        <v>0</v>
      </c>
      <c r="DF101">
        <v>0</v>
      </c>
      <c r="DG101">
        <v>1</v>
      </c>
      <c r="DH101" t="s">
        <v>224</v>
      </c>
      <c r="DI101">
        <f t="shared" si="80"/>
        <v>0</v>
      </c>
      <c r="DJ101">
        <f t="shared" si="81"/>
        <v>0</v>
      </c>
      <c r="DK101">
        <f t="shared" si="82"/>
        <v>0</v>
      </c>
      <c r="DL101">
        <f t="shared" si="83"/>
        <v>0</v>
      </c>
      <c r="DM101">
        <f t="shared" si="84"/>
        <v>0</v>
      </c>
      <c r="DN101">
        <f t="shared" si="85"/>
        <v>0</v>
      </c>
      <c r="DO101">
        <f t="shared" si="86"/>
        <v>0</v>
      </c>
      <c r="DP101">
        <f t="shared" si="87"/>
        <v>0</v>
      </c>
      <c r="DQ101">
        <v>1</v>
      </c>
      <c r="DS101">
        <v>0</v>
      </c>
    </row>
    <row r="102" spans="1:123" x14ac:dyDescent="0.25">
      <c r="A102">
        <v>4</v>
      </c>
      <c r="B102" s="5">
        <v>25</v>
      </c>
      <c r="C102" t="s">
        <v>6</v>
      </c>
      <c r="D102">
        <v>8</v>
      </c>
      <c r="E102">
        <v>10</v>
      </c>
      <c r="F102">
        <v>22</v>
      </c>
      <c r="G102">
        <v>12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2</v>
      </c>
      <c r="O102">
        <v>2500</v>
      </c>
      <c r="P102">
        <v>1</v>
      </c>
      <c r="Q102" s="4">
        <v>500</v>
      </c>
      <c r="R102" s="2">
        <f t="shared" si="66"/>
        <v>500</v>
      </c>
      <c r="S102" s="2">
        <v>400</v>
      </c>
      <c r="T102" s="2">
        <v>1</v>
      </c>
      <c r="U102" s="2">
        <v>1</v>
      </c>
      <c r="V102" s="2">
        <v>1</v>
      </c>
      <c r="W102" s="2">
        <v>1</v>
      </c>
      <c r="X102" s="2">
        <f t="shared" si="67"/>
        <v>0</v>
      </c>
      <c r="Y102" s="2">
        <f t="shared" si="68"/>
        <v>0</v>
      </c>
      <c r="Z102" s="2">
        <f t="shared" si="69"/>
        <v>1</v>
      </c>
      <c r="AA102" s="2">
        <f t="shared" si="70"/>
        <v>0</v>
      </c>
      <c r="AB102" s="2">
        <f t="shared" si="71"/>
        <v>0</v>
      </c>
      <c r="AC102" s="2">
        <f t="shared" si="72"/>
        <v>0</v>
      </c>
      <c r="AD102">
        <v>1000</v>
      </c>
      <c r="AE102">
        <v>1000</v>
      </c>
      <c r="AF102">
        <v>3000</v>
      </c>
      <c r="AG102" s="4">
        <v>500</v>
      </c>
      <c r="AH102" s="4">
        <f t="shared" si="73"/>
        <v>500</v>
      </c>
      <c r="AI102" s="2">
        <v>500</v>
      </c>
      <c r="AJ102" s="2">
        <v>1</v>
      </c>
      <c r="AK102" s="2">
        <v>1</v>
      </c>
      <c r="AL102" s="3">
        <v>1</v>
      </c>
      <c r="AM102" s="3">
        <v>1</v>
      </c>
      <c r="AN102" s="2">
        <f t="shared" si="74"/>
        <v>0</v>
      </c>
      <c r="AO102" s="2">
        <f t="shared" si="75"/>
        <v>0</v>
      </c>
      <c r="AP102" s="2">
        <f t="shared" si="76"/>
        <v>1</v>
      </c>
      <c r="AQ102" s="2">
        <f t="shared" si="77"/>
        <v>0</v>
      </c>
      <c r="AR102" s="2">
        <f t="shared" si="78"/>
        <v>0</v>
      </c>
      <c r="AS102" s="2">
        <f t="shared" si="79"/>
        <v>0</v>
      </c>
      <c r="AT102">
        <v>1000</v>
      </c>
      <c r="AU102">
        <v>1000</v>
      </c>
      <c r="AV102">
        <v>0</v>
      </c>
      <c r="AW102">
        <v>8</v>
      </c>
      <c r="AX102">
        <v>1</v>
      </c>
      <c r="AY102" s="1">
        <v>1</v>
      </c>
      <c r="AZ102">
        <v>0</v>
      </c>
      <c r="BA102">
        <v>4000</v>
      </c>
      <c r="BB102">
        <v>11400</v>
      </c>
      <c r="BC102">
        <v>12000</v>
      </c>
      <c r="BD102">
        <v>4</v>
      </c>
      <c r="BE102" t="s">
        <v>223</v>
      </c>
      <c r="BF102">
        <v>17</v>
      </c>
      <c r="BG102">
        <v>4.3</v>
      </c>
      <c r="BH102">
        <v>50</v>
      </c>
      <c r="BI102">
        <v>1</v>
      </c>
      <c r="BJ102">
        <v>1</v>
      </c>
      <c r="BK102">
        <v>3</v>
      </c>
      <c r="BL102">
        <v>1000</v>
      </c>
      <c r="BM102" t="s">
        <v>4</v>
      </c>
      <c r="BN102">
        <v>0</v>
      </c>
      <c r="BP102">
        <v>2</v>
      </c>
      <c r="BQ102">
        <v>0</v>
      </c>
      <c r="BS102">
        <v>1</v>
      </c>
      <c r="BT102">
        <v>25</v>
      </c>
      <c r="BU102">
        <v>0</v>
      </c>
      <c r="BV102">
        <v>3</v>
      </c>
      <c r="BW102">
        <v>2</v>
      </c>
      <c r="BY102">
        <v>0</v>
      </c>
      <c r="BZ102">
        <v>0</v>
      </c>
      <c r="CA102">
        <v>4</v>
      </c>
      <c r="CB102">
        <v>15</v>
      </c>
      <c r="CC102">
        <v>2</v>
      </c>
      <c r="CD102">
        <v>3</v>
      </c>
      <c r="CE102">
        <v>2</v>
      </c>
      <c r="CI102" t="s">
        <v>104</v>
      </c>
      <c r="CJ102" t="s">
        <v>103</v>
      </c>
      <c r="CK102">
        <v>0</v>
      </c>
      <c r="CM102">
        <v>0</v>
      </c>
      <c r="CO102">
        <v>1</v>
      </c>
      <c r="CP102">
        <v>1997</v>
      </c>
      <c r="CQ102" t="s">
        <v>222</v>
      </c>
      <c r="CX102">
        <v>1</v>
      </c>
      <c r="CY102">
        <v>1</v>
      </c>
      <c r="CZ102">
        <v>1</v>
      </c>
      <c r="DA102">
        <v>1</v>
      </c>
      <c r="DB102">
        <v>1998</v>
      </c>
      <c r="DC102">
        <v>2</v>
      </c>
      <c r="DD102">
        <v>2</v>
      </c>
      <c r="DE102">
        <v>0</v>
      </c>
      <c r="DF102">
        <v>0</v>
      </c>
      <c r="DG102">
        <v>1</v>
      </c>
      <c r="DH102">
        <v>1</v>
      </c>
      <c r="DI102">
        <f t="shared" si="80"/>
        <v>0</v>
      </c>
      <c r="DJ102">
        <f t="shared" si="81"/>
        <v>0</v>
      </c>
      <c r="DK102">
        <f t="shared" si="82"/>
        <v>0</v>
      </c>
      <c r="DL102">
        <f t="shared" si="83"/>
        <v>0</v>
      </c>
      <c r="DM102">
        <f t="shared" si="84"/>
        <v>1</v>
      </c>
      <c r="DN102">
        <f t="shared" si="85"/>
        <v>1</v>
      </c>
      <c r="DO102">
        <f t="shared" si="86"/>
        <v>0</v>
      </c>
      <c r="DP102">
        <f t="shared" si="87"/>
        <v>0</v>
      </c>
      <c r="DQ102">
        <v>1</v>
      </c>
      <c r="DS102">
        <v>0</v>
      </c>
    </row>
    <row r="103" spans="1:123" x14ac:dyDescent="0.25">
      <c r="A103">
        <v>4</v>
      </c>
      <c r="B103" s="5">
        <v>26</v>
      </c>
      <c r="C103" t="s">
        <v>6</v>
      </c>
      <c r="D103">
        <v>8</v>
      </c>
      <c r="E103">
        <v>1</v>
      </c>
      <c r="F103">
        <v>23</v>
      </c>
      <c r="G103">
        <v>13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O103">
        <v>2500</v>
      </c>
      <c r="P103">
        <v>2</v>
      </c>
      <c r="Q103" s="4">
        <v>500</v>
      </c>
      <c r="R103" s="2">
        <f t="shared" si="66"/>
        <v>500</v>
      </c>
      <c r="S103" s="2">
        <v>500</v>
      </c>
      <c r="T103" s="2">
        <v>1</v>
      </c>
      <c r="U103" s="2">
        <v>1</v>
      </c>
      <c r="V103" s="2">
        <v>1</v>
      </c>
      <c r="W103" s="2">
        <v>1</v>
      </c>
      <c r="X103" s="2">
        <f t="shared" si="67"/>
        <v>0</v>
      </c>
      <c r="Y103" s="2">
        <f t="shared" si="68"/>
        <v>0</v>
      </c>
      <c r="Z103" s="2">
        <f t="shared" si="69"/>
        <v>1</v>
      </c>
      <c r="AA103" s="2">
        <f t="shared" si="70"/>
        <v>0</v>
      </c>
      <c r="AB103" s="2">
        <f t="shared" si="71"/>
        <v>0</v>
      </c>
      <c r="AC103" s="2">
        <f t="shared" si="72"/>
        <v>0</v>
      </c>
      <c r="AD103">
        <v>1000</v>
      </c>
      <c r="AE103">
        <v>1000</v>
      </c>
      <c r="AF103">
        <v>1000</v>
      </c>
      <c r="AG103" s="4">
        <v>500</v>
      </c>
      <c r="AH103" s="4">
        <f t="shared" si="73"/>
        <v>500</v>
      </c>
      <c r="AI103" s="2">
        <v>500</v>
      </c>
      <c r="AJ103" s="2">
        <v>1</v>
      </c>
      <c r="AK103" s="2">
        <v>1</v>
      </c>
      <c r="AL103" s="3">
        <v>1</v>
      </c>
      <c r="AM103" s="3">
        <v>1</v>
      </c>
      <c r="AN103" s="2">
        <f t="shared" si="74"/>
        <v>0</v>
      </c>
      <c r="AO103" s="2">
        <f t="shared" si="75"/>
        <v>0</v>
      </c>
      <c r="AP103" s="2">
        <f t="shared" si="76"/>
        <v>1</v>
      </c>
      <c r="AQ103" s="2">
        <f t="shared" si="77"/>
        <v>0</v>
      </c>
      <c r="AR103" s="2">
        <f t="shared" si="78"/>
        <v>0</v>
      </c>
      <c r="AS103" s="2">
        <f t="shared" si="79"/>
        <v>0</v>
      </c>
      <c r="AT103">
        <v>1000</v>
      </c>
      <c r="AU103">
        <v>1000</v>
      </c>
      <c r="AV103">
        <v>0</v>
      </c>
      <c r="AW103">
        <v>5</v>
      </c>
      <c r="AX103">
        <v>4</v>
      </c>
      <c r="AY103" s="1">
        <v>1</v>
      </c>
      <c r="AZ103">
        <v>0</v>
      </c>
      <c r="BA103">
        <v>2500</v>
      </c>
      <c r="BB103">
        <v>8000</v>
      </c>
      <c r="BC103">
        <v>8000</v>
      </c>
      <c r="BD103">
        <v>4</v>
      </c>
      <c r="BE103" t="s">
        <v>221</v>
      </c>
      <c r="BF103">
        <v>18</v>
      </c>
      <c r="BG103">
        <v>5.6</v>
      </c>
      <c r="BH103">
        <v>50</v>
      </c>
      <c r="BI103">
        <v>2</v>
      </c>
      <c r="BJ103">
        <v>1</v>
      </c>
      <c r="BK103">
        <v>3</v>
      </c>
      <c r="BL103">
        <v>20000</v>
      </c>
      <c r="BM103" t="s">
        <v>47</v>
      </c>
      <c r="BN103">
        <v>0</v>
      </c>
      <c r="BP103">
        <v>2</v>
      </c>
      <c r="BQ103">
        <v>0</v>
      </c>
      <c r="BS103">
        <v>1</v>
      </c>
      <c r="BT103">
        <v>90</v>
      </c>
      <c r="BU103">
        <v>1</v>
      </c>
      <c r="BV103">
        <v>1</v>
      </c>
      <c r="BW103">
        <v>2</v>
      </c>
      <c r="BY103">
        <v>0</v>
      </c>
      <c r="BZ103">
        <v>0</v>
      </c>
      <c r="CA103">
        <v>4</v>
      </c>
      <c r="CB103">
        <v>12</v>
      </c>
      <c r="CC103">
        <v>0</v>
      </c>
      <c r="CD103">
        <v>5</v>
      </c>
      <c r="CE103">
        <v>2</v>
      </c>
      <c r="CI103" t="s">
        <v>104</v>
      </c>
      <c r="CJ103" t="s">
        <v>78</v>
      </c>
      <c r="CK103">
        <v>0</v>
      </c>
      <c r="CM103">
        <v>0</v>
      </c>
      <c r="CO103">
        <v>1</v>
      </c>
      <c r="CP103">
        <v>1997</v>
      </c>
      <c r="CQ103" t="s">
        <v>68</v>
      </c>
      <c r="CX103">
        <v>1</v>
      </c>
      <c r="CY103">
        <v>0</v>
      </c>
      <c r="CZ103">
        <v>0</v>
      </c>
      <c r="DA103">
        <v>0</v>
      </c>
      <c r="DC103">
        <v>2</v>
      </c>
      <c r="DD103">
        <v>2</v>
      </c>
      <c r="DE103">
        <v>0</v>
      </c>
      <c r="DF103">
        <v>0</v>
      </c>
      <c r="DG103">
        <v>1</v>
      </c>
      <c r="DH103">
        <v>1</v>
      </c>
      <c r="DI103">
        <f t="shared" si="80"/>
        <v>0</v>
      </c>
      <c r="DJ103">
        <f t="shared" si="81"/>
        <v>0</v>
      </c>
      <c r="DK103">
        <f t="shared" si="82"/>
        <v>0</v>
      </c>
      <c r="DL103">
        <f t="shared" si="83"/>
        <v>0</v>
      </c>
      <c r="DM103">
        <f t="shared" si="84"/>
        <v>1</v>
      </c>
      <c r="DN103">
        <f t="shared" si="85"/>
        <v>1</v>
      </c>
      <c r="DO103">
        <f t="shared" si="86"/>
        <v>0</v>
      </c>
      <c r="DP103">
        <f t="shared" si="87"/>
        <v>0</v>
      </c>
      <c r="DQ103">
        <v>1</v>
      </c>
      <c r="DS103">
        <v>0</v>
      </c>
    </row>
    <row r="104" spans="1:123" x14ac:dyDescent="0.25">
      <c r="A104">
        <v>5</v>
      </c>
      <c r="B104" s="5">
        <v>1</v>
      </c>
      <c r="C104" t="s">
        <v>6</v>
      </c>
      <c r="D104">
        <v>10</v>
      </c>
      <c r="E104">
        <v>11</v>
      </c>
      <c r="F104">
        <v>2</v>
      </c>
      <c r="G104">
        <v>10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7</v>
      </c>
      <c r="O104">
        <v>3000</v>
      </c>
      <c r="P104">
        <v>2</v>
      </c>
      <c r="Q104" s="4">
        <v>500</v>
      </c>
      <c r="R104" s="2">
        <f t="shared" si="66"/>
        <v>500</v>
      </c>
      <c r="S104" s="2">
        <v>500</v>
      </c>
      <c r="T104" s="2">
        <v>1</v>
      </c>
      <c r="U104" s="2">
        <v>1</v>
      </c>
      <c r="V104" s="2">
        <v>1</v>
      </c>
      <c r="W104" s="2">
        <v>1</v>
      </c>
      <c r="X104" s="2">
        <f t="shared" si="67"/>
        <v>0</v>
      </c>
      <c r="Y104" s="2">
        <f t="shared" si="68"/>
        <v>0</v>
      </c>
      <c r="Z104" s="2">
        <f t="shared" si="69"/>
        <v>1</v>
      </c>
      <c r="AA104" s="2">
        <f t="shared" si="70"/>
        <v>0</v>
      </c>
      <c r="AB104" s="2">
        <f t="shared" si="71"/>
        <v>0</v>
      </c>
      <c r="AC104" s="2">
        <f t="shared" si="72"/>
        <v>0</v>
      </c>
      <c r="AD104">
        <v>1000</v>
      </c>
      <c r="AE104">
        <v>1000</v>
      </c>
      <c r="AF104">
        <v>1000</v>
      </c>
      <c r="AG104" s="4">
        <v>500</v>
      </c>
      <c r="AH104" s="4">
        <f t="shared" si="73"/>
        <v>500</v>
      </c>
      <c r="AI104" s="2">
        <v>500</v>
      </c>
      <c r="AJ104" s="2">
        <v>1</v>
      </c>
      <c r="AK104" s="2">
        <v>1</v>
      </c>
      <c r="AL104" s="3">
        <v>1</v>
      </c>
      <c r="AM104" s="3">
        <v>1</v>
      </c>
      <c r="AN104" s="2">
        <f t="shared" si="74"/>
        <v>0</v>
      </c>
      <c r="AO104" s="2">
        <f t="shared" si="75"/>
        <v>0</v>
      </c>
      <c r="AP104" s="2">
        <f t="shared" si="76"/>
        <v>1</v>
      </c>
      <c r="AQ104" s="2">
        <f t="shared" si="77"/>
        <v>0</v>
      </c>
      <c r="AR104" s="2">
        <f t="shared" si="78"/>
        <v>0</v>
      </c>
      <c r="AS104" s="2">
        <f t="shared" si="79"/>
        <v>0</v>
      </c>
      <c r="AT104">
        <v>1000</v>
      </c>
      <c r="AU104">
        <v>1000</v>
      </c>
      <c r="AV104">
        <v>1000</v>
      </c>
      <c r="AW104">
        <v>5</v>
      </c>
      <c r="AX104">
        <v>4</v>
      </c>
      <c r="AY104" s="1">
        <v>1</v>
      </c>
      <c r="AZ104">
        <v>1</v>
      </c>
      <c r="BA104">
        <v>0</v>
      </c>
      <c r="BB104">
        <v>8500</v>
      </c>
      <c r="BC104">
        <v>9000</v>
      </c>
      <c r="BD104">
        <v>5</v>
      </c>
      <c r="BE104" t="s">
        <v>220</v>
      </c>
      <c r="BF104">
        <v>20</v>
      </c>
      <c r="BG104">
        <v>5</v>
      </c>
      <c r="BH104">
        <v>50</v>
      </c>
      <c r="BI104">
        <v>2</v>
      </c>
      <c r="BJ104">
        <v>1</v>
      </c>
      <c r="BK104">
        <v>3</v>
      </c>
      <c r="BL104">
        <v>0</v>
      </c>
      <c r="BM104" t="s">
        <v>4</v>
      </c>
      <c r="BN104">
        <v>0</v>
      </c>
      <c r="BP104">
        <v>2</v>
      </c>
      <c r="BQ104">
        <v>1</v>
      </c>
      <c r="BS104">
        <v>1</v>
      </c>
      <c r="BT104">
        <v>90</v>
      </c>
      <c r="BU104">
        <v>0</v>
      </c>
      <c r="BV104">
        <v>4</v>
      </c>
      <c r="BW104">
        <v>10</v>
      </c>
      <c r="BX104" t="s">
        <v>15</v>
      </c>
      <c r="BY104">
        <v>0</v>
      </c>
      <c r="BZ104">
        <v>0</v>
      </c>
      <c r="CA104">
        <v>4</v>
      </c>
      <c r="CB104">
        <v>18</v>
      </c>
      <c r="CC104">
        <v>10</v>
      </c>
      <c r="CD104">
        <v>3</v>
      </c>
      <c r="CE104">
        <v>5</v>
      </c>
      <c r="CF104">
        <v>3</v>
      </c>
      <c r="CG104">
        <v>3</v>
      </c>
      <c r="CH104">
        <v>2</v>
      </c>
      <c r="CI104" t="s">
        <v>2</v>
      </c>
      <c r="CJ104" t="s">
        <v>9</v>
      </c>
      <c r="CK104">
        <v>0</v>
      </c>
      <c r="CM104">
        <v>0</v>
      </c>
      <c r="CN104">
        <v>2</v>
      </c>
      <c r="CO104">
        <v>1</v>
      </c>
      <c r="CP104">
        <v>1998</v>
      </c>
      <c r="CQ104" t="s">
        <v>197</v>
      </c>
      <c r="CX104">
        <v>1</v>
      </c>
      <c r="CY104">
        <v>0</v>
      </c>
      <c r="CZ104">
        <v>1</v>
      </c>
      <c r="DA104">
        <v>1</v>
      </c>
      <c r="DB104">
        <v>1998</v>
      </c>
      <c r="DC104">
        <v>2</v>
      </c>
      <c r="DD104">
        <v>2</v>
      </c>
      <c r="DE104">
        <v>0</v>
      </c>
      <c r="DF104">
        <v>0</v>
      </c>
      <c r="DG104">
        <v>1</v>
      </c>
      <c r="DH104" t="s">
        <v>219</v>
      </c>
      <c r="DI104">
        <f t="shared" si="80"/>
        <v>0</v>
      </c>
      <c r="DJ104">
        <f t="shared" si="81"/>
        <v>0</v>
      </c>
      <c r="DK104">
        <f t="shared" si="82"/>
        <v>0</v>
      </c>
      <c r="DL104">
        <f t="shared" si="83"/>
        <v>0</v>
      </c>
      <c r="DM104">
        <f t="shared" si="84"/>
        <v>0</v>
      </c>
      <c r="DN104">
        <f t="shared" si="85"/>
        <v>0</v>
      </c>
      <c r="DO104">
        <f t="shared" si="86"/>
        <v>0</v>
      </c>
      <c r="DP104">
        <f t="shared" si="87"/>
        <v>0</v>
      </c>
      <c r="DQ104">
        <v>1</v>
      </c>
      <c r="DS104">
        <v>1</v>
      </c>
    </row>
    <row r="105" spans="1:123" x14ac:dyDescent="0.25">
      <c r="A105">
        <v>5</v>
      </c>
      <c r="B105" s="5">
        <v>2</v>
      </c>
      <c r="C105" t="s">
        <v>12</v>
      </c>
      <c r="D105">
        <v>9</v>
      </c>
      <c r="E105">
        <v>12</v>
      </c>
      <c r="F105">
        <v>1</v>
      </c>
      <c r="G105">
        <v>11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7</v>
      </c>
      <c r="O105">
        <v>3000</v>
      </c>
      <c r="P105">
        <v>2</v>
      </c>
      <c r="Q105" s="4">
        <v>500</v>
      </c>
      <c r="R105" s="2">
        <f t="shared" si="66"/>
        <v>500</v>
      </c>
      <c r="S105" s="2">
        <v>500</v>
      </c>
      <c r="T105" s="2">
        <v>1</v>
      </c>
      <c r="U105" s="2">
        <v>1</v>
      </c>
      <c r="V105" s="2">
        <v>0</v>
      </c>
      <c r="W105" s="2">
        <v>0</v>
      </c>
      <c r="X105" s="2">
        <f t="shared" si="67"/>
        <v>1</v>
      </c>
      <c r="Y105" s="2">
        <f t="shared" si="68"/>
        <v>0</v>
      </c>
      <c r="Z105" s="2">
        <f t="shared" si="69"/>
        <v>0</v>
      </c>
      <c r="AA105" s="2">
        <f t="shared" si="70"/>
        <v>1</v>
      </c>
      <c r="AB105" s="2">
        <f t="shared" si="71"/>
        <v>0</v>
      </c>
      <c r="AC105" s="2">
        <f t="shared" si="72"/>
        <v>0</v>
      </c>
      <c r="AD105">
        <v>2000</v>
      </c>
      <c r="AE105">
        <v>3000</v>
      </c>
      <c r="AF105">
        <v>1000</v>
      </c>
      <c r="AG105" s="4">
        <v>500</v>
      </c>
      <c r="AH105" s="4">
        <f t="shared" si="73"/>
        <v>500</v>
      </c>
      <c r="AI105" s="2">
        <v>500</v>
      </c>
      <c r="AJ105" s="2">
        <v>1</v>
      </c>
      <c r="AK105" s="2">
        <v>1</v>
      </c>
      <c r="AL105" s="3">
        <v>1</v>
      </c>
      <c r="AM105" s="3">
        <v>1</v>
      </c>
      <c r="AN105" s="2">
        <f t="shared" si="74"/>
        <v>0</v>
      </c>
      <c r="AO105" s="2">
        <f t="shared" si="75"/>
        <v>0</v>
      </c>
      <c r="AP105" s="2">
        <f t="shared" si="76"/>
        <v>1</v>
      </c>
      <c r="AQ105" s="2">
        <f t="shared" si="77"/>
        <v>0</v>
      </c>
      <c r="AR105" s="2">
        <f t="shared" si="78"/>
        <v>0</v>
      </c>
      <c r="AS105" s="2">
        <f t="shared" si="79"/>
        <v>0</v>
      </c>
      <c r="AT105">
        <v>1000</v>
      </c>
      <c r="AU105">
        <v>1000</v>
      </c>
      <c r="AV105">
        <v>1000</v>
      </c>
      <c r="AW105">
        <v>8</v>
      </c>
      <c r="AX105">
        <v>1</v>
      </c>
      <c r="AY105" s="1">
        <v>1</v>
      </c>
      <c r="AZ105">
        <v>1</v>
      </c>
      <c r="BA105">
        <v>12000</v>
      </c>
      <c r="BB105">
        <v>21500</v>
      </c>
      <c r="BC105">
        <v>22000</v>
      </c>
      <c r="BD105">
        <v>5</v>
      </c>
      <c r="BE105" t="s">
        <v>218</v>
      </c>
      <c r="BF105">
        <v>20</v>
      </c>
      <c r="BG105">
        <v>6</v>
      </c>
      <c r="BH105">
        <v>56</v>
      </c>
      <c r="BI105">
        <v>2</v>
      </c>
      <c r="BJ105">
        <v>1</v>
      </c>
      <c r="BK105">
        <v>2</v>
      </c>
      <c r="BL105" s="16">
        <v>0</v>
      </c>
      <c r="BM105" t="s">
        <v>4</v>
      </c>
      <c r="BN105">
        <v>0</v>
      </c>
      <c r="BP105">
        <v>2</v>
      </c>
      <c r="BQ105">
        <v>0</v>
      </c>
      <c r="BS105">
        <v>1</v>
      </c>
      <c r="BT105">
        <v>75</v>
      </c>
      <c r="BU105">
        <v>0</v>
      </c>
      <c r="BV105">
        <v>4</v>
      </c>
      <c r="BW105">
        <v>4</v>
      </c>
      <c r="BX105" t="s">
        <v>10</v>
      </c>
      <c r="BY105">
        <v>0</v>
      </c>
      <c r="BZ105">
        <v>0</v>
      </c>
      <c r="CA105">
        <v>5</v>
      </c>
      <c r="CB105">
        <v>25</v>
      </c>
      <c r="CC105">
        <v>20</v>
      </c>
      <c r="CD105">
        <v>5</v>
      </c>
      <c r="CE105">
        <v>0</v>
      </c>
      <c r="CF105">
        <v>3</v>
      </c>
      <c r="CG105">
        <v>1</v>
      </c>
      <c r="CH105">
        <v>1</v>
      </c>
      <c r="CI105" t="s">
        <v>104</v>
      </c>
      <c r="CJ105" t="s">
        <v>22</v>
      </c>
      <c r="CK105">
        <v>0</v>
      </c>
      <c r="CM105">
        <v>0</v>
      </c>
      <c r="CO105">
        <v>1</v>
      </c>
      <c r="CP105">
        <v>1999</v>
      </c>
      <c r="CQ105" t="s">
        <v>217</v>
      </c>
      <c r="CX105">
        <v>1</v>
      </c>
      <c r="CY105">
        <v>0</v>
      </c>
      <c r="CZ105">
        <v>1</v>
      </c>
      <c r="DA105">
        <v>1</v>
      </c>
      <c r="DB105">
        <v>1999</v>
      </c>
      <c r="DC105">
        <v>2</v>
      </c>
      <c r="DE105">
        <v>0</v>
      </c>
      <c r="DF105">
        <v>0</v>
      </c>
      <c r="DG105">
        <v>0</v>
      </c>
      <c r="DI105">
        <f t="shared" si="80"/>
        <v>0</v>
      </c>
      <c r="DJ105">
        <f t="shared" si="81"/>
        <v>0</v>
      </c>
      <c r="DK105">
        <f t="shared" si="82"/>
        <v>0</v>
      </c>
      <c r="DL105">
        <f t="shared" si="83"/>
        <v>0</v>
      </c>
      <c r="DM105">
        <f t="shared" si="84"/>
        <v>0</v>
      </c>
      <c r="DN105">
        <f t="shared" si="85"/>
        <v>0</v>
      </c>
      <c r="DO105">
        <f t="shared" si="86"/>
        <v>0</v>
      </c>
      <c r="DP105">
        <f t="shared" si="87"/>
        <v>0</v>
      </c>
      <c r="DQ105">
        <v>1</v>
      </c>
      <c r="DS105">
        <v>1</v>
      </c>
    </row>
    <row r="106" spans="1:123" x14ac:dyDescent="0.25">
      <c r="A106">
        <v>5</v>
      </c>
      <c r="B106" s="5">
        <v>3</v>
      </c>
      <c r="C106" t="s">
        <v>6</v>
      </c>
      <c r="D106">
        <v>10</v>
      </c>
      <c r="E106">
        <v>13</v>
      </c>
      <c r="F106">
        <v>5</v>
      </c>
      <c r="G106">
        <v>12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</v>
      </c>
      <c r="O106">
        <v>3000</v>
      </c>
      <c r="P106">
        <v>2</v>
      </c>
      <c r="Q106" s="4">
        <v>500</v>
      </c>
      <c r="R106" s="2">
        <f t="shared" si="66"/>
        <v>500</v>
      </c>
      <c r="S106" s="2">
        <v>500</v>
      </c>
      <c r="T106" s="2">
        <v>1</v>
      </c>
      <c r="U106" s="2">
        <v>1</v>
      </c>
      <c r="V106" s="2">
        <v>1</v>
      </c>
      <c r="W106" s="2">
        <v>0</v>
      </c>
      <c r="X106" s="2">
        <f t="shared" si="67"/>
        <v>1</v>
      </c>
      <c r="Y106" s="2">
        <f t="shared" si="68"/>
        <v>0</v>
      </c>
      <c r="Z106" s="2">
        <f t="shared" si="69"/>
        <v>0</v>
      </c>
      <c r="AA106" s="2">
        <f t="shared" si="70"/>
        <v>0</v>
      </c>
      <c r="AB106" s="2">
        <f t="shared" si="71"/>
        <v>0</v>
      </c>
      <c r="AC106" s="2">
        <f t="shared" si="72"/>
        <v>0</v>
      </c>
      <c r="AD106">
        <v>1000</v>
      </c>
      <c r="AE106">
        <v>1000</v>
      </c>
      <c r="AF106">
        <v>3000</v>
      </c>
      <c r="AG106" s="4">
        <v>500</v>
      </c>
      <c r="AH106" s="4">
        <f t="shared" si="73"/>
        <v>500</v>
      </c>
      <c r="AI106" s="2">
        <v>500</v>
      </c>
      <c r="AJ106" s="2">
        <v>1</v>
      </c>
      <c r="AK106" s="2">
        <v>1</v>
      </c>
      <c r="AL106" s="3">
        <v>1</v>
      </c>
      <c r="AM106" s="3">
        <v>0</v>
      </c>
      <c r="AN106" s="2">
        <f t="shared" si="74"/>
        <v>1</v>
      </c>
      <c r="AO106" s="2">
        <f t="shared" si="75"/>
        <v>0</v>
      </c>
      <c r="AP106" s="2">
        <f t="shared" si="76"/>
        <v>0</v>
      </c>
      <c r="AQ106" s="2">
        <f t="shared" si="77"/>
        <v>0</v>
      </c>
      <c r="AR106" s="2">
        <f t="shared" si="78"/>
        <v>0</v>
      </c>
      <c r="AS106" s="2">
        <f t="shared" si="79"/>
        <v>0</v>
      </c>
      <c r="AT106">
        <v>1000</v>
      </c>
      <c r="AU106">
        <v>1000</v>
      </c>
      <c r="AV106">
        <v>1000</v>
      </c>
      <c r="AW106">
        <v>6</v>
      </c>
      <c r="AX106">
        <v>3</v>
      </c>
      <c r="AY106" s="1">
        <v>1</v>
      </c>
      <c r="AZ106">
        <v>1</v>
      </c>
      <c r="BA106">
        <v>3000</v>
      </c>
      <c r="BB106">
        <v>13500</v>
      </c>
      <c r="BC106">
        <v>14000</v>
      </c>
      <c r="BD106">
        <v>5</v>
      </c>
      <c r="BE106" t="s">
        <v>216</v>
      </c>
      <c r="BF106">
        <v>18</v>
      </c>
      <c r="BG106">
        <v>6</v>
      </c>
      <c r="BH106">
        <v>46</v>
      </c>
      <c r="BI106">
        <v>2</v>
      </c>
      <c r="BJ106">
        <v>1</v>
      </c>
      <c r="BK106">
        <v>3</v>
      </c>
      <c r="BL106" s="16">
        <v>0</v>
      </c>
      <c r="BM106" t="s">
        <v>47</v>
      </c>
      <c r="BN106">
        <v>0</v>
      </c>
      <c r="BP106">
        <v>2</v>
      </c>
      <c r="BQ106">
        <v>1</v>
      </c>
      <c r="BS106">
        <v>1</v>
      </c>
      <c r="BT106">
        <v>90</v>
      </c>
      <c r="BU106">
        <v>0</v>
      </c>
      <c r="BV106">
        <v>4</v>
      </c>
      <c r="BW106">
        <v>4</v>
      </c>
      <c r="BX106" t="s">
        <v>15</v>
      </c>
      <c r="BY106">
        <v>0</v>
      </c>
      <c r="BZ106">
        <v>0</v>
      </c>
      <c r="CA106">
        <v>5</v>
      </c>
      <c r="CB106">
        <v>16</v>
      </c>
      <c r="CC106">
        <v>2</v>
      </c>
      <c r="CD106">
        <v>3</v>
      </c>
      <c r="CE106">
        <v>11</v>
      </c>
      <c r="CF106">
        <v>1</v>
      </c>
      <c r="CG106">
        <v>1</v>
      </c>
      <c r="CH106">
        <v>1</v>
      </c>
      <c r="CI106" t="s">
        <v>2</v>
      </c>
      <c r="CJ106" t="s">
        <v>9</v>
      </c>
      <c r="CK106">
        <v>1</v>
      </c>
      <c r="CL106" t="s">
        <v>215</v>
      </c>
      <c r="CM106">
        <v>1</v>
      </c>
      <c r="CN106" t="s">
        <v>214</v>
      </c>
      <c r="CO106">
        <v>1</v>
      </c>
      <c r="CP106" t="s">
        <v>213</v>
      </c>
      <c r="CQ106" t="s">
        <v>102</v>
      </c>
      <c r="CX106">
        <v>1</v>
      </c>
      <c r="CY106">
        <v>1</v>
      </c>
      <c r="CZ106">
        <v>1</v>
      </c>
      <c r="DA106">
        <v>1</v>
      </c>
      <c r="DB106">
        <v>1992</v>
      </c>
      <c r="DC106">
        <v>2</v>
      </c>
      <c r="DD106">
        <v>2</v>
      </c>
      <c r="DE106">
        <v>0</v>
      </c>
      <c r="DF106">
        <v>0</v>
      </c>
      <c r="DG106">
        <v>0</v>
      </c>
      <c r="DI106">
        <f t="shared" si="80"/>
        <v>0</v>
      </c>
      <c r="DJ106">
        <f t="shared" si="81"/>
        <v>0</v>
      </c>
      <c r="DK106">
        <f t="shared" si="82"/>
        <v>0</v>
      </c>
      <c r="DL106">
        <f t="shared" si="83"/>
        <v>0</v>
      </c>
      <c r="DM106">
        <f t="shared" si="84"/>
        <v>0</v>
      </c>
      <c r="DN106">
        <f t="shared" si="85"/>
        <v>0</v>
      </c>
      <c r="DO106">
        <f t="shared" si="86"/>
        <v>0</v>
      </c>
      <c r="DP106">
        <f t="shared" si="87"/>
        <v>0</v>
      </c>
      <c r="DQ106">
        <v>1</v>
      </c>
      <c r="DS106">
        <v>1</v>
      </c>
    </row>
    <row r="107" spans="1:123" x14ac:dyDescent="0.25">
      <c r="A107">
        <v>5</v>
      </c>
      <c r="B107" s="5">
        <v>4</v>
      </c>
      <c r="C107" t="s">
        <v>6</v>
      </c>
      <c r="D107">
        <v>10</v>
      </c>
      <c r="E107">
        <v>16</v>
      </c>
      <c r="F107">
        <v>6</v>
      </c>
      <c r="G107">
        <v>13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2</v>
      </c>
      <c r="O107">
        <v>3000</v>
      </c>
      <c r="P107">
        <v>2</v>
      </c>
      <c r="Q107" s="4">
        <v>500</v>
      </c>
      <c r="R107" s="2">
        <f t="shared" si="66"/>
        <v>500</v>
      </c>
      <c r="S107" s="2">
        <v>500</v>
      </c>
      <c r="T107" s="2">
        <v>0</v>
      </c>
      <c r="U107" s="2">
        <v>1</v>
      </c>
      <c r="V107" s="2">
        <v>0</v>
      </c>
      <c r="W107" s="2">
        <v>1</v>
      </c>
      <c r="X107" s="2">
        <f t="shared" si="67"/>
        <v>0</v>
      </c>
      <c r="Y107" s="2">
        <f t="shared" si="68"/>
        <v>0</v>
      </c>
      <c r="Z107" s="2">
        <f t="shared" si="69"/>
        <v>0</v>
      </c>
      <c r="AA107" s="2">
        <f t="shared" si="70"/>
        <v>0</v>
      </c>
      <c r="AB107" s="2">
        <f t="shared" si="71"/>
        <v>0</v>
      </c>
      <c r="AC107" s="2">
        <f t="shared" si="72"/>
        <v>1</v>
      </c>
      <c r="AD107">
        <v>2000</v>
      </c>
      <c r="AE107">
        <v>3000</v>
      </c>
      <c r="AF107">
        <v>1000</v>
      </c>
      <c r="AG107" s="4">
        <v>500</v>
      </c>
      <c r="AH107" s="4">
        <f t="shared" si="73"/>
        <v>500</v>
      </c>
      <c r="AI107" s="2">
        <v>300</v>
      </c>
      <c r="AJ107" s="2">
        <v>0</v>
      </c>
      <c r="AK107" s="2">
        <v>1</v>
      </c>
      <c r="AL107" s="3">
        <v>0</v>
      </c>
      <c r="AM107" s="3">
        <v>1</v>
      </c>
      <c r="AN107" s="2">
        <f t="shared" si="74"/>
        <v>0</v>
      </c>
      <c r="AO107" s="2">
        <f t="shared" si="75"/>
        <v>0</v>
      </c>
      <c r="AP107" s="2">
        <f t="shared" si="76"/>
        <v>0</v>
      </c>
      <c r="AQ107" s="2">
        <f t="shared" si="77"/>
        <v>0</v>
      </c>
      <c r="AR107" s="2">
        <f t="shared" si="78"/>
        <v>0</v>
      </c>
      <c r="AS107" s="2">
        <f t="shared" si="79"/>
        <v>1</v>
      </c>
      <c r="AT107">
        <v>1000</v>
      </c>
      <c r="AU107">
        <v>1000</v>
      </c>
      <c r="AV107">
        <v>1000</v>
      </c>
      <c r="AW107">
        <v>5</v>
      </c>
      <c r="AX107">
        <v>4</v>
      </c>
      <c r="AY107" s="1">
        <v>2</v>
      </c>
      <c r="AZ107">
        <v>0</v>
      </c>
      <c r="BA107">
        <v>2500</v>
      </c>
      <c r="BB107">
        <v>12000</v>
      </c>
      <c r="BC107">
        <v>12000</v>
      </c>
      <c r="BD107">
        <v>5</v>
      </c>
      <c r="BE107" t="s">
        <v>212</v>
      </c>
      <c r="BF107">
        <v>17</v>
      </c>
      <c r="BG107" t="s">
        <v>56</v>
      </c>
      <c r="BH107">
        <v>63</v>
      </c>
      <c r="BI107">
        <v>2</v>
      </c>
      <c r="BJ107">
        <v>1</v>
      </c>
      <c r="BK107">
        <v>3</v>
      </c>
      <c r="BL107">
        <v>0</v>
      </c>
      <c r="BM107" t="s">
        <v>58</v>
      </c>
      <c r="BN107">
        <v>0</v>
      </c>
      <c r="BP107">
        <v>2</v>
      </c>
      <c r="BQ107">
        <v>1</v>
      </c>
      <c r="BS107">
        <v>1</v>
      </c>
      <c r="BT107">
        <v>45</v>
      </c>
      <c r="BU107">
        <v>0</v>
      </c>
      <c r="BV107">
        <v>4</v>
      </c>
      <c r="BW107" s="6">
        <v>4</v>
      </c>
      <c r="BX107" s="6" t="s">
        <v>10</v>
      </c>
      <c r="BY107" s="6">
        <v>0</v>
      </c>
      <c r="BZ107" s="6">
        <v>0</v>
      </c>
      <c r="CA107" s="6">
        <v>5</v>
      </c>
      <c r="CB107" s="6">
        <v>18</v>
      </c>
      <c r="CC107" s="6">
        <v>6</v>
      </c>
      <c r="CD107" s="6">
        <v>3</v>
      </c>
      <c r="CE107" s="6">
        <v>9</v>
      </c>
      <c r="CF107" s="6">
        <v>1</v>
      </c>
      <c r="CG107" s="6">
        <v>1</v>
      </c>
      <c r="CH107" s="6">
        <v>1</v>
      </c>
      <c r="CI107" t="s">
        <v>2</v>
      </c>
      <c r="CJ107" t="s">
        <v>184</v>
      </c>
      <c r="CK107">
        <v>0</v>
      </c>
      <c r="CM107">
        <v>0</v>
      </c>
      <c r="CN107">
        <v>2</v>
      </c>
      <c r="CO107">
        <v>1</v>
      </c>
      <c r="CP107">
        <v>1998</v>
      </c>
      <c r="CQ107" t="s">
        <v>211</v>
      </c>
      <c r="CX107">
        <v>0</v>
      </c>
      <c r="CY107">
        <v>0</v>
      </c>
      <c r="CZ107">
        <v>0</v>
      </c>
      <c r="DA107">
        <v>0</v>
      </c>
      <c r="DC107">
        <v>2</v>
      </c>
      <c r="DD107">
        <v>2</v>
      </c>
      <c r="DE107">
        <v>0</v>
      </c>
      <c r="DF107">
        <v>0</v>
      </c>
      <c r="DG107">
        <v>0</v>
      </c>
      <c r="DI107">
        <f t="shared" si="80"/>
        <v>0</v>
      </c>
      <c r="DJ107">
        <f t="shared" si="81"/>
        <v>0</v>
      </c>
      <c r="DK107">
        <f t="shared" si="82"/>
        <v>0</v>
      </c>
      <c r="DL107">
        <f t="shared" si="83"/>
        <v>0</v>
      </c>
      <c r="DM107">
        <f t="shared" si="84"/>
        <v>0</v>
      </c>
      <c r="DN107">
        <f t="shared" si="85"/>
        <v>0</v>
      </c>
      <c r="DO107">
        <f t="shared" si="86"/>
        <v>0</v>
      </c>
      <c r="DP107">
        <f t="shared" si="87"/>
        <v>0</v>
      </c>
      <c r="DQ107">
        <v>1</v>
      </c>
      <c r="DS107">
        <v>0</v>
      </c>
    </row>
    <row r="108" spans="1:123" x14ac:dyDescent="0.25">
      <c r="A108">
        <v>5</v>
      </c>
      <c r="B108" s="5">
        <v>5</v>
      </c>
      <c r="C108" t="s">
        <v>12</v>
      </c>
      <c r="D108">
        <v>9</v>
      </c>
      <c r="E108">
        <v>14</v>
      </c>
      <c r="F108">
        <v>3</v>
      </c>
      <c r="G108">
        <v>14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6</v>
      </c>
      <c r="O108">
        <v>3000</v>
      </c>
      <c r="P108">
        <v>2</v>
      </c>
      <c r="Q108" s="4">
        <v>500</v>
      </c>
      <c r="R108" s="2">
        <f t="shared" si="66"/>
        <v>500</v>
      </c>
      <c r="S108" s="2">
        <v>500</v>
      </c>
      <c r="T108" s="2">
        <v>0</v>
      </c>
      <c r="U108" s="2">
        <v>1</v>
      </c>
      <c r="V108" s="2">
        <v>1</v>
      </c>
      <c r="W108" s="2">
        <v>0</v>
      </c>
      <c r="X108" s="2">
        <f t="shared" si="67"/>
        <v>0</v>
      </c>
      <c r="Y108" s="2">
        <f t="shared" si="68"/>
        <v>0</v>
      </c>
      <c r="Z108" s="2">
        <f t="shared" si="69"/>
        <v>0</v>
      </c>
      <c r="AA108" s="2">
        <f t="shared" si="70"/>
        <v>0</v>
      </c>
      <c r="AB108" s="2">
        <f t="shared" si="71"/>
        <v>0</v>
      </c>
      <c r="AC108" s="2">
        <f t="shared" si="72"/>
        <v>0</v>
      </c>
      <c r="AD108">
        <v>1000</v>
      </c>
      <c r="AE108">
        <v>1000</v>
      </c>
      <c r="AF108">
        <v>1000</v>
      </c>
      <c r="AG108" s="4">
        <v>500</v>
      </c>
      <c r="AH108" s="4">
        <f t="shared" si="73"/>
        <v>500</v>
      </c>
      <c r="AI108" s="2">
        <v>500</v>
      </c>
      <c r="AJ108" s="2">
        <v>0</v>
      </c>
      <c r="AK108" s="2">
        <v>0</v>
      </c>
      <c r="AL108" s="3">
        <v>0</v>
      </c>
      <c r="AM108" s="3">
        <v>1</v>
      </c>
      <c r="AN108" s="2">
        <f t="shared" si="74"/>
        <v>0</v>
      </c>
      <c r="AO108" s="2">
        <f t="shared" si="75"/>
        <v>0</v>
      </c>
      <c r="AP108" s="2">
        <f t="shared" si="76"/>
        <v>0</v>
      </c>
      <c r="AQ108" s="2">
        <f t="shared" si="77"/>
        <v>0</v>
      </c>
      <c r="AR108" s="2">
        <f t="shared" si="78"/>
        <v>0</v>
      </c>
      <c r="AS108" s="2">
        <f t="shared" si="79"/>
        <v>1</v>
      </c>
      <c r="AT108">
        <v>1000</v>
      </c>
      <c r="AU108">
        <v>0</v>
      </c>
      <c r="AV108">
        <v>1000</v>
      </c>
      <c r="AW108">
        <v>5</v>
      </c>
      <c r="AX108">
        <v>4</v>
      </c>
      <c r="AY108" s="1">
        <v>1</v>
      </c>
      <c r="AZ108">
        <v>0</v>
      </c>
      <c r="BA108">
        <v>2500</v>
      </c>
      <c r="BB108">
        <v>11000</v>
      </c>
      <c r="BC108">
        <v>11000</v>
      </c>
      <c r="BD108">
        <v>5</v>
      </c>
      <c r="BE108" t="s">
        <v>210</v>
      </c>
      <c r="BF108">
        <v>20</v>
      </c>
      <c r="BG108" t="s">
        <v>74</v>
      </c>
      <c r="BH108">
        <v>50</v>
      </c>
      <c r="BI108">
        <v>2</v>
      </c>
      <c r="BJ108">
        <v>1</v>
      </c>
      <c r="BK108">
        <v>1</v>
      </c>
      <c r="BL108">
        <v>8000</v>
      </c>
      <c r="BM108" t="s">
        <v>58</v>
      </c>
      <c r="BN108">
        <v>0</v>
      </c>
      <c r="BP108">
        <v>2</v>
      </c>
      <c r="BQ108">
        <v>0</v>
      </c>
      <c r="BS108">
        <v>1</v>
      </c>
      <c r="BT108">
        <v>90</v>
      </c>
      <c r="BU108">
        <v>0</v>
      </c>
      <c r="BV108">
        <v>3</v>
      </c>
      <c r="BW108">
        <v>3</v>
      </c>
      <c r="BX108" t="s">
        <v>10</v>
      </c>
      <c r="BY108">
        <v>0</v>
      </c>
      <c r="BZ108">
        <v>0</v>
      </c>
      <c r="CA108">
        <v>5</v>
      </c>
      <c r="CB108">
        <v>24</v>
      </c>
      <c r="CC108">
        <v>3</v>
      </c>
      <c r="CD108">
        <v>8</v>
      </c>
      <c r="CE108">
        <v>11</v>
      </c>
      <c r="CF108">
        <v>1</v>
      </c>
      <c r="CG108">
        <v>1</v>
      </c>
      <c r="CH108">
        <v>2</v>
      </c>
      <c r="CI108" t="s">
        <v>2</v>
      </c>
      <c r="CJ108" t="s">
        <v>9</v>
      </c>
      <c r="CK108">
        <v>0</v>
      </c>
      <c r="CM108">
        <v>0</v>
      </c>
      <c r="CN108">
        <v>2</v>
      </c>
      <c r="CO108">
        <v>1</v>
      </c>
      <c r="CP108">
        <v>1991</v>
      </c>
      <c r="CQ108" t="s">
        <v>209</v>
      </c>
      <c r="CX108">
        <v>1</v>
      </c>
      <c r="CY108">
        <v>1</v>
      </c>
      <c r="CZ108">
        <v>1</v>
      </c>
      <c r="DA108">
        <v>1</v>
      </c>
      <c r="DB108" t="s">
        <v>155</v>
      </c>
      <c r="DC108">
        <v>2</v>
      </c>
      <c r="DD108">
        <v>2</v>
      </c>
      <c r="DE108">
        <v>0</v>
      </c>
      <c r="DF108">
        <v>0</v>
      </c>
      <c r="DG108">
        <v>1</v>
      </c>
      <c r="DH108" t="s">
        <v>208</v>
      </c>
      <c r="DI108">
        <f t="shared" si="80"/>
        <v>0</v>
      </c>
      <c r="DJ108">
        <f t="shared" si="81"/>
        <v>0</v>
      </c>
      <c r="DK108">
        <f t="shared" si="82"/>
        <v>0</v>
      </c>
      <c r="DL108">
        <f t="shared" si="83"/>
        <v>0</v>
      </c>
      <c r="DM108">
        <f t="shared" si="84"/>
        <v>0</v>
      </c>
      <c r="DN108">
        <f t="shared" si="85"/>
        <v>0</v>
      </c>
      <c r="DO108">
        <f t="shared" si="86"/>
        <v>0</v>
      </c>
      <c r="DP108">
        <f t="shared" si="87"/>
        <v>0</v>
      </c>
      <c r="DQ108">
        <v>1</v>
      </c>
      <c r="DS108">
        <v>0</v>
      </c>
    </row>
    <row r="109" spans="1:123" x14ac:dyDescent="0.25">
      <c r="A109">
        <v>5</v>
      </c>
      <c r="B109" s="5">
        <v>6</v>
      </c>
      <c r="C109" t="s">
        <v>12</v>
      </c>
      <c r="D109">
        <v>9</v>
      </c>
      <c r="E109">
        <v>15</v>
      </c>
      <c r="F109">
        <v>4</v>
      </c>
      <c r="G109">
        <v>15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1</v>
      </c>
      <c r="O109">
        <v>100</v>
      </c>
      <c r="P109">
        <v>2</v>
      </c>
      <c r="Q109" s="4">
        <v>600</v>
      </c>
      <c r="R109" s="2">
        <f t="shared" si="66"/>
        <v>400</v>
      </c>
      <c r="S109" s="2">
        <v>500</v>
      </c>
      <c r="T109" s="2">
        <v>1</v>
      </c>
      <c r="U109" s="2">
        <v>1</v>
      </c>
      <c r="V109" s="2">
        <v>0</v>
      </c>
      <c r="W109" s="2">
        <v>1</v>
      </c>
      <c r="X109" s="2">
        <f t="shared" si="67"/>
        <v>1</v>
      </c>
      <c r="Y109" s="2">
        <f t="shared" si="68"/>
        <v>0</v>
      </c>
      <c r="Z109" s="2">
        <f t="shared" si="69"/>
        <v>0</v>
      </c>
      <c r="AA109" s="2">
        <f t="shared" si="70"/>
        <v>0</v>
      </c>
      <c r="AB109" s="2">
        <f t="shared" si="71"/>
        <v>0</v>
      </c>
      <c r="AC109" s="2">
        <f t="shared" si="72"/>
        <v>0</v>
      </c>
      <c r="AD109">
        <v>2000</v>
      </c>
      <c r="AE109">
        <v>3000</v>
      </c>
      <c r="AF109">
        <v>3000</v>
      </c>
      <c r="AG109" s="4">
        <v>700</v>
      </c>
      <c r="AH109" s="4">
        <f t="shared" si="73"/>
        <v>300</v>
      </c>
      <c r="AI109" s="2">
        <v>500</v>
      </c>
      <c r="AJ109" s="2">
        <v>1</v>
      </c>
      <c r="AK109" s="2">
        <v>1</v>
      </c>
      <c r="AL109" s="3">
        <v>1</v>
      </c>
      <c r="AM109" s="3">
        <v>1</v>
      </c>
      <c r="AN109" s="2">
        <f t="shared" si="74"/>
        <v>0</v>
      </c>
      <c r="AO109" s="2">
        <f t="shared" si="75"/>
        <v>0</v>
      </c>
      <c r="AP109" s="2">
        <f t="shared" si="76"/>
        <v>1</v>
      </c>
      <c r="AQ109" s="2">
        <f t="shared" si="77"/>
        <v>0</v>
      </c>
      <c r="AR109" s="2">
        <f t="shared" si="78"/>
        <v>0</v>
      </c>
      <c r="AS109" s="2">
        <f t="shared" si="79"/>
        <v>0</v>
      </c>
      <c r="AT109">
        <v>1000</v>
      </c>
      <c r="AU109">
        <v>1000</v>
      </c>
      <c r="AV109">
        <v>1000</v>
      </c>
      <c r="AW109">
        <v>10</v>
      </c>
      <c r="AX109">
        <v>1</v>
      </c>
      <c r="AY109" s="1">
        <v>2</v>
      </c>
      <c r="AZ109">
        <v>1</v>
      </c>
      <c r="BA109">
        <v>15000</v>
      </c>
      <c r="BB109">
        <v>23900</v>
      </c>
      <c r="BC109">
        <v>24000</v>
      </c>
      <c r="BD109">
        <v>5</v>
      </c>
      <c r="BE109" t="s">
        <v>207</v>
      </c>
      <c r="BF109">
        <v>18</v>
      </c>
      <c r="BG109">
        <v>5</v>
      </c>
      <c r="BH109">
        <v>50</v>
      </c>
      <c r="BI109">
        <v>2</v>
      </c>
      <c r="BJ109">
        <v>1</v>
      </c>
      <c r="BK109">
        <v>2</v>
      </c>
      <c r="BL109" s="16">
        <v>24000</v>
      </c>
      <c r="BM109" t="s">
        <v>4</v>
      </c>
      <c r="BN109">
        <v>0</v>
      </c>
      <c r="BP109">
        <v>2</v>
      </c>
      <c r="BQ109">
        <v>0</v>
      </c>
      <c r="BS109">
        <v>1</v>
      </c>
      <c r="BT109">
        <v>90</v>
      </c>
      <c r="BU109">
        <v>0</v>
      </c>
      <c r="BV109">
        <v>3</v>
      </c>
      <c r="BW109">
        <v>10</v>
      </c>
      <c r="BX109" t="s">
        <v>158</v>
      </c>
      <c r="BY109">
        <v>0</v>
      </c>
      <c r="BZ109">
        <v>0</v>
      </c>
      <c r="CA109">
        <v>5</v>
      </c>
      <c r="CB109">
        <v>24</v>
      </c>
      <c r="CC109">
        <v>8</v>
      </c>
      <c r="CD109">
        <v>12</v>
      </c>
      <c r="CE109">
        <v>3</v>
      </c>
      <c r="CF109">
        <v>2</v>
      </c>
      <c r="CG109">
        <v>1</v>
      </c>
      <c r="CI109" t="s">
        <v>104</v>
      </c>
      <c r="CJ109" t="s">
        <v>78</v>
      </c>
      <c r="CK109">
        <v>0</v>
      </c>
      <c r="CM109">
        <v>0</v>
      </c>
      <c r="CO109">
        <v>1</v>
      </c>
      <c r="CP109">
        <v>1997</v>
      </c>
      <c r="CQ109" t="s">
        <v>206</v>
      </c>
      <c r="CR109">
        <v>1999</v>
      </c>
      <c r="CS109" t="s">
        <v>31</v>
      </c>
      <c r="CX109">
        <v>0</v>
      </c>
      <c r="CY109">
        <v>0</v>
      </c>
      <c r="CZ109">
        <v>0</v>
      </c>
      <c r="DA109">
        <v>0</v>
      </c>
      <c r="DC109">
        <v>2</v>
      </c>
      <c r="DE109">
        <v>0</v>
      </c>
      <c r="DF109">
        <v>0</v>
      </c>
      <c r="DG109">
        <v>1</v>
      </c>
      <c r="DH109">
        <v>5</v>
      </c>
      <c r="DI109">
        <f t="shared" si="80"/>
        <v>1</v>
      </c>
      <c r="DJ109">
        <f t="shared" si="81"/>
        <v>0</v>
      </c>
      <c r="DK109">
        <f t="shared" si="82"/>
        <v>0</v>
      </c>
      <c r="DL109">
        <f t="shared" si="83"/>
        <v>0</v>
      </c>
      <c r="DM109">
        <f t="shared" si="84"/>
        <v>0</v>
      </c>
      <c r="DN109">
        <f t="shared" si="85"/>
        <v>0</v>
      </c>
      <c r="DO109">
        <f t="shared" si="86"/>
        <v>1</v>
      </c>
      <c r="DP109">
        <f t="shared" si="87"/>
        <v>1</v>
      </c>
      <c r="DQ109">
        <v>2</v>
      </c>
      <c r="DR109">
        <v>1</v>
      </c>
    </row>
    <row r="110" spans="1:123" x14ac:dyDescent="0.25">
      <c r="A110">
        <v>5</v>
      </c>
      <c r="B110" s="5">
        <v>7</v>
      </c>
      <c r="C110" t="s">
        <v>6</v>
      </c>
      <c r="D110">
        <v>10</v>
      </c>
      <c r="E110">
        <v>18</v>
      </c>
      <c r="F110">
        <v>8</v>
      </c>
      <c r="G110">
        <v>16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1</v>
      </c>
      <c r="O110">
        <v>3000</v>
      </c>
      <c r="P110">
        <v>2</v>
      </c>
      <c r="Q110" s="4">
        <v>600</v>
      </c>
      <c r="R110" s="2">
        <f t="shared" si="66"/>
        <v>400</v>
      </c>
      <c r="S110" s="2">
        <v>500</v>
      </c>
      <c r="T110" s="2">
        <v>1</v>
      </c>
      <c r="U110" s="2">
        <v>1</v>
      </c>
      <c r="V110" s="2">
        <v>0</v>
      </c>
      <c r="W110" s="2">
        <v>1</v>
      </c>
      <c r="X110" s="2">
        <f t="shared" si="67"/>
        <v>1</v>
      </c>
      <c r="Y110" s="2">
        <f t="shared" si="68"/>
        <v>0</v>
      </c>
      <c r="Z110" s="2">
        <f t="shared" si="69"/>
        <v>0</v>
      </c>
      <c r="AA110" s="2">
        <f t="shared" si="70"/>
        <v>0</v>
      </c>
      <c r="AB110" s="2">
        <f t="shared" si="71"/>
        <v>0</v>
      </c>
      <c r="AC110" s="2">
        <f t="shared" si="72"/>
        <v>0</v>
      </c>
      <c r="AD110">
        <v>2000</v>
      </c>
      <c r="AE110">
        <v>3000</v>
      </c>
      <c r="AF110">
        <v>3000</v>
      </c>
      <c r="AG110" s="4">
        <v>600</v>
      </c>
      <c r="AH110" s="4">
        <f t="shared" si="73"/>
        <v>400</v>
      </c>
      <c r="AI110" s="2">
        <v>500</v>
      </c>
      <c r="AJ110" s="2">
        <v>1</v>
      </c>
      <c r="AK110" s="2">
        <v>1</v>
      </c>
      <c r="AL110" s="3">
        <v>0</v>
      </c>
      <c r="AM110" s="3">
        <v>1</v>
      </c>
      <c r="AN110" s="2">
        <f t="shared" si="74"/>
        <v>1</v>
      </c>
      <c r="AO110" s="2">
        <f t="shared" si="75"/>
        <v>0</v>
      </c>
      <c r="AP110" s="2">
        <f t="shared" si="76"/>
        <v>0</v>
      </c>
      <c r="AQ110" s="2">
        <f t="shared" si="77"/>
        <v>0</v>
      </c>
      <c r="AR110" s="2">
        <f t="shared" si="78"/>
        <v>0</v>
      </c>
      <c r="AS110" s="2">
        <f t="shared" si="79"/>
        <v>0</v>
      </c>
      <c r="AT110">
        <v>1000</v>
      </c>
      <c r="AU110">
        <v>1000</v>
      </c>
      <c r="AV110">
        <v>1000</v>
      </c>
      <c r="AW110">
        <v>7</v>
      </c>
      <c r="AX110">
        <v>2</v>
      </c>
      <c r="AY110" s="1">
        <v>2</v>
      </c>
      <c r="AZ110">
        <v>0</v>
      </c>
      <c r="BA110">
        <v>3500</v>
      </c>
      <c r="BB110">
        <v>15200</v>
      </c>
      <c r="BC110">
        <v>16000</v>
      </c>
      <c r="BD110">
        <v>5</v>
      </c>
      <c r="BE110" t="s">
        <v>205</v>
      </c>
      <c r="BF110">
        <v>19</v>
      </c>
      <c r="BG110">
        <v>5</v>
      </c>
      <c r="BH110">
        <v>65</v>
      </c>
      <c r="BI110">
        <v>1</v>
      </c>
      <c r="BJ110">
        <v>2</v>
      </c>
      <c r="BK110">
        <v>1</v>
      </c>
      <c r="BL110">
        <v>0</v>
      </c>
      <c r="BM110" t="s">
        <v>4</v>
      </c>
      <c r="BN110">
        <v>0</v>
      </c>
      <c r="BP110">
        <v>2</v>
      </c>
      <c r="BQ110">
        <v>1</v>
      </c>
      <c r="BS110">
        <v>1</v>
      </c>
      <c r="BT110">
        <v>90</v>
      </c>
      <c r="BU110">
        <v>0</v>
      </c>
      <c r="BV110">
        <v>3</v>
      </c>
      <c r="BW110">
        <v>1</v>
      </c>
      <c r="BX110" s="14" t="s">
        <v>204</v>
      </c>
      <c r="BY110">
        <v>1</v>
      </c>
      <c r="BZ110">
        <v>0</v>
      </c>
      <c r="CA110">
        <v>3</v>
      </c>
      <c r="CB110">
        <v>22</v>
      </c>
      <c r="CC110">
        <v>11</v>
      </c>
      <c r="CD110">
        <v>5</v>
      </c>
      <c r="CE110">
        <v>6</v>
      </c>
      <c r="CF110">
        <v>1</v>
      </c>
      <c r="CG110">
        <v>2</v>
      </c>
      <c r="CH110">
        <v>3</v>
      </c>
      <c r="CI110" t="s">
        <v>62</v>
      </c>
      <c r="CJ110" t="s">
        <v>9</v>
      </c>
      <c r="CK110">
        <v>0</v>
      </c>
      <c r="CM110">
        <v>0</v>
      </c>
      <c r="CN110">
        <v>2</v>
      </c>
      <c r="CO110">
        <v>1</v>
      </c>
      <c r="CP110">
        <v>1994</v>
      </c>
      <c r="CQ110" t="s">
        <v>31</v>
      </c>
      <c r="CX110">
        <v>1</v>
      </c>
      <c r="CY110">
        <v>0</v>
      </c>
      <c r="CZ110">
        <v>0</v>
      </c>
      <c r="DA110">
        <v>0</v>
      </c>
      <c r="DC110">
        <v>2</v>
      </c>
      <c r="DD110">
        <v>2</v>
      </c>
      <c r="DE110">
        <v>0</v>
      </c>
      <c r="DF110">
        <v>1</v>
      </c>
      <c r="DG110">
        <v>1</v>
      </c>
      <c r="DH110">
        <v>5</v>
      </c>
      <c r="DI110">
        <f t="shared" si="80"/>
        <v>1</v>
      </c>
      <c r="DJ110">
        <f t="shared" si="81"/>
        <v>0</v>
      </c>
      <c r="DK110">
        <f t="shared" si="82"/>
        <v>0</v>
      </c>
      <c r="DL110">
        <f t="shared" si="83"/>
        <v>0</v>
      </c>
      <c r="DM110">
        <f t="shared" si="84"/>
        <v>0</v>
      </c>
      <c r="DN110">
        <f t="shared" si="85"/>
        <v>0</v>
      </c>
      <c r="DO110">
        <f t="shared" si="86"/>
        <v>1</v>
      </c>
      <c r="DP110">
        <f t="shared" si="87"/>
        <v>1</v>
      </c>
      <c r="DQ110">
        <v>2</v>
      </c>
      <c r="DR110">
        <v>0</v>
      </c>
    </row>
    <row r="111" spans="1:123" x14ac:dyDescent="0.25">
      <c r="A111">
        <v>5</v>
      </c>
      <c r="B111" s="5">
        <v>8</v>
      </c>
      <c r="C111" t="s">
        <v>12</v>
      </c>
      <c r="D111">
        <v>9</v>
      </c>
      <c r="E111">
        <v>17</v>
      </c>
      <c r="F111">
        <v>7</v>
      </c>
      <c r="G111">
        <v>17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O111">
        <v>3000</v>
      </c>
      <c r="P111">
        <v>2</v>
      </c>
      <c r="Q111" s="4">
        <v>500</v>
      </c>
      <c r="R111" s="2">
        <f t="shared" si="66"/>
        <v>500</v>
      </c>
      <c r="S111" s="2">
        <v>500</v>
      </c>
      <c r="T111" s="2">
        <v>1</v>
      </c>
      <c r="U111" s="2">
        <v>1</v>
      </c>
      <c r="V111" s="2">
        <v>0</v>
      </c>
      <c r="W111" s="2">
        <v>0</v>
      </c>
      <c r="X111" s="2">
        <f t="shared" si="67"/>
        <v>1</v>
      </c>
      <c r="Y111" s="2">
        <f t="shared" si="68"/>
        <v>0</v>
      </c>
      <c r="Z111" s="2">
        <f t="shared" si="69"/>
        <v>0</v>
      </c>
      <c r="AA111" s="2">
        <f t="shared" si="70"/>
        <v>1</v>
      </c>
      <c r="AB111" s="2">
        <f t="shared" si="71"/>
        <v>0</v>
      </c>
      <c r="AC111" s="2">
        <f t="shared" si="72"/>
        <v>0</v>
      </c>
      <c r="AD111">
        <v>2000</v>
      </c>
      <c r="AE111">
        <v>3000</v>
      </c>
      <c r="AF111">
        <v>1000</v>
      </c>
      <c r="AG111" s="4">
        <v>500</v>
      </c>
      <c r="AH111" s="4">
        <f t="shared" si="73"/>
        <v>500</v>
      </c>
      <c r="AI111" s="2">
        <v>400</v>
      </c>
      <c r="AJ111" s="2">
        <v>1</v>
      </c>
      <c r="AK111" s="2">
        <v>1</v>
      </c>
      <c r="AL111" s="3">
        <v>1</v>
      </c>
      <c r="AM111" s="3">
        <v>1</v>
      </c>
      <c r="AN111" s="2">
        <f t="shared" si="74"/>
        <v>0</v>
      </c>
      <c r="AO111" s="2">
        <f t="shared" si="75"/>
        <v>0</v>
      </c>
      <c r="AP111" s="2">
        <f t="shared" si="76"/>
        <v>1</v>
      </c>
      <c r="AQ111" s="2">
        <f t="shared" si="77"/>
        <v>0</v>
      </c>
      <c r="AR111" s="2">
        <f t="shared" si="78"/>
        <v>0</v>
      </c>
      <c r="AS111" s="2">
        <f t="shared" si="79"/>
        <v>0</v>
      </c>
      <c r="AT111">
        <v>1000</v>
      </c>
      <c r="AU111">
        <v>1000</v>
      </c>
      <c r="AV111">
        <v>1000</v>
      </c>
      <c r="AW111">
        <v>6</v>
      </c>
      <c r="AX111">
        <v>3</v>
      </c>
      <c r="AY111" s="1">
        <v>1</v>
      </c>
      <c r="AZ111">
        <v>1</v>
      </c>
      <c r="BA111">
        <v>0</v>
      </c>
      <c r="BB111">
        <v>9500</v>
      </c>
      <c r="BC111">
        <v>10000</v>
      </c>
      <c r="BD111">
        <v>5</v>
      </c>
      <c r="BE111" t="s">
        <v>203</v>
      </c>
      <c r="BF111">
        <v>26</v>
      </c>
      <c r="BG111">
        <v>6.5</v>
      </c>
      <c r="BH111">
        <v>75</v>
      </c>
      <c r="BI111">
        <v>2</v>
      </c>
      <c r="BJ111">
        <v>1</v>
      </c>
      <c r="BK111">
        <v>2</v>
      </c>
      <c r="BL111">
        <v>15000</v>
      </c>
      <c r="BM111" t="s">
        <v>91</v>
      </c>
      <c r="BN111">
        <v>0</v>
      </c>
      <c r="BP111">
        <v>2</v>
      </c>
      <c r="BQ111">
        <v>0</v>
      </c>
      <c r="BS111">
        <v>2</v>
      </c>
      <c r="BV111">
        <v>4</v>
      </c>
      <c r="BW111">
        <v>2</v>
      </c>
      <c r="BX111" t="s">
        <v>90</v>
      </c>
      <c r="BY111">
        <v>0</v>
      </c>
      <c r="BZ111">
        <v>0</v>
      </c>
      <c r="CB111">
        <v>14</v>
      </c>
      <c r="CC111">
        <v>7</v>
      </c>
      <c r="CD111">
        <v>5</v>
      </c>
      <c r="CE111">
        <v>2</v>
      </c>
      <c r="CF111">
        <v>2</v>
      </c>
      <c r="CG111">
        <v>1</v>
      </c>
      <c r="CH111">
        <v>2</v>
      </c>
      <c r="CI111" t="s">
        <v>79</v>
      </c>
      <c r="CJ111" t="s">
        <v>78</v>
      </c>
      <c r="CK111">
        <v>0</v>
      </c>
      <c r="CM111">
        <v>1</v>
      </c>
      <c r="CN111" t="s">
        <v>202</v>
      </c>
      <c r="CO111">
        <v>1</v>
      </c>
      <c r="CP111">
        <v>1992</v>
      </c>
      <c r="CQ111" t="s">
        <v>201</v>
      </c>
      <c r="CR111">
        <v>1992</v>
      </c>
      <c r="CS111" t="s">
        <v>200</v>
      </c>
      <c r="CX111">
        <v>1</v>
      </c>
      <c r="CY111">
        <v>1</v>
      </c>
      <c r="CZ111">
        <v>1</v>
      </c>
      <c r="DA111">
        <v>1</v>
      </c>
      <c r="DB111">
        <v>1992</v>
      </c>
      <c r="DC111">
        <v>2</v>
      </c>
      <c r="DD111">
        <v>2</v>
      </c>
      <c r="DE111">
        <v>1</v>
      </c>
      <c r="DF111">
        <v>0</v>
      </c>
      <c r="DG111">
        <v>1</v>
      </c>
      <c r="DH111">
        <v>5</v>
      </c>
      <c r="DI111">
        <f t="shared" si="80"/>
        <v>1</v>
      </c>
      <c r="DJ111">
        <f t="shared" si="81"/>
        <v>0</v>
      </c>
      <c r="DK111">
        <f t="shared" si="82"/>
        <v>0</v>
      </c>
      <c r="DL111">
        <f t="shared" si="83"/>
        <v>0</v>
      </c>
      <c r="DM111">
        <f t="shared" si="84"/>
        <v>0</v>
      </c>
      <c r="DN111">
        <f t="shared" si="85"/>
        <v>0</v>
      </c>
      <c r="DO111">
        <f t="shared" si="86"/>
        <v>1</v>
      </c>
      <c r="DP111">
        <f t="shared" si="87"/>
        <v>1</v>
      </c>
      <c r="DQ111">
        <v>2</v>
      </c>
      <c r="DR111">
        <v>1</v>
      </c>
    </row>
    <row r="112" spans="1:123" x14ac:dyDescent="0.25">
      <c r="A112">
        <v>5</v>
      </c>
      <c r="B112" s="5">
        <v>9</v>
      </c>
      <c r="C112" t="s">
        <v>12</v>
      </c>
      <c r="D112">
        <v>9</v>
      </c>
      <c r="E112">
        <v>19</v>
      </c>
      <c r="F112">
        <v>10</v>
      </c>
      <c r="G112">
        <v>18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4</v>
      </c>
      <c r="O112">
        <v>3000</v>
      </c>
      <c r="P112">
        <v>2</v>
      </c>
      <c r="Q112" s="4">
        <v>500</v>
      </c>
      <c r="R112" s="2">
        <f t="shared" si="66"/>
        <v>500</v>
      </c>
      <c r="S112" s="2">
        <v>500</v>
      </c>
      <c r="T112" s="2">
        <v>1</v>
      </c>
      <c r="U112" s="2">
        <v>1</v>
      </c>
      <c r="V112" s="2">
        <v>0</v>
      </c>
      <c r="W112" s="2">
        <v>1</v>
      </c>
      <c r="X112" s="2">
        <f t="shared" si="67"/>
        <v>1</v>
      </c>
      <c r="Y112" s="2">
        <f t="shared" si="68"/>
        <v>0</v>
      </c>
      <c r="Z112" s="2">
        <f t="shared" si="69"/>
        <v>0</v>
      </c>
      <c r="AA112" s="2">
        <f t="shared" si="70"/>
        <v>0</v>
      </c>
      <c r="AB112" s="2">
        <f t="shared" si="71"/>
        <v>0</v>
      </c>
      <c r="AC112" s="2">
        <f t="shared" si="72"/>
        <v>0</v>
      </c>
      <c r="AD112">
        <v>2000</v>
      </c>
      <c r="AE112">
        <v>3000</v>
      </c>
      <c r="AF112">
        <v>1000</v>
      </c>
      <c r="AG112" s="4">
        <v>500</v>
      </c>
      <c r="AH112" s="4">
        <f t="shared" si="73"/>
        <v>500</v>
      </c>
      <c r="AI112" s="2">
        <v>500</v>
      </c>
      <c r="AJ112" s="2">
        <v>1</v>
      </c>
      <c r="AK112" s="2">
        <v>1</v>
      </c>
      <c r="AL112" s="3">
        <v>1</v>
      </c>
      <c r="AM112" s="3">
        <v>1</v>
      </c>
      <c r="AN112" s="2">
        <f t="shared" si="74"/>
        <v>0</v>
      </c>
      <c r="AO112" s="2">
        <f t="shared" si="75"/>
        <v>0</v>
      </c>
      <c r="AP112" s="2">
        <f t="shared" si="76"/>
        <v>1</v>
      </c>
      <c r="AQ112" s="2">
        <f t="shared" si="77"/>
        <v>0</v>
      </c>
      <c r="AR112" s="2">
        <f t="shared" si="78"/>
        <v>0</v>
      </c>
      <c r="AS112" s="2">
        <f t="shared" si="79"/>
        <v>0</v>
      </c>
      <c r="AT112">
        <v>1000</v>
      </c>
      <c r="AU112">
        <v>1000</v>
      </c>
      <c r="AV112">
        <v>1000</v>
      </c>
      <c r="AW112">
        <v>7</v>
      </c>
      <c r="AX112">
        <v>2</v>
      </c>
      <c r="AY112" s="1">
        <v>1</v>
      </c>
      <c r="AZ112">
        <v>1</v>
      </c>
      <c r="BA112">
        <v>10500</v>
      </c>
      <c r="BB112">
        <v>20000</v>
      </c>
      <c r="BC112">
        <v>20000</v>
      </c>
      <c r="BD112">
        <v>5</v>
      </c>
      <c r="BE112" t="s">
        <v>199</v>
      </c>
      <c r="BF112">
        <v>19</v>
      </c>
      <c r="BG112">
        <v>5</v>
      </c>
      <c r="BH112">
        <v>55</v>
      </c>
      <c r="BI112">
        <v>2</v>
      </c>
      <c r="BJ112">
        <v>1</v>
      </c>
      <c r="BK112">
        <v>2</v>
      </c>
      <c r="BL112">
        <v>0</v>
      </c>
      <c r="BM112" t="s">
        <v>47</v>
      </c>
      <c r="BN112">
        <v>0</v>
      </c>
      <c r="BP112">
        <v>2</v>
      </c>
      <c r="BQ112">
        <v>0</v>
      </c>
      <c r="BS112">
        <v>1</v>
      </c>
      <c r="BT112">
        <v>20</v>
      </c>
      <c r="BU112">
        <v>0</v>
      </c>
      <c r="BV112">
        <v>3</v>
      </c>
      <c r="BW112">
        <v>1</v>
      </c>
      <c r="BX112" t="s">
        <v>15</v>
      </c>
      <c r="BY112">
        <v>0</v>
      </c>
      <c r="BZ112">
        <v>0</v>
      </c>
      <c r="CA112">
        <v>3</v>
      </c>
      <c r="CB112">
        <v>15</v>
      </c>
      <c r="CC112">
        <v>8</v>
      </c>
      <c r="CD112">
        <v>4</v>
      </c>
      <c r="CE112">
        <v>3</v>
      </c>
      <c r="CF112">
        <v>3</v>
      </c>
      <c r="CG112">
        <v>3</v>
      </c>
      <c r="CH112">
        <v>1</v>
      </c>
      <c r="CI112" t="s">
        <v>2</v>
      </c>
      <c r="CJ112" t="s">
        <v>9</v>
      </c>
      <c r="CK112">
        <v>0</v>
      </c>
      <c r="CM112">
        <v>1</v>
      </c>
      <c r="CN112" t="s">
        <v>198</v>
      </c>
      <c r="CO112">
        <v>1</v>
      </c>
      <c r="CP112">
        <v>1997</v>
      </c>
      <c r="CQ112" t="s">
        <v>197</v>
      </c>
      <c r="CX112">
        <v>1</v>
      </c>
      <c r="CY112">
        <v>0</v>
      </c>
      <c r="CZ112">
        <v>1</v>
      </c>
      <c r="DA112">
        <v>1</v>
      </c>
      <c r="DB112">
        <v>1999</v>
      </c>
      <c r="DC112">
        <v>2</v>
      </c>
      <c r="DD112">
        <v>2</v>
      </c>
      <c r="DE112">
        <v>0</v>
      </c>
      <c r="DF112">
        <v>0</v>
      </c>
      <c r="DG112">
        <v>1</v>
      </c>
      <c r="DH112">
        <v>1</v>
      </c>
      <c r="DI112">
        <f t="shared" si="80"/>
        <v>0</v>
      </c>
      <c r="DJ112">
        <f t="shared" si="81"/>
        <v>0</v>
      </c>
      <c r="DK112">
        <f t="shared" si="82"/>
        <v>0</v>
      </c>
      <c r="DL112">
        <f t="shared" si="83"/>
        <v>0</v>
      </c>
      <c r="DM112">
        <f t="shared" si="84"/>
        <v>1</v>
      </c>
      <c r="DN112">
        <f t="shared" si="85"/>
        <v>1</v>
      </c>
      <c r="DO112">
        <f t="shared" si="86"/>
        <v>0</v>
      </c>
      <c r="DP112">
        <f t="shared" si="87"/>
        <v>0</v>
      </c>
      <c r="DQ112">
        <v>1</v>
      </c>
      <c r="DS112">
        <v>1</v>
      </c>
    </row>
    <row r="113" spans="1:162" x14ac:dyDescent="0.25">
      <c r="A113">
        <v>5</v>
      </c>
      <c r="B113" s="5">
        <v>10</v>
      </c>
      <c r="C113" t="s">
        <v>6</v>
      </c>
      <c r="D113">
        <v>10</v>
      </c>
      <c r="E113">
        <v>20</v>
      </c>
      <c r="F113">
        <v>9</v>
      </c>
      <c r="G113">
        <v>19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3</v>
      </c>
      <c r="O113">
        <v>3000</v>
      </c>
      <c r="P113">
        <v>2</v>
      </c>
      <c r="Q113" s="4">
        <v>500</v>
      </c>
      <c r="R113" s="2">
        <f t="shared" si="66"/>
        <v>500</v>
      </c>
      <c r="S113" s="2">
        <v>500</v>
      </c>
      <c r="T113" s="2">
        <v>1</v>
      </c>
      <c r="U113" s="2">
        <v>1</v>
      </c>
      <c r="V113" s="2">
        <v>0</v>
      </c>
      <c r="W113" s="2">
        <v>0</v>
      </c>
      <c r="X113" s="2">
        <f t="shared" si="67"/>
        <v>1</v>
      </c>
      <c r="Y113" s="2">
        <f t="shared" si="68"/>
        <v>0</v>
      </c>
      <c r="Z113" s="2">
        <f t="shared" si="69"/>
        <v>0</v>
      </c>
      <c r="AA113" s="2">
        <f t="shared" si="70"/>
        <v>1</v>
      </c>
      <c r="AB113" s="2">
        <f t="shared" si="71"/>
        <v>0</v>
      </c>
      <c r="AC113" s="2">
        <f t="shared" si="72"/>
        <v>0</v>
      </c>
      <c r="AD113">
        <v>2000</v>
      </c>
      <c r="AE113">
        <v>3000</v>
      </c>
      <c r="AF113">
        <v>3000</v>
      </c>
      <c r="AG113" s="4">
        <v>500</v>
      </c>
      <c r="AH113" s="4">
        <f t="shared" si="73"/>
        <v>500</v>
      </c>
      <c r="AI113" s="2">
        <v>500</v>
      </c>
      <c r="AJ113" s="2">
        <v>1</v>
      </c>
      <c r="AK113" s="2">
        <v>1</v>
      </c>
      <c r="AL113" s="3">
        <v>0</v>
      </c>
      <c r="AM113" s="3">
        <v>0</v>
      </c>
      <c r="AN113" s="2">
        <f t="shared" si="74"/>
        <v>1</v>
      </c>
      <c r="AO113" s="2">
        <f t="shared" si="75"/>
        <v>0</v>
      </c>
      <c r="AP113" s="2">
        <f t="shared" si="76"/>
        <v>0</v>
      </c>
      <c r="AQ113" s="2">
        <f t="shared" si="77"/>
        <v>1</v>
      </c>
      <c r="AR113" s="2">
        <f t="shared" si="78"/>
        <v>0</v>
      </c>
      <c r="AS113" s="2">
        <f t="shared" si="79"/>
        <v>0</v>
      </c>
      <c r="AT113">
        <v>1000</v>
      </c>
      <c r="AU113">
        <v>1000</v>
      </c>
      <c r="AV113">
        <v>1000</v>
      </c>
      <c r="AW113">
        <v>7</v>
      </c>
      <c r="AX113">
        <v>2</v>
      </c>
      <c r="AY113" s="1">
        <v>1</v>
      </c>
      <c r="AZ113">
        <v>0</v>
      </c>
      <c r="BA113">
        <v>3500</v>
      </c>
      <c r="BB113">
        <v>15000</v>
      </c>
      <c r="BC113">
        <v>15000</v>
      </c>
      <c r="BD113">
        <v>5</v>
      </c>
      <c r="BE113" t="s">
        <v>196</v>
      </c>
      <c r="BF113">
        <v>22</v>
      </c>
      <c r="BG113">
        <v>5</v>
      </c>
      <c r="BH113">
        <v>60</v>
      </c>
      <c r="BI113">
        <v>2</v>
      </c>
      <c r="BJ113">
        <v>1</v>
      </c>
      <c r="BK113">
        <v>3</v>
      </c>
      <c r="BL113" s="16">
        <v>0</v>
      </c>
      <c r="BM113" t="s">
        <v>4</v>
      </c>
      <c r="BN113">
        <v>1</v>
      </c>
      <c r="BO113" t="s">
        <v>195</v>
      </c>
      <c r="BP113">
        <v>2</v>
      </c>
      <c r="BQ113">
        <v>1</v>
      </c>
      <c r="BS113">
        <v>1</v>
      </c>
      <c r="BT113">
        <v>90</v>
      </c>
      <c r="BU113">
        <v>0</v>
      </c>
      <c r="BV113">
        <v>4</v>
      </c>
      <c r="BW113">
        <v>4</v>
      </c>
      <c r="BX113" t="s">
        <v>15</v>
      </c>
      <c r="BY113">
        <v>0</v>
      </c>
      <c r="BZ113">
        <v>0</v>
      </c>
      <c r="CA113">
        <v>5</v>
      </c>
      <c r="CB113">
        <v>18</v>
      </c>
      <c r="CC113">
        <v>9</v>
      </c>
      <c r="CD113">
        <v>6</v>
      </c>
      <c r="CE113">
        <v>2</v>
      </c>
      <c r="CF113">
        <v>1</v>
      </c>
      <c r="CG113">
        <v>1</v>
      </c>
      <c r="CH113">
        <v>1</v>
      </c>
      <c r="CI113" t="s">
        <v>104</v>
      </c>
      <c r="CJ113" t="s">
        <v>78</v>
      </c>
      <c r="CK113">
        <v>0</v>
      </c>
      <c r="CM113">
        <v>0</v>
      </c>
      <c r="CO113">
        <v>1</v>
      </c>
      <c r="CP113">
        <v>1991</v>
      </c>
      <c r="CQ113" t="s">
        <v>13</v>
      </c>
      <c r="CX113">
        <v>1</v>
      </c>
      <c r="CY113">
        <v>1</v>
      </c>
      <c r="CZ113">
        <v>1</v>
      </c>
      <c r="DA113">
        <v>1</v>
      </c>
      <c r="DB113">
        <v>1992</v>
      </c>
      <c r="DC113">
        <v>2</v>
      </c>
      <c r="DE113">
        <v>0</v>
      </c>
      <c r="DF113">
        <v>1</v>
      </c>
      <c r="DG113">
        <v>0</v>
      </c>
      <c r="DI113">
        <f t="shared" si="80"/>
        <v>0</v>
      </c>
      <c r="DJ113">
        <f t="shared" si="81"/>
        <v>0</v>
      </c>
      <c r="DK113">
        <f t="shared" si="82"/>
        <v>0</v>
      </c>
      <c r="DL113">
        <f t="shared" si="83"/>
        <v>0</v>
      </c>
      <c r="DM113">
        <f t="shared" si="84"/>
        <v>0</v>
      </c>
      <c r="DN113">
        <f t="shared" si="85"/>
        <v>0</v>
      </c>
      <c r="DO113">
        <f t="shared" si="86"/>
        <v>0</v>
      </c>
      <c r="DP113">
        <f t="shared" si="87"/>
        <v>0</v>
      </c>
      <c r="DQ113">
        <v>1</v>
      </c>
      <c r="DS113">
        <v>0</v>
      </c>
    </row>
    <row r="114" spans="1:162" x14ac:dyDescent="0.25">
      <c r="A114">
        <v>5</v>
      </c>
      <c r="B114" s="5">
        <v>11</v>
      </c>
      <c r="C114" t="s">
        <v>6</v>
      </c>
      <c r="D114">
        <v>10</v>
      </c>
      <c r="E114">
        <v>1</v>
      </c>
      <c r="F114">
        <v>12</v>
      </c>
      <c r="G114">
        <v>20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7</v>
      </c>
      <c r="O114">
        <v>3000</v>
      </c>
      <c r="P114">
        <v>2</v>
      </c>
      <c r="Q114" s="4">
        <v>500</v>
      </c>
      <c r="R114" s="2">
        <f t="shared" si="66"/>
        <v>500</v>
      </c>
      <c r="S114" s="2">
        <v>500</v>
      </c>
      <c r="T114" s="2">
        <v>1</v>
      </c>
      <c r="U114" s="2">
        <v>1</v>
      </c>
      <c r="V114" s="2">
        <v>1</v>
      </c>
      <c r="W114" s="2">
        <v>1</v>
      </c>
      <c r="X114" s="2">
        <f t="shared" si="67"/>
        <v>0</v>
      </c>
      <c r="Y114" s="2">
        <f t="shared" si="68"/>
        <v>0</v>
      </c>
      <c r="Z114" s="2">
        <f t="shared" si="69"/>
        <v>1</v>
      </c>
      <c r="AA114" s="2">
        <f t="shared" si="70"/>
        <v>0</v>
      </c>
      <c r="AB114" s="2">
        <f t="shared" si="71"/>
        <v>0</v>
      </c>
      <c r="AC114" s="2">
        <f t="shared" si="72"/>
        <v>0</v>
      </c>
      <c r="AD114">
        <v>1000</v>
      </c>
      <c r="AE114">
        <v>1000</v>
      </c>
      <c r="AF114">
        <v>1000</v>
      </c>
      <c r="AG114" s="4">
        <v>500</v>
      </c>
      <c r="AH114" s="4">
        <f t="shared" si="73"/>
        <v>500</v>
      </c>
      <c r="AI114" s="2">
        <v>500</v>
      </c>
      <c r="AJ114" s="2">
        <v>1</v>
      </c>
      <c r="AK114" s="2">
        <v>1</v>
      </c>
      <c r="AL114" s="3">
        <v>1</v>
      </c>
      <c r="AM114" s="3">
        <v>1</v>
      </c>
      <c r="AN114" s="2">
        <f t="shared" si="74"/>
        <v>0</v>
      </c>
      <c r="AO114" s="2">
        <f t="shared" si="75"/>
        <v>0</v>
      </c>
      <c r="AP114" s="2">
        <f t="shared" si="76"/>
        <v>1</v>
      </c>
      <c r="AQ114" s="2">
        <f t="shared" si="77"/>
        <v>0</v>
      </c>
      <c r="AR114" s="2">
        <f t="shared" si="78"/>
        <v>0</v>
      </c>
      <c r="AS114" s="2">
        <f t="shared" si="79"/>
        <v>0</v>
      </c>
      <c r="AT114">
        <v>1000</v>
      </c>
      <c r="AU114">
        <v>1000</v>
      </c>
      <c r="AV114">
        <v>1000</v>
      </c>
      <c r="AW114">
        <v>7</v>
      </c>
      <c r="AX114">
        <v>2</v>
      </c>
      <c r="AY114" s="1">
        <v>1</v>
      </c>
      <c r="AZ114">
        <v>0</v>
      </c>
      <c r="BA114">
        <v>3500</v>
      </c>
      <c r="BB114">
        <v>12000</v>
      </c>
      <c r="BC114">
        <v>12000</v>
      </c>
      <c r="BD114">
        <v>5</v>
      </c>
      <c r="BE114" t="s">
        <v>194</v>
      </c>
      <c r="BF114">
        <v>20</v>
      </c>
      <c r="BG114" t="s">
        <v>74</v>
      </c>
      <c r="BH114">
        <v>55</v>
      </c>
      <c r="BI114">
        <v>2</v>
      </c>
      <c r="BJ114">
        <v>1</v>
      </c>
      <c r="BK114">
        <v>2</v>
      </c>
      <c r="BL114">
        <v>0</v>
      </c>
      <c r="BM114" t="s">
        <v>58</v>
      </c>
      <c r="BN114">
        <v>0</v>
      </c>
      <c r="BP114">
        <v>2</v>
      </c>
      <c r="BQ114">
        <v>1</v>
      </c>
      <c r="BS114">
        <v>1</v>
      </c>
      <c r="BT114">
        <v>15</v>
      </c>
      <c r="BU114">
        <v>0</v>
      </c>
      <c r="BV114">
        <v>2</v>
      </c>
      <c r="BW114">
        <v>2</v>
      </c>
      <c r="BX114" t="s">
        <v>46</v>
      </c>
      <c r="BY114">
        <v>0</v>
      </c>
      <c r="BZ114">
        <v>0</v>
      </c>
      <c r="CA114">
        <v>5</v>
      </c>
      <c r="CB114">
        <v>18</v>
      </c>
      <c r="CC114">
        <v>7</v>
      </c>
      <c r="CD114">
        <v>7</v>
      </c>
      <c r="CE114">
        <v>3</v>
      </c>
      <c r="CF114">
        <v>1</v>
      </c>
      <c r="CG114">
        <v>1</v>
      </c>
      <c r="CH114">
        <v>1</v>
      </c>
      <c r="CI114" t="s">
        <v>2</v>
      </c>
      <c r="CJ114" t="s">
        <v>45</v>
      </c>
      <c r="CK114">
        <v>0</v>
      </c>
      <c r="CM114">
        <v>1</v>
      </c>
      <c r="CN114" t="s">
        <v>193</v>
      </c>
      <c r="CO114">
        <v>1</v>
      </c>
      <c r="CP114" t="s">
        <v>192</v>
      </c>
      <c r="CQ114" t="s">
        <v>53</v>
      </c>
      <c r="CX114">
        <v>1</v>
      </c>
      <c r="CY114">
        <v>1</v>
      </c>
      <c r="CZ114">
        <v>1</v>
      </c>
      <c r="DA114">
        <v>1</v>
      </c>
      <c r="DB114">
        <v>1991</v>
      </c>
      <c r="DC114">
        <v>2</v>
      </c>
      <c r="DD114">
        <v>2</v>
      </c>
      <c r="DE114">
        <v>0</v>
      </c>
      <c r="DF114">
        <v>0</v>
      </c>
      <c r="DG114">
        <v>0</v>
      </c>
      <c r="DI114">
        <f t="shared" si="80"/>
        <v>0</v>
      </c>
      <c r="DJ114">
        <f t="shared" si="81"/>
        <v>0</v>
      </c>
      <c r="DK114">
        <f t="shared" si="82"/>
        <v>0</v>
      </c>
      <c r="DL114">
        <f t="shared" si="83"/>
        <v>0</v>
      </c>
      <c r="DM114">
        <f t="shared" si="84"/>
        <v>0</v>
      </c>
      <c r="DN114">
        <f t="shared" si="85"/>
        <v>0</v>
      </c>
      <c r="DO114">
        <f t="shared" si="86"/>
        <v>0</v>
      </c>
      <c r="DP114">
        <f t="shared" si="87"/>
        <v>0</v>
      </c>
      <c r="DQ114">
        <v>1</v>
      </c>
      <c r="DS114">
        <v>0</v>
      </c>
    </row>
    <row r="115" spans="1:162" x14ac:dyDescent="0.25">
      <c r="A115">
        <v>5</v>
      </c>
      <c r="B115" s="5">
        <v>12</v>
      </c>
      <c r="C115" t="s">
        <v>12</v>
      </c>
      <c r="D115">
        <v>9</v>
      </c>
      <c r="E115">
        <v>2</v>
      </c>
      <c r="F115">
        <v>11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</v>
      </c>
      <c r="O115">
        <v>3000</v>
      </c>
      <c r="P115">
        <v>2</v>
      </c>
      <c r="Q115" s="4">
        <v>500</v>
      </c>
      <c r="R115" s="2">
        <f t="shared" si="66"/>
        <v>500</v>
      </c>
      <c r="S115" s="2">
        <v>500</v>
      </c>
      <c r="T115" s="2">
        <v>1</v>
      </c>
      <c r="U115" s="2">
        <v>1</v>
      </c>
      <c r="V115" s="2">
        <v>1</v>
      </c>
      <c r="W115" s="2">
        <v>1</v>
      </c>
      <c r="X115" s="2">
        <f t="shared" si="67"/>
        <v>0</v>
      </c>
      <c r="Y115" s="2">
        <f t="shared" si="68"/>
        <v>0</v>
      </c>
      <c r="Z115" s="2">
        <f t="shared" si="69"/>
        <v>1</v>
      </c>
      <c r="AA115" s="2">
        <f t="shared" si="70"/>
        <v>0</v>
      </c>
      <c r="AB115" s="2">
        <f t="shared" si="71"/>
        <v>0</v>
      </c>
      <c r="AC115" s="2">
        <f t="shared" si="72"/>
        <v>0</v>
      </c>
      <c r="AD115">
        <v>1000</v>
      </c>
      <c r="AE115">
        <v>1000</v>
      </c>
      <c r="AF115">
        <v>3000</v>
      </c>
      <c r="AG115" s="4">
        <v>500</v>
      </c>
      <c r="AH115" s="4">
        <f t="shared" si="73"/>
        <v>500</v>
      </c>
      <c r="AI115" s="2">
        <v>500</v>
      </c>
      <c r="AJ115" s="2">
        <v>1</v>
      </c>
      <c r="AK115" s="2">
        <v>1</v>
      </c>
      <c r="AL115" s="3">
        <v>1</v>
      </c>
      <c r="AM115" s="3">
        <v>1</v>
      </c>
      <c r="AN115" s="2">
        <f t="shared" si="74"/>
        <v>0</v>
      </c>
      <c r="AO115" s="2">
        <f t="shared" si="75"/>
        <v>0</v>
      </c>
      <c r="AP115" s="2">
        <f t="shared" si="76"/>
        <v>1</v>
      </c>
      <c r="AQ115" s="2">
        <f t="shared" si="77"/>
        <v>0</v>
      </c>
      <c r="AR115" s="2">
        <f t="shared" si="78"/>
        <v>0</v>
      </c>
      <c r="AS115" s="2">
        <f t="shared" si="79"/>
        <v>0</v>
      </c>
      <c r="AT115">
        <v>1000</v>
      </c>
      <c r="AU115">
        <v>1000</v>
      </c>
      <c r="AV115">
        <v>1000</v>
      </c>
      <c r="AW115">
        <v>6</v>
      </c>
      <c r="AX115">
        <v>3</v>
      </c>
      <c r="AY115" s="1">
        <v>1</v>
      </c>
      <c r="AZ115">
        <v>1</v>
      </c>
      <c r="BA115">
        <v>9000</v>
      </c>
      <c r="BB115">
        <v>19500</v>
      </c>
      <c r="BC115">
        <v>20000</v>
      </c>
      <c r="BD115">
        <v>5</v>
      </c>
      <c r="BE115" t="s">
        <v>191</v>
      </c>
      <c r="BF115">
        <v>21</v>
      </c>
      <c r="BG115">
        <v>5.6</v>
      </c>
      <c r="BH115">
        <v>60</v>
      </c>
      <c r="BI115">
        <v>2</v>
      </c>
      <c r="BJ115">
        <v>1</v>
      </c>
      <c r="BK115">
        <v>2</v>
      </c>
      <c r="BL115" s="16">
        <v>6800</v>
      </c>
      <c r="BM115" t="s">
        <v>4</v>
      </c>
      <c r="BN115">
        <v>0</v>
      </c>
      <c r="BP115">
        <v>2</v>
      </c>
      <c r="BQ115">
        <v>0</v>
      </c>
      <c r="BS115">
        <v>1</v>
      </c>
      <c r="BT115">
        <v>90</v>
      </c>
      <c r="BU115">
        <v>0</v>
      </c>
      <c r="BV115">
        <v>3</v>
      </c>
      <c r="BW115">
        <v>15</v>
      </c>
      <c r="BX115" s="14" t="s">
        <v>190</v>
      </c>
      <c r="BY115">
        <v>0</v>
      </c>
      <c r="BZ115">
        <v>0</v>
      </c>
      <c r="CA115">
        <v>5</v>
      </c>
      <c r="CB115">
        <v>18</v>
      </c>
      <c r="CC115">
        <v>2</v>
      </c>
      <c r="CD115">
        <v>0</v>
      </c>
      <c r="CE115">
        <v>16</v>
      </c>
      <c r="CF115">
        <v>1</v>
      </c>
      <c r="CG115">
        <v>1</v>
      </c>
      <c r="CH115">
        <v>1</v>
      </c>
      <c r="CI115" t="s">
        <v>104</v>
      </c>
      <c r="CJ115" t="s">
        <v>103</v>
      </c>
      <c r="CK115">
        <v>0</v>
      </c>
      <c r="CM115">
        <v>0</v>
      </c>
      <c r="CO115">
        <v>0</v>
      </c>
      <c r="CP115" t="s">
        <v>189</v>
      </c>
      <c r="CQ115" t="s">
        <v>188</v>
      </c>
      <c r="CX115">
        <v>1</v>
      </c>
      <c r="CY115">
        <v>0</v>
      </c>
      <c r="CZ115">
        <v>1</v>
      </c>
      <c r="DA115">
        <v>1</v>
      </c>
      <c r="DB115">
        <v>1996</v>
      </c>
      <c r="DC115">
        <v>2</v>
      </c>
      <c r="DD115">
        <v>2</v>
      </c>
      <c r="DE115">
        <v>0</v>
      </c>
      <c r="DF115">
        <v>0</v>
      </c>
      <c r="DG115">
        <v>1</v>
      </c>
      <c r="DH115">
        <v>3</v>
      </c>
      <c r="DI115">
        <f t="shared" si="80"/>
        <v>0</v>
      </c>
      <c r="DJ115">
        <f t="shared" si="81"/>
        <v>0</v>
      </c>
      <c r="DK115">
        <f t="shared" si="82"/>
        <v>1</v>
      </c>
      <c r="DL115">
        <f t="shared" si="83"/>
        <v>0</v>
      </c>
      <c r="DM115">
        <f t="shared" si="84"/>
        <v>0</v>
      </c>
      <c r="DN115">
        <f t="shared" si="85"/>
        <v>0</v>
      </c>
      <c r="DO115">
        <f t="shared" si="86"/>
        <v>0</v>
      </c>
      <c r="DP115">
        <f t="shared" si="87"/>
        <v>1</v>
      </c>
      <c r="DQ115">
        <v>1</v>
      </c>
      <c r="DS115">
        <v>1</v>
      </c>
    </row>
    <row r="116" spans="1:162" x14ac:dyDescent="0.25">
      <c r="A116">
        <v>5</v>
      </c>
      <c r="B116" s="5">
        <v>13</v>
      </c>
      <c r="C116" t="s">
        <v>6</v>
      </c>
      <c r="D116">
        <v>10</v>
      </c>
      <c r="E116">
        <v>3</v>
      </c>
      <c r="F116">
        <v>14</v>
      </c>
      <c r="G116">
        <v>2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3</v>
      </c>
      <c r="O116">
        <v>3000</v>
      </c>
      <c r="P116">
        <v>2</v>
      </c>
      <c r="Q116" s="4">
        <v>500</v>
      </c>
      <c r="R116" s="2">
        <f t="shared" si="66"/>
        <v>500</v>
      </c>
      <c r="S116" s="2">
        <v>500</v>
      </c>
      <c r="T116" s="2">
        <v>0</v>
      </c>
      <c r="U116" s="2">
        <v>0</v>
      </c>
      <c r="V116" s="2">
        <v>0</v>
      </c>
      <c r="W116" s="2">
        <v>1</v>
      </c>
      <c r="X116" s="2">
        <f t="shared" si="67"/>
        <v>0</v>
      </c>
      <c r="Y116" s="2">
        <f t="shared" si="68"/>
        <v>0</v>
      </c>
      <c r="Z116" s="2">
        <f t="shared" si="69"/>
        <v>0</v>
      </c>
      <c r="AA116" s="2">
        <f t="shared" si="70"/>
        <v>0</v>
      </c>
      <c r="AB116" s="2">
        <f t="shared" si="71"/>
        <v>0</v>
      </c>
      <c r="AC116" s="2">
        <f t="shared" si="72"/>
        <v>1</v>
      </c>
      <c r="AD116">
        <v>2000</v>
      </c>
      <c r="AE116">
        <v>3000</v>
      </c>
      <c r="AF116">
        <v>1000</v>
      </c>
      <c r="AG116" s="4">
        <v>1000</v>
      </c>
      <c r="AH116" s="4">
        <f t="shared" si="73"/>
        <v>0</v>
      </c>
      <c r="AI116" s="2">
        <v>500</v>
      </c>
      <c r="AJ116" s="2">
        <v>0</v>
      </c>
      <c r="AK116" s="2">
        <v>0</v>
      </c>
      <c r="AL116" s="3">
        <v>1</v>
      </c>
      <c r="AM116" s="3">
        <v>1</v>
      </c>
      <c r="AN116" s="2">
        <f t="shared" si="74"/>
        <v>0</v>
      </c>
      <c r="AO116" s="2">
        <f t="shared" si="75"/>
        <v>1</v>
      </c>
      <c r="AP116" s="2">
        <f t="shared" si="76"/>
        <v>0</v>
      </c>
      <c r="AQ116" s="2">
        <f t="shared" si="77"/>
        <v>0</v>
      </c>
      <c r="AR116" s="2">
        <f t="shared" si="78"/>
        <v>1</v>
      </c>
      <c r="AS116" s="2">
        <f t="shared" si="79"/>
        <v>0</v>
      </c>
      <c r="AT116">
        <v>1000</v>
      </c>
      <c r="AU116">
        <v>0</v>
      </c>
      <c r="AV116">
        <v>1000</v>
      </c>
      <c r="AW116">
        <v>8</v>
      </c>
      <c r="AX116">
        <v>1</v>
      </c>
      <c r="AY116" s="1">
        <v>2</v>
      </c>
      <c r="AZ116">
        <v>0</v>
      </c>
      <c r="BA116">
        <v>4000</v>
      </c>
      <c r="BB116">
        <v>14000</v>
      </c>
      <c r="BC116">
        <v>14000</v>
      </c>
      <c r="BD116">
        <v>5</v>
      </c>
      <c r="BE116" t="s">
        <v>187</v>
      </c>
      <c r="BF116">
        <v>18</v>
      </c>
      <c r="BG116">
        <v>6</v>
      </c>
      <c r="BH116">
        <v>65</v>
      </c>
      <c r="BI116">
        <v>2</v>
      </c>
      <c r="BJ116">
        <v>1</v>
      </c>
      <c r="BK116">
        <v>3</v>
      </c>
      <c r="BL116" s="16">
        <v>20000</v>
      </c>
      <c r="BM116" t="s">
        <v>47</v>
      </c>
      <c r="BN116">
        <v>0</v>
      </c>
      <c r="BP116">
        <v>2</v>
      </c>
      <c r="BQ116">
        <v>1</v>
      </c>
      <c r="BS116">
        <v>1</v>
      </c>
      <c r="BT116">
        <v>45</v>
      </c>
      <c r="BU116">
        <v>2</v>
      </c>
      <c r="BV116">
        <v>2</v>
      </c>
      <c r="BW116">
        <v>7</v>
      </c>
      <c r="BX116" t="s">
        <v>46</v>
      </c>
      <c r="BY116">
        <v>1</v>
      </c>
      <c r="BZ116">
        <v>0</v>
      </c>
      <c r="CA116">
        <v>5</v>
      </c>
      <c r="CB116">
        <v>18</v>
      </c>
      <c r="CC116">
        <v>7</v>
      </c>
      <c r="CD116">
        <v>6</v>
      </c>
      <c r="CE116">
        <v>5</v>
      </c>
      <c r="CF116">
        <v>1</v>
      </c>
      <c r="CG116">
        <v>2</v>
      </c>
      <c r="CH116">
        <v>3</v>
      </c>
      <c r="CI116" t="s">
        <v>79</v>
      </c>
      <c r="CJ116" t="s">
        <v>78</v>
      </c>
      <c r="CK116">
        <v>0</v>
      </c>
      <c r="CM116">
        <v>0</v>
      </c>
      <c r="CO116">
        <v>1</v>
      </c>
      <c r="CP116">
        <v>1992</v>
      </c>
      <c r="CQ116" t="s">
        <v>61</v>
      </c>
      <c r="CR116">
        <v>1992</v>
      </c>
      <c r="CS116" t="s">
        <v>31</v>
      </c>
      <c r="CX116">
        <v>1</v>
      </c>
      <c r="CY116">
        <v>0</v>
      </c>
      <c r="CZ116">
        <v>0</v>
      </c>
      <c r="DA116">
        <v>0</v>
      </c>
      <c r="DC116">
        <v>2</v>
      </c>
      <c r="DE116">
        <v>0</v>
      </c>
      <c r="DF116">
        <v>0</v>
      </c>
      <c r="DG116">
        <v>0</v>
      </c>
      <c r="DI116">
        <f t="shared" si="80"/>
        <v>0</v>
      </c>
      <c r="DJ116">
        <f t="shared" si="81"/>
        <v>0</v>
      </c>
      <c r="DK116">
        <f t="shared" si="82"/>
        <v>0</v>
      </c>
      <c r="DL116">
        <f t="shared" si="83"/>
        <v>0</v>
      </c>
      <c r="DM116">
        <f t="shared" si="84"/>
        <v>0</v>
      </c>
      <c r="DN116">
        <f t="shared" si="85"/>
        <v>0</v>
      </c>
      <c r="DO116">
        <f t="shared" si="86"/>
        <v>0</v>
      </c>
      <c r="DP116">
        <f t="shared" si="87"/>
        <v>0</v>
      </c>
      <c r="DQ116">
        <v>1</v>
      </c>
      <c r="DS116">
        <v>0</v>
      </c>
    </row>
    <row r="117" spans="1:162" x14ac:dyDescent="0.25">
      <c r="A117">
        <v>5</v>
      </c>
      <c r="B117" s="5">
        <v>14</v>
      </c>
      <c r="C117" t="s">
        <v>12</v>
      </c>
      <c r="D117">
        <v>9</v>
      </c>
      <c r="E117">
        <v>5</v>
      </c>
      <c r="F117">
        <v>13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5</v>
      </c>
      <c r="O117">
        <v>3000</v>
      </c>
      <c r="P117">
        <v>2</v>
      </c>
      <c r="Q117" s="4">
        <v>500</v>
      </c>
      <c r="R117" s="2">
        <f t="shared" si="66"/>
        <v>500</v>
      </c>
      <c r="S117" s="2">
        <v>500</v>
      </c>
      <c r="T117" s="2">
        <v>1</v>
      </c>
      <c r="U117" s="2">
        <v>1</v>
      </c>
      <c r="V117" s="2">
        <v>1</v>
      </c>
      <c r="W117" s="2">
        <v>1</v>
      </c>
      <c r="X117" s="2">
        <f t="shared" si="67"/>
        <v>0</v>
      </c>
      <c r="Y117" s="2">
        <f t="shared" si="68"/>
        <v>0</v>
      </c>
      <c r="Z117" s="2">
        <f t="shared" si="69"/>
        <v>1</v>
      </c>
      <c r="AA117" s="2">
        <f t="shared" si="70"/>
        <v>0</v>
      </c>
      <c r="AB117" s="2">
        <f t="shared" si="71"/>
        <v>0</v>
      </c>
      <c r="AC117" s="2">
        <f t="shared" si="72"/>
        <v>0</v>
      </c>
      <c r="AD117">
        <v>1000</v>
      </c>
      <c r="AE117">
        <v>1000</v>
      </c>
      <c r="AF117">
        <v>1000</v>
      </c>
      <c r="AG117" s="4">
        <v>500</v>
      </c>
      <c r="AH117" s="4">
        <f t="shared" si="73"/>
        <v>500</v>
      </c>
      <c r="AI117" s="2">
        <v>0</v>
      </c>
      <c r="AJ117" s="2">
        <v>1</v>
      </c>
      <c r="AK117" s="2">
        <v>1</v>
      </c>
      <c r="AL117" s="3">
        <v>1</v>
      </c>
      <c r="AM117" s="3">
        <v>1</v>
      </c>
      <c r="AN117" s="2">
        <f t="shared" si="74"/>
        <v>0</v>
      </c>
      <c r="AO117" s="2">
        <f t="shared" si="75"/>
        <v>0</v>
      </c>
      <c r="AP117" s="2">
        <f t="shared" si="76"/>
        <v>1</v>
      </c>
      <c r="AQ117" s="2">
        <f t="shared" si="77"/>
        <v>0</v>
      </c>
      <c r="AR117" s="2">
        <f t="shared" si="78"/>
        <v>0</v>
      </c>
      <c r="AS117" s="2">
        <f t="shared" si="79"/>
        <v>0</v>
      </c>
      <c r="AT117">
        <v>1000</v>
      </c>
      <c r="AU117">
        <v>1000</v>
      </c>
      <c r="AV117">
        <v>1000</v>
      </c>
      <c r="AW117">
        <v>6</v>
      </c>
      <c r="AX117">
        <v>3</v>
      </c>
      <c r="AY117" s="1">
        <v>1</v>
      </c>
      <c r="AZ117">
        <v>0</v>
      </c>
      <c r="BA117">
        <v>3000</v>
      </c>
      <c r="BB117">
        <v>11500</v>
      </c>
      <c r="BC117">
        <v>12000</v>
      </c>
      <c r="BD117">
        <v>5</v>
      </c>
      <c r="BE117" t="s">
        <v>186</v>
      </c>
      <c r="BF117">
        <v>19</v>
      </c>
      <c r="BG117" t="s">
        <v>185</v>
      </c>
      <c r="BH117">
        <v>60</v>
      </c>
      <c r="BI117">
        <v>1</v>
      </c>
      <c r="BJ117">
        <v>2</v>
      </c>
      <c r="BK117">
        <v>2</v>
      </c>
      <c r="BL117">
        <v>5000</v>
      </c>
      <c r="BM117" t="s">
        <v>4</v>
      </c>
      <c r="BN117">
        <v>0</v>
      </c>
      <c r="BP117">
        <v>2</v>
      </c>
      <c r="BQ117">
        <v>0</v>
      </c>
      <c r="BS117" s="7">
        <v>1</v>
      </c>
      <c r="BT117" s="7">
        <v>90</v>
      </c>
      <c r="BU117" s="7">
        <v>0</v>
      </c>
      <c r="BV117" s="7">
        <v>3</v>
      </c>
      <c r="BW117" s="7">
        <v>7</v>
      </c>
      <c r="BX117" s="7" t="s">
        <v>46</v>
      </c>
      <c r="BY117" s="7">
        <v>0</v>
      </c>
      <c r="BZ117" s="7">
        <v>0</v>
      </c>
      <c r="CA117" s="7">
        <v>5</v>
      </c>
      <c r="CB117" s="7">
        <v>22</v>
      </c>
      <c r="CC117" s="7">
        <v>16</v>
      </c>
      <c r="CD117" s="7">
        <v>0</v>
      </c>
      <c r="CE117" s="7">
        <v>6</v>
      </c>
      <c r="CF117" s="7">
        <v>5</v>
      </c>
      <c r="CG117" s="7">
        <v>2</v>
      </c>
      <c r="CH117" s="7">
        <v>4</v>
      </c>
      <c r="CI117" t="s">
        <v>2</v>
      </c>
      <c r="CJ117" t="s">
        <v>184</v>
      </c>
      <c r="CK117" s="7">
        <v>0</v>
      </c>
      <c r="CM117">
        <v>1</v>
      </c>
      <c r="CN117" t="s">
        <v>183</v>
      </c>
      <c r="CO117">
        <v>1</v>
      </c>
      <c r="CP117">
        <v>2000</v>
      </c>
      <c r="CQ117" t="s">
        <v>182</v>
      </c>
      <c r="CX117">
        <v>1</v>
      </c>
      <c r="CY117">
        <v>0</v>
      </c>
      <c r="CZ117">
        <v>1</v>
      </c>
      <c r="DA117">
        <v>1</v>
      </c>
      <c r="DB117">
        <v>2000</v>
      </c>
      <c r="DC117">
        <v>2</v>
      </c>
      <c r="DD117">
        <v>2</v>
      </c>
      <c r="DE117">
        <v>0</v>
      </c>
      <c r="DF117">
        <v>1</v>
      </c>
      <c r="DG117">
        <v>0</v>
      </c>
      <c r="DI117">
        <f t="shared" si="80"/>
        <v>0</v>
      </c>
      <c r="DJ117">
        <f t="shared" si="81"/>
        <v>0</v>
      </c>
      <c r="DK117">
        <f t="shared" si="82"/>
        <v>0</v>
      </c>
      <c r="DL117">
        <f t="shared" si="83"/>
        <v>0</v>
      </c>
      <c r="DM117">
        <f t="shared" si="84"/>
        <v>0</v>
      </c>
      <c r="DN117">
        <f t="shared" si="85"/>
        <v>0</v>
      </c>
      <c r="DO117">
        <f t="shared" si="86"/>
        <v>0</v>
      </c>
      <c r="DP117">
        <f t="shared" si="87"/>
        <v>0</v>
      </c>
      <c r="DQ117">
        <v>1</v>
      </c>
      <c r="DS117">
        <v>0</v>
      </c>
    </row>
    <row r="118" spans="1:162" x14ac:dyDescent="0.25">
      <c r="A118">
        <v>5</v>
      </c>
      <c r="B118" s="5">
        <v>15</v>
      </c>
      <c r="C118" t="s">
        <v>12</v>
      </c>
      <c r="D118">
        <v>9</v>
      </c>
      <c r="E118">
        <v>6</v>
      </c>
      <c r="F118">
        <v>16</v>
      </c>
      <c r="G118">
        <v>4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100</v>
      </c>
      <c r="P118">
        <v>2</v>
      </c>
      <c r="Q118" s="4">
        <v>500</v>
      </c>
      <c r="R118" s="2">
        <f t="shared" si="66"/>
        <v>500</v>
      </c>
      <c r="S118" s="2">
        <v>400</v>
      </c>
      <c r="T118" s="2">
        <v>1</v>
      </c>
      <c r="U118" s="2">
        <v>1</v>
      </c>
      <c r="V118" s="2">
        <v>0</v>
      </c>
      <c r="W118" s="2">
        <v>0</v>
      </c>
      <c r="X118" s="2">
        <f t="shared" si="67"/>
        <v>1</v>
      </c>
      <c r="Y118" s="2">
        <f t="shared" si="68"/>
        <v>0</v>
      </c>
      <c r="Z118" s="2">
        <f t="shared" si="69"/>
        <v>0</v>
      </c>
      <c r="AA118" s="2">
        <f t="shared" si="70"/>
        <v>1</v>
      </c>
      <c r="AB118" s="2">
        <f t="shared" si="71"/>
        <v>0</v>
      </c>
      <c r="AC118" s="2">
        <f t="shared" si="72"/>
        <v>0</v>
      </c>
      <c r="AD118">
        <v>2000</v>
      </c>
      <c r="AE118">
        <v>3000</v>
      </c>
      <c r="AF118">
        <v>3000</v>
      </c>
      <c r="AG118" s="4">
        <v>700</v>
      </c>
      <c r="AH118" s="4">
        <f t="shared" si="73"/>
        <v>300</v>
      </c>
      <c r="AI118" s="2">
        <v>500</v>
      </c>
      <c r="AJ118" s="2">
        <v>1</v>
      </c>
      <c r="AK118" s="2">
        <v>1</v>
      </c>
      <c r="AL118" s="3">
        <v>1</v>
      </c>
      <c r="AM118" s="3">
        <v>1</v>
      </c>
      <c r="AN118" s="2">
        <f t="shared" si="74"/>
        <v>0</v>
      </c>
      <c r="AO118" s="2">
        <f t="shared" si="75"/>
        <v>0</v>
      </c>
      <c r="AP118" s="2">
        <f t="shared" si="76"/>
        <v>1</v>
      </c>
      <c r="AQ118" s="2">
        <f t="shared" si="77"/>
        <v>0</v>
      </c>
      <c r="AR118" s="2">
        <f t="shared" si="78"/>
        <v>0</v>
      </c>
      <c r="AS118" s="2">
        <f t="shared" si="79"/>
        <v>0</v>
      </c>
      <c r="AT118">
        <v>1000</v>
      </c>
      <c r="AU118">
        <v>1000</v>
      </c>
      <c r="AV118">
        <v>1000</v>
      </c>
      <c r="AW118">
        <v>6</v>
      </c>
      <c r="AX118">
        <v>3</v>
      </c>
      <c r="AY118" s="1">
        <v>1</v>
      </c>
      <c r="AZ118">
        <v>0</v>
      </c>
      <c r="BA118">
        <v>3000</v>
      </c>
      <c r="BB118">
        <v>11700</v>
      </c>
      <c r="BC118">
        <v>12000</v>
      </c>
      <c r="BD118">
        <v>5</v>
      </c>
      <c r="BE118" t="s">
        <v>181</v>
      </c>
      <c r="BF118">
        <v>16</v>
      </c>
      <c r="BG118">
        <v>4.5</v>
      </c>
      <c r="BH118">
        <v>55</v>
      </c>
      <c r="BI118">
        <v>2</v>
      </c>
      <c r="BJ118">
        <v>1</v>
      </c>
      <c r="BK118">
        <v>2</v>
      </c>
      <c r="BL118" s="16">
        <v>50000</v>
      </c>
      <c r="BM118" t="s">
        <v>4</v>
      </c>
      <c r="BN118">
        <v>0</v>
      </c>
      <c r="BP118">
        <v>2</v>
      </c>
      <c r="BQ118">
        <v>0</v>
      </c>
      <c r="BS118">
        <v>2</v>
      </c>
      <c r="BV118">
        <v>2</v>
      </c>
      <c r="BW118">
        <v>40</v>
      </c>
      <c r="BX118" t="s">
        <v>180</v>
      </c>
      <c r="BY118">
        <v>1</v>
      </c>
      <c r="BZ118">
        <v>0</v>
      </c>
      <c r="CA118">
        <v>4</v>
      </c>
      <c r="CB118">
        <v>23</v>
      </c>
      <c r="CC118">
        <v>2</v>
      </c>
      <c r="CD118">
        <v>14</v>
      </c>
      <c r="CE118">
        <v>6</v>
      </c>
      <c r="CF118">
        <v>1</v>
      </c>
      <c r="CG118">
        <v>1</v>
      </c>
      <c r="CH118">
        <v>1</v>
      </c>
      <c r="CI118" t="s">
        <v>104</v>
      </c>
      <c r="CJ118" t="s">
        <v>45</v>
      </c>
      <c r="CK118">
        <v>0</v>
      </c>
      <c r="CM118">
        <v>1</v>
      </c>
      <c r="CN118" t="s">
        <v>179</v>
      </c>
      <c r="CO118">
        <v>1</v>
      </c>
      <c r="CP118">
        <v>1997</v>
      </c>
      <c r="CQ118" t="s">
        <v>178</v>
      </c>
      <c r="CR118">
        <v>1998</v>
      </c>
      <c r="CS118" t="s">
        <v>61</v>
      </c>
      <c r="CX118">
        <v>1</v>
      </c>
      <c r="CY118">
        <v>1</v>
      </c>
      <c r="CZ118">
        <v>1</v>
      </c>
      <c r="DA118">
        <v>1</v>
      </c>
      <c r="DB118">
        <v>1997</v>
      </c>
      <c r="DC118">
        <v>2</v>
      </c>
      <c r="DE118">
        <v>0</v>
      </c>
      <c r="DF118">
        <v>0</v>
      </c>
      <c r="DG118">
        <v>1</v>
      </c>
      <c r="DH118">
        <v>5</v>
      </c>
      <c r="DI118">
        <f t="shared" si="80"/>
        <v>1</v>
      </c>
      <c r="DJ118">
        <f t="shared" si="81"/>
        <v>0</v>
      </c>
      <c r="DK118">
        <f t="shared" si="82"/>
        <v>0</v>
      </c>
      <c r="DL118">
        <f t="shared" si="83"/>
        <v>0</v>
      </c>
      <c r="DM118">
        <f t="shared" si="84"/>
        <v>0</v>
      </c>
      <c r="DN118">
        <f t="shared" si="85"/>
        <v>0</v>
      </c>
      <c r="DO118">
        <f t="shared" si="86"/>
        <v>1</v>
      </c>
      <c r="DP118">
        <f t="shared" si="87"/>
        <v>1</v>
      </c>
      <c r="DQ118">
        <v>1</v>
      </c>
      <c r="DS118">
        <v>0</v>
      </c>
    </row>
    <row r="119" spans="1:162" x14ac:dyDescent="0.25">
      <c r="A119">
        <v>5</v>
      </c>
      <c r="B119" s="5">
        <v>16</v>
      </c>
      <c r="C119" t="s">
        <v>6</v>
      </c>
      <c r="D119">
        <v>10</v>
      </c>
      <c r="E119">
        <v>4</v>
      </c>
      <c r="F119">
        <v>15</v>
      </c>
      <c r="G119">
        <v>5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O119">
        <v>100</v>
      </c>
      <c r="P119">
        <v>2</v>
      </c>
      <c r="Q119" s="4">
        <v>500</v>
      </c>
      <c r="R119" s="2">
        <f t="shared" si="66"/>
        <v>500</v>
      </c>
      <c r="S119" s="2">
        <v>500</v>
      </c>
      <c r="T119" s="2">
        <v>1</v>
      </c>
      <c r="U119" s="2">
        <v>1</v>
      </c>
      <c r="V119" s="2">
        <v>1</v>
      </c>
      <c r="W119" s="2">
        <v>1</v>
      </c>
      <c r="X119" s="2">
        <f t="shared" si="67"/>
        <v>0</v>
      </c>
      <c r="Y119" s="2">
        <f t="shared" si="68"/>
        <v>0</v>
      </c>
      <c r="Z119" s="2">
        <f t="shared" si="69"/>
        <v>1</v>
      </c>
      <c r="AA119" s="2">
        <f t="shared" si="70"/>
        <v>0</v>
      </c>
      <c r="AB119" s="2">
        <f t="shared" si="71"/>
        <v>0</v>
      </c>
      <c r="AC119" s="2">
        <f t="shared" si="72"/>
        <v>0</v>
      </c>
      <c r="AD119">
        <v>1000</v>
      </c>
      <c r="AE119">
        <v>1000</v>
      </c>
      <c r="AF119">
        <v>3000</v>
      </c>
      <c r="AG119" s="4">
        <v>500</v>
      </c>
      <c r="AH119" s="4">
        <f t="shared" si="73"/>
        <v>500</v>
      </c>
      <c r="AI119" s="2">
        <v>300</v>
      </c>
      <c r="AJ119" s="2">
        <v>1</v>
      </c>
      <c r="AK119" s="2">
        <v>1</v>
      </c>
      <c r="AL119" s="3">
        <v>1</v>
      </c>
      <c r="AM119" s="3">
        <v>1</v>
      </c>
      <c r="AN119" s="2">
        <f t="shared" si="74"/>
        <v>0</v>
      </c>
      <c r="AO119" s="2">
        <f t="shared" si="75"/>
        <v>0</v>
      </c>
      <c r="AP119" s="2">
        <f t="shared" si="76"/>
        <v>1</v>
      </c>
      <c r="AQ119" s="2">
        <f t="shared" si="77"/>
        <v>0</v>
      </c>
      <c r="AR119" s="2">
        <f t="shared" si="78"/>
        <v>0</v>
      </c>
      <c r="AS119" s="2">
        <f t="shared" si="79"/>
        <v>0</v>
      </c>
      <c r="AT119">
        <v>1000</v>
      </c>
      <c r="AU119">
        <v>1000</v>
      </c>
      <c r="AV119">
        <v>1000</v>
      </c>
      <c r="AW119">
        <v>7</v>
      </c>
      <c r="AX119">
        <v>2</v>
      </c>
      <c r="AY119" s="1">
        <v>1</v>
      </c>
      <c r="AZ119">
        <v>1</v>
      </c>
      <c r="BA119">
        <v>10500</v>
      </c>
      <c r="BB119">
        <v>18100</v>
      </c>
      <c r="BC119">
        <v>19000</v>
      </c>
      <c r="BD119">
        <v>5</v>
      </c>
      <c r="BE119" t="s">
        <v>177</v>
      </c>
      <c r="BF119">
        <v>22</v>
      </c>
      <c r="BG119">
        <v>5.2</v>
      </c>
      <c r="BH119">
        <v>45</v>
      </c>
      <c r="BI119">
        <v>2</v>
      </c>
      <c r="BJ119">
        <v>1</v>
      </c>
      <c r="BK119">
        <v>1</v>
      </c>
      <c r="BL119" s="16">
        <v>6000</v>
      </c>
      <c r="BM119" t="s">
        <v>4</v>
      </c>
      <c r="BN119">
        <v>0</v>
      </c>
      <c r="BP119">
        <v>2</v>
      </c>
      <c r="BQ119">
        <v>1</v>
      </c>
      <c r="BS119">
        <v>1</v>
      </c>
      <c r="BT119">
        <v>90</v>
      </c>
      <c r="BU119">
        <v>0</v>
      </c>
      <c r="BV119">
        <v>4</v>
      </c>
      <c r="BW119">
        <v>8</v>
      </c>
      <c r="BX119" t="s">
        <v>176</v>
      </c>
      <c r="BY119">
        <v>0</v>
      </c>
      <c r="BZ119">
        <v>0</v>
      </c>
      <c r="CA119">
        <v>5</v>
      </c>
      <c r="CB119">
        <v>18</v>
      </c>
      <c r="CC119">
        <v>1</v>
      </c>
      <c r="CD119">
        <v>12</v>
      </c>
      <c r="CE119">
        <v>5</v>
      </c>
      <c r="CF119">
        <v>2</v>
      </c>
      <c r="CG119">
        <v>2</v>
      </c>
      <c r="CH119">
        <v>1</v>
      </c>
      <c r="CI119" t="s">
        <v>79</v>
      </c>
      <c r="CJ119" t="s">
        <v>22</v>
      </c>
      <c r="CK119">
        <v>1</v>
      </c>
      <c r="CL119" t="s">
        <v>175</v>
      </c>
      <c r="CM119">
        <v>0</v>
      </c>
      <c r="CO119">
        <v>1</v>
      </c>
      <c r="CP119">
        <v>1992</v>
      </c>
      <c r="CQ119" t="s">
        <v>174</v>
      </c>
      <c r="CX119">
        <v>1</v>
      </c>
      <c r="CY119">
        <v>1</v>
      </c>
      <c r="CZ119">
        <v>1</v>
      </c>
      <c r="DA119">
        <v>1</v>
      </c>
      <c r="DB119">
        <v>1991</v>
      </c>
      <c r="DC119">
        <v>2</v>
      </c>
      <c r="DD119">
        <v>2</v>
      </c>
      <c r="DE119">
        <v>0</v>
      </c>
      <c r="DF119">
        <v>0</v>
      </c>
      <c r="DG119">
        <v>1</v>
      </c>
      <c r="DH119">
        <v>5</v>
      </c>
      <c r="DI119">
        <f t="shared" si="80"/>
        <v>1</v>
      </c>
      <c r="DJ119">
        <f t="shared" si="81"/>
        <v>0</v>
      </c>
      <c r="DK119">
        <f t="shared" si="82"/>
        <v>0</v>
      </c>
      <c r="DL119">
        <f t="shared" si="83"/>
        <v>0</v>
      </c>
      <c r="DM119">
        <f t="shared" si="84"/>
        <v>0</v>
      </c>
      <c r="DN119">
        <f t="shared" si="85"/>
        <v>0</v>
      </c>
      <c r="DO119">
        <f t="shared" si="86"/>
        <v>1</v>
      </c>
      <c r="DP119">
        <f t="shared" si="87"/>
        <v>1</v>
      </c>
      <c r="DQ119">
        <v>2</v>
      </c>
      <c r="DR119">
        <v>1</v>
      </c>
    </row>
    <row r="120" spans="1:162" x14ac:dyDescent="0.25">
      <c r="A120">
        <v>5</v>
      </c>
      <c r="B120" s="5">
        <v>17</v>
      </c>
      <c r="C120" t="s">
        <v>12</v>
      </c>
      <c r="D120">
        <v>9</v>
      </c>
      <c r="E120">
        <v>8</v>
      </c>
      <c r="F120">
        <v>18</v>
      </c>
      <c r="G120">
        <v>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7</v>
      </c>
      <c r="O120">
        <v>3000</v>
      </c>
      <c r="P120">
        <v>2</v>
      </c>
      <c r="Q120" s="4">
        <v>500</v>
      </c>
      <c r="R120" s="2">
        <f t="shared" si="66"/>
        <v>500</v>
      </c>
      <c r="S120" s="2">
        <v>500</v>
      </c>
      <c r="T120" s="2">
        <v>1</v>
      </c>
      <c r="U120" s="2">
        <v>1</v>
      </c>
      <c r="V120" s="2">
        <v>1</v>
      </c>
      <c r="W120" s="2">
        <v>1</v>
      </c>
      <c r="X120" s="2">
        <f t="shared" si="67"/>
        <v>0</v>
      </c>
      <c r="Y120" s="2">
        <f t="shared" si="68"/>
        <v>0</v>
      </c>
      <c r="Z120" s="2">
        <f t="shared" si="69"/>
        <v>1</v>
      </c>
      <c r="AA120" s="2">
        <f t="shared" si="70"/>
        <v>0</v>
      </c>
      <c r="AB120" s="2">
        <f t="shared" si="71"/>
        <v>0</v>
      </c>
      <c r="AC120" s="2">
        <f t="shared" si="72"/>
        <v>0</v>
      </c>
      <c r="AD120">
        <v>1000</v>
      </c>
      <c r="AE120">
        <v>1000</v>
      </c>
      <c r="AF120">
        <v>3000</v>
      </c>
      <c r="AG120" s="4">
        <v>500</v>
      </c>
      <c r="AH120" s="4">
        <f t="shared" si="73"/>
        <v>500</v>
      </c>
      <c r="AI120" s="2">
        <v>500</v>
      </c>
      <c r="AJ120" s="2">
        <v>1</v>
      </c>
      <c r="AK120" s="2">
        <v>1</v>
      </c>
      <c r="AL120" s="3">
        <v>1</v>
      </c>
      <c r="AM120" s="3">
        <v>1</v>
      </c>
      <c r="AN120" s="2">
        <f t="shared" si="74"/>
        <v>0</v>
      </c>
      <c r="AO120" s="2">
        <f t="shared" si="75"/>
        <v>0</v>
      </c>
      <c r="AP120" s="2">
        <f t="shared" si="76"/>
        <v>1</v>
      </c>
      <c r="AQ120" s="2">
        <f t="shared" si="77"/>
        <v>0</v>
      </c>
      <c r="AR120" s="2">
        <f t="shared" si="78"/>
        <v>0</v>
      </c>
      <c r="AS120" s="2">
        <f t="shared" si="79"/>
        <v>0</v>
      </c>
      <c r="AT120">
        <v>1000</v>
      </c>
      <c r="AU120">
        <v>1000</v>
      </c>
      <c r="AV120">
        <v>1000</v>
      </c>
      <c r="AW120">
        <v>7</v>
      </c>
      <c r="AX120">
        <v>2</v>
      </c>
      <c r="AY120" s="1">
        <v>1</v>
      </c>
      <c r="AZ120">
        <v>1</v>
      </c>
      <c r="BA120">
        <v>0</v>
      </c>
      <c r="BB120">
        <v>10500</v>
      </c>
      <c r="BC120">
        <v>11000</v>
      </c>
      <c r="BD120">
        <v>5</v>
      </c>
      <c r="BE120" t="s">
        <v>173</v>
      </c>
      <c r="BF120">
        <v>22</v>
      </c>
      <c r="BG120">
        <v>6</v>
      </c>
      <c r="BH120">
        <v>58</v>
      </c>
      <c r="BI120">
        <v>2</v>
      </c>
      <c r="BJ120">
        <v>1</v>
      </c>
      <c r="BK120">
        <v>3</v>
      </c>
      <c r="BL120" s="16">
        <v>30000</v>
      </c>
      <c r="BM120" t="s">
        <v>4</v>
      </c>
      <c r="BN120">
        <v>0</v>
      </c>
      <c r="BP120">
        <v>2</v>
      </c>
      <c r="BQ120">
        <v>0</v>
      </c>
      <c r="BS120">
        <v>1</v>
      </c>
      <c r="BT120">
        <v>80</v>
      </c>
      <c r="BU120">
        <v>0</v>
      </c>
      <c r="BV120">
        <v>4</v>
      </c>
      <c r="BW120">
        <v>5</v>
      </c>
      <c r="BX120" t="s">
        <v>10</v>
      </c>
      <c r="BY120">
        <v>0</v>
      </c>
      <c r="BZ120">
        <v>0</v>
      </c>
      <c r="CA120">
        <v>5</v>
      </c>
      <c r="CB120">
        <v>18</v>
      </c>
      <c r="CC120">
        <v>0</v>
      </c>
      <c r="CD120">
        <v>4</v>
      </c>
      <c r="CE120">
        <v>14</v>
      </c>
      <c r="CF120">
        <v>1</v>
      </c>
      <c r="CG120">
        <v>1</v>
      </c>
      <c r="CH120">
        <v>1</v>
      </c>
      <c r="CI120" t="s">
        <v>104</v>
      </c>
      <c r="CJ120" t="s">
        <v>172</v>
      </c>
      <c r="CK120">
        <v>0</v>
      </c>
      <c r="CM120">
        <v>1</v>
      </c>
      <c r="CN120" t="s">
        <v>171</v>
      </c>
      <c r="CO120">
        <v>1</v>
      </c>
      <c r="CP120">
        <v>1997</v>
      </c>
      <c r="CQ120" t="s">
        <v>170</v>
      </c>
      <c r="CR120">
        <v>1999</v>
      </c>
      <c r="CS120" t="s">
        <v>169</v>
      </c>
      <c r="CT120">
        <v>2000</v>
      </c>
      <c r="CU120" t="s">
        <v>61</v>
      </c>
      <c r="CX120">
        <v>1</v>
      </c>
      <c r="CY120">
        <v>1</v>
      </c>
      <c r="CZ120">
        <v>1</v>
      </c>
      <c r="DA120">
        <v>1</v>
      </c>
      <c r="DB120">
        <v>1993</v>
      </c>
      <c r="DC120">
        <v>2</v>
      </c>
      <c r="DD120">
        <v>2</v>
      </c>
      <c r="DE120">
        <v>0</v>
      </c>
      <c r="DF120">
        <v>0</v>
      </c>
      <c r="DG120">
        <v>1</v>
      </c>
      <c r="DH120">
        <v>1</v>
      </c>
      <c r="DI120">
        <f t="shared" si="80"/>
        <v>0</v>
      </c>
      <c r="DJ120">
        <f t="shared" si="81"/>
        <v>0</v>
      </c>
      <c r="DK120">
        <f t="shared" si="82"/>
        <v>0</v>
      </c>
      <c r="DL120">
        <f t="shared" si="83"/>
        <v>0</v>
      </c>
      <c r="DM120">
        <f t="shared" si="84"/>
        <v>1</v>
      </c>
      <c r="DN120">
        <f t="shared" si="85"/>
        <v>1</v>
      </c>
      <c r="DO120">
        <f t="shared" si="86"/>
        <v>0</v>
      </c>
      <c r="DP120">
        <f t="shared" si="87"/>
        <v>0</v>
      </c>
      <c r="DQ120">
        <v>2</v>
      </c>
      <c r="DR120">
        <v>1</v>
      </c>
    </row>
    <row r="121" spans="1:162" s="9" customFormat="1" x14ac:dyDescent="0.25">
      <c r="A121" s="9">
        <v>5</v>
      </c>
      <c r="B121" s="11">
        <v>18</v>
      </c>
      <c r="C121" s="9" t="s">
        <v>6</v>
      </c>
      <c r="D121" s="9">
        <v>10</v>
      </c>
      <c r="E121" s="9">
        <v>7</v>
      </c>
      <c r="F121" s="9">
        <v>17</v>
      </c>
      <c r="G121" s="9">
        <v>7</v>
      </c>
      <c r="H121" s="9">
        <v>0</v>
      </c>
      <c r="I121" s="9">
        <v>1</v>
      </c>
      <c r="J121" s="9">
        <v>0</v>
      </c>
      <c r="K121" s="9">
        <v>1</v>
      </c>
      <c r="L121" s="9">
        <v>1</v>
      </c>
      <c r="M121" s="9">
        <v>1</v>
      </c>
      <c r="O121" s="9">
        <v>3000</v>
      </c>
      <c r="P121" s="9">
        <v>2</v>
      </c>
      <c r="Q121" s="13">
        <v>500</v>
      </c>
      <c r="R121" s="9">
        <f t="shared" si="66"/>
        <v>500</v>
      </c>
      <c r="S121" s="9">
        <v>400</v>
      </c>
      <c r="T121" s="9">
        <v>1</v>
      </c>
      <c r="U121" s="9">
        <v>1</v>
      </c>
      <c r="V121" s="9">
        <v>0</v>
      </c>
      <c r="W121" s="9">
        <v>0</v>
      </c>
      <c r="X121" s="9">
        <f t="shared" si="67"/>
        <v>1</v>
      </c>
      <c r="Y121" s="9">
        <f t="shared" si="68"/>
        <v>0</v>
      </c>
      <c r="Z121" s="9">
        <f t="shared" si="69"/>
        <v>0</v>
      </c>
      <c r="AA121" s="9">
        <f t="shared" si="70"/>
        <v>1</v>
      </c>
      <c r="AB121" s="9">
        <f t="shared" si="71"/>
        <v>0</v>
      </c>
      <c r="AC121" s="9">
        <f t="shared" si="72"/>
        <v>0</v>
      </c>
      <c r="AD121" s="9">
        <v>2000</v>
      </c>
      <c r="AE121" s="9">
        <v>3000</v>
      </c>
      <c r="AF121" s="9">
        <v>3000</v>
      </c>
      <c r="AG121" s="13">
        <v>500</v>
      </c>
      <c r="AH121" s="13">
        <f t="shared" si="73"/>
        <v>500</v>
      </c>
      <c r="AI121" s="9">
        <v>500</v>
      </c>
      <c r="AJ121" s="9">
        <v>1</v>
      </c>
      <c r="AK121" s="9">
        <v>1</v>
      </c>
      <c r="AL121" s="12">
        <v>0</v>
      </c>
      <c r="AM121" s="12">
        <v>0</v>
      </c>
      <c r="AN121" s="9">
        <f t="shared" si="74"/>
        <v>1</v>
      </c>
      <c r="AO121" s="9">
        <f t="shared" si="75"/>
        <v>0</v>
      </c>
      <c r="AP121" s="9">
        <f t="shared" si="76"/>
        <v>0</v>
      </c>
      <c r="AQ121" s="9">
        <f t="shared" si="77"/>
        <v>1</v>
      </c>
      <c r="AR121" s="9">
        <f t="shared" si="78"/>
        <v>0</v>
      </c>
      <c r="AS121" s="9">
        <f t="shared" si="79"/>
        <v>0</v>
      </c>
      <c r="AT121" s="9">
        <v>1000</v>
      </c>
      <c r="AU121" s="9">
        <v>1000</v>
      </c>
      <c r="AV121" s="9">
        <v>1000</v>
      </c>
      <c r="AW121" s="9">
        <v>2</v>
      </c>
      <c r="AX121" s="9">
        <v>5</v>
      </c>
      <c r="AY121" s="1">
        <v>3</v>
      </c>
      <c r="AZ121" s="9">
        <v>1</v>
      </c>
      <c r="BA121" s="9">
        <v>0</v>
      </c>
      <c r="BB121" s="9">
        <v>11400</v>
      </c>
      <c r="BC121" s="9">
        <v>12000</v>
      </c>
      <c r="BD121" s="9">
        <v>5</v>
      </c>
      <c r="BE121" s="9" t="s">
        <v>168</v>
      </c>
      <c r="BF121" s="9">
        <v>24</v>
      </c>
      <c r="BG121" s="9">
        <v>5.5</v>
      </c>
      <c r="BH121" s="9">
        <v>62</v>
      </c>
      <c r="BI121" s="9">
        <v>1</v>
      </c>
      <c r="BJ121" s="9">
        <v>1</v>
      </c>
      <c r="BK121" s="9">
        <v>2</v>
      </c>
      <c r="BL121" s="19">
        <v>8000</v>
      </c>
      <c r="BM121" s="9" t="s">
        <v>4</v>
      </c>
      <c r="BN121" s="9">
        <v>0</v>
      </c>
      <c r="BP121" s="9">
        <v>2</v>
      </c>
      <c r="BQ121" s="9">
        <v>1</v>
      </c>
      <c r="BS121" s="9">
        <v>2</v>
      </c>
      <c r="BX121" s="9" t="s">
        <v>167</v>
      </c>
      <c r="BY121" s="9">
        <v>0</v>
      </c>
      <c r="BZ121" s="9">
        <v>0</v>
      </c>
      <c r="CA121" s="9">
        <v>4</v>
      </c>
      <c r="CB121" s="9">
        <v>18</v>
      </c>
      <c r="CC121" s="9">
        <v>7</v>
      </c>
      <c r="CD121" s="9">
        <v>5</v>
      </c>
      <c r="CE121" s="9">
        <v>6</v>
      </c>
      <c r="CF121" s="9">
        <v>5</v>
      </c>
      <c r="CG121" s="9">
        <v>1</v>
      </c>
      <c r="CH121" s="9">
        <v>2</v>
      </c>
      <c r="CI121" s="9" t="s">
        <v>104</v>
      </c>
      <c r="CJ121" s="9" t="s">
        <v>78</v>
      </c>
      <c r="CK121" s="9">
        <v>0</v>
      </c>
      <c r="CM121" s="9">
        <v>0</v>
      </c>
      <c r="CO121" s="9">
        <v>1</v>
      </c>
      <c r="CP121" s="9">
        <v>1992</v>
      </c>
      <c r="CQ121" s="9" t="s">
        <v>166</v>
      </c>
      <c r="CX121" s="9">
        <v>1</v>
      </c>
      <c r="CY121" s="9">
        <v>1</v>
      </c>
      <c r="CZ121" s="9">
        <v>1</v>
      </c>
      <c r="DA121" s="9">
        <v>1</v>
      </c>
      <c r="DC121" s="9">
        <v>2</v>
      </c>
      <c r="DE121" s="9">
        <v>1</v>
      </c>
      <c r="DF121" s="9">
        <v>0</v>
      </c>
      <c r="DG121" s="9">
        <v>1</v>
      </c>
      <c r="DH121" s="9">
        <v>6</v>
      </c>
      <c r="DI121" s="9">
        <f t="shared" si="80"/>
        <v>0</v>
      </c>
      <c r="DJ121" s="9">
        <f t="shared" si="81"/>
        <v>0</v>
      </c>
      <c r="DK121" s="9">
        <f t="shared" si="82"/>
        <v>0</v>
      </c>
      <c r="DL121" s="9">
        <f t="shared" si="83"/>
        <v>0</v>
      </c>
      <c r="DM121" s="9">
        <f t="shared" si="84"/>
        <v>0</v>
      </c>
      <c r="DN121" s="9">
        <f t="shared" si="85"/>
        <v>0</v>
      </c>
      <c r="DO121" s="9">
        <f t="shared" si="86"/>
        <v>0</v>
      </c>
      <c r="DP121" s="9">
        <f t="shared" si="87"/>
        <v>0</v>
      </c>
      <c r="DQ121" s="9">
        <v>2</v>
      </c>
      <c r="DR121" s="9">
        <v>1</v>
      </c>
      <c r="DW121" s="10"/>
      <c r="DX121" s="10"/>
      <c r="DY121" s="10"/>
      <c r="DZ121" s="10"/>
      <c r="EA121" s="10"/>
      <c r="EB121" s="10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38"/>
    </row>
    <row r="122" spans="1:162" x14ac:dyDescent="0.25">
      <c r="A122">
        <v>5</v>
      </c>
      <c r="B122" s="5">
        <v>19</v>
      </c>
      <c r="C122" t="s">
        <v>12</v>
      </c>
      <c r="D122">
        <v>9</v>
      </c>
      <c r="E122">
        <v>9</v>
      </c>
      <c r="F122">
        <v>20</v>
      </c>
      <c r="G122">
        <v>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7</v>
      </c>
      <c r="O122">
        <v>3000</v>
      </c>
      <c r="P122">
        <v>2</v>
      </c>
      <c r="Q122" s="4">
        <v>500</v>
      </c>
      <c r="R122" s="2">
        <f t="shared" si="66"/>
        <v>500</v>
      </c>
      <c r="S122" s="2">
        <v>500</v>
      </c>
      <c r="T122" s="2">
        <v>1</v>
      </c>
      <c r="U122" s="2">
        <v>1</v>
      </c>
      <c r="V122" s="2">
        <v>1</v>
      </c>
      <c r="W122" s="2">
        <v>0</v>
      </c>
      <c r="X122" s="2">
        <f t="shared" si="67"/>
        <v>1</v>
      </c>
      <c r="Y122" s="2">
        <f t="shared" si="68"/>
        <v>0</v>
      </c>
      <c r="Z122" s="2">
        <f t="shared" si="69"/>
        <v>0</v>
      </c>
      <c r="AA122" s="2">
        <f t="shared" si="70"/>
        <v>0</v>
      </c>
      <c r="AB122" s="2">
        <f t="shared" si="71"/>
        <v>0</v>
      </c>
      <c r="AC122" s="2">
        <f t="shared" si="72"/>
        <v>0</v>
      </c>
      <c r="AD122">
        <v>1000</v>
      </c>
      <c r="AE122">
        <v>1000</v>
      </c>
      <c r="AF122">
        <v>3000</v>
      </c>
      <c r="AG122" s="4">
        <v>500</v>
      </c>
      <c r="AH122" s="4">
        <f t="shared" si="73"/>
        <v>500</v>
      </c>
      <c r="AI122" s="2">
        <v>700</v>
      </c>
      <c r="AJ122" s="2">
        <v>1</v>
      </c>
      <c r="AK122" s="2">
        <v>1</v>
      </c>
      <c r="AL122" s="3">
        <v>1</v>
      </c>
      <c r="AM122" s="3">
        <v>1</v>
      </c>
      <c r="AN122" s="2">
        <f t="shared" si="74"/>
        <v>0</v>
      </c>
      <c r="AO122" s="2">
        <f t="shared" si="75"/>
        <v>0</v>
      </c>
      <c r="AP122" s="2">
        <f t="shared" si="76"/>
        <v>1</v>
      </c>
      <c r="AQ122" s="2">
        <f t="shared" si="77"/>
        <v>0</v>
      </c>
      <c r="AR122" s="2">
        <f t="shared" si="78"/>
        <v>0</v>
      </c>
      <c r="AS122" s="2">
        <f t="shared" si="79"/>
        <v>0</v>
      </c>
      <c r="AT122">
        <v>1000</v>
      </c>
      <c r="AU122">
        <v>1000</v>
      </c>
      <c r="AV122">
        <v>1000</v>
      </c>
      <c r="AW122">
        <v>3</v>
      </c>
      <c r="AX122">
        <v>5</v>
      </c>
      <c r="AY122" s="1">
        <v>1</v>
      </c>
      <c r="AZ122">
        <v>0</v>
      </c>
      <c r="BA122">
        <v>1500</v>
      </c>
      <c r="BB122">
        <v>12000</v>
      </c>
      <c r="BC122">
        <v>12000</v>
      </c>
      <c r="BD122">
        <v>5</v>
      </c>
      <c r="BE122" t="s">
        <v>165</v>
      </c>
      <c r="BF122">
        <v>24</v>
      </c>
      <c r="BG122">
        <v>5.5</v>
      </c>
      <c r="BH122">
        <v>56</v>
      </c>
      <c r="BI122">
        <v>2</v>
      </c>
      <c r="BJ122">
        <v>1</v>
      </c>
      <c r="BK122">
        <v>3</v>
      </c>
      <c r="BL122" s="16">
        <v>50000</v>
      </c>
      <c r="BM122" t="s">
        <v>91</v>
      </c>
      <c r="BN122">
        <v>0</v>
      </c>
      <c r="BP122">
        <v>2</v>
      </c>
      <c r="BQ122">
        <v>0</v>
      </c>
      <c r="BS122">
        <v>1</v>
      </c>
      <c r="BT122">
        <v>20</v>
      </c>
      <c r="BV122">
        <v>2</v>
      </c>
      <c r="BW122">
        <v>2</v>
      </c>
      <c r="BX122" s="14" t="s">
        <v>164</v>
      </c>
      <c r="BY122">
        <v>0</v>
      </c>
      <c r="BZ122">
        <v>0</v>
      </c>
      <c r="CA122">
        <v>5</v>
      </c>
      <c r="CB122">
        <v>29</v>
      </c>
      <c r="CC122">
        <v>5</v>
      </c>
      <c r="CD122">
        <v>10</v>
      </c>
      <c r="CE122">
        <v>15</v>
      </c>
      <c r="CF122">
        <v>2</v>
      </c>
      <c r="CG122">
        <v>1</v>
      </c>
      <c r="CH122">
        <v>1</v>
      </c>
      <c r="CI122" t="s">
        <v>104</v>
      </c>
      <c r="CJ122" t="s">
        <v>22</v>
      </c>
      <c r="CK122">
        <v>0</v>
      </c>
      <c r="CM122">
        <v>0</v>
      </c>
      <c r="CO122">
        <v>1</v>
      </c>
      <c r="CP122" t="s">
        <v>163</v>
      </c>
      <c r="CQ122" t="s">
        <v>31</v>
      </c>
      <c r="CX122">
        <v>1</v>
      </c>
      <c r="CY122">
        <v>1</v>
      </c>
      <c r="CZ122">
        <v>1</v>
      </c>
      <c r="DA122">
        <v>1</v>
      </c>
      <c r="DB122">
        <v>1999</v>
      </c>
      <c r="DC122">
        <v>2</v>
      </c>
      <c r="DE122">
        <v>0</v>
      </c>
      <c r="DF122">
        <v>0</v>
      </c>
      <c r="DG122">
        <v>0</v>
      </c>
      <c r="DI122">
        <f t="shared" si="80"/>
        <v>0</v>
      </c>
      <c r="DJ122">
        <f t="shared" si="81"/>
        <v>0</v>
      </c>
      <c r="DK122">
        <f t="shared" si="82"/>
        <v>0</v>
      </c>
      <c r="DL122">
        <f t="shared" si="83"/>
        <v>0</v>
      </c>
      <c r="DM122">
        <f t="shared" si="84"/>
        <v>0</v>
      </c>
      <c r="DN122">
        <f t="shared" si="85"/>
        <v>0</v>
      </c>
      <c r="DO122">
        <f t="shared" si="86"/>
        <v>0</v>
      </c>
      <c r="DP122">
        <f t="shared" si="87"/>
        <v>0</v>
      </c>
      <c r="DQ122">
        <v>1</v>
      </c>
      <c r="DS122">
        <v>0</v>
      </c>
    </row>
    <row r="123" spans="1:162" x14ac:dyDescent="0.25">
      <c r="A123">
        <v>5</v>
      </c>
      <c r="B123" s="5">
        <v>20</v>
      </c>
      <c r="C123" t="s">
        <v>6</v>
      </c>
      <c r="D123">
        <v>10</v>
      </c>
      <c r="E123">
        <v>10</v>
      </c>
      <c r="F123">
        <v>19</v>
      </c>
      <c r="G123">
        <v>9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5</v>
      </c>
      <c r="O123">
        <v>3000</v>
      </c>
      <c r="P123">
        <v>2</v>
      </c>
      <c r="Q123" s="4">
        <v>500</v>
      </c>
      <c r="R123" s="2">
        <f t="shared" si="66"/>
        <v>500</v>
      </c>
      <c r="S123" s="2">
        <v>500</v>
      </c>
      <c r="T123" s="2">
        <v>1</v>
      </c>
      <c r="U123" s="2">
        <v>1</v>
      </c>
      <c r="V123" s="2">
        <v>0</v>
      </c>
      <c r="W123" s="2">
        <v>0</v>
      </c>
      <c r="X123" s="2">
        <f t="shared" si="67"/>
        <v>1</v>
      </c>
      <c r="Y123" s="2">
        <f t="shared" si="68"/>
        <v>0</v>
      </c>
      <c r="Z123" s="2">
        <f t="shared" si="69"/>
        <v>0</v>
      </c>
      <c r="AA123" s="2">
        <f t="shared" si="70"/>
        <v>1</v>
      </c>
      <c r="AB123" s="2">
        <f t="shared" si="71"/>
        <v>0</v>
      </c>
      <c r="AC123" s="2">
        <f t="shared" si="72"/>
        <v>0</v>
      </c>
      <c r="AD123">
        <v>2000</v>
      </c>
      <c r="AE123">
        <v>3000</v>
      </c>
      <c r="AF123">
        <v>3000</v>
      </c>
      <c r="AG123" s="4">
        <v>300</v>
      </c>
      <c r="AH123" s="4">
        <f t="shared" si="73"/>
        <v>700</v>
      </c>
      <c r="AI123" s="2">
        <v>500</v>
      </c>
      <c r="AJ123" s="2">
        <v>1</v>
      </c>
      <c r="AK123" s="2">
        <v>1</v>
      </c>
      <c r="AL123" s="3">
        <v>1</v>
      </c>
      <c r="AM123" s="3">
        <v>0</v>
      </c>
      <c r="AN123" s="2">
        <f t="shared" si="74"/>
        <v>1</v>
      </c>
      <c r="AO123" s="2">
        <f t="shared" si="75"/>
        <v>0</v>
      </c>
      <c r="AP123" s="2">
        <f t="shared" si="76"/>
        <v>0</v>
      </c>
      <c r="AQ123" s="2">
        <f t="shared" si="77"/>
        <v>0</v>
      </c>
      <c r="AR123" s="2">
        <f t="shared" si="78"/>
        <v>0</v>
      </c>
      <c r="AS123" s="2">
        <f t="shared" si="79"/>
        <v>0</v>
      </c>
      <c r="AT123">
        <v>1000</v>
      </c>
      <c r="AU123">
        <v>1000</v>
      </c>
      <c r="AV123">
        <v>1000</v>
      </c>
      <c r="AW123">
        <v>8</v>
      </c>
      <c r="AX123">
        <v>1</v>
      </c>
      <c r="AY123" s="1">
        <v>1</v>
      </c>
      <c r="AZ123">
        <v>0</v>
      </c>
      <c r="BA123">
        <v>4000</v>
      </c>
      <c r="BB123">
        <v>15300</v>
      </c>
      <c r="BC123">
        <v>16000</v>
      </c>
      <c r="BD123">
        <v>5</v>
      </c>
      <c r="BE123" t="s">
        <v>162</v>
      </c>
      <c r="BF123">
        <v>17</v>
      </c>
      <c r="BG123" t="s">
        <v>161</v>
      </c>
      <c r="BH123">
        <v>65</v>
      </c>
      <c r="BI123">
        <v>2</v>
      </c>
      <c r="BJ123">
        <v>1</v>
      </c>
      <c r="BK123">
        <v>3</v>
      </c>
      <c r="BL123" s="18" t="s">
        <v>160</v>
      </c>
      <c r="BM123" t="s">
        <v>47</v>
      </c>
      <c r="BN123">
        <v>1</v>
      </c>
      <c r="BO123" t="s">
        <v>159</v>
      </c>
      <c r="BP123">
        <v>2</v>
      </c>
      <c r="BQ123">
        <v>1</v>
      </c>
      <c r="BS123">
        <v>1</v>
      </c>
      <c r="BT123">
        <v>90</v>
      </c>
      <c r="BU123">
        <v>0</v>
      </c>
      <c r="BV123">
        <v>3</v>
      </c>
      <c r="BW123">
        <v>20</v>
      </c>
      <c r="BX123" t="s">
        <v>158</v>
      </c>
      <c r="BY123">
        <v>2</v>
      </c>
      <c r="BZ123">
        <v>0</v>
      </c>
      <c r="CA123">
        <v>5</v>
      </c>
      <c r="CB123">
        <v>18</v>
      </c>
      <c r="CC123">
        <v>13</v>
      </c>
      <c r="CD123">
        <v>1</v>
      </c>
      <c r="CE123">
        <v>5</v>
      </c>
      <c r="CF123">
        <v>1</v>
      </c>
      <c r="CG123">
        <v>1</v>
      </c>
      <c r="CH123">
        <v>1</v>
      </c>
      <c r="CI123" t="s">
        <v>2</v>
      </c>
      <c r="CJ123" t="s">
        <v>9</v>
      </c>
      <c r="CK123">
        <v>0</v>
      </c>
      <c r="CM123">
        <v>1</v>
      </c>
      <c r="CN123" t="s">
        <v>157</v>
      </c>
      <c r="CO123">
        <v>1</v>
      </c>
      <c r="CP123" t="s">
        <v>155</v>
      </c>
      <c r="CQ123" t="s">
        <v>156</v>
      </c>
      <c r="CR123" t="s">
        <v>155</v>
      </c>
      <c r="CS123" t="s">
        <v>154</v>
      </c>
      <c r="CX123">
        <v>1</v>
      </c>
      <c r="CY123">
        <v>0</v>
      </c>
      <c r="CZ123">
        <v>1</v>
      </c>
      <c r="DA123">
        <v>1</v>
      </c>
      <c r="DB123">
        <v>1991</v>
      </c>
      <c r="DC123">
        <v>2</v>
      </c>
      <c r="DD123">
        <v>2</v>
      </c>
      <c r="DE123">
        <v>0</v>
      </c>
      <c r="DF123">
        <v>0</v>
      </c>
      <c r="DG123">
        <v>0</v>
      </c>
      <c r="DI123">
        <f t="shared" si="80"/>
        <v>0</v>
      </c>
      <c r="DJ123">
        <f t="shared" si="81"/>
        <v>0</v>
      </c>
      <c r="DK123">
        <f t="shared" si="82"/>
        <v>0</v>
      </c>
      <c r="DL123">
        <f t="shared" si="83"/>
        <v>0</v>
      </c>
      <c r="DM123">
        <f t="shared" si="84"/>
        <v>0</v>
      </c>
      <c r="DN123">
        <f t="shared" si="85"/>
        <v>0</v>
      </c>
      <c r="DO123">
        <f t="shared" si="86"/>
        <v>0</v>
      </c>
      <c r="DP123">
        <f t="shared" si="87"/>
        <v>0</v>
      </c>
      <c r="DQ123">
        <v>1</v>
      </c>
      <c r="DS123">
        <v>0</v>
      </c>
    </row>
    <row r="124" spans="1:162" x14ac:dyDescent="0.25">
      <c r="A124">
        <v>6</v>
      </c>
      <c r="B124" s="5">
        <v>1</v>
      </c>
      <c r="C124" t="s">
        <v>12</v>
      </c>
      <c r="D124">
        <v>11</v>
      </c>
      <c r="E124">
        <v>9</v>
      </c>
      <c r="F124">
        <v>2</v>
      </c>
      <c r="G124">
        <v>11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</v>
      </c>
      <c r="O124">
        <v>3000</v>
      </c>
      <c r="P124">
        <v>1</v>
      </c>
      <c r="Q124" s="4">
        <v>500</v>
      </c>
      <c r="R124" s="2">
        <f t="shared" si="66"/>
        <v>500</v>
      </c>
      <c r="S124" s="2">
        <v>500</v>
      </c>
      <c r="T124" s="2">
        <v>1</v>
      </c>
      <c r="U124" s="2">
        <v>1</v>
      </c>
      <c r="V124" s="2">
        <v>1</v>
      </c>
      <c r="W124" s="2">
        <v>0</v>
      </c>
      <c r="X124" s="2">
        <f t="shared" si="67"/>
        <v>1</v>
      </c>
      <c r="Y124" s="2">
        <f t="shared" si="68"/>
        <v>0</v>
      </c>
      <c r="Z124" s="2">
        <f t="shared" si="69"/>
        <v>0</v>
      </c>
      <c r="AA124" s="2">
        <f t="shared" si="70"/>
        <v>0</v>
      </c>
      <c r="AB124" s="2">
        <f t="shared" si="71"/>
        <v>0</v>
      </c>
      <c r="AC124" s="2">
        <f t="shared" si="72"/>
        <v>0</v>
      </c>
      <c r="AD124">
        <v>1000</v>
      </c>
      <c r="AE124">
        <v>1000</v>
      </c>
      <c r="AF124">
        <v>1000</v>
      </c>
      <c r="AG124" s="4">
        <v>500</v>
      </c>
      <c r="AH124" s="4">
        <f t="shared" si="73"/>
        <v>500</v>
      </c>
      <c r="AI124" s="2">
        <v>500</v>
      </c>
      <c r="AJ124" s="2">
        <v>1</v>
      </c>
      <c r="AK124" s="2">
        <v>1</v>
      </c>
      <c r="AL124" s="3">
        <v>1</v>
      </c>
      <c r="AM124" s="3">
        <v>1</v>
      </c>
      <c r="AN124" s="2">
        <f t="shared" si="74"/>
        <v>0</v>
      </c>
      <c r="AO124" s="2">
        <f t="shared" si="75"/>
        <v>0</v>
      </c>
      <c r="AP124" s="2">
        <f t="shared" si="76"/>
        <v>1</v>
      </c>
      <c r="AQ124" s="2">
        <f t="shared" si="77"/>
        <v>0</v>
      </c>
      <c r="AR124" s="2">
        <f t="shared" si="78"/>
        <v>0</v>
      </c>
      <c r="AS124" s="2">
        <f t="shared" si="79"/>
        <v>0</v>
      </c>
      <c r="AT124">
        <v>1000</v>
      </c>
      <c r="AU124">
        <v>1000</v>
      </c>
      <c r="AV124">
        <v>1000</v>
      </c>
      <c r="AW124">
        <v>6</v>
      </c>
      <c r="AX124">
        <v>3</v>
      </c>
      <c r="AY124" s="1">
        <v>1</v>
      </c>
      <c r="AZ124">
        <v>0</v>
      </c>
      <c r="BA124">
        <v>3000</v>
      </c>
      <c r="BB124">
        <v>11500</v>
      </c>
      <c r="BC124">
        <v>12000</v>
      </c>
      <c r="BD124">
        <v>6</v>
      </c>
      <c r="BE124" t="s">
        <v>153</v>
      </c>
      <c r="BF124">
        <v>20</v>
      </c>
      <c r="BG124">
        <v>6</v>
      </c>
      <c r="BH124">
        <v>60</v>
      </c>
      <c r="BI124">
        <v>2</v>
      </c>
      <c r="BJ124">
        <v>1</v>
      </c>
      <c r="BK124">
        <v>3</v>
      </c>
      <c r="BL124" s="16">
        <v>0</v>
      </c>
      <c r="BM124" t="s">
        <v>4</v>
      </c>
      <c r="BN124">
        <v>0</v>
      </c>
      <c r="BP124">
        <v>2</v>
      </c>
      <c r="BQ124">
        <v>3</v>
      </c>
      <c r="BS124">
        <v>1</v>
      </c>
      <c r="BT124">
        <v>45</v>
      </c>
      <c r="BU124">
        <v>0</v>
      </c>
      <c r="BV124">
        <v>4</v>
      </c>
      <c r="BW124">
        <v>4</v>
      </c>
      <c r="BX124" t="s">
        <v>132</v>
      </c>
      <c r="BY124">
        <v>0</v>
      </c>
      <c r="BZ124">
        <v>0</v>
      </c>
      <c r="CA124">
        <v>5</v>
      </c>
      <c r="CB124">
        <v>20</v>
      </c>
      <c r="CC124">
        <v>1</v>
      </c>
      <c r="CD124">
        <v>5</v>
      </c>
      <c r="CE124">
        <v>13</v>
      </c>
      <c r="CF124">
        <v>1</v>
      </c>
      <c r="CG124">
        <v>1</v>
      </c>
      <c r="CH124">
        <v>1</v>
      </c>
      <c r="CI124" t="s">
        <v>79</v>
      </c>
      <c r="CJ124" t="s">
        <v>89</v>
      </c>
      <c r="CK124">
        <v>0</v>
      </c>
      <c r="CM124">
        <v>0</v>
      </c>
      <c r="CO124">
        <v>1</v>
      </c>
      <c r="CP124">
        <v>1991</v>
      </c>
      <c r="CQ124" t="s">
        <v>152</v>
      </c>
      <c r="CR124">
        <v>1992</v>
      </c>
      <c r="CS124" t="s">
        <v>151</v>
      </c>
      <c r="CT124">
        <v>1993</v>
      </c>
      <c r="CU124" t="s">
        <v>150</v>
      </c>
      <c r="CX124">
        <v>1</v>
      </c>
      <c r="CY124">
        <v>1</v>
      </c>
      <c r="CZ124">
        <v>1</v>
      </c>
      <c r="DA124">
        <v>1</v>
      </c>
      <c r="DB124">
        <v>1994</v>
      </c>
      <c r="DC124">
        <v>2</v>
      </c>
      <c r="DD124">
        <v>2</v>
      </c>
      <c r="DE124">
        <v>1</v>
      </c>
      <c r="DF124">
        <v>1</v>
      </c>
      <c r="DG124">
        <v>0</v>
      </c>
      <c r="DI124">
        <f t="shared" si="80"/>
        <v>0</v>
      </c>
      <c r="DJ124">
        <f t="shared" si="81"/>
        <v>0</v>
      </c>
      <c r="DK124">
        <f t="shared" si="82"/>
        <v>0</v>
      </c>
      <c r="DL124">
        <f t="shared" si="83"/>
        <v>0</v>
      </c>
      <c r="DM124">
        <f t="shared" si="84"/>
        <v>0</v>
      </c>
      <c r="DN124">
        <f t="shared" si="85"/>
        <v>0</v>
      </c>
      <c r="DO124">
        <f t="shared" si="86"/>
        <v>0</v>
      </c>
      <c r="DP124">
        <f t="shared" si="87"/>
        <v>0</v>
      </c>
      <c r="DQ124">
        <v>2</v>
      </c>
      <c r="DR124">
        <v>0</v>
      </c>
    </row>
    <row r="125" spans="1:162" x14ac:dyDescent="0.25">
      <c r="A125">
        <v>6</v>
      </c>
      <c r="B125" s="5">
        <v>2</v>
      </c>
      <c r="C125" t="s">
        <v>6</v>
      </c>
      <c r="D125">
        <v>12</v>
      </c>
      <c r="E125">
        <v>12</v>
      </c>
      <c r="F125">
        <v>1</v>
      </c>
      <c r="G125">
        <v>12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5</v>
      </c>
      <c r="O125">
        <v>2500</v>
      </c>
      <c r="P125">
        <v>2</v>
      </c>
      <c r="Q125" s="4">
        <v>500</v>
      </c>
      <c r="R125" s="2">
        <f t="shared" si="66"/>
        <v>500</v>
      </c>
      <c r="S125" s="2">
        <v>400</v>
      </c>
      <c r="T125" s="2">
        <v>1</v>
      </c>
      <c r="U125" s="2">
        <v>1</v>
      </c>
      <c r="V125" s="2">
        <v>0</v>
      </c>
      <c r="W125" s="2">
        <v>1</v>
      </c>
      <c r="X125" s="2">
        <f t="shared" si="67"/>
        <v>1</v>
      </c>
      <c r="Y125" s="2">
        <f t="shared" si="68"/>
        <v>0</v>
      </c>
      <c r="Z125" s="2">
        <f t="shared" si="69"/>
        <v>0</v>
      </c>
      <c r="AA125" s="2">
        <f t="shared" si="70"/>
        <v>0</v>
      </c>
      <c r="AB125" s="2">
        <f t="shared" si="71"/>
        <v>0</v>
      </c>
      <c r="AC125" s="2">
        <f t="shared" si="72"/>
        <v>0</v>
      </c>
      <c r="AD125">
        <v>1000</v>
      </c>
      <c r="AE125">
        <v>1000</v>
      </c>
      <c r="AF125">
        <v>1000</v>
      </c>
      <c r="AG125" s="4">
        <v>500</v>
      </c>
      <c r="AH125" s="4">
        <f t="shared" si="73"/>
        <v>500</v>
      </c>
      <c r="AI125" s="2">
        <v>500</v>
      </c>
      <c r="AJ125" s="2">
        <v>0</v>
      </c>
      <c r="AK125" s="2">
        <v>1</v>
      </c>
      <c r="AL125" s="3">
        <v>0</v>
      </c>
      <c r="AM125" s="3">
        <v>1</v>
      </c>
      <c r="AN125" s="2">
        <f t="shared" si="74"/>
        <v>0</v>
      </c>
      <c r="AO125" s="2">
        <f t="shared" si="75"/>
        <v>0</v>
      </c>
      <c r="AP125" s="2">
        <f t="shared" si="76"/>
        <v>0</v>
      </c>
      <c r="AQ125" s="2">
        <f t="shared" si="77"/>
        <v>0</v>
      </c>
      <c r="AR125" s="2">
        <f t="shared" si="78"/>
        <v>0</v>
      </c>
      <c r="AS125" s="2">
        <f t="shared" si="79"/>
        <v>1</v>
      </c>
      <c r="AT125">
        <v>1000</v>
      </c>
      <c r="AU125">
        <v>1000</v>
      </c>
      <c r="AV125">
        <v>1000</v>
      </c>
      <c r="AW125">
        <v>7</v>
      </c>
      <c r="AX125">
        <v>2</v>
      </c>
      <c r="AY125" s="1">
        <v>1</v>
      </c>
      <c r="AZ125">
        <v>1</v>
      </c>
      <c r="BA125">
        <v>10500</v>
      </c>
      <c r="BB125">
        <v>18400</v>
      </c>
      <c r="BC125">
        <v>19000</v>
      </c>
      <c r="BD125">
        <v>6</v>
      </c>
      <c r="BE125" t="s">
        <v>149</v>
      </c>
      <c r="BF125">
        <v>30</v>
      </c>
      <c r="BG125">
        <v>5.6</v>
      </c>
      <c r="BH125">
        <v>75</v>
      </c>
      <c r="BI125">
        <v>2</v>
      </c>
      <c r="BJ125">
        <v>1</v>
      </c>
      <c r="BK125">
        <v>3</v>
      </c>
      <c r="BL125" s="16">
        <v>40000</v>
      </c>
      <c r="BM125" t="s">
        <v>148</v>
      </c>
      <c r="BN125">
        <v>1</v>
      </c>
      <c r="BO125" t="s">
        <v>147</v>
      </c>
      <c r="BP125">
        <v>2</v>
      </c>
      <c r="BQ125">
        <v>3</v>
      </c>
      <c r="BS125">
        <v>1</v>
      </c>
      <c r="BT125">
        <v>90</v>
      </c>
      <c r="BU125" s="7">
        <v>0</v>
      </c>
      <c r="BV125">
        <v>5</v>
      </c>
      <c r="BW125">
        <v>5</v>
      </c>
      <c r="BX125" t="s">
        <v>15</v>
      </c>
      <c r="BY125">
        <v>0</v>
      </c>
      <c r="BZ125">
        <v>0</v>
      </c>
      <c r="CA125">
        <v>5</v>
      </c>
      <c r="CB125">
        <v>22</v>
      </c>
      <c r="CC125">
        <v>4</v>
      </c>
      <c r="CD125">
        <v>7</v>
      </c>
      <c r="CE125">
        <v>11</v>
      </c>
      <c r="CF125">
        <v>1</v>
      </c>
      <c r="CG125">
        <v>1</v>
      </c>
      <c r="CH125">
        <v>1</v>
      </c>
      <c r="CI125" t="s">
        <v>104</v>
      </c>
      <c r="CJ125" t="s">
        <v>146</v>
      </c>
      <c r="CK125">
        <v>0</v>
      </c>
      <c r="CM125">
        <v>0</v>
      </c>
      <c r="CN125" t="s">
        <v>145</v>
      </c>
      <c r="CO125">
        <v>1</v>
      </c>
      <c r="CP125">
        <v>1999</v>
      </c>
      <c r="CQ125" t="s">
        <v>144</v>
      </c>
      <c r="CX125">
        <v>1</v>
      </c>
      <c r="CY125">
        <v>1</v>
      </c>
      <c r="CZ125">
        <v>1</v>
      </c>
      <c r="DA125">
        <v>1</v>
      </c>
      <c r="DB125">
        <v>1999</v>
      </c>
      <c r="DC125">
        <v>2</v>
      </c>
      <c r="DD125">
        <v>2</v>
      </c>
      <c r="DE125">
        <v>0</v>
      </c>
      <c r="DF125">
        <v>0</v>
      </c>
      <c r="DG125">
        <v>1</v>
      </c>
      <c r="DH125">
        <v>3</v>
      </c>
      <c r="DI125">
        <f t="shared" si="80"/>
        <v>0</v>
      </c>
      <c r="DJ125">
        <f t="shared" si="81"/>
        <v>0</v>
      </c>
      <c r="DK125">
        <f t="shared" si="82"/>
        <v>1</v>
      </c>
      <c r="DL125">
        <f t="shared" si="83"/>
        <v>0</v>
      </c>
      <c r="DM125">
        <f t="shared" si="84"/>
        <v>0</v>
      </c>
      <c r="DN125">
        <f t="shared" si="85"/>
        <v>0</v>
      </c>
      <c r="DO125">
        <f t="shared" si="86"/>
        <v>0</v>
      </c>
      <c r="DP125">
        <f t="shared" si="87"/>
        <v>1</v>
      </c>
      <c r="DQ125">
        <v>1</v>
      </c>
      <c r="DS125">
        <v>1</v>
      </c>
    </row>
    <row r="126" spans="1:162" x14ac:dyDescent="0.25">
      <c r="A126">
        <v>6</v>
      </c>
      <c r="B126" s="5">
        <v>3</v>
      </c>
      <c r="C126" t="s">
        <v>12</v>
      </c>
      <c r="D126">
        <v>11</v>
      </c>
      <c r="E126">
        <v>13</v>
      </c>
      <c r="F126">
        <v>4</v>
      </c>
      <c r="G126">
        <v>13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3</v>
      </c>
      <c r="O126">
        <v>2500</v>
      </c>
      <c r="P126">
        <v>1</v>
      </c>
      <c r="Q126" s="4">
        <v>500</v>
      </c>
      <c r="R126" s="2">
        <f t="shared" si="66"/>
        <v>500</v>
      </c>
      <c r="S126" s="2">
        <v>400</v>
      </c>
      <c r="T126" s="2">
        <v>1</v>
      </c>
      <c r="U126" s="2">
        <v>1</v>
      </c>
      <c r="V126" s="2">
        <v>1</v>
      </c>
      <c r="W126" s="2">
        <v>1</v>
      </c>
      <c r="X126" s="2">
        <f t="shared" si="67"/>
        <v>0</v>
      </c>
      <c r="Y126" s="2">
        <f t="shared" si="68"/>
        <v>0</v>
      </c>
      <c r="Z126" s="2">
        <f t="shared" si="69"/>
        <v>1</v>
      </c>
      <c r="AA126" s="2">
        <f t="shared" si="70"/>
        <v>0</v>
      </c>
      <c r="AB126" s="2">
        <f t="shared" si="71"/>
        <v>0</v>
      </c>
      <c r="AC126" s="2">
        <f t="shared" si="72"/>
        <v>0</v>
      </c>
      <c r="AD126">
        <v>1000</v>
      </c>
      <c r="AE126">
        <v>1000</v>
      </c>
      <c r="AF126">
        <v>1000</v>
      </c>
      <c r="AG126" s="4">
        <v>500</v>
      </c>
      <c r="AH126" s="4">
        <f t="shared" si="73"/>
        <v>500</v>
      </c>
      <c r="AI126" s="2">
        <v>500</v>
      </c>
      <c r="AJ126" s="2">
        <v>1</v>
      </c>
      <c r="AK126" s="2">
        <v>1</v>
      </c>
      <c r="AL126" s="3">
        <v>1</v>
      </c>
      <c r="AM126" s="3">
        <v>1</v>
      </c>
      <c r="AN126" s="2">
        <f t="shared" si="74"/>
        <v>0</v>
      </c>
      <c r="AO126" s="2">
        <f t="shared" si="75"/>
        <v>0</v>
      </c>
      <c r="AP126" s="2">
        <f t="shared" si="76"/>
        <v>1</v>
      </c>
      <c r="AQ126" s="2">
        <f t="shared" si="77"/>
        <v>0</v>
      </c>
      <c r="AR126" s="2">
        <f t="shared" si="78"/>
        <v>0</v>
      </c>
      <c r="AS126" s="2">
        <f t="shared" si="79"/>
        <v>0</v>
      </c>
      <c r="AT126">
        <v>1000</v>
      </c>
      <c r="AU126">
        <v>1000</v>
      </c>
      <c r="AV126">
        <v>1000</v>
      </c>
      <c r="AW126">
        <v>10</v>
      </c>
      <c r="AX126">
        <v>1</v>
      </c>
      <c r="AY126" s="1">
        <v>1</v>
      </c>
      <c r="AZ126">
        <v>1</v>
      </c>
      <c r="BA126">
        <v>15000</v>
      </c>
      <c r="BB126">
        <v>22900</v>
      </c>
      <c r="BC126">
        <v>23000</v>
      </c>
      <c r="BD126">
        <v>6</v>
      </c>
      <c r="BE126" t="s">
        <v>143</v>
      </c>
      <c r="BF126">
        <v>22</v>
      </c>
      <c r="BG126">
        <v>4</v>
      </c>
      <c r="BH126">
        <v>55</v>
      </c>
      <c r="BI126">
        <v>2</v>
      </c>
      <c r="BJ126">
        <v>1</v>
      </c>
      <c r="BK126">
        <v>2</v>
      </c>
      <c r="BL126" s="16">
        <v>70000</v>
      </c>
      <c r="BM126" t="s">
        <v>142</v>
      </c>
      <c r="BN126">
        <v>0</v>
      </c>
      <c r="BP126">
        <v>2</v>
      </c>
      <c r="BQ126">
        <v>3</v>
      </c>
      <c r="BS126">
        <v>2</v>
      </c>
      <c r="BV126">
        <v>2</v>
      </c>
      <c r="BW126">
        <v>8</v>
      </c>
      <c r="BX126" t="s">
        <v>10</v>
      </c>
      <c r="BY126">
        <v>2</v>
      </c>
      <c r="BZ126">
        <v>0</v>
      </c>
      <c r="CA126">
        <v>5</v>
      </c>
      <c r="CB126">
        <v>24</v>
      </c>
      <c r="CC126">
        <v>0</v>
      </c>
      <c r="CD126">
        <v>24</v>
      </c>
      <c r="CE126">
        <v>0</v>
      </c>
      <c r="CF126">
        <v>3</v>
      </c>
      <c r="CG126">
        <v>2</v>
      </c>
      <c r="CH126">
        <v>1</v>
      </c>
      <c r="CI126" t="s">
        <v>104</v>
      </c>
      <c r="CJ126" t="s">
        <v>78</v>
      </c>
      <c r="CK126">
        <v>0</v>
      </c>
      <c r="CM126">
        <v>1</v>
      </c>
      <c r="CN126" t="s">
        <v>141</v>
      </c>
      <c r="CO126">
        <v>1</v>
      </c>
      <c r="CP126">
        <v>1992</v>
      </c>
      <c r="CQ126" t="s">
        <v>140</v>
      </c>
      <c r="CX126">
        <v>1</v>
      </c>
      <c r="CY126">
        <v>1</v>
      </c>
      <c r="CZ126">
        <v>1</v>
      </c>
      <c r="DA126">
        <v>1</v>
      </c>
      <c r="DB126" t="s">
        <v>139</v>
      </c>
      <c r="DC126">
        <v>2</v>
      </c>
      <c r="DE126">
        <v>0</v>
      </c>
      <c r="DF126">
        <v>0</v>
      </c>
      <c r="DG126">
        <v>1</v>
      </c>
      <c r="DH126">
        <v>6</v>
      </c>
      <c r="DI126">
        <f t="shared" si="80"/>
        <v>0</v>
      </c>
      <c r="DJ126">
        <f t="shared" si="81"/>
        <v>0</v>
      </c>
      <c r="DK126">
        <f t="shared" si="82"/>
        <v>0</v>
      </c>
      <c r="DL126">
        <f t="shared" si="83"/>
        <v>0</v>
      </c>
      <c r="DM126">
        <f t="shared" si="84"/>
        <v>0</v>
      </c>
      <c r="DN126">
        <f t="shared" si="85"/>
        <v>0</v>
      </c>
      <c r="DO126">
        <f t="shared" si="86"/>
        <v>0</v>
      </c>
      <c r="DP126">
        <f t="shared" si="87"/>
        <v>0</v>
      </c>
      <c r="DQ126">
        <v>1</v>
      </c>
      <c r="DS126">
        <v>1</v>
      </c>
    </row>
    <row r="127" spans="1:162" x14ac:dyDescent="0.25">
      <c r="A127">
        <v>6</v>
      </c>
      <c r="B127" s="5">
        <v>4</v>
      </c>
      <c r="C127" t="s">
        <v>6</v>
      </c>
      <c r="D127">
        <v>12</v>
      </c>
      <c r="E127">
        <v>15</v>
      </c>
      <c r="F127">
        <v>3</v>
      </c>
      <c r="G127">
        <v>15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5</v>
      </c>
      <c r="O127">
        <v>2500</v>
      </c>
      <c r="P127">
        <v>2</v>
      </c>
      <c r="Q127" s="4">
        <v>500</v>
      </c>
      <c r="R127" s="2">
        <f t="shared" si="66"/>
        <v>500</v>
      </c>
      <c r="S127" s="2">
        <v>500</v>
      </c>
      <c r="T127" s="2">
        <v>1</v>
      </c>
      <c r="U127" s="2">
        <v>1</v>
      </c>
      <c r="V127" s="2">
        <v>0</v>
      </c>
      <c r="W127" s="2">
        <v>1</v>
      </c>
      <c r="X127" s="2">
        <f t="shared" si="67"/>
        <v>1</v>
      </c>
      <c r="Y127" s="2">
        <f t="shared" si="68"/>
        <v>0</v>
      </c>
      <c r="Z127" s="2">
        <f t="shared" si="69"/>
        <v>0</v>
      </c>
      <c r="AA127" s="2">
        <f t="shared" si="70"/>
        <v>0</v>
      </c>
      <c r="AB127" s="2">
        <f t="shared" si="71"/>
        <v>0</v>
      </c>
      <c r="AC127" s="2">
        <f t="shared" si="72"/>
        <v>0</v>
      </c>
      <c r="AD127">
        <v>1000</v>
      </c>
      <c r="AE127">
        <v>1000</v>
      </c>
      <c r="AF127">
        <v>1000</v>
      </c>
      <c r="AG127" s="4">
        <v>500</v>
      </c>
      <c r="AH127" s="4">
        <f t="shared" si="73"/>
        <v>500</v>
      </c>
      <c r="AI127" s="2">
        <v>500</v>
      </c>
      <c r="AJ127" s="2">
        <v>1</v>
      </c>
      <c r="AK127" s="2">
        <v>1</v>
      </c>
      <c r="AL127" s="3">
        <v>0</v>
      </c>
      <c r="AM127" s="3">
        <v>1</v>
      </c>
      <c r="AN127" s="2">
        <f t="shared" si="74"/>
        <v>1</v>
      </c>
      <c r="AO127" s="2">
        <f t="shared" si="75"/>
        <v>0</v>
      </c>
      <c r="AP127" s="2">
        <f t="shared" si="76"/>
        <v>0</v>
      </c>
      <c r="AQ127" s="2">
        <f t="shared" si="77"/>
        <v>0</v>
      </c>
      <c r="AR127" s="2">
        <f t="shared" si="78"/>
        <v>0</v>
      </c>
      <c r="AS127" s="2">
        <f t="shared" si="79"/>
        <v>0</v>
      </c>
      <c r="AT127">
        <v>1000</v>
      </c>
      <c r="AU127">
        <v>1000</v>
      </c>
      <c r="AV127">
        <v>1000</v>
      </c>
      <c r="AW127" s="6">
        <v>5</v>
      </c>
      <c r="AX127" s="6">
        <v>4</v>
      </c>
      <c r="AY127" s="1">
        <v>2</v>
      </c>
      <c r="AZ127" s="6">
        <v>1</v>
      </c>
      <c r="BA127" s="6">
        <v>0</v>
      </c>
      <c r="BB127">
        <v>8000</v>
      </c>
      <c r="BC127">
        <v>8000</v>
      </c>
      <c r="BD127">
        <v>6</v>
      </c>
      <c r="BE127" t="s">
        <v>138</v>
      </c>
      <c r="BF127">
        <v>30</v>
      </c>
      <c r="BG127" t="s">
        <v>137</v>
      </c>
      <c r="BH127">
        <v>60</v>
      </c>
      <c r="BI127">
        <v>2</v>
      </c>
      <c r="BJ127">
        <v>1</v>
      </c>
      <c r="BK127">
        <v>3</v>
      </c>
      <c r="BL127">
        <v>50000</v>
      </c>
      <c r="BM127" t="s">
        <v>136</v>
      </c>
      <c r="BN127">
        <v>1</v>
      </c>
      <c r="BO127" t="s">
        <v>135</v>
      </c>
      <c r="BP127">
        <v>2</v>
      </c>
      <c r="BQ127">
        <v>3</v>
      </c>
      <c r="BS127">
        <v>1</v>
      </c>
      <c r="BT127">
        <v>35</v>
      </c>
      <c r="BU127">
        <v>0</v>
      </c>
      <c r="BV127">
        <v>5</v>
      </c>
      <c r="BW127">
        <v>5</v>
      </c>
      <c r="BX127" s="6" t="s">
        <v>15</v>
      </c>
      <c r="BY127" s="6">
        <v>0</v>
      </c>
      <c r="BZ127" s="6">
        <v>0</v>
      </c>
      <c r="CA127" s="6">
        <v>5</v>
      </c>
      <c r="CB127" s="6">
        <v>16</v>
      </c>
      <c r="CC127" s="6">
        <v>8</v>
      </c>
      <c r="CD127" s="6">
        <v>5</v>
      </c>
      <c r="CE127" s="6">
        <v>3</v>
      </c>
      <c r="CF127" s="6">
        <v>3</v>
      </c>
      <c r="CG127" s="6">
        <v>5</v>
      </c>
      <c r="CH127" s="6">
        <v>5</v>
      </c>
      <c r="CI127" t="s">
        <v>62</v>
      </c>
      <c r="CJ127" t="s">
        <v>9</v>
      </c>
      <c r="CK127">
        <v>0</v>
      </c>
      <c r="CM127">
        <v>0</v>
      </c>
      <c r="CO127">
        <v>1</v>
      </c>
      <c r="CP127">
        <v>1992</v>
      </c>
      <c r="CQ127" t="s">
        <v>134</v>
      </c>
      <c r="CX127">
        <v>1</v>
      </c>
      <c r="CY127">
        <v>1</v>
      </c>
      <c r="CZ127">
        <v>1</v>
      </c>
      <c r="DA127">
        <v>1</v>
      </c>
      <c r="DB127">
        <v>1992</v>
      </c>
      <c r="DC127">
        <v>2</v>
      </c>
      <c r="DD127">
        <v>2</v>
      </c>
      <c r="DE127">
        <v>0</v>
      </c>
      <c r="DF127">
        <v>0</v>
      </c>
      <c r="DG127">
        <v>1</v>
      </c>
      <c r="DH127">
        <v>3</v>
      </c>
      <c r="DI127">
        <f t="shared" si="80"/>
        <v>0</v>
      </c>
      <c r="DJ127">
        <f t="shared" si="81"/>
        <v>0</v>
      </c>
      <c r="DK127">
        <f t="shared" si="82"/>
        <v>1</v>
      </c>
      <c r="DL127">
        <f t="shared" si="83"/>
        <v>0</v>
      </c>
      <c r="DM127">
        <f t="shared" si="84"/>
        <v>0</v>
      </c>
      <c r="DN127">
        <f t="shared" si="85"/>
        <v>0</v>
      </c>
      <c r="DO127">
        <f t="shared" si="86"/>
        <v>0</v>
      </c>
      <c r="DP127">
        <f t="shared" si="87"/>
        <v>1</v>
      </c>
      <c r="DQ127">
        <v>1</v>
      </c>
      <c r="DS127">
        <v>1</v>
      </c>
    </row>
    <row r="128" spans="1:162" x14ac:dyDescent="0.25">
      <c r="A128">
        <v>6</v>
      </c>
      <c r="B128" s="5">
        <v>5</v>
      </c>
      <c r="C128" t="s">
        <v>12</v>
      </c>
      <c r="D128">
        <v>11</v>
      </c>
      <c r="E128">
        <v>14</v>
      </c>
      <c r="F128">
        <v>8</v>
      </c>
      <c r="G128">
        <v>14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6</v>
      </c>
      <c r="O128">
        <v>2500</v>
      </c>
      <c r="P128">
        <v>1</v>
      </c>
      <c r="Q128" s="4">
        <v>500</v>
      </c>
      <c r="R128" s="2">
        <f t="shared" si="66"/>
        <v>500</v>
      </c>
      <c r="S128" s="2">
        <v>500</v>
      </c>
      <c r="T128" s="2">
        <v>1</v>
      </c>
      <c r="U128" s="2">
        <v>1</v>
      </c>
      <c r="V128" s="2">
        <v>0</v>
      </c>
      <c r="W128" s="2">
        <v>1</v>
      </c>
      <c r="X128" s="2">
        <f t="shared" si="67"/>
        <v>1</v>
      </c>
      <c r="Y128" s="2">
        <f t="shared" si="68"/>
        <v>0</v>
      </c>
      <c r="Z128" s="2">
        <f t="shared" si="69"/>
        <v>0</v>
      </c>
      <c r="AA128" s="2">
        <f t="shared" si="70"/>
        <v>0</v>
      </c>
      <c r="AB128" s="2">
        <f t="shared" si="71"/>
        <v>0</v>
      </c>
      <c r="AC128" s="2">
        <f t="shared" si="72"/>
        <v>0</v>
      </c>
      <c r="AD128">
        <v>1000</v>
      </c>
      <c r="AE128">
        <v>1000</v>
      </c>
      <c r="AF128">
        <v>1000</v>
      </c>
      <c r="AG128" s="4">
        <v>700</v>
      </c>
      <c r="AH128" s="4">
        <f t="shared" si="73"/>
        <v>300</v>
      </c>
      <c r="AI128" s="2">
        <v>500</v>
      </c>
      <c r="AJ128" s="2">
        <v>1</v>
      </c>
      <c r="AK128" s="2">
        <v>1</v>
      </c>
      <c r="AL128" s="3">
        <v>1</v>
      </c>
      <c r="AM128" s="3">
        <v>1</v>
      </c>
      <c r="AN128" s="2">
        <f t="shared" si="74"/>
        <v>0</v>
      </c>
      <c r="AO128" s="2">
        <f t="shared" si="75"/>
        <v>0</v>
      </c>
      <c r="AP128" s="2">
        <f t="shared" si="76"/>
        <v>1</v>
      </c>
      <c r="AQ128" s="2">
        <f t="shared" si="77"/>
        <v>0</v>
      </c>
      <c r="AR128" s="2">
        <f t="shared" si="78"/>
        <v>0</v>
      </c>
      <c r="AS128" s="2">
        <f t="shared" si="79"/>
        <v>0</v>
      </c>
      <c r="AT128">
        <v>1000</v>
      </c>
      <c r="AU128">
        <v>1000</v>
      </c>
      <c r="AV128">
        <v>1000</v>
      </c>
      <c r="AW128">
        <v>7</v>
      </c>
      <c r="AX128">
        <v>2</v>
      </c>
      <c r="AY128" s="1">
        <v>1</v>
      </c>
      <c r="AZ128">
        <v>1</v>
      </c>
      <c r="BA128">
        <v>3500</v>
      </c>
      <c r="BB128">
        <v>11700</v>
      </c>
      <c r="BC128">
        <v>12000</v>
      </c>
      <c r="BD128">
        <v>6</v>
      </c>
      <c r="BE128" t="s">
        <v>133</v>
      </c>
      <c r="BF128">
        <v>18</v>
      </c>
      <c r="BG128">
        <v>5.6</v>
      </c>
      <c r="BH128">
        <v>55</v>
      </c>
      <c r="BI128">
        <v>2</v>
      </c>
      <c r="BJ128">
        <v>1</v>
      </c>
      <c r="BK128">
        <v>3</v>
      </c>
      <c r="BL128" s="16">
        <v>15000</v>
      </c>
      <c r="BM128" t="s">
        <v>4</v>
      </c>
      <c r="BN128">
        <v>0</v>
      </c>
      <c r="BP128">
        <v>2</v>
      </c>
      <c r="BQ128">
        <v>3</v>
      </c>
      <c r="BS128">
        <v>1</v>
      </c>
      <c r="BT128">
        <v>90</v>
      </c>
      <c r="BU128">
        <v>0</v>
      </c>
      <c r="BV128">
        <v>4</v>
      </c>
      <c r="BW128">
        <v>6</v>
      </c>
      <c r="BX128" t="s">
        <v>132</v>
      </c>
      <c r="BY128">
        <v>0</v>
      </c>
      <c r="BZ128">
        <v>0</v>
      </c>
      <c r="CA128">
        <v>5</v>
      </c>
      <c r="CB128">
        <v>20</v>
      </c>
      <c r="CC128">
        <v>0</v>
      </c>
      <c r="CD128">
        <v>0</v>
      </c>
      <c r="CE128">
        <v>17</v>
      </c>
      <c r="CF128">
        <v>2</v>
      </c>
      <c r="CG128">
        <v>3</v>
      </c>
      <c r="CH128">
        <v>2</v>
      </c>
      <c r="CI128" t="s">
        <v>104</v>
      </c>
      <c r="CJ128" t="s">
        <v>78</v>
      </c>
      <c r="CK128">
        <v>0</v>
      </c>
      <c r="CM128">
        <v>0</v>
      </c>
      <c r="CO128">
        <v>1</v>
      </c>
      <c r="CP128">
        <v>1997</v>
      </c>
      <c r="CQ128" t="s">
        <v>131</v>
      </c>
      <c r="CR128">
        <v>1999</v>
      </c>
      <c r="CS128" t="s">
        <v>130</v>
      </c>
      <c r="CX128">
        <v>1</v>
      </c>
      <c r="CY128">
        <v>0</v>
      </c>
      <c r="CZ128">
        <v>1</v>
      </c>
      <c r="DA128">
        <v>1</v>
      </c>
      <c r="DB128">
        <v>1994</v>
      </c>
      <c r="DC128">
        <v>2</v>
      </c>
      <c r="DD128">
        <v>2</v>
      </c>
      <c r="DE128">
        <v>0</v>
      </c>
      <c r="DF128">
        <v>0</v>
      </c>
      <c r="DG128">
        <v>1</v>
      </c>
      <c r="DH128">
        <v>5</v>
      </c>
      <c r="DI128">
        <f t="shared" si="80"/>
        <v>1</v>
      </c>
      <c r="DJ128">
        <f t="shared" si="81"/>
        <v>0</v>
      </c>
      <c r="DK128">
        <f t="shared" si="82"/>
        <v>0</v>
      </c>
      <c r="DL128">
        <f t="shared" si="83"/>
        <v>0</v>
      </c>
      <c r="DM128">
        <f t="shared" si="84"/>
        <v>0</v>
      </c>
      <c r="DN128">
        <f t="shared" si="85"/>
        <v>0</v>
      </c>
      <c r="DO128">
        <f t="shared" si="86"/>
        <v>1</v>
      </c>
      <c r="DP128">
        <f t="shared" si="87"/>
        <v>1</v>
      </c>
      <c r="DQ128">
        <v>1</v>
      </c>
      <c r="DS128">
        <v>1</v>
      </c>
    </row>
    <row r="129" spans="1:123" x14ac:dyDescent="0.25">
      <c r="A129">
        <v>6</v>
      </c>
      <c r="B129" s="5">
        <v>6</v>
      </c>
      <c r="C129" t="s">
        <v>12</v>
      </c>
      <c r="D129">
        <v>11</v>
      </c>
      <c r="E129">
        <v>18</v>
      </c>
      <c r="F129">
        <v>10</v>
      </c>
      <c r="G129">
        <v>16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O129">
        <v>3000</v>
      </c>
      <c r="P129">
        <v>2</v>
      </c>
      <c r="Q129" s="4">
        <v>500</v>
      </c>
      <c r="R129" s="2">
        <f t="shared" si="66"/>
        <v>500</v>
      </c>
      <c r="S129" s="2">
        <v>500</v>
      </c>
      <c r="T129" s="2">
        <v>1</v>
      </c>
      <c r="U129" s="2">
        <v>1</v>
      </c>
      <c r="V129" s="2">
        <v>1</v>
      </c>
      <c r="W129" s="2">
        <v>1</v>
      </c>
      <c r="X129" s="2">
        <f t="shared" si="67"/>
        <v>0</v>
      </c>
      <c r="Y129" s="2">
        <f t="shared" si="68"/>
        <v>0</v>
      </c>
      <c r="Z129" s="2">
        <f t="shared" si="69"/>
        <v>1</v>
      </c>
      <c r="AA129" s="2">
        <f t="shared" si="70"/>
        <v>0</v>
      </c>
      <c r="AB129" s="2">
        <f t="shared" si="71"/>
        <v>0</v>
      </c>
      <c r="AC129" s="2">
        <f t="shared" si="72"/>
        <v>0</v>
      </c>
      <c r="AD129">
        <v>1000</v>
      </c>
      <c r="AE129">
        <v>1000</v>
      </c>
      <c r="AF129">
        <v>1000</v>
      </c>
      <c r="AG129" s="4">
        <v>500</v>
      </c>
      <c r="AH129" s="4">
        <f t="shared" si="73"/>
        <v>500</v>
      </c>
      <c r="AI129" s="2">
        <v>400</v>
      </c>
      <c r="AJ129" s="2">
        <v>1</v>
      </c>
      <c r="AK129" s="2">
        <v>1</v>
      </c>
      <c r="AL129" s="3">
        <v>1</v>
      </c>
      <c r="AM129" s="3">
        <v>1</v>
      </c>
      <c r="AN129" s="2">
        <f t="shared" si="74"/>
        <v>0</v>
      </c>
      <c r="AO129" s="2">
        <f t="shared" si="75"/>
        <v>0</v>
      </c>
      <c r="AP129" s="2">
        <f t="shared" si="76"/>
        <v>1</v>
      </c>
      <c r="AQ129" s="2">
        <f t="shared" si="77"/>
        <v>0</v>
      </c>
      <c r="AR129" s="2">
        <f t="shared" si="78"/>
        <v>0</v>
      </c>
      <c r="AS129" s="2">
        <f t="shared" si="79"/>
        <v>0</v>
      </c>
      <c r="AT129">
        <v>1000</v>
      </c>
      <c r="AU129">
        <v>1000</v>
      </c>
      <c r="AV129">
        <v>1000</v>
      </c>
      <c r="AW129">
        <v>7</v>
      </c>
      <c r="AX129">
        <v>2</v>
      </c>
      <c r="AY129" s="1">
        <v>1</v>
      </c>
      <c r="AZ129">
        <v>1</v>
      </c>
      <c r="BA129">
        <v>10500</v>
      </c>
      <c r="BB129">
        <v>19000</v>
      </c>
      <c r="BC129">
        <v>19000</v>
      </c>
      <c r="BD129">
        <v>6</v>
      </c>
      <c r="BE129" t="s">
        <v>129</v>
      </c>
      <c r="BF129">
        <v>22</v>
      </c>
      <c r="BG129">
        <v>5</v>
      </c>
      <c r="BH129">
        <v>64</v>
      </c>
      <c r="BI129">
        <v>2</v>
      </c>
      <c r="BJ129">
        <v>1</v>
      </c>
      <c r="BK129">
        <v>2</v>
      </c>
      <c r="BL129">
        <v>15000</v>
      </c>
      <c r="BM129" t="s">
        <v>4</v>
      </c>
      <c r="BN129">
        <v>0</v>
      </c>
      <c r="BP129">
        <v>2</v>
      </c>
      <c r="BQ129">
        <v>3</v>
      </c>
      <c r="BS129">
        <v>1</v>
      </c>
      <c r="BT129">
        <v>15</v>
      </c>
      <c r="BU129">
        <v>0</v>
      </c>
      <c r="BV129">
        <v>3</v>
      </c>
      <c r="BW129">
        <v>4</v>
      </c>
      <c r="BX129" s="6" t="s">
        <v>46</v>
      </c>
      <c r="BY129" s="6">
        <v>0</v>
      </c>
      <c r="BZ129" s="6">
        <v>0</v>
      </c>
      <c r="CA129" s="6">
        <v>2</v>
      </c>
      <c r="CB129" s="6">
        <v>18</v>
      </c>
      <c r="CC129" s="6">
        <v>8</v>
      </c>
      <c r="CD129" s="6">
        <v>5</v>
      </c>
      <c r="CE129" s="6">
        <v>4</v>
      </c>
      <c r="CF129" s="6"/>
      <c r="CG129" s="6">
        <v>2</v>
      </c>
      <c r="CH129" s="6">
        <v>2</v>
      </c>
      <c r="CI129" t="s">
        <v>2</v>
      </c>
      <c r="CJ129" t="s">
        <v>128</v>
      </c>
      <c r="CK129">
        <v>1</v>
      </c>
      <c r="CL129" t="s">
        <v>127</v>
      </c>
      <c r="CM129">
        <v>0</v>
      </c>
      <c r="CN129">
        <v>2</v>
      </c>
      <c r="CO129">
        <v>1</v>
      </c>
      <c r="CP129">
        <v>1997</v>
      </c>
      <c r="CQ129" t="s">
        <v>53</v>
      </c>
      <c r="CX129">
        <v>1</v>
      </c>
      <c r="CY129">
        <v>1</v>
      </c>
      <c r="CZ129">
        <v>0</v>
      </c>
      <c r="DA129">
        <v>1</v>
      </c>
      <c r="DB129">
        <v>1998</v>
      </c>
      <c r="DC129">
        <v>2</v>
      </c>
      <c r="DD129">
        <v>2</v>
      </c>
      <c r="DE129">
        <v>0</v>
      </c>
      <c r="DF129">
        <v>0</v>
      </c>
      <c r="DG129">
        <v>0</v>
      </c>
      <c r="DI129">
        <f t="shared" si="80"/>
        <v>0</v>
      </c>
      <c r="DJ129">
        <f t="shared" si="81"/>
        <v>0</v>
      </c>
      <c r="DK129">
        <f t="shared" si="82"/>
        <v>0</v>
      </c>
      <c r="DL129">
        <f t="shared" si="83"/>
        <v>0</v>
      </c>
      <c r="DM129">
        <f t="shared" si="84"/>
        <v>0</v>
      </c>
      <c r="DN129">
        <f t="shared" si="85"/>
        <v>0</v>
      </c>
      <c r="DO129">
        <f t="shared" si="86"/>
        <v>0</v>
      </c>
      <c r="DP129">
        <f t="shared" si="87"/>
        <v>0</v>
      </c>
      <c r="DQ129">
        <v>2</v>
      </c>
      <c r="DR129">
        <v>1</v>
      </c>
    </row>
    <row r="130" spans="1:123" x14ac:dyDescent="0.25">
      <c r="A130">
        <v>6</v>
      </c>
      <c r="B130" s="5">
        <v>7</v>
      </c>
      <c r="C130" t="s">
        <v>12</v>
      </c>
      <c r="D130">
        <v>11</v>
      </c>
      <c r="E130">
        <v>20</v>
      </c>
      <c r="F130">
        <v>11</v>
      </c>
      <c r="G130">
        <v>17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4</v>
      </c>
      <c r="O130">
        <v>2500</v>
      </c>
      <c r="P130">
        <v>1</v>
      </c>
      <c r="Q130" s="4">
        <v>500</v>
      </c>
      <c r="R130" s="2">
        <f t="shared" ref="R130:R161" si="88">1000-Q130</f>
        <v>500</v>
      </c>
      <c r="S130" s="2">
        <v>500</v>
      </c>
      <c r="T130" s="2">
        <v>1</v>
      </c>
      <c r="U130" s="2">
        <v>1</v>
      </c>
      <c r="V130" s="2">
        <v>1</v>
      </c>
      <c r="W130" s="2">
        <v>1</v>
      </c>
      <c r="X130" s="2">
        <f t="shared" ref="X130:X161" si="89">IF(IF(T130+U130 =2,1,0)+IF(V130+W130&lt;2,1,0)=2,1,0)</f>
        <v>0</v>
      </c>
      <c r="Y130" s="2">
        <f t="shared" ref="Y130:Y163" si="90">IF(IF(V130+W130 =2,1,0)+IF(T130+U130&lt;2,1,0)=2,1,0)</f>
        <v>0</v>
      </c>
      <c r="Z130" s="2">
        <f t="shared" ref="Z130:Z163" si="91">IF(T130+U130+V130+W130=4,1,0)</f>
        <v>1</v>
      </c>
      <c r="AA130" s="2">
        <f t="shared" ref="AA130:AA163" si="92">IF(IF(T130+U130=2,4,0)+V130+W130=4,1,0)</f>
        <v>0</v>
      </c>
      <c r="AB130" s="2">
        <f t="shared" ref="AB130:AB163" si="93">IF(IF(V130+W130=2,4,0)+T130+U130=4,1,0)</f>
        <v>0</v>
      </c>
      <c r="AC130" s="2">
        <f t="shared" ref="AC130:AC163" si="94">IF(T130+V130=0,1,0)</f>
        <v>0</v>
      </c>
      <c r="AD130">
        <v>1000</v>
      </c>
      <c r="AE130">
        <v>1000</v>
      </c>
      <c r="AF130">
        <v>0</v>
      </c>
      <c r="AG130" s="4">
        <v>500</v>
      </c>
      <c r="AH130" s="4">
        <f t="shared" ref="AH130:AH161" si="95">1000-AG130</f>
        <v>500</v>
      </c>
      <c r="AI130" s="2">
        <v>500</v>
      </c>
      <c r="AJ130" s="2">
        <v>1</v>
      </c>
      <c r="AK130" s="2">
        <v>1</v>
      </c>
      <c r="AL130" s="3">
        <v>1</v>
      </c>
      <c r="AM130" s="3">
        <v>1</v>
      </c>
      <c r="AN130" s="2">
        <f t="shared" ref="AN130:AN161" si="96">IF(IF(AJ130+AK130 =2,1,0)+IF(AL130+AM130&lt;2,1,0)=2,1,0)</f>
        <v>0</v>
      </c>
      <c r="AO130" s="2">
        <f t="shared" ref="AO130:AO163" si="97">IF(IF(AL130+AM130 =2,1,0)+IF(AJ130+AK130&lt;2,1,0)=2,1,0)</f>
        <v>0</v>
      </c>
      <c r="AP130" s="2">
        <f t="shared" ref="AP130:AP163" si="98">IF(AJ130+AK130+AL130+AM130=4,1,0)</f>
        <v>1</v>
      </c>
      <c r="AQ130" s="2">
        <f t="shared" ref="AQ130:AQ163" si="99">IF(IF(AJ130+AK130=2,4,0)+AL130+AM130=4,1,0)</f>
        <v>0</v>
      </c>
      <c r="AR130" s="2">
        <f t="shared" ref="AR130:AR163" si="100">IF(IF(AL130+AM130=2,4,0)+AJ130+AK130=4,1,0)</f>
        <v>0</v>
      </c>
      <c r="AS130" s="2">
        <f t="shared" ref="AS130:AS163" si="101">IF(AJ130+AL130=0,1,0)</f>
        <v>0</v>
      </c>
      <c r="AT130">
        <v>1000</v>
      </c>
      <c r="AU130">
        <v>1000</v>
      </c>
      <c r="AV130">
        <v>1000</v>
      </c>
      <c r="AW130">
        <v>5</v>
      </c>
      <c r="AX130">
        <v>4</v>
      </c>
      <c r="AY130" s="1">
        <v>1</v>
      </c>
      <c r="AZ130">
        <v>0</v>
      </c>
      <c r="BA130">
        <v>2500</v>
      </c>
      <c r="BB130">
        <v>9500</v>
      </c>
      <c r="BC130">
        <v>10000</v>
      </c>
      <c r="BD130">
        <v>6</v>
      </c>
      <c r="BE130" t="s">
        <v>126</v>
      </c>
      <c r="BF130">
        <v>23</v>
      </c>
      <c r="BG130">
        <v>5</v>
      </c>
      <c r="BH130">
        <v>50</v>
      </c>
      <c r="BI130">
        <v>2</v>
      </c>
      <c r="BJ130">
        <v>1</v>
      </c>
      <c r="BK130">
        <v>2</v>
      </c>
      <c r="BL130" s="15">
        <v>300000</v>
      </c>
      <c r="BM130" t="s">
        <v>4</v>
      </c>
      <c r="BN130">
        <v>0</v>
      </c>
      <c r="BP130">
        <v>1</v>
      </c>
      <c r="BQ130">
        <v>3</v>
      </c>
      <c r="BS130">
        <v>1</v>
      </c>
      <c r="BT130">
        <v>90</v>
      </c>
      <c r="BU130">
        <v>0</v>
      </c>
      <c r="BV130">
        <v>2</v>
      </c>
      <c r="BW130">
        <v>5</v>
      </c>
      <c r="BX130" t="s">
        <v>125</v>
      </c>
      <c r="BY130">
        <v>0</v>
      </c>
      <c r="BZ130">
        <v>0</v>
      </c>
      <c r="CA130">
        <v>5</v>
      </c>
      <c r="CB130">
        <v>18</v>
      </c>
      <c r="CC130">
        <v>9</v>
      </c>
      <c r="CD130">
        <v>4</v>
      </c>
      <c r="CE130">
        <v>5</v>
      </c>
      <c r="CF130">
        <v>2</v>
      </c>
      <c r="CG130">
        <v>1</v>
      </c>
      <c r="CH130">
        <v>1</v>
      </c>
      <c r="CI130" t="s">
        <v>79</v>
      </c>
      <c r="CJ130" t="s">
        <v>124</v>
      </c>
      <c r="CK130">
        <v>0</v>
      </c>
      <c r="CM130">
        <v>0</v>
      </c>
      <c r="CO130">
        <v>0</v>
      </c>
      <c r="CX130">
        <v>1</v>
      </c>
      <c r="CY130">
        <v>0</v>
      </c>
      <c r="CZ130">
        <v>1</v>
      </c>
      <c r="DA130">
        <v>1</v>
      </c>
      <c r="DB130">
        <v>1993</v>
      </c>
      <c r="DC130">
        <v>2</v>
      </c>
      <c r="DD130">
        <v>2</v>
      </c>
      <c r="DE130">
        <v>0</v>
      </c>
      <c r="DF130">
        <v>0</v>
      </c>
      <c r="DG130">
        <v>0</v>
      </c>
      <c r="DI130">
        <f t="shared" ref="DI130:DI161" si="102">IF(DH130=5,1,0)</f>
        <v>0</v>
      </c>
      <c r="DJ130">
        <f t="shared" ref="DJ130:DJ163" si="103">IF(DH130=4,1,0)</f>
        <v>0</v>
      </c>
      <c r="DK130">
        <f t="shared" ref="DK130:DK163" si="104">IF(DH130=3,1,0)</f>
        <v>0</v>
      </c>
      <c r="DL130">
        <f t="shared" ref="DL130:DL163" si="105">IF(DH130=2,1,0)</f>
        <v>0</v>
      </c>
      <c r="DM130">
        <f t="shared" ref="DM130:DM163" si="106">IF(DH130=1,1,0)</f>
        <v>0</v>
      </c>
      <c r="DN130">
        <f t="shared" ref="DN130:DN161" si="107">IF(DL130+DM130&gt;0,1,0)</f>
        <v>0</v>
      </c>
      <c r="DO130">
        <f t="shared" ref="DO130:DO163" si="108">IF(DI130+DJ130&gt;0,1,0)</f>
        <v>0</v>
      </c>
      <c r="DP130">
        <f t="shared" ref="DP130:DP163" si="109">IF(DI130+DJ130+DK130&gt;0,1,0)</f>
        <v>0</v>
      </c>
      <c r="DQ130">
        <v>2</v>
      </c>
      <c r="DR130">
        <v>0</v>
      </c>
    </row>
    <row r="131" spans="1:123" x14ac:dyDescent="0.25">
      <c r="A131">
        <v>6</v>
      </c>
      <c r="B131" s="5">
        <v>8</v>
      </c>
      <c r="C131" t="s">
        <v>6</v>
      </c>
      <c r="D131">
        <v>12</v>
      </c>
      <c r="E131">
        <v>16</v>
      </c>
      <c r="F131">
        <v>5</v>
      </c>
      <c r="G131">
        <v>18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7</v>
      </c>
      <c r="O131">
        <v>3000</v>
      </c>
      <c r="P131">
        <v>2</v>
      </c>
      <c r="Q131" s="4">
        <v>500</v>
      </c>
      <c r="R131" s="2">
        <f t="shared" si="88"/>
        <v>500</v>
      </c>
      <c r="S131" s="2">
        <v>500</v>
      </c>
      <c r="T131" s="2">
        <v>1</v>
      </c>
      <c r="U131" s="2">
        <v>1</v>
      </c>
      <c r="V131" s="2">
        <v>1</v>
      </c>
      <c r="W131" s="2">
        <v>0</v>
      </c>
      <c r="X131" s="2">
        <f t="shared" si="89"/>
        <v>1</v>
      </c>
      <c r="Y131" s="2">
        <f t="shared" si="90"/>
        <v>0</v>
      </c>
      <c r="Z131" s="2">
        <f t="shared" si="91"/>
        <v>0</v>
      </c>
      <c r="AA131" s="2">
        <f t="shared" si="92"/>
        <v>0</v>
      </c>
      <c r="AB131" s="2">
        <f t="shared" si="93"/>
        <v>0</v>
      </c>
      <c r="AC131" s="2">
        <f t="shared" si="94"/>
        <v>0</v>
      </c>
      <c r="AD131">
        <v>1000</v>
      </c>
      <c r="AE131">
        <v>1000</v>
      </c>
      <c r="AF131">
        <v>1000</v>
      </c>
      <c r="AG131" s="4">
        <v>500</v>
      </c>
      <c r="AH131" s="4">
        <f t="shared" si="95"/>
        <v>500</v>
      </c>
      <c r="AI131" s="2">
        <v>300</v>
      </c>
      <c r="AJ131" s="2">
        <v>1</v>
      </c>
      <c r="AK131" s="2">
        <v>1</v>
      </c>
      <c r="AL131" s="3">
        <v>1</v>
      </c>
      <c r="AM131" s="3">
        <v>1</v>
      </c>
      <c r="AN131" s="2">
        <f t="shared" si="96"/>
        <v>0</v>
      </c>
      <c r="AO131" s="2">
        <f t="shared" si="97"/>
        <v>0</v>
      </c>
      <c r="AP131" s="2">
        <f t="shared" si="98"/>
        <v>1</v>
      </c>
      <c r="AQ131" s="2">
        <f t="shared" si="99"/>
        <v>0</v>
      </c>
      <c r="AR131" s="2">
        <f t="shared" si="100"/>
        <v>0</v>
      </c>
      <c r="AS131" s="2">
        <f t="shared" si="101"/>
        <v>0</v>
      </c>
      <c r="AT131">
        <v>1000</v>
      </c>
      <c r="AU131">
        <v>1000</v>
      </c>
      <c r="AV131">
        <v>1000</v>
      </c>
      <c r="AW131">
        <v>6</v>
      </c>
      <c r="AX131">
        <v>3</v>
      </c>
      <c r="AY131" s="1">
        <v>2</v>
      </c>
      <c r="AZ131">
        <v>1</v>
      </c>
      <c r="BA131">
        <v>9000</v>
      </c>
      <c r="BB131">
        <v>17500</v>
      </c>
      <c r="BC131">
        <v>18000</v>
      </c>
      <c r="BD131">
        <v>6</v>
      </c>
      <c r="BE131" t="s">
        <v>123</v>
      </c>
      <c r="BF131">
        <v>26</v>
      </c>
      <c r="BG131">
        <v>7</v>
      </c>
      <c r="BH131">
        <v>68</v>
      </c>
      <c r="BI131">
        <v>2</v>
      </c>
      <c r="BJ131">
        <v>1</v>
      </c>
      <c r="BK131">
        <v>3</v>
      </c>
      <c r="BL131" s="15">
        <v>500000</v>
      </c>
      <c r="BM131" t="s">
        <v>122</v>
      </c>
      <c r="BN131">
        <v>0</v>
      </c>
      <c r="BP131">
        <v>2</v>
      </c>
      <c r="BQ131">
        <v>3</v>
      </c>
      <c r="BS131">
        <v>1</v>
      </c>
      <c r="BT131">
        <v>42</v>
      </c>
      <c r="BU131">
        <v>0</v>
      </c>
      <c r="BV131">
        <v>5</v>
      </c>
      <c r="BW131">
        <v>7</v>
      </c>
      <c r="BX131" t="s">
        <v>10</v>
      </c>
      <c r="BY131">
        <v>0</v>
      </c>
      <c r="BZ131">
        <v>0</v>
      </c>
      <c r="CA131">
        <v>4</v>
      </c>
      <c r="CB131">
        <v>14</v>
      </c>
      <c r="CC131">
        <v>3</v>
      </c>
      <c r="CD131">
        <v>5</v>
      </c>
      <c r="CE131">
        <v>6</v>
      </c>
      <c r="CF131">
        <v>4</v>
      </c>
      <c r="CG131">
        <v>4</v>
      </c>
      <c r="CH131">
        <v>4</v>
      </c>
      <c r="CI131" t="s">
        <v>104</v>
      </c>
      <c r="CJ131" t="s">
        <v>78</v>
      </c>
      <c r="CK131">
        <v>1</v>
      </c>
      <c r="CL131" t="s">
        <v>121</v>
      </c>
      <c r="CM131">
        <v>1</v>
      </c>
      <c r="CN131" t="s">
        <v>120</v>
      </c>
      <c r="CO131">
        <v>1</v>
      </c>
      <c r="CP131">
        <v>1995</v>
      </c>
      <c r="CQ131" t="s">
        <v>118</v>
      </c>
      <c r="CX131">
        <v>1</v>
      </c>
      <c r="CY131">
        <v>0</v>
      </c>
      <c r="CZ131">
        <v>1</v>
      </c>
      <c r="DA131">
        <v>1</v>
      </c>
      <c r="DB131">
        <v>1997</v>
      </c>
      <c r="DC131">
        <v>2</v>
      </c>
      <c r="DD131">
        <v>2</v>
      </c>
      <c r="DE131">
        <v>0</v>
      </c>
      <c r="DF131">
        <v>0</v>
      </c>
      <c r="DG131">
        <v>0</v>
      </c>
      <c r="DI131">
        <f t="shared" si="102"/>
        <v>0</v>
      </c>
      <c r="DJ131">
        <f t="shared" si="103"/>
        <v>0</v>
      </c>
      <c r="DK131">
        <f t="shared" si="104"/>
        <v>0</v>
      </c>
      <c r="DL131">
        <f t="shared" si="105"/>
        <v>0</v>
      </c>
      <c r="DM131">
        <f t="shared" si="106"/>
        <v>0</v>
      </c>
      <c r="DN131">
        <f t="shared" si="107"/>
        <v>0</v>
      </c>
      <c r="DO131">
        <f t="shared" si="108"/>
        <v>0</v>
      </c>
      <c r="DP131">
        <f t="shared" si="109"/>
        <v>0</v>
      </c>
      <c r="DQ131">
        <v>2</v>
      </c>
      <c r="DR131">
        <v>1</v>
      </c>
    </row>
    <row r="132" spans="1:123" x14ac:dyDescent="0.25">
      <c r="A132">
        <v>6</v>
      </c>
      <c r="B132" s="5">
        <v>9</v>
      </c>
      <c r="C132" t="s">
        <v>12</v>
      </c>
      <c r="D132">
        <v>11</v>
      </c>
      <c r="E132">
        <v>1</v>
      </c>
      <c r="F132">
        <v>12</v>
      </c>
      <c r="G132">
        <v>19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</v>
      </c>
      <c r="O132">
        <v>3000</v>
      </c>
      <c r="P132">
        <v>1</v>
      </c>
      <c r="Q132" s="4">
        <v>500</v>
      </c>
      <c r="R132" s="2">
        <f t="shared" si="88"/>
        <v>500</v>
      </c>
      <c r="S132" s="2">
        <v>500</v>
      </c>
      <c r="T132" s="2">
        <v>1</v>
      </c>
      <c r="U132" s="2">
        <v>1</v>
      </c>
      <c r="V132" s="2">
        <v>1</v>
      </c>
      <c r="W132" s="2">
        <v>1</v>
      </c>
      <c r="X132" s="2">
        <f t="shared" si="89"/>
        <v>0</v>
      </c>
      <c r="Y132" s="2">
        <f t="shared" si="90"/>
        <v>0</v>
      </c>
      <c r="Z132" s="2">
        <f t="shared" si="91"/>
        <v>1</v>
      </c>
      <c r="AA132" s="2">
        <f t="shared" si="92"/>
        <v>0</v>
      </c>
      <c r="AB132" s="2">
        <f t="shared" si="93"/>
        <v>0</v>
      </c>
      <c r="AC132" s="2">
        <f t="shared" si="94"/>
        <v>0</v>
      </c>
      <c r="AD132">
        <v>1000</v>
      </c>
      <c r="AE132">
        <v>1000</v>
      </c>
      <c r="AF132">
        <v>1000</v>
      </c>
      <c r="AG132" s="4">
        <v>500</v>
      </c>
      <c r="AH132" s="4">
        <f t="shared" si="95"/>
        <v>500</v>
      </c>
      <c r="AI132" s="2">
        <v>400</v>
      </c>
      <c r="AJ132" s="2">
        <v>1</v>
      </c>
      <c r="AK132" s="2">
        <v>1</v>
      </c>
      <c r="AL132" s="3">
        <v>1</v>
      </c>
      <c r="AM132" s="3">
        <v>1</v>
      </c>
      <c r="AN132" s="2">
        <f t="shared" si="96"/>
        <v>0</v>
      </c>
      <c r="AO132" s="2">
        <f t="shared" si="97"/>
        <v>0</v>
      </c>
      <c r="AP132" s="2">
        <f t="shared" si="98"/>
        <v>1</v>
      </c>
      <c r="AQ132" s="2">
        <f t="shared" si="99"/>
        <v>0</v>
      </c>
      <c r="AR132" s="2">
        <f t="shared" si="100"/>
        <v>0</v>
      </c>
      <c r="AS132" s="2">
        <f t="shared" si="101"/>
        <v>0</v>
      </c>
      <c r="AT132">
        <v>1000</v>
      </c>
      <c r="AU132">
        <v>1000</v>
      </c>
      <c r="AV132">
        <v>1000</v>
      </c>
      <c r="AW132">
        <v>7</v>
      </c>
      <c r="AX132">
        <v>2</v>
      </c>
      <c r="AY132" s="1">
        <v>2</v>
      </c>
      <c r="AZ132">
        <v>0</v>
      </c>
      <c r="BA132">
        <v>3500</v>
      </c>
      <c r="BB132">
        <v>12000</v>
      </c>
      <c r="BC132">
        <v>12000</v>
      </c>
      <c r="BD132">
        <v>6</v>
      </c>
      <c r="BE132" t="s">
        <v>119</v>
      </c>
      <c r="BF132">
        <v>18</v>
      </c>
      <c r="BG132">
        <v>5</v>
      </c>
      <c r="BH132">
        <v>50</v>
      </c>
      <c r="BI132">
        <v>2</v>
      </c>
      <c r="BJ132">
        <v>1</v>
      </c>
      <c r="BK132">
        <v>2</v>
      </c>
      <c r="BL132" s="16">
        <v>0</v>
      </c>
      <c r="BM132" t="s">
        <v>4</v>
      </c>
      <c r="BN132">
        <v>0</v>
      </c>
      <c r="BP132">
        <v>2</v>
      </c>
      <c r="BQ132">
        <v>3</v>
      </c>
      <c r="BS132">
        <v>2</v>
      </c>
      <c r="BV132">
        <v>2</v>
      </c>
      <c r="BW132">
        <v>2</v>
      </c>
      <c r="BX132" t="s">
        <v>46</v>
      </c>
      <c r="BY132">
        <v>0</v>
      </c>
      <c r="BZ132">
        <v>0</v>
      </c>
      <c r="CA132">
        <v>3</v>
      </c>
      <c r="CB132">
        <v>12</v>
      </c>
      <c r="CC132">
        <v>2</v>
      </c>
      <c r="CD132">
        <v>5</v>
      </c>
      <c r="CE132">
        <v>5</v>
      </c>
      <c r="CF132">
        <v>3</v>
      </c>
      <c r="CG132">
        <v>2</v>
      </c>
      <c r="CH132">
        <v>2</v>
      </c>
      <c r="CI132" t="s">
        <v>104</v>
      </c>
      <c r="CJ132" t="s">
        <v>78</v>
      </c>
      <c r="CK132">
        <v>0</v>
      </c>
      <c r="CM132">
        <v>0</v>
      </c>
      <c r="CO132">
        <v>1</v>
      </c>
      <c r="CP132">
        <v>1996</v>
      </c>
      <c r="CQ132" t="s">
        <v>118</v>
      </c>
      <c r="CX132">
        <v>1</v>
      </c>
      <c r="CY132">
        <v>1</v>
      </c>
      <c r="CZ132">
        <v>1</v>
      </c>
      <c r="DA132">
        <v>1</v>
      </c>
      <c r="DB132">
        <v>1996</v>
      </c>
      <c r="DC132">
        <v>2</v>
      </c>
      <c r="DD132">
        <v>2</v>
      </c>
      <c r="DE132">
        <v>0</v>
      </c>
      <c r="DF132">
        <v>0</v>
      </c>
      <c r="DG132">
        <v>1</v>
      </c>
      <c r="DH132">
        <v>2</v>
      </c>
      <c r="DI132">
        <f t="shared" si="102"/>
        <v>0</v>
      </c>
      <c r="DJ132">
        <f t="shared" si="103"/>
        <v>0</v>
      </c>
      <c r="DK132">
        <f t="shared" si="104"/>
        <v>0</v>
      </c>
      <c r="DL132">
        <f t="shared" si="105"/>
        <v>1</v>
      </c>
      <c r="DM132">
        <f t="shared" si="106"/>
        <v>0</v>
      </c>
      <c r="DN132">
        <f t="shared" si="107"/>
        <v>1</v>
      </c>
      <c r="DO132">
        <f t="shared" si="108"/>
        <v>0</v>
      </c>
      <c r="DP132">
        <f t="shared" si="109"/>
        <v>0</v>
      </c>
      <c r="DQ132">
        <v>2</v>
      </c>
      <c r="DR132">
        <v>0</v>
      </c>
    </row>
    <row r="133" spans="1:123" x14ac:dyDescent="0.25">
      <c r="A133">
        <v>6</v>
      </c>
      <c r="B133" s="5">
        <v>10</v>
      </c>
      <c r="C133" t="s">
        <v>6</v>
      </c>
      <c r="D133">
        <v>12</v>
      </c>
      <c r="E133">
        <v>17</v>
      </c>
      <c r="F133">
        <v>6</v>
      </c>
      <c r="G133">
        <v>20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5</v>
      </c>
      <c r="O133">
        <v>2500</v>
      </c>
      <c r="P133">
        <v>2</v>
      </c>
      <c r="Q133" s="4">
        <v>500</v>
      </c>
      <c r="R133" s="2">
        <f t="shared" si="88"/>
        <v>500</v>
      </c>
      <c r="S133" s="2">
        <v>400</v>
      </c>
      <c r="T133" s="2">
        <v>1</v>
      </c>
      <c r="U133" s="2">
        <v>1</v>
      </c>
      <c r="V133" s="2">
        <v>0</v>
      </c>
      <c r="W133" s="2">
        <v>0</v>
      </c>
      <c r="X133" s="2">
        <f t="shared" si="89"/>
        <v>1</v>
      </c>
      <c r="Y133" s="2">
        <f t="shared" si="90"/>
        <v>0</v>
      </c>
      <c r="Z133" s="2">
        <f t="shared" si="91"/>
        <v>0</v>
      </c>
      <c r="AA133" s="2">
        <f t="shared" si="92"/>
        <v>1</v>
      </c>
      <c r="AB133" s="2">
        <f t="shared" si="93"/>
        <v>0</v>
      </c>
      <c r="AC133" s="2">
        <f t="shared" si="94"/>
        <v>0</v>
      </c>
      <c r="AD133">
        <v>1000</v>
      </c>
      <c r="AE133">
        <v>1000</v>
      </c>
      <c r="AF133">
        <v>1000</v>
      </c>
      <c r="AG133" s="4">
        <v>600</v>
      </c>
      <c r="AH133" s="4">
        <f t="shared" si="95"/>
        <v>400</v>
      </c>
      <c r="AI133" s="2">
        <v>500</v>
      </c>
      <c r="AJ133" s="2">
        <v>1</v>
      </c>
      <c r="AK133" s="2">
        <v>1</v>
      </c>
      <c r="AL133" s="3">
        <v>0</v>
      </c>
      <c r="AM133" s="3">
        <v>1</v>
      </c>
      <c r="AN133" s="2">
        <f t="shared" si="96"/>
        <v>1</v>
      </c>
      <c r="AO133" s="2">
        <f t="shared" si="97"/>
        <v>0</v>
      </c>
      <c r="AP133" s="2">
        <f t="shared" si="98"/>
        <v>0</v>
      </c>
      <c r="AQ133" s="2">
        <f t="shared" si="99"/>
        <v>0</v>
      </c>
      <c r="AR133" s="2">
        <f t="shared" si="100"/>
        <v>0</v>
      </c>
      <c r="AS133" s="2">
        <f t="shared" si="101"/>
        <v>0</v>
      </c>
      <c r="AT133">
        <v>1000</v>
      </c>
      <c r="AU133">
        <v>1000</v>
      </c>
      <c r="AV133">
        <v>1000</v>
      </c>
      <c r="AW133">
        <v>6</v>
      </c>
      <c r="AX133">
        <v>3</v>
      </c>
      <c r="AY133" s="1">
        <v>3</v>
      </c>
      <c r="AZ133">
        <v>0</v>
      </c>
      <c r="BA133">
        <v>3000</v>
      </c>
      <c r="BB133">
        <v>11000</v>
      </c>
      <c r="BC133">
        <v>11000</v>
      </c>
      <c r="BD133">
        <v>6</v>
      </c>
      <c r="BE133" t="s">
        <v>117</v>
      </c>
      <c r="BF133">
        <v>29</v>
      </c>
      <c r="BG133">
        <v>6</v>
      </c>
      <c r="BH133">
        <v>80</v>
      </c>
      <c r="BI133">
        <v>2</v>
      </c>
      <c r="BJ133">
        <v>1</v>
      </c>
      <c r="BK133">
        <v>3</v>
      </c>
      <c r="BL133" s="16">
        <v>100000</v>
      </c>
      <c r="BM133" s="17"/>
      <c r="BN133">
        <v>1</v>
      </c>
      <c r="BO133" t="s">
        <v>116</v>
      </c>
      <c r="BP133">
        <v>2</v>
      </c>
      <c r="BQ133">
        <v>3</v>
      </c>
      <c r="BS133">
        <v>1</v>
      </c>
      <c r="BT133">
        <v>90</v>
      </c>
      <c r="BU133">
        <v>1</v>
      </c>
      <c r="BV133">
        <v>5</v>
      </c>
      <c r="BW133">
        <v>3</v>
      </c>
      <c r="BX133" t="s">
        <v>46</v>
      </c>
      <c r="BY133">
        <v>1</v>
      </c>
      <c r="BZ133">
        <v>0</v>
      </c>
      <c r="CA133">
        <v>5</v>
      </c>
      <c r="CB133">
        <v>18</v>
      </c>
      <c r="CC133">
        <v>18</v>
      </c>
      <c r="CD133">
        <v>0</v>
      </c>
      <c r="CE133">
        <v>0</v>
      </c>
      <c r="CF133">
        <v>3</v>
      </c>
      <c r="CG133">
        <v>2</v>
      </c>
      <c r="CH133">
        <v>1</v>
      </c>
      <c r="CI133" t="s">
        <v>79</v>
      </c>
      <c r="CJ133" t="s">
        <v>115</v>
      </c>
      <c r="CK133">
        <v>0</v>
      </c>
      <c r="CM133">
        <v>0</v>
      </c>
      <c r="CO133">
        <v>0</v>
      </c>
      <c r="CX133">
        <v>1</v>
      </c>
      <c r="CY133">
        <v>1</v>
      </c>
      <c r="CZ133">
        <v>1</v>
      </c>
      <c r="DA133">
        <v>1</v>
      </c>
      <c r="DB133">
        <v>1996</v>
      </c>
      <c r="DC133">
        <v>2</v>
      </c>
      <c r="DD133">
        <v>2</v>
      </c>
      <c r="DE133">
        <v>0</v>
      </c>
      <c r="DF133">
        <v>0</v>
      </c>
      <c r="DG133">
        <v>0</v>
      </c>
      <c r="DI133">
        <f t="shared" si="102"/>
        <v>0</v>
      </c>
      <c r="DJ133">
        <f t="shared" si="103"/>
        <v>0</v>
      </c>
      <c r="DK133">
        <f t="shared" si="104"/>
        <v>0</v>
      </c>
      <c r="DL133">
        <f t="shared" si="105"/>
        <v>0</v>
      </c>
      <c r="DM133">
        <f t="shared" si="106"/>
        <v>0</v>
      </c>
      <c r="DN133">
        <f t="shared" si="107"/>
        <v>0</v>
      </c>
      <c r="DO133">
        <f t="shared" si="108"/>
        <v>0</v>
      </c>
      <c r="DP133">
        <f t="shared" si="109"/>
        <v>0</v>
      </c>
      <c r="DQ133">
        <v>1</v>
      </c>
      <c r="DS133">
        <v>0</v>
      </c>
    </row>
    <row r="134" spans="1:123" x14ac:dyDescent="0.25">
      <c r="A134">
        <v>6</v>
      </c>
      <c r="B134" s="5">
        <v>11</v>
      </c>
      <c r="C134" t="s">
        <v>6</v>
      </c>
      <c r="D134">
        <v>12</v>
      </c>
      <c r="E134">
        <v>19</v>
      </c>
      <c r="F134">
        <v>7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7</v>
      </c>
      <c r="O134">
        <v>3000</v>
      </c>
      <c r="P134">
        <v>1</v>
      </c>
      <c r="Q134" s="4">
        <v>500</v>
      </c>
      <c r="R134" s="2">
        <f t="shared" si="88"/>
        <v>500</v>
      </c>
      <c r="S134" s="2">
        <v>500</v>
      </c>
      <c r="T134" s="2">
        <v>1</v>
      </c>
      <c r="U134" s="2">
        <v>1</v>
      </c>
      <c r="V134" s="2">
        <v>0</v>
      </c>
      <c r="W134" s="2">
        <v>1</v>
      </c>
      <c r="X134" s="2">
        <f t="shared" si="89"/>
        <v>1</v>
      </c>
      <c r="Y134" s="2">
        <f t="shared" si="90"/>
        <v>0</v>
      </c>
      <c r="Z134" s="2">
        <f t="shared" si="91"/>
        <v>0</v>
      </c>
      <c r="AA134" s="2">
        <f t="shared" si="92"/>
        <v>0</v>
      </c>
      <c r="AB134" s="2">
        <f t="shared" si="93"/>
        <v>0</v>
      </c>
      <c r="AC134" s="2">
        <f t="shared" si="94"/>
        <v>0</v>
      </c>
      <c r="AD134">
        <v>1000</v>
      </c>
      <c r="AE134">
        <v>1000</v>
      </c>
      <c r="AF134">
        <v>1000</v>
      </c>
      <c r="AG134" s="4">
        <v>500</v>
      </c>
      <c r="AH134" s="4">
        <f t="shared" si="95"/>
        <v>500</v>
      </c>
      <c r="AI134" s="2">
        <v>500</v>
      </c>
      <c r="AJ134" s="2">
        <v>1</v>
      </c>
      <c r="AK134" s="2">
        <v>1</v>
      </c>
      <c r="AL134" s="3">
        <v>1</v>
      </c>
      <c r="AM134" s="3">
        <v>1</v>
      </c>
      <c r="AN134" s="2">
        <f t="shared" si="96"/>
        <v>0</v>
      </c>
      <c r="AO134" s="2">
        <f t="shared" si="97"/>
        <v>0</v>
      </c>
      <c r="AP134" s="2">
        <f t="shared" si="98"/>
        <v>1</v>
      </c>
      <c r="AQ134" s="2">
        <f t="shared" si="99"/>
        <v>0</v>
      </c>
      <c r="AR134" s="2">
        <f t="shared" si="100"/>
        <v>0</v>
      </c>
      <c r="AS134" s="2">
        <f t="shared" si="101"/>
        <v>0</v>
      </c>
      <c r="AT134">
        <v>1000</v>
      </c>
      <c r="AU134">
        <v>1000</v>
      </c>
      <c r="AV134">
        <v>1000</v>
      </c>
      <c r="AW134">
        <v>6</v>
      </c>
      <c r="AX134">
        <v>3</v>
      </c>
      <c r="AY134" s="1">
        <v>1</v>
      </c>
      <c r="AZ134">
        <v>1</v>
      </c>
      <c r="BA134">
        <v>3000</v>
      </c>
      <c r="BB134">
        <v>11500</v>
      </c>
      <c r="BC134">
        <v>12000</v>
      </c>
      <c r="BD134">
        <v>6</v>
      </c>
      <c r="BE134" t="s">
        <v>114</v>
      </c>
      <c r="BF134">
        <v>20</v>
      </c>
      <c r="BG134" t="s">
        <v>113</v>
      </c>
      <c r="BH134">
        <v>55</v>
      </c>
      <c r="BI134">
        <v>2</v>
      </c>
      <c r="BJ134">
        <v>1</v>
      </c>
      <c r="BK134">
        <v>2</v>
      </c>
      <c r="BL134">
        <v>15000</v>
      </c>
      <c r="BM134" t="s">
        <v>4</v>
      </c>
      <c r="BN134">
        <v>0</v>
      </c>
      <c r="BP134">
        <v>2</v>
      </c>
      <c r="BQ134">
        <v>3</v>
      </c>
      <c r="BS134">
        <v>1</v>
      </c>
      <c r="BT134">
        <v>60</v>
      </c>
      <c r="BU134">
        <v>0</v>
      </c>
      <c r="BV134">
        <v>5</v>
      </c>
      <c r="BW134">
        <v>5</v>
      </c>
      <c r="BX134" s="6" t="s">
        <v>46</v>
      </c>
      <c r="BY134" s="6">
        <v>0</v>
      </c>
      <c r="BZ134" s="6">
        <v>0</v>
      </c>
      <c r="CA134" s="6">
        <v>5</v>
      </c>
      <c r="CB134" s="6">
        <v>30</v>
      </c>
      <c r="CC134" s="6">
        <v>15</v>
      </c>
      <c r="CD134" s="6">
        <v>11</v>
      </c>
      <c r="CE134" s="6">
        <v>4</v>
      </c>
      <c r="CF134" s="6">
        <v>1</v>
      </c>
      <c r="CG134" s="6">
        <v>3</v>
      </c>
      <c r="CH134" s="6">
        <v>5</v>
      </c>
      <c r="CI134" t="s">
        <v>2</v>
      </c>
      <c r="CJ134" t="s">
        <v>9</v>
      </c>
      <c r="CK134">
        <v>0</v>
      </c>
      <c r="CL134">
        <v>2</v>
      </c>
      <c r="CM134">
        <v>0</v>
      </c>
      <c r="CN134">
        <v>2</v>
      </c>
      <c r="CO134">
        <v>1</v>
      </c>
      <c r="CP134">
        <v>1992</v>
      </c>
      <c r="CQ134" t="s">
        <v>53</v>
      </c>
      <c r="CX134">
        <v>1</v>
      </c>
      <c r="CY134">
        <v>1</v>
      </c>
      <c r="CZ134">
        <v>1</v>
      </c>
      <c r="DA134">
        <v>1</v>
      </c>
      <c r="DB134">
        <v>1998</v>
      </c>
      <c r="DC134">
        <v>2</v>
      </c>
      <c r="DD134">
        <v>2</v>
      </c>
      <c r="DE134">
        <v>0</v>
      </c>
      <c r="DF134">
        <v>0</v>
      </c>
      <c r="DG134">
        <v>1</v>
      </c>
      <c r="DH134">
        <v>5</v>
      </c>
      <c r="DI134">
        <f t="shared" si="102"/>
        <v>1</v>
      </c>
      <c r="DJ134">
        <f t="shared" si="103"/>
        <v>0</v>
      </c>
      <c r="DK134">
        <f t="shared" si="104"/>
        <v>0</v>
      </c>
      <c r="DL134">
        <f t="shared" si="105"/>
        <v>0</v>
      </c>
      <c r="DM134">
        <f t="shared" si="106"/>
        <v>0</v>
      </c>
      <c r="DN134">
        <f t="shared" si="107"/>
        <v>0</v>
      </c>
      <c r="DO134">
        <f t="shared" si="108"/>
        <v>1</v>
      </c>
      <c r="DP134">
        <f t="shared" si="109"/>
        <v>1</v>
      </c>
      <c r="DQ134">
        <v>2</v>
      </c>
      <c r="DR134">
        <v>1</v>
      </c>
    </row>
    <row r="135" spans="1:123" x14ac:dyDescent="0.25">
      <c r="A135">
        <v>6</v>
      </c>
      <c r="B135" s="5">
        <v>12</v>
      </c>
      <c r="C135" t="s">
        <v>6</v>
      </c>
      <c r="D135">
        <v>12</v>
      </c>
      <c r="E135">
        <v>2</v>
      </c>
      <c r="F135">
        <v>9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2500</v>
      </c>
      <c r="P135">
        <v>2</v>
      </c>
      <c r="Q135" s="4">
        <v>600</v>
      </c>
      <c r="R135" s="2">
        <f t="shared" si="88"/>
        <v>400</v>
      </c>
      <c r="S135" s="2">
        <v>500</v>
      </c>
      <c r="T135" s="2">
        <v>1</v>
      </c>
      <c r="U135" s="2">
        <v>1</v>
      </c>
      <c r="V135" s="2">
        <v>0</v>
      </c>
      <c r="W135" s="2">
        <v>1</v>
      </c>
      <c r="X135" s="2">
        <f t="shared" si="89"/>
        <v>1</v>
      </c>
      <c r="Y135" s="2">
        <f t="shared" si="90"/>
        <v>0</v>
      </c>
      <c r="Z135" s="2">
        <f t="shared" si="91"/>
        <v>0</v>
      </c>
      <c r="AA135" s="2">
        <f t="shared" si="92"/>
        <v>0</v>
      </c>
      <c r="AB135" s="2">
        <f t="shared" si="93"/>
        <v>0</v>
      </c>
      <c r="AC135" s="2">
        <f t="shared" si="94"/>
        <v>0</v>
      </c>
      <c r="AD135">
        <v>1000</v>
      </c>
      <c r="AE135">
        <v>1000</v>
      </c>
      <c r="AF135">
        <v>1000</v>
      </c>
      <c r="AG135" s="4">
        <v>600</v>
      </c>
      <c r="AH135" s="4">
        <f t="shared" si="95"/>
        <v>400</v>
      </c>
      <c r="AI135" s="2">
        <v>500</v>
      </c>
      <c r="AJ135" s="2">
        <v>0</v>
      </c>
      <c r="AK135" s="2">
        <v>1</v>
      </c>
      <c r="AL135" s="3">
        <v>0</v>
      </c>
      <c r="AM135" s="3">
        <v>1</v>
      </c>
      <c r="AN135" s="2">
        <f t="shared" si="96"/>
        <v>0</v>
      </c>
      <c r="AO135" s="2">
        <f t="shared" si="97"/>
        <v>0</v>
      </c>
      <c r="AP135" s="2">
        <f t="shared" si="98"/>
        <v>0</v>
      </c>
      <c r="AQ135" s="2">
        <f t="shared" si="99"/>
        <v>0</v>
      </c>
      <c r="AR135" s="2">
        <f t="shared" si="100"/>
        <v>0</v>
      </c>
      <c r="AS135" s="2">
        <f t="shared" si="101"/>
        <v>1</v>
      </c>
      <c r="AT135">
        <v>1000</v>
      </c>
      <c r="AU135">
        <v>1000</v>
      </c>
      <c r="AV135">
        <v>1000</v>
      </c>
      <c r="AW135">
        <v>4</v>
      </c>
      <c r="AX135">
        <v>5</v>
      </c>
      <c r="AY135" s="1">
        <v>1</v>
      </c>
      <c r="AZ135">
        <v>0</v>
      </c>
      <c r="BA135">
        <v>2000</v>
      </c>
      <c r="BB135">
        <v>10200</v>
      </c>
      <c r="BC135">
        <v>11000</v>
      </c>
      <c r="BD135">
        <v>6</v>
      </c>
      <c r="BE135" t="s">
        <v>112</v>
      </c>
      <c r="BF135">
        <v>30</v>
      </c>
      <c r="BG135">
        <v>5.8</v>
      </c>
      <c r="BH135">
        <v>66</v>
      </c>
      <c r="BI135">
        <v>2</v>
      </c>
      <c r="BJ135">
        <v>1</v>
      </c>
      <c r="BK135">
        <v>3</v>
      </c>
      <c r="BL135" s="16">
        <v>54000</v>
      </c>
      <c r="BM135" t="s">
        <v>111</v>
      </c>
      <c r="BN135">
        <v>1</v>
      </c>
      <c r="BO135" t="s">
        <v>81</v>
      </c>
      <c r="BP135">
        <v>2</v>
      </c>
      <c r="BQ135">
        <v>3</v>
      </c>
      <c r="BS135">
        <v>1</v>
      </c>
      <c r="BT135">
        <v>30</v>
      </c>
      <c r="BU135">
        <v>0</v>
      </c>
      <c r="BV135">
        <v>4</v>
      </c>
      <c r="BW135">
        <v>60</v>
      </c>
      <c r="BX135" t="s">
        <v>46</v>
      </c>
      <c r="BY135">
        <v>0</v>
      </c>
      <c r="BZ135">
        <v>0</v>
      </c>
      <c r="CA135">
        <v>5</v>
      </c>
      <c r="CB135">
        <v>18</v>
      </c>
      <c r="CC135">
        <v>2</v>
      </c>
      <c r="CD135">
        <v>8</v>
      </c>
      <c r="CE135">
        <v>8</v>
      </c>
      <c r="CF135">
        <v>5</v>
      </c>
      <c r="CG135">
        <v>1</v>
      </c>
      <c r="CH135">
        <v>5</v>
      </c>
      <c r="CI135" t="s">
        <v>79</v>
      </c>
      <c r="CJ135" t="s">
        <v>110</v>
      </c>
      <c r="CK135">
        <v>0</v>
      </c>
      <c r="CM135">
        <v>0</v>
      </c>
      <c r="CO135">
        <v>0</v>
      </c>
      <c r="CX135">
        <v>0</v>
      </c>
      <c r="CY135">
        <v>0</v>
      </c>
      <c r="CZ135">
        <v>0</v>
      </c>
      <c r="DA135">
        <v>0</v>
      </c>
      <c r="DC135">
        <v>2</v>
      </c>
      <c r="DD135">
        <v>2</v>
      </c>
      <c r="DE135">
        <v>0</v>
      </c>
      <c r="DF135">
        <v>0</v>
      </c>
      <c r="DG135">
        <v>0</v>
      </c>
      <c r="DI135">
        <f t="shared" si="102"/>
        <v>0</v>
      </c>
      <c r="DJ135">
        <f t="shared" si="103"/>
        <v>0</v>
      </c>
      <c r="DK135">
        <f t="shared" si="104"/>
        <v>0</v>
      </c>
      <c r="DL135">
        <f t="shared" si="105"/>
        <v>0</v>
      </c>
      <c r="DM135">
        <f t="shared" si="106"/>
        <v>0</v>
      </c>
      <c r="DN135">
        <f t="shared" si="107"/>
        <v>0</v>
      </c>
      <c r="DO135">
        <f t="shared" si="108"/>
        <v>0</v>
      </c>
      <c r="DP135">
        <f t="shared" si="109"/>
        <v>0</v>
      </c>
      <c r="DQ135">
        <v>1</v>
      </c>
      <c r="DS135">
        <v>0</v>
      </c>
    </row>
    <row r="136" spans="1:123" x14ac:dyDescent="0.25">
      <c r="A136">
        <v>6</v>
      </c>
      <c r="B136" s="5">
        <v>13</v>
      </c>
      <c r="C136" t="s">
        <v>12</v>
      </c>
      <c r="D136">
        <v>11</v>
      </c>
      <c r="E136">
        <v>3</v>
      </c>
      <c r="F136">
        <v>15</v>
      </c>
      <c r="G136">
        <v>3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4</v>
      </c>
      <c r="O136">
        <v>2500</v>
      </c>
      <c r="P136">
        <v>1</v>
      </c>
      <c r="Q136" s="4">
        <v>600</v>
      </c>
      <c r="R136" s="2">
        <f t="shared" si="88"/>
        <v>400</v>
      </c>
      <c r="S136" s="2">
        <v>500</v>
      </c>
      <c r="T136" s="2">
        <v>1</v>
      </c>
      <c r="U136" s="2">
        <v>1</v>
      </c>
      <c r="V136" s="2">
        <v>1</v>
      </c>
      <c r="W136" s="2">
        <v>1</v>
      </c>
      <c r="X136" s="2">
        <f t="shared" si="89"/>
        <v>0</v>
      </c>
      <c r="Y136" s="2">
        <f t="shared" si="90"/>
        <v>0</v>
      </c>
      <c r="Z136" s="2">
        <f t="shared" si="91"/>
        <v>1</v>
      </c>
      <c r="AA136" s="2">
        <f t="shared" si="92"/>
        <v>0</v>
      </c>
      <c r="AB136" s="2">
        <f t="shared" si="93"/>
        <v>0</v>
      </c>
      <c r="AC136" s="2">
        <f t="shared" si="94"/>
        <v>0</v>
      </c>
      <c r="AD136">
        <v>1000</v>
      </c>
      <c r="AE136">
        <v>1000</v>
      </c>
      <c r="AF136">
        <v>1000</v>
      </c>
      <c r="AG136" s="4">
        <v>500</v>
      </c>
      <c r="AH136" s="4">
        <f t="shared" si="95"/>
        <v>500</v>
      </c>
      <c r="AI136" s="2">
        <v>500</v>
      </c>
      <c r="AJ136" s="2">
        <v>1</v>
      </c>
      <c r="AK136" s="2">
        <v>1</v>
      </c>
      <c r="AL136" s="3">
        <v>1</v>
      </c>
      <c r="AM136" s="3">
        <v>1</v>
      </c>
      <c r="AN136" s="2">
        <f t="shared" si="96"/>
        <v>0</v>
      </c>
      <c r="AO136" s="2">
        <f t="shared" si="97"/>
        <v>0</v>
      </c>
      <c r="AP136" s="2">
        <f t="shared" si="98"/>
        <v>1</v>
      </c>
      <c r="AQ136" s="2">
        <f t="shared" si="99"/>
        <v>0</v>
      </c>
      <c r="AR136" s="2">
        <f t="shared" si="100"/>
        <v>0</v>
      </c>
      <c r="AS136" s="2">
        <f t="shared" si="101"/>
        <v>0</v>
      </c>
      <c r="AT136">
        <v>1000</v>
      </c>
      <c r="AU136">
        <v>1000</v>
      </c>
      <c r="AV136">
        <v>1000</v>
      </c>
      <c r="AW136">
        <v>9</v>
      </c>
      <c r="AX136">
        <v>1</v>
      </c>
      <c r="AY136" s="1">
        <v>1</v>
      </c>
      <c r="AZ136">
        <v>1</v>
      </c>
      <c r="BA136">
        <v>0</v>
      </c>
      <c r="BB136">
        <v>8100</v>
      </c>
      <c r="BC136">
        <v>9000</v>
      </c>
      <c r="BD136">
        <v>6</v>
      </c>
      <c r="BE136" t="s">
        <v>109</v>
      </c>
      <c r="BF136">
        <v>31</v>
      </c>
      <c r="BG136">
        <v>6</v>
      </c>
      <c r="BH136">
        <v>60</v>
      </c>
      <c r="BI136">
        <v>2</v>
      </c>
      <c r="BJ136">
        <v>1</v>
      </c>
      <c r="BK136">
        <v>2</v>
      </c>
      <c r="BL136" s="15">
        <v>250000</v>
      </c>
      <c r="BM136" t="s">
        <v>4</v>
      </c>
      <c r="BN136">
        <v>0</v>
      </c>
      <c r="BP136">
        <v>2</v>
      </c>
      <c r="BQ136">
        <v>3</v>
      </c>
      <c r="BS136">
        <v>2</v>
      </c>
      <c r="BT136">
        <v>0</v>
      </c>
      <c r="BU136">
        <v>0</v>
      </c>
      <c r="BV136">
        <v>5</v>
      </c>
      <c r="BW136">
        <v>3</v>
      </c>
      <c r="BX136" t="s">
        <v>10</v>
      </c>
      <c r="BY136">
        <v>0</v>
      </c>
      <c r="BZ136">
        <v>0</v>
      </c>
      <c r="CA136">
        <v>4</v>
      </c>
      <c r="CB136">
        <v>18</v>
      </c>
      <c r="CC136">
        <v>6</v>
      </c>
      <c r="CD136">
        <v>4</v>
      </c>
      <c r="CE136">
        <v>8</v>
      </c>
      <c r="CF136">
        <v>4</v>
      </c>
      <c r="CG136">
        <v>2</v>
      </c>
      <c r="CH136">
        <v>1</v>
      </c>
      <c r="CI136" t="s">
        <v>104</v>
      </c>
      <c r="CJ136" t="s">
        <v>78</v>
      </c>
      <c r="CK136">
        <v>0</v>
      </c>
      <c r="CM136">
        <v>0</v>
      </c>
      <c r="CO136">
        <v>1</v>
      </c>
      <c r="CP136">
        <v>1998</v>
      </c>
      <c r="CQ136" t="s">
        <v>102</v>
      </c>
      <c r="CX136">
        <v>1</v>
      </c>
      <c r="CY136">
        <v>0</v>
      </c>
      <c r="CZ136">
        <v>1</v>
      </c>
      <c r="DA136">
        <v>1</v>
      </c>
      <c r="DB136">
        <v>1995</v>
      </c>
      <c r="DC136">
        <v>2</v>
      </c>
      <c r="DD136">
        <v>2</v>
      </c>
      <c r="DE136">
        <v>0</v>
      </c>
      <c r="DF136">
        <v>0</v>
      </c>
      <c r="DG136">
        <v>1</v>
      </c>
      <c r="DH136">
        <v>5</v>
      </c>
      <c r="DI136">
        <f t="shared" si="102"/>
        <v>1</v>
      </c>
      <c r="DJ136">
        <f t="shared" si="103"/>
        <v>0</v>
      </c>
      <c r="DK136">
        <f t="shared" si="104"/>
        <v>0</v>
      </c>
      <c r="DL136">
        <f t="shared" si="105"/>
        <v>0</v>
      </c>
      <c r="DM136">
        <f t="shared" si="106"/>
        <v>0</v>
      </c>
      <c r="DN136">
        <f t="shared" si="107"/>
        <v>0</v>
      </c>
      <c r="DO136">
        <f t="shared" si="108"/>
        <v>1</v>
      </c>
      <c r="DP136">
        <f t="shared" si="109"/>
        <v>1</v>
      </c>
      <c r="DQ136">
        <v>2</v>
      </c>
      <c r="DR136">
        <v>1</v>
      </c>
    </row>
    <row r="137" spans="1:123" x14ac:dyDescent="0.25">
      <c r="A137">
        <v>6</v>
      </c>
      <c r="B137" s="5">
        <v>14</v>
      </c>
      <c r="C137" t="s">
        <v>12</v>
      </c>
      <c r="D137">
        <v>11</v>
      </c>
      <c r="E137">
        <v>5</v>
      </c>
      <c r="F137">
        <v>16</v>
      </c>
      <c r="G137">
        <v>5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1</v>
      </c>
      <c r="O137">
        <v>2500</v>
      </c>
      <c r="P137">
        <v>2</v>
      </c>
      <c r="Q137" s="4">
        <v>500</v>
      </c>
      <c r="R137" s="2">
        <f t="shared" si="88"/>
        <v>500</v>
      </c>
      <c r="S137" s="2">
        <v>500</v>
      </c>
      <c r="T137" s="2">
        <v>1</v>
      </c>
      <c r="U137" s="2">
        <v>0</v>
      </c>
      <c r="V137" s="2">
        <v>0</v>
      </c>
      <c r="W137" s="2">
        <v>1</v>
      </c>
      <c r="X137" s="2">
        <f t="shared" si="89"/>
        <v>0</v>
      </c>
      <c r="Y137" s="2">
        <f t="shared" si="90"/>
        <v>0</v>
      </c>
      <c r="Z137" s="2">
        <f t="shared" si="91"/>
        <v>0</v>
      </c>
      <c r="AA137" s="2">
        <f t="shared" si="92"/>
        <v>0</v>
      </c>
      <c r="AB137" s="2">
        <f t="shared" si="93"/>
        <v>0</v>
      </c>
      <c r="AC137" s="2">
        <f t="shared" si="94"/>
        <v>0</v>
      </c>
      <c r="AD137">
        <v>1000</v>
      </c>
      <c r="AE137">
        <v>1000</v>
      </c>
      <c r="AF137">
        <v>1000</v>
      </c>
      <c r="AG137" s="4">
        <v>500</v>
      </c>
      <c r="AH137" s="4">
        <f t="shared" si="95"/>
        <v>500</v>
      </c>
      <c r="AI137" s="2">
        <v>500</v>
      </c>
      <c r="AJ137" s="2">
        <v>1</v>
      </c>
      <c r="AK137" s="2">
        <v>0</v>
      </c>
      <c r="AL137" s="3">
        <v>1</v>
      </c>
      <c r="AM137" s="3">
        <v>1</v>
      </c>
      <c r="AN137" s="2">
        <f t="shared" si="96"/>
        <v>0</v>
      </c>
      <c r="AO137" s="2">
        <f t="shared" si="97"/>
        <v>1</v>
      </c>
      <c r="AP137" s="2">
        <f t="shared" si="98"/>
        <v>0</v>
      </c>
      <c r="AQ137" s="2">
        <f t="shared" si="99"/>
        <v>0</v>
      </c>
      <c r="AR137" s="2">
        <f t="shared" si="100"/>
        <v>0</v>
      </c>
      <c r="AS137" s="2">
        <f t="shared" si="101"/>
        <v>0</v>
      </c>
      <c r="AT137">
        <v>1000</v>
      </c>
      <c r="AU137">
        <v>1000</v>
      </c>
      <c r="AV137">
        <v>1000</v>
      </c>
      <c r="AW137">
        <v>7</v>
      </c>
      <c r="AX137">
        <v>2</v>
      </c>
      <c r="AY137" s="1">
        <v>1</v>
      </c>
      <c r="AZ137">
        <v>1</v>
      </c>
      <c r="BA137">
        <v>3500</v>
      </c>
      <c r="BB137">
        <v>11500</v>
      </c>
      <c r="BC137">
        <v>12000</v>
      </c>
      <c r="BD137">
        <v>6</v>
      </c>
      <c r="BE137" t="s">
        <v>108</v>
      </c>
      <c r="BF137">
        <v>25</v>
      </c>
      <c r="BG137">
        <v>4.5</v>
      </c>
      <c r="BH137">
        <v>60</v>
      </c>
      <c r="BI137">
        <v>1</v>
      </c>
      <c r="BJ137">
        <v>2</v>
      </c>
      <c r="BK137">
        <v>2</v>
      </c>
      <c r="BL137" s="16">
        <v>4000</v>
      </c>
      <c r="BM137" t="s">
        <v>4</v>
      </c>
      <c r="BN137">
        <v>0</v>
      </c>
      <c r="BP137">
        <v>2</v>
      </c>
      <c r="BQ137">
        <v>3</v>
      </c>
      <c r="BS137">
        <v>1</v>
      </c>
      <c r="BT137">
        <v>90</v>
      </c>
      <c r="BU137">
        <v>0</v>
      </c>
      <c r="BV137">
        <v>16</v>
      </c>
      <c r="BW137">
        <v>20</v>
      </c>
      <c r="BX137" t="s">
        <v>51</v>
      </c>
      <c r="BY137">
        <v>0</v>
      </c>
      <c r="BZ137">
        <v>0</v>
      </c>
      <c r="CA137">
        <v>5</v>
      </c>
      <c r="CB137">
        <v>18</v>
      </c>
      <c r="CC137">
        <v>12</v>
      </c>
      <c r="CD137">
        <v>5</v>
      </c>
      <c r="CE137">
        <v>1</v>
      </c>
      <c r="CF137">
        <v>1</v>
      </c>
      <c r="CG137">
        <v>2</v>
      </c>
      <c r="CH137">
        <v>2</v>
      </c>
      <c r="CI137" t="s">
        <v>79</v>
      </c>
      <c r="CJ137" t="s">
        <v>107</v>
      </c>
      <c r="CK137">
        <v>0</v>
      </c>
      <c r="CM137">
        <v>0</v>
      </c>
      <c r="CO137">
        <v>1</v>
      </c>
      <c r="CP137">
        <v>1990</v>
      </c>
      <c r="CQ137" t="s">
        <v>61</v>
      </c>
      <c r="CR137">
        <v>1997</v>
      </c>
      <c r="CS137" t="s">
        <v>68</v>
      </c>
      <c r="CX137">
        <v>1</v>
      </c>
      <c r="CY137">
        <v>1</v>
      </c>
      <c r="CZ137">
        <v>1</v>
      </c>
      <c r="DA137">
        <v>1</v>
      </c>
      <c r="DB137" t="s">
        <v>106</v>
      </c>
      <c r="DC137">
        <v>2</v>
      </c>
      <c r="DE137">
        <v>0</v>
      </c>
      <c r="DF137">
        <v>0</v>
      </c>
      <c r="DG137">
        <v>1</v>
      </c>
      <c r="DH137">
        <v>2</v>
      </c>
      <c r="DI137">
        <f t="shared" si="102"/>
        <v>0</v>
      </c>
      <c r="DJ137">
        <f t="shared" si="103"/>
        <v>0</v>
      </c>
      <c r="DK137">
        <f t="shared" si="104"/>
        <v>0</v>
      </c>
      <c r="DL137">
        <f t="shared" si="105"/>
        <v>1</v>
      </c>
      <c r="DM137">
        <f t="shared" si="106"/>
        <v>0</v>
      </c>
      <c r="DN137">
        <f t="shared" si="107"/>
        <v>1</v>
      </c>
      <c r="DO137">
        <f t="shared" si="108"/>
        <v>0</v>
      </c>
      <c r="DP137">
        <f t="shared" si="109"/>
        <v>0</v>
      </c>
      <c r="DQ137">
        <v>1</v>
      </c>
      <c r="DS137">
        <v>1</v>
      </c>
    </row>
    <row r="138" spans="1:123" x14ac:dyDescent="0.25">
      <c r="A138">
        <v>6</v>
      </c>
      <c r="B138" s="5">
        <v>15</v>
      </c>
      <c r="C138" t="s">
        <v>6</v>
      </c>
      <c r="D138">
        <v>12</v>
      </c>
      <c r="E138">
        <v>4</v>
      </c>
      <c r="F138">
        <v>13</v>
      </c>
      <c r="G138">
        <v>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7</v>
      </c>
      <c r="O138">
        <v>3000</v>
      </c>
      <c r="P138">
        <v>1</v>
      </c>
      <c r="Q138" s="4">
        <v>500</v>
      </c>
      <c r="R138" s="2">
        <f t="shared" si="88"/>
        <v>500</v>
      </c>
      <c r="S138" s="2">
        <v>500</v>
      </c>
      <c r="T138" s="2">
        <v>1</v>
      </c>
      <c r="U138" s="2">
        <v>1</v>
      </c>
      <c r="V138" s="2">
        <v>1</v>
      </c>
      <c r="W138" s="2">
        <v>1</v>
      </c>
      <c r="X138" s="2">
        <f t="shared" si="89"/>
        <v>0</v>
      </c>
      <c r="Y138" s="2">
        <f t="shared" si="90"/>
        <v>0</v>
      </c>
      <c r="Z138" s="2">
        <f t="shared" si="91"/>
        <v>1</v>
      </c>
      <c r="AA138" s="2">
        <f t="shared" si="92"/>
        <v>0</v>
      </c>
      <c r="AB138" s="2">
        <f t="shared" si="93"/>
        <v>0</v>
      </c>
      <c r="AC138" s="2">
        <f t="shared" si="94"/>
        <v>0</v>
      </c>
      <c r="AD138">
        <v>1000</v>
      </c>
      <c r="AE138">
        <v>1000</v>
      </c>
      <c r="AF138">
        <v>1000</v>
      </c>
      <c r="AG138" s="4">
        <v>500</v>
      </c>
      <c r="AH138" s="4">
        <f t="shared" si="95"/>
        <v>500</v>
      </c>
      <c r="AI138" s="2">
        <v>500</v>
      </c>
      <c r="AJ138" s="2">
        <v>1</v>
      </c>
      <c r="AK138" s="2">
        <v>1</v>
      </c>
      <c r="AL138" s="3">
        <v>1</v>
      </c>
      <c r="AM138" s="3">
        <v>1</v>
      </c>
      <c r="AN138" s="2">
        <f t="shared" si="96"/>
        <v>0</v>
      </c>
      <c r="AO138" s="2">
        <f t="shared" si="97"/>
        <v>0</v>
      </c>
      <c r="AP138" s="2">
        <f t="shared" si="98"/>
        <v>1</v>
      </c>
      <c r="AQ138" s="2">
        <f t="shared" si="99"/>
        <v>0</v>
      </c>
      <c r="AR138" s="2">
        <f t="shared" si="100"/>
        <v>0</v>
      </c>
      <c r="AS138" s="2">
        <f t="shared" si="101"/>
        <v>0</v>
      </c>
      <c r="AT138">
        <v>1000</v>
      </c>
      <c r="AU138">
        <v>1000</v>
      </c>
      <c r="AV138">
        <v>1000</v>
      </c>
      <c r="AW138">
        <v>8</v>
      </c>
      <c r="AX138">
        <v>1</v>
      </c>
      <c r="AY138" s="1">
        <v>1</v>
      </c>
      <c r="AZ138">
        <v>0</v>
      </c>
      <c r="BA138">
        <v>4000</v>
      </c>
      <c r="BB138">
        <v>12500</v>
      </c>
      <c r="BC138">
        <v>13000</v>
      </c>
      <c r="BD138">
        <v>6</v>
      </c>
      <c r="BE138" t="s">
        <v>105</v>
      </c>
      <c r="BF138">
        <v>22</v>
      </c>
      <c r="BG138">
        <v>5</v>
      </c>
      <c r="BH138">
        <v>76</v>
      </c>
      <c r="BI138">
        <v>2</v>
      </c>
      <c r="BJ138">
        <v>1</v>
      </c>
      <c r="BK138">
        <v>3</v>
      </c>
      <c r="BL138" s="15">
        <v>300000</v>
      </c>
      <c r="BM138" t="s">
        <v>4</v>
      </c>
      <c r="BN138">
        <v>0</v>
      </c>
      <c r="BP138">
        <v>2</v>
      </c>
      <c r="BQ138">
        <v>3</v>
      </c>
      <c r="BS138">
        <v>1</v>
      </c>
      <c r="BT138">
        <v>90</v>
      </c>
      <c r="BU138">
        <v>0</v>
      </c>
      <c r="BV138">
        <v>5</v>
      </c>
      <c r="BW138">
        <v>5</v>
      </c>
      <c r="BX138" t="s">
        <v>15</v>
      </c>
      <c r="BY138">
        <v>0</v>
      </c>
      <c r="BZ138">
        <v>0</v>
      </c>
      <c r="CA138">
        <v>5</v>
      </c>
      <c r="CB138">
        <v>18</v>
      </c>
      <c r="CC138">
        <v>0</v>
      </c>
      <c r="CD138">
        <v>5</v>
      </c>
      <c r="CE138">
        <v>13</v>
      </c>
      <c r="CF138">
        <v>3</v>
      </c>
      <c r="CG138">
        <v>1</v>
      </c>
      <c r="CH138">
        <v>1</v>
      </c>
      <c r="CI138" t="s">
        <v>104</v>
      </c>
      <c r="CJ138" t="s">
        <v>103</v>
      </c>
      <c r="CK138">
        <v>0</v>
      </c>
      <c r="CM138">
        <v>0</v>
      </c>
      <c r="CO138">
        <v>1</v>
      </c>
      <c r="CP138">
        <v>1997</v>
      </c>
      <c r="CQ138" t="s">
        <v>102</v>
      </c>
      <c r="CX138">
        <v>1</v>
      </c>
      <c r="CY138">
        <v>1</v>
      </c>
      <c r="CZ138">
        <v>1</v>
      </c>
      <c r="DA138">
        <v>1</v>
      </c>
      <c r="DB138" t="s">
        <v>101</v>
      </c>
      <c r="DC138">
        <v>2</v>
      </c>
      <c r="DD138">
        <v>2</v>
      </c>
      <c r="DE138">
        <v>0</v>
      </c>
      <c r="DF138">
        <v>0</v>
      </c>
      <c r="DG138">
        <v>0</v>
      </c>
      <c r="DI138">
        <f t="shared" si="102"/>
        <v>0</v>
      </c>
      <c r="DJ138">
        <f t="shared" si="103"/>
        <v>0</v>
      </c>
      <c r="DK138">
        <f t="shared" si="104"/>
        <v>0</v>
      </c>
      <c r="DL138">
        <f t="shared" si="105"/>
        <v>0</v>
      </c>
      <c r="DM138">
        <f t="shared" si="106"/>
        <v>0</v>
      </c>
      <c r="DN138">
        <f t="shared" si="107"/>
        <v>0</v>
      </c>
      <c r="DO138">
        <f t="shared" si="108"/>
        <v>0</v>
      </c>
      <c r="DP138">
        <f t="shared" si="109"/>
        <v>0</v>
      </c>
      <c r="DQ138">
        <v>1</v>
      </c>
      <c r="DS138">
        <v>0</v>
      </c>
    </row>
    <row r="139" spans="1:123" x14ac:dyDescent="0.25">
      <c r="A139">
        <v>6</v>
      </c>
      <c r="B139" s="5">
        <v>16</v>
      </c>
      <c r="C139" t="s">
        <v>6</v>
      </c>
      <c r="D139">
        <v>12</v>
      </c>
      <c r="E139">
        <v>8</v>
      </c>
      <c r="F139">
        <v>14</v>
      </c>
      <c r="G139">
        <v>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7</v>
      </c>
      <c r="O139">
        <v>3000</v>
      </c>
      <c r="P139">
        <v>1</v>
      </c>
      <c r="Q139" s="4">
        <v>500</v>
      </c>
      <c r="R139" s="2">
        <f t="shared" si="88"/>
        <v>500</v>
      </c>
      <c r="S139" s="2">
        <v>500</v>
      </c>
      <c r="T139" s="2">
        <v>1</v>
      </c>
      <c r="U139" s="2">
        <v>0</v>
      </c>
      <c r="V139" s="2">
        <v>0</v>
      </c>
      <c r="W139" s="2">
        <v>1</v>
      </c>
      <c r="X139" s="2">
        <f t="shared" si="89"/>
        <v>0</v>
      </c>
      <c r="Y139" s="2">
        <f t="shared" si="90"/>
        <v>0</v>
      </c>
      <c r="Z139" s="2">
        <f t="shared" si="91"/>
        <v>0</v>
      </c>
      <c r="AA139" s="2">
        <f t="shared" si="92"/>
        <v>0</v>
      </c>
      <c r="AB139" s="2">
        <f t="shared" si="93"/>
        <v>0</v>
      </c>
      <c r="AC139" s="2">
        <f t="shared" si="94"/>
        <v>0</v>
      </c>
      <c r="AD139">
        <v>1000</v>
      </c>
      <c r="AE139">
        <v>1000</v>
      </c>
      <c r="AF139">
        <v>1000</v>
      </c>
      <c r="AG139" s="4">
        <v>500</v>
      </c>
      <c r="AH139" s="4">
        <f t="shared" si="95"/>
        <v>500</v>
      </c>
      <c r="AI139" s="2">
        <v>500</v>
      </c>
      <c r="AJ139" s="2">
        <v>1</v>
      </c>
      <c r="AK139" s="2">
        <v>1</v>
      </c>
      <c r="AL139" s="3">
        <v>1</v>
      </c>
      <c r="AM139" s="3">
        <v>1</v>
      </c>
      <c r="AN139" s="2">
        <f t="shared" si="96"/>
        <v>0</v>
      </c>
      <c r="AO139" s="2">
        <f t="shared" si="97"/>
        <v>0</v>
      </c>
      <c r="AP139" s="2">
        <f t="shared" si="98"/>
        <v>1</v>
      </c>
      <c r="AQ139" s="2">
        <f t="shared" si="99"/>
        <v>0</v>
      </c>
      <c r="AR139" s="2">
        <f t="shared" si="100"/>
        <v>0</v>
      </c>
      <c r="AS139" s="2">
        <f t="shared" si="101"/>
        <v>0</v>
      </c>
      <c r="AT139">
        <v>1000</v>
      </c>
      <c r="AU139">
        <v>1000</v>
      </c>
      <c r="AV139">
        <v>1000</v>
      </c>
      <c r="AW139">
        <v>6</v>
      </c>
      <c r="AX139">
        <v>3</v>
      </c>
      <c r="AY139" s="1">
        <v>1</v>
      </c>
      <c r="AZ139">
        <v>1</v>
      </c>
      <c r="BA139">
        <v>0</v>
      </c>
      <c r="BB139">
        <v>8500</v>
      </c>
      <c r="BC139">
        <v>9000</v>
      </c>
      <c r="BD139">
        <v>6</v>
      </c>
      <c r="BE139" t="s">
        <v>100</v>
      </c>
      <c r="BF139">
        <v>23</v>
      </c>
      <c r="BG139">
        <v>6</v>
      </c>
      <c r="BH139">
        <v>70</v>
      </c>
      <c r="BI139">
        <v>1</v>
      </c>
      <c r="BJ139">
        <v>1</v>
      </c>
      <c r="BK139">
        <v>3</v>
      </c>
      <c r="BL139" s="16">
        <v>0</v>
      </c>
      <c r="BM139" t="s">
        <v>99</v>
      </c>
      <c r="BN139">
        <v>1</v>
      </c>
      <c r="BO139" t="s">
        <v>98</v>
      </c>
      <c r="BP139">
        <v>1</v>
      </c>
      <c r="BQ139">
        <v>3</v>
      </c>
      <c r="BS139">
        <v>1</v>
      </c>
      <c r="BT139">
        <v>90</v>
      </c>
      <c r="BU139">
        <v>0</v>
      </c>
      <c r="BV139">
        <v>5</v>
      </c>
      <c r="BW139">
        <v>5</v>
      </c>
      <c r="BX139" t="s">
        <v>10</v>
      </c>
      <c r="BY139">
        <v>1</v>
      </c>
      <c r="BZ139">
        <v>0</v>
      </c>
      <c r="CA139">
        <v>5</v>
      </c>
      <c r="CB139">
        <v>16</v>
      </c>
      <c r="CC139">
        <v>8</v>
      </c>
      <c r="CD139">
        <v>5</v>
      </c>
      <c r="CE139">
        <v>3</v>
      </c>
      <c r="CF139">
        <v>3</v>
      </c>
      <c r="CG139">
        <v>3</v>
      </c>
      <c r="CH139">
        <v>1</v>
      </c>
      <c r="CI139" t="s">
        <v>79</v>
      </c>
      <c r="CJ139" t="s">
        <v>97</v>
      </c>
      <c r="CK139">
        <v>0</v>
      </c>
      <c r="CM139">
        <v>0</v>
      </c>
      <c r="CO139">
        <v>1</v>
      </c>
      <c r="CP139">
        <v>1992</v>
      </c>
      <c r="CQ139" t="s">
        <v>96</v>
      </c>
      <c r="CX139">
        <v>1</v>
      </c>
      <c r="CY139">
        <v>0</v>
      </c>
      <c r="CZ139">
        <v>0</v>
      </c>
      <c r="DA139">
        <v>0</v>
      </c>
      <c r="DC139">
        <v>2</v>
      </c>
      <c r="DE139">
        <v>0</v>
      </c>
      <c r="DF139">
        <v>0</v>
      </c>
      <c r="DG139">
        <v>1</v>
      </c>
      <c r="DH139">
        <v>5</v>
      </c>
      <c r="DI139">
        <f t="shared" si="102"/>
        <v>1</v>
      </c>
      <c r="DJ139">
        <f t="shared" si="103"/>
        <v>0</v>
      </c>
      <c r="DK139">
        <f t="shared" si="104"/>
        <v>0</v>
      </c>
      <c r="DL139">
        <f t="shared" si="105"/>
        <v>0</v>
      </c>
      <c r="DM139">
        <f t="shared" si="106"/>
        <v>0</v>
      </c>
      <c r="DN139">
        <f t="shared" si="107"/>
        <v>0</v>
      </c>
      <c r="DO139">
        <f t="shared" si="108"/>
        <v>1</v>
      </c>
      <c r="DP139">
        <f t="shared" si="109"/>
        <v>1</v>
      </c>
      <c r="DQ139">
        <v>2</v>
      </c>
      <c r="DR139">
        <v>1</v>
      </c>
    </row>
    <row r="140" spans="1:123" x14ac:dyDescent="0.25">
      <c r="A140">
        <v>6</v>
      </c>
      <c r="B140" s="5">
        <v>17</v>
      </c>
      <c r="C140" t="s">
        <v>6</v>
      </c>
      <c r="D140">
        <v>12</v>
      </c>
      <c r="E140">
        <v>10</v>
      </c>
      <c r="F140">
        <v>18</v>
      </c>
      <c r="G140">
        <v>7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2</v>
      </c>
      <c r="O140">
        <v>2500</v>
      </c>
      <c r="P140">
        <v>1</v>
      </c>
      <c r="Q140" s="4">
        <v>600</v>
      </c>
      <c r="R140" s="2">
        <f t="shared" si="88"/>
        <v>400</v>
      </c>
      <c r="S140" s="2">
        <v>500</v>
      </c>
      <c r="T140" s="2">
        <v>1</v>
      </c>
      <c r="U140" s="2">
        <v>1</v>
      </c>
      <c r="V140" s="2">
        <v>1</v>
      </c>
      <c r="W140" s="2">
        <v>1</v>
      </c>
      <c r="X140" s="2">
        <f t="shared" si="89"/>
        <v>0</v>
      </c>
      <c r="Y140" s="2">
        <f t="shared" si="90"/>
        <v>0</v>
      </c>
      <c r="Z140" s="2">
        <f t="shared" si="91"/>
        <v>1</v>
      </c>
      <c r="AA140" s="2">
        <f t="shared" si="92"/>
        <v>0</v>
      </c>
      <c r="AB140" s="2">
        <f t="shared" si="93"/>
        <v>0</v>
      </c>
      <c r="AC140" s="2">
        <f t="shared" si="94"/>
        <v>0</v>
      </c>
      <c r="AD140">
        <v>1000</v>
      </c>
      <c r="AE140">
        <v>1000</v>
      </c>
      <c r="AF140">
        <v>1000</v>
      </c>
      <c r="AG140" s="4">
        <v>800</v>
      </c>
      <c r="AH140" s="4">
        <f t="shared" si="95"/>
        <v>200</v>
      </c>
      <c r="AI140" s="2">
        <v>400</v>
      </c>
      <c r="AJ140" s="2">
        <v>0</v>
      </c>
      <c r="AK140" s="2">
        <v>0</v>
      </c>
      <c r="AL140" s="3">
        <v>1</v>
      </c>
      <c r="AM140" s="3">
        <v>1</v>
      </c>
      <c r="AN140" s="2">
        <f t="shared" si="96"/>
        <v>0</v>
      </c>
      <c r="AO140" s="2">
        <f t="shared" si="97"/>
        <v>1</v>
      </c>
      <c r="AP140" s="2">
        <f t="shared" si="98"/>
        <v>0</v>
      </c>
      <c r="AQ140" s="2">
        <f t="shared" si="99"/>
        <v>0</v>
      </c>
      <c r="AR140" s="2">
        <f t="shared" si="100"/>
        <v>1</v>
      </c>
      <c r="AS140" s="2">
        <f t="shared" si="101"/>
        <v>0</v>
      </c>
      <c r="AT140">
        <v>1000</v>
      </c>
      <c r="AU140">
        <v>1000</v>
      </c>
      <c r="AV140">
        <v>1000</v>
      </c>
      <c r="AW140">
        <v>8</v>
      </c>
      <c r="AX140">
        <v>1</v>
      </c>
      <c r="AY140" s="1">
        <v>1</v>
      </c>
      <c r="AZ140">
        <v>1</v>
      </c>
      <c r="BA140">
        <v>12000</v>
      </c>
      <c r="BB140">
        <v>20400</v>
      </c>
      <c r="BC140">
        <v>21000</v>
      </c>
      <c r="BD140">
        <v>6</v>
      </c>
      <c r="BE140" t="s">
        <v>95</v>
      </c>
      <c r="BF140">
        <v>19</v>
      </c>
      <c r="BG140" t="s">
        <v>28</v>
      </c>
      <c r="BH140">
        <v>45</v>
      </c>
      <c r="BI140">
        <v>2</v>
      </c>
      <c r="BJ140">
        <v>1</v>
      </c>
      <c r="BK140">
        <v>3</v>
      </c>
      <c r="BL140">
        <v>20000</v>
      </c>
      <c r="BM140" t="s">
        <v>4</v>
      </c>
      <c r="BN140">
        <v>0</v>
      </c>
      <c r="BP140">
        <v>2</v>
      </c>
      <c r="BQ140">
        <v>3</v>
      </c>
      <c r="BS140">
        <v>1</v>
      </c>
      <c r="BT140">
        <v>60</v>
      </c>
      <c r="BU140" s="9">
        <v>0</v>
      </c>
      <c r="BV140">
        <v>3</v>
      </c>
      <c r="BW140">
        <v>3</v>
      </c>
      <c r="BX140" s="6" t="s">
        <v>15</v>
      </c>
      <c r="BY140" s="6">
        <v>1</v>
      </c>
      <c r="BZ140" s="6">
        <v>0</v>
      </c>
      <c r="CA140" s="6">
        <v>5</v>
      </c>
      <c r="CB140" s="6">
        <v>22</v>
      </c>
      <c r="CC140" s="6">
        <v>5</v>
      </c>
      <c r="CD140" s="6">
        <v>6</v>
      </c>
      <c r="CE140" s="6">
        <v>11</v>
      </c>
      <c r="CF140" s="6">
        <v>1</v>
      </c>
      <c r="CG140" s="6">
        <v>1</v>
      </c>
      <c r="CH140" s="6">
        <v>2</v>
      </c>
      <c r="CI140" t="s">
        <v>2</v>
      </c>
      <c r="CJ140" t="s">
        <v>9</v>
      </c>
      <c r="CK140">
        <v>0</v>
      </c>
      <c r="CM140">
        <v>0</v>
      </c>
      <c r="CO140">
        <v>1</v>
      </c>
      <c r="CP140">
        <v>1995</v>
      </c>
      <c r="CQ140" t="s">
        <v>94</v>
      </c>
      <c r="CX140">
        <v>1</v>
      </c>
      <c r="CY140">
        <v>1</v>
      </c>
      <c r="CZ140">
        <v>1</v>
      </c>
      <c r="DA140">
        <v>1</v>
      </c>
      <c r="DB140" t="s">
        <v>93</v>
      </c>
      <c r="DC140">
        <v>2</v>
      </c>
      <c r="DD140">
        <v>2</v>
      </c>
      <c r="DE140">
        <v>1</v>
      </c>
      <c r="DF140">
        <v>0</v>
      </c>
      <c r="DG140">
        <v>1</v>
      </c>
      <c r="DH140">
        <v>3</v>
      </c>
      <c r="DI140">
        <f t="shared" si="102"/>
        <v>0</v>
      </c>
      <c r="DJ140">
        <f t="shared" si="103"/>
        <v>0</v>
      </c>
      <c r="DK140">
        <f t="shared" si="104"/>
        <v>1</v>
      </c>
      <c r="DL140">
        <f t="shared" si="105"/>
        <v>0</v>
      </c>
      <c r="DM140">
        <f t="shared" si="106"/>
        <v>0</v>
      </c>
      <c r="DN140">
        <f t="shared" si="107"/>
        <v>0</v>
      </c>
      <c r="DO140">
        <f t="shared" si="108"/>
        <v>0</v>
      </c>
      <c r="DP140">
        <f t="shared" si="109"/>
        <v>1</v>
      </c>
      <c r="DQ140">
        <v>2</v>
      </c>
      <c r="DR140">
        <v>1</v>
      </c>
    </row>
    <row r="141" spans="1:123" x14ac:dyDescent="0.25">
      <c r="A141">
        <v>6</v>
      </c>
      <c r="B141" s="5">
        <v>18</v>
      </c>
      <c r="C141" t="s">
        <v>12</v>
      </c>
      <c r="D141">
        <v>11</v>
      </c>
      <c r="E141">
        <v>6</v>
      </c>
      <c r="F141">
        <v>17</v>
      </c>
      <c r="G141">
        <v>8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3</v>
      </c>
      <c r="O141">
        <v>2500</v>
      </c>
      <c r="P141">
        <v>2</v>
      </c>
      <c r="Q141" s="4">
        <v>500</v>
      </c>
      <c r="R141" s="2">
        <f t="shared" si="88"/>
        <v>500</v>
      </c>
      <c r="S141" s="2">
        <v>500</v>
      </c>
      <c r="T141" s="2">
        <v>1</v>
      </c>
      <c r="U141" s="2">
        <v>1</v>
      </c>
      <c r="V141" s="2">
        <v>1</v>
      </c>
      <c r="W141" s="2">
        <v>1</v>
      </c>
      <c r="X141" s="2">
        <f t="shared" si="89"/>
        <v>0</v>
      </c>
      <c r="Y141" s="2">
        <f t="shared" si="90"/>
        <v>0</v>
      </c>
      <c r="Z141" s="2">
        <f t="shared" si="91"/>
        <v>1</v>
      </c>
      <c r="AA141" s="2">
        <f t="shared" si="92"/>
        <v>0</v>
      </c>
      <c r="AB141" s="2">
        <f t="shared" si="93"/>
        <v>0</v>
      </c>
      <c r="AC141" s="2">
        <f t="shared" si="94"/>
        <v>0</v>
      </c>
      <c r="AD141">
        <v>1000</v>
      </c>
      <c r="AE141">
        <v>1000</v>
      </c>
      <c r="AF141">
        <v>1000</v>
      </c>
      <c r="AG141" s="4">
        <v>600</v>
      </c>
      <c r="AH141" s="4">
        <f t="shared" si="95"/>
        <v>400</v>
      </c>
      <c r="AI141" s="2">
        <v>200</v>
      </c>
      <c r="AJ141" s="2">
        <v>1</v>
      </c>
      <c r="AK141" s="2">
        <v>1</v>
      </c>
      <c r="AL141" s="3">
        <v>1</v>
      </c>
      <c r="AM141" s="3">
        <v>1</v>
      </c>
      <c r="AN141" s="2">
        <f t="shared" si="96"/>
        <v>0</v>
      </c>
      <c r="AO141" s="2">
        <f t="shared" si="97"/>
        <v>0</v>
      </c>
      <c r="AP141" s="2">
        <f t="shared" si="98"/>
        <v>1</v>
      </c>
      <c r="AQ141" s="2">
        <f t="shared" si="99"/>
        <v>0</v>
      </c>
      <c r="AR141" s="2">
        <f t="shared" si="100"/>
        <v>0</v>
      </c>
      <c r="AS141" s="2">
        <f t="shared" si="101"/>
        <v>0</v>
      </c>
      <c r="AT141">
        <v>1000</v>
      </c>
      <c r="AU141">
        <v>1000</v>
      </c>
      <c r="AV141">
        <v>1000</v>
      </c>
      <c r="AW141">
        <v>4</v>
      </c>
      <c r="AX141">
        <v>5</v>
      </c>
      <c r="AY141" s="1">
        <v>1</v>
      </c>
      <c r="AZ141">
        <v>0</v>
      </c>
      <c r="BA141">
        <v>2000</v>
      </c>
      <c r="BB141">
        <v>10100</v>
      </c>
      <c r="BC141">
        <v>11000</v>
      </c>
      <c r="BD141">
        <v>6</v>
      </c>
      <c r="BE141" t="s">
        <v>92</v>
      </c>
      <c r="BF141">
        <v>25</v>
      </c>
      <c r="BG141">
        <v>6</v>
      </c>
      <c r="BH141">
        <v>65</v>
      </c>
      <c r="BI141">
        <v>1</v>
      </c>
      <c r="BJ141">
        <v>2</v>
      </c>
      <c r="BK141">
        <v>2</v>
      </c>
      <c r="BL141" s="16">
        <v>70000</v>
      </c>
      <c r="BM141" t="s">
        <v>91</v>
      </c>
      <c r="BN141">
        <v>0</v>
      </c>
      <c r="BP141">
        <v>2</v>
      </c>
      <c r="BQ141">
        <v>3</v>
      </c>
      <c r="BS141">
        <v>2</v>
      </c>
      <c r="BV141">
        <v>5</v>
      </c>
      <c r="BW141">
        <v>5</v>
      </c>
      <c r="BX141" t="s">
        <v>90</v>
      </c>
      <c r="BY141">
        <v>0</v>
      </c>
      <c r="BZ141">
        <v>0</v>
      </c>
      <c r="CA141">
        <v>5</v>
      </c>
      <c r="CB141">
        <v>18</v>
      </c>
      <c r="CC141">
        <v>1</v>
      </c>
      <c r="CD141">
        <v>17</v>
      </c>
      <c r="CE141">
        <v>0</v>
      </c>
      <c r="CF141">
        <v>1</v>
      </c>
      <c r="CG141">
        <v>2</v>
      </c>
      <c r="CH141">
        <v>4</v>
      </c>
      <c r="CI141" t="s">
        <v>79</v>
      </c>
      <c r="CJ141" t="s">
        <v>89</v>
      </c>
      <c r="CK141">
        <v>0</v>
      </c>
      <c r="CM141">
        <v>0</v>
      </c>
      <c r="CO141">
        <v>1</v>
      </c>
      <c r="CP141">
        <v>1999</v>
      </c>
      <c r="CQ141" t="s">
        <v>88</v>
      </c>
      <c r="CX141">
        <v>1</v>
      </c>
      <c r="CY141">
        <v>1</v>
      </c>
      <c r="CZ141">
        <v>1</v>
      </c>
      <c r="DA141">
        <v>1</v>
      </c>
      <c r="DB141">
        <v>1995</v>
      </c>
      <c r="DC141">
        <v>2</v>
      </c>
      <c r="DD141">
        <v>2</v>
      </c>
      <c r="DE141">
        <v>0</v>
      </c>
      <c r="DF141">
        <v>0</v>
      </c>
      <c r="DG141">
        <v>0</v>
      </c>
      <c r="DI141">
        <f t="shared" si="102"/>
        <v>0</v>
      </c>
      <c r="DJ141">
        <f t="shared" si="103"/>
        <v>0</v>
      </c>
      <c r="DK141">
        <f t="shared" si="104"/>
        <v>0</v>
      </c>
      <c r="DL141">
        <f t="shared" si="105"/>
        <v>0</v>
      </c>
      <c r="DM141">
        <f t="shared" si="106"/>
        <v>0</v>
      </c>
      <c r="DN141">
        <f t="shared" si="107"/>
        <v>0</v>
      </c>
      <c r="DO141">
        <f t="shared" si="108"/>
        <v>0</v>
      </c>
      <c r="DP141">
        <f t="shared" si="109"/>
        <v>0</v>
      </c>
      <c r="DQ141">
        <v>2</v>
      </c>
      <c r="DR141">
        <v>0</v>
      </c>
    </row>
    <row r="142" spans="1:123" x14ac:dyDescent="0.25">
      <c r="A142">
        <v>6</v>
      </c>
      <c r="B142" s="5">
        <v>19</v>
      </c>
      <c r="C142" t="s">
        <v>6</v>
      </c>
      <c r="D142">
        <v>12</v>
      </c>
      <c r="E142">
        <v>11</v>
      </c>
      <c r="F142">
        <v>20</v>
      </c>
      <c r="G142">
        <v>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7</v>
      </c>
      <c r="O142">
        <v>3000</v>
      </c>
      <c r="P142">
        <v>1</v>
      </c>
      <c r="Q142" s="4">
        <v>500</v>
      </c>
      <c r="R142" s="2">
        <f t="shared" si="88"/>
        <v>500</v>
      </c>
      <c r="S142" s="2">
        <v>500</v>
      </c>
      <c r="T142" s="2">
        <v>1</v>
      </c>
      <c r="U142" s="2">
        <v>1</v>
      </c>
      <c r="V142" s="2">
        <v>0</v>
      </c>
      <c r="W142" s="2">
        <v>1</v>
      </c>
      <c r="X142" s="2">
        <f t="shared" si="89"/>
        <v>1</v>
      </c>
      <c r="Y142" s="2">
        <f t="shared" si="90"/>
        <v>0</v>
      </c>
      <c r="Z142" s="2">
        <f t="shared" si="91"/>
        <v>0</v>
      </c>
      <c r="AA142" s="2">
        <f t="shared" si="92"/>
        <v>0</v>
      </c>
      <c r="AB142" s="2">
        <f t="shared" si="93"/>
        <v>0</v>
      </c>
      <c r="AC142" s="2">
        <f t="shared" si="94"/>
        <v>0</v>
      </c>
      <c r="AD142">
        <v>1000</v>
      </c>
      <c r="AE142">
        <v>1000</v>
      </c>
      <c r="AF142">
        <v>1000</v>
      </c>
      <c r="AG142" s="4">
        <v>500</v>
      </c>
      <c r="AH142" s="4">
        <f t="shared" si="95"/>
        <v>500</v>
      </c>
      <c r="AI142" s="2">
        <v>500</v>
      </c>
      <c r="AJ142" s="2">
        <v>1</v>
      </c>
      <c r="AK142" s="2">
        <v>1</v>
      </c>
      <c r="AL142" s="3">
        <v>0</v>
      </c>
      <c r="AM142" s="3">
        <v>0</v>
      </c>
      <c r="AN142" s="2">
        <f t="shared" si="96"/>
        <v>1</v>
      </c>
      <c r="AO142" s="2">
        <f t="shared" si="97"/>
        <v>0</v>
      </c>
      <c r="AP142" s="2">
        <f t="shared" si="98"/>
        <v>0</v>
      </c>
      <c r="AQ142" s="2">
        <f t="shared" si="99"/>
        <v>1</v>
      </c>
      <c r="AR142" s="2">
        <f t="shared" si="100"/>
        <v>0</v>
      </c>
      <c r="AS142" s="2">
        <f t="shared" si="101"/>
        <v>0</v>
      </c>
      <c r="AT142">
        <v>1000</v>
      </c>
      <c r="AU142">
        <v>2000</v>
      </c>
      <c r="AV142">
        <v>1000</v>
      </c>
      <c r="AW142">
        <v>8</v>
      </c>
      <c r="AX142">
        <v>1</v>
      </c>
      <c r="AY142" s="1">
        <v>1</v>
      </c>
      <c r="AZ142">
        <v>0</v>
      </c>
      <c r="BA142">
        <v>4000</v>
      </c>
      <c r="BB142">
        <v>12500</v>
      </c>
      <c r="BC142">
        <v>13000</v>
      </c>
      <c r="BD142">
        <v>6</v>
      </c>
      <c r="BE142" t="s">
        <v>87</v>
      </c>
      <c r="BF142">
        <v>28</v>
      </c>
      <c r="BG142">
        <v>4</v>
      </c>
      <c r="BH142">
        <v>58</v>
      </c>
      <c r="BI142">
        <v>2</v>
      </c>
      <c r="BJ142">
        <v>1</v>
      </c>
      <c r="BK142">
        <v>3</v>
      </c>
      <c r="BL142">
        <v>150000</v>
      </c>
      <c r="BM142" t="s">
        <v>4</v>
      </c>
      <c r="BN142">
        <v>1</v>
      </c>
      <c r="BO142" t="s">
        <v>86</v>
      </c>
      <c r="BP142">
        <v>2</v>
      </c>
      <c r="BQ142">
        <v>3</v>
      </c>
      <c r="BS142" t="s">
        <v>54</v>
      </c>
      <c r="BT142">
        <v>0</v>
      </c>
      <c r="BU142">
        <v>0</v>
      </c>
      <c r="BV142">
        <v>4</v>
      </c>
      <c r="BW142" t="s">
        <v>85</v>
      </c>
      <c r="BX142" s="6" t="s">
        <v>54</v>
      </c>
      <c r="BY142" s="6">
        <v>0</v>
      </c>
      <c r="BZ142" s="6">
        <v>0</v>
      </c>
      <c r="CA142" s="6">
        <v>5</v>
      </c>
      <c r="CB142" s="6">
        <v>22</v>
      </c>
      <c r="CC142" s="6">
        <v>0</v>
      </c>
      <c r="CD142" s="6">
        <v>6</v>
      </c>
      <c r="CE142" s="6">
        <v>16</v>
      </c>
      <c r="CF142" s="6">
        <v>4</v>
      </c>
      <c r="CG142" s="6">
        <v>2</v>
      </c>
      <c r="CH142" s="6">
        <v>1</v>
      </c>
      <c r="CI142" t="s">
        <v>2</v>
      </c>
      <c r="CJ142" t="s">
        <v>9</v>
      </c>
      <c r="CK142">
        <v>0</v>
      </c>
      <c r="CM142">
        <v>1</v>
      </c>
      <c r="CN142" t="s">
        <v>84</v>
      </c>
      <c r="CO142">
        <v>1</v>
      </c>
      <c r="CP142">
        <v>1996</v>
      </c>
      <c r="CQ142" t="s">
        <v>53</v>
      </c>
      <c r="CX142">
        <v>1</v>
      </c>
      <c r="CY142">
        <v>1</v>
      </c>
      <c r="CZ142">
        <v>1</v>
      </c>
      <c r="DA142">
        <v>1</v>
      </c>
      <c r="DB142">
        <v>1995</v>
      </c>
      <c r="DC142">
        <v>2</v>
      </c>
      <c r="DD142">
        <v>2</v>
      </c>
      <c r="DE142">
        <v>0</v>
      </c>
      <c r="DF142">
        <v>1</v>
      </c>
      <c r="DG142">
        <v>1</v>
      </c>
      <c r="DH142">
        <v>3</v>
      </c>
      <c r="DI142">
        <f t="shared" si="102"/>
        <v>0</v>
      </c>
      <c r="DJ142">
        <f t="shared" si="103"/>
        <v>0</v>
      </c>
      <c r="DK142">
        <f t="shared" si="104"/>
        <v>1</v>
      </c>
      <c r="DL142">
        <f t="shared" si="105"/>
        <v>0</v>
      </c>
      <c r="DM142">
        <f t="shared" si="106"/>
        <v>0</v>
      </c>
      <c r="DN142">
        <f t="shared" si="107"/>
        <v>0</v>
      </c>
      <c r="DO142">
        <f t="shared" si="108"/>
        <v>0</v>
      </c>
      <c r="DP142">
        <f t="shared" si="109"/>
        <v>1</v>
      </c>
      <c r="DQ142">
        <v>2</v>
      </c>
      <c r="DR142">
        <v>0</v>
      </c>
    </row>
    <row r="143" spans="1:123" x14ac:dyDescent="0.25">
      <c r="A143">
        <v>6</v>
      </c>
      <c r="B143" s="5">
        <v>20</v>
      </c>
      <c r="C143" t="s">
        <v>12</v>
      </c>
      <c r="D143">
        <v>11</v>
      </c>
      <c r="E143">
        <v>7</v>
      </c>
      <c r="F143">
        <v>19</v>
      </c>
      <c r="G143">
        <v>10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2500</v>
      </c>
      <c r="P143">
        <v>2</v>
      </c>
      <c r="Q143" s="4">
        <v>500</v>
      </c>
      <c r="R143" s="2">
        <f t="shared" si="88"/>
        <v>500</v>
      </c>
      <c r="S143" s="2">
        <v>500</v>
      </c>
      <c r="T143" s="2">
        <v>0</v>
      </c>
      <c r="U143" s="2">
        <v>1</v>
      </c>
      <c r="V143" s="2">
        <v>1</v>
      </c>
      <c r="W143" s="2">
        <v>1</v>
      </c>
      <c r="X143" s="2">
        <f t="shared" si="89"/>
        <v>0</v>
      </c>
      <c r="Y143" s="2">
        <f t="shared" si="90"/>
        <v>1</v>
      </c>
      <c r="Z143" s="2">
        <f t="shared" si="91"/>
        <v>0</v>
      </c>
      <c r="AA143" s="2">
        <f t="shared" si="92"/>
        <v>0</v>
      </c>
      <c r="AB143" s="2">
        <f t="shared" si="93"/>
        <v>0</v>
      </c>
      <c r="AC143" s="2">
        <f t="shared" si="94"/>
        <v>0</v>
      </c>
      <c r="AD143">
        <v>2000</v>
      </c>
      <c r="AE143">
        <v>0</v>
      </c>
      <c r="AF143">
        <v>1000</v>
      </c>
      <c r="AG143" s="4">
        <v>500</v>
      </c>
      <c r="AH143" s="4">
        <f t="shared" si="95"/>
        <v>500</v>
      </c>
      <c r="AI143" s="2">
        <v>500</v>
      </c>
      <c r="AJ143" s="2">
        <v>1</v>
      </c>
      <c r="AK143" s="2">
        <v>0</v>
      </c>
      <c r="AL143" s="3">
        <v>1</v>
      </c>
      <c r="AM143" s="3">
        <v>1</v>
      </c>
      <c r="AN143" s="2">
        <f t="shared" si="96"/>
        <v>0</v>
      </c>
      <c r="AO143" s="2">
        <f t="shared" si="97"/>
        <v>1</v>
      </c>
      <c r="AP143" s="2">
        <f t="shared" si="98"/>
        <v>0</v>
      </c>
      <c r="AQ143" s="2">
        <f t="shared" si="99"/>
        <v>0</v>
      </c>
      <c r="AR143" s="2">
        <f t="shared" si="100"/>
        <v>0</v>
      </c>
      <c r="AS143" s="2">
        <f t="shared" si="101"/>
        <v>0</v>
      </c>
      <c r="AT143">
        <v>1000</v>
      </c>
      <c r="AU143">
        <v>1000</v>
      </c>
      <c r="AV143">
        <v>1000</v>
      </c>
      <c r="AW143">
        <v>8</v>
      </c>
      <c r="AX143">
        <v>1</v>
      </c>
      <c r="AY143" s="1">
        <v>1</v>
      </c>
      <c r="AZ143">
        <v>1</v>
      </c>
      <c r="BA143">
        <v>12000</v>
      </c>
      <c r="BB143">
        <v>21000</v>
      </c>
      <c r="BC143">
        <v>21000</v>
      </c>
      <c r="BD143">
        <v>6</v>
      </c>
      <c r="BE143" t="s">
        <v>83</v>
      </c>
      <c r="BF143">
        <v>28</v>
      </c>
      <c r="BG143">
        <v>5.6</v>
      </c>
      <c r="BH143">
        <v>65</v>
      </c>
      <c r="BI143">
        <v>2</v>
      </c>
      <c r="BJ143">
        <v>1</v>
      </c>
      <c r="BK143">
        <v>3</v>
      </c>
      <c r="BL143" s="15">
        <v>216000</v>
      </c>
      <c r="BM143" t="s">
        <v>82</v>
      </c>
      <c r="BN143">
        <v>1</v>
      </c>
      <c r="BO143" t="s">
        <v>81</v>
      </c>
      <c r="BP143">
        <v>2</v>
      </c>
      <c r="BQ143">
        <v>3</v>
      </c>
      <c r="BS143">
        <v>2</v>
      </c>
      <c r="BV143">
        <v>1</v>
      </c>
      <c r="BW143">
        <v>5</v>
      </c>
      <c r="BX143" s="14" t="s">
        <v>80</v>
      </c>
      <c r="BY143">
        <v>0</v>
      </c>
      <c r="BZ143">
        <v>0</v>
      </c>
      <c r="CA143">
        <v>5</v>
      </c>
      <c r="CB143">
        <v>16</v>
      </c>
      <c r="CC143">
        <v>8</v>
      </c>
      <c r="CD143">
        <v>4</v>
      </c>
      <c r="CE143">
        <v>4</v>
      </c>
      <c r="CF143">
        <v>1</v>
      </c>
      <c r="CG143">
        <v>1</v>
      </c>
      <c r="CH143">
        <v>1</v>
      </c>
      <c r="CI143" t="s">
        <v>79</v>
      </c>
      <c r="CJ143" t="s">
        <v>78</v>
      </c>
      <c r="CK143">
        <v>0</v>
      </c>
      <c r="CM143">
        <v>1</v>
      </c>
      <c r="CN143" t="s">
        <v>77</v>
      </c>
      <c r="CO143">
        <v>1</v>
      </c>
      <c r="CP143">
        <v>1997</v>
      </c>
      <c r="CQ143" t="s">
        <v>76</v>
      </c>
      <c r="CX143">
        <v>1</v>
      </c>
      <c r="CY143">
        <v>1</v>
      </c>
      <c r="CZ143">
        <v>1</v>
      </c>
      <c r="DA143">
        <v>1</v>
      </c>
      <c r="DB143">
        <v>1999</v>
      </c>
      <c r="DC143">
        <v>2</v>
      </c>
      <c r="DE143">
        <v>0</v>
      </c>
      <c r="DF143">
        <v>0</v>
      </c>
      <c r="DG143">
        <v>1</v>
      </c>
      <c r="DH143">
        <v>1</v>
      </c>
      <c r="DI143">
        <f t="shared" si="102"/>
        <v>0</v>
      </c>
      <c r="DJ143">
        <f t="shared" si="103"/>
        <v>0</v>
      </c>
      <c r="DK143">
        <f t="shared" si="104"/>
        <v>0</v>
      </c>
      <c r="DL143">
        <f t="shared" si="105"/>
        <v>0</v>
      </c>
      <c r="DM143">
        <f t="shared" si="106"/>
        <v>1</v>
      </c>
      <c r="DN143">
        <f t="shared" si="107"/>
        <v>1</v>
      </c>
      <c r="DO143">
        <f t="shared" si="108"/>
        <v>0</v>
      </c>
      <c r="DP143">
        <f t="shared" si="109"/>
        <v>0</v>
      </c>
      <c r="DQ143">
        <v>1</v>
      </c>
      <c r="DS143">
        <v>1</v>
      </c>
    </row>
    <row r="144" spans="1:123" x14ac:dyDescent="0.25">
      <c r="A144">
        <v>7</v>
      </c>
      <c r="B144" s="5">
        <v>1</v>
      </c>
      <c r="C144" t="s">
        <v>6</v>
      </c>
      <c r="D144">
        <v>14</v>
      </c>
      <c r="E144">
        <v>10</v>
      </c>
      <c r="F144">
        <v>3</v>
      </c>
      <c r="G144">
        <v>11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3</v>
      </c>
      <c r="O144">
        <v>2000</v>
      </c>
      <c r="P144">
        <v>2</v>
      </c>
      <c r="Q144" s="4">
        <v>500</v>
      </c>
      <c r="R144" s="2">
        <f t="shared" si="88"/>
        <v>500</v>
      </c>
      <c r="S144" s="2">
        <v>500</v>
      </c>
      <c r="T144" s="2">
        <v>1</v>
      </c>
      <c r="U144" s="2">
        <v>1</v>
      </c>
      <c r="V144" s="2">
        <v>0</v>
      </c>
      <c r="W144" s="2">
        <v>1</v>
      </c>
      <c r="X144" s="2">
        <f t="shared" si="89"/>
        <v>1</v>
      </c>
      <c r="Y144" s="2">
        <f t="shared" si="90"/>
        <v>0</v>
      </c>
      <c r="Z144" s="2">
        <f t="shared" si="91"/>
        <v>0</v>
      </c>
      <c r="AA144" s="2">
        <f t="shared" si="92"/>
        <v>0</v>
      </c>
      <c r="AB144" s="2">
        <f t="shared" si="93"/>
        <v>0</v>
      </c>
      <c r="AC144" s="2">
        <f t="shared" si="94"/>
        <v>0</v>
      </c>
      <c r="AD144">
        <v>1000</v>
      </c>
      <c r="AE144">
        <v>1000</v>
      </c>
      <c r="AF144">
        <v>1000</v>
      </c>
      <c r="AG144" s="4">
        <v>500</v>
      </c>
      <c r="AH144" s="4">
        <f t="shared" si="95"/>
        <v>500</v>
      </c>
      <c r="AI144" s="2">
        <v>500</v>
      </c>
      <c r="AJ144" s="2">
        <v>0</v>
      </c>
      <c r="AK144" s="2">
        <v>0</v>
      </c>
      <c r="AL144" s="3">
        <v>0</v>
      </c>
      <c r="AM144" s="3">
        <v>1</v>
      </c>
      <c r="AN144" s="2">
        <f t="shared" si="96"/>
        <v>0</v>
      </c>
      <c r="AO144" s="2">
        <f t="shared" si="97"/>
        <v>0</v>
      </c>
      <c r="AP144" s="2">
        <f t="shared" si="98"/>
        <v>0</v>
      </c>
      <c r="AQ144" s="2">
        <f t="shared" si="99"/>
        <v>0</v>
      </c>
      <c r="AR144" s="2">
        <f t="shared" si="100"/>
        <v>0</v>
      </c>
      <c r="AS144" s="2">
        <f t="shared" si="101"/>
        <v>1</v>
      </c>
      <c r="AT144">
        <v>2000</v>
      </c>
      <c r="AU144">
        <v>0</v>
      </c>
      <c r="AV144">
        <v>1000</v>
      </c>
      <c r="AW144">
        <v>7</v>
      </c>
      <c r="AX144">
        <v>2</v>
      </c>
      <c r="AY144" s="1">
        <v>1</v>
      </c>
      <c r="AZ144">
        <v>0</v>
      </c>
      <c r="BA144">
        <v>3500</v>
      </c>
      <c r="BB144">
        <v>12000</v>
      </c>
      <c r="BC144">
        <v>12000</v>
      </c>
      <c r="BD144">
        <v>7</v>
      </c>
      <c r="BE144" t="s">
        <v>75</v>
      </c>
      <c r="BF144">
        <v>24</v>
      </c>
      <c r="BG144" t="s">
        <v>74</v>
      </c>
      <c r="BH144">
        <v>59</v>
      </c>
      <c r="BI144">
        <v>2</v>
      </c>
      <c r="BJ144">
        <v>1</v>
      </c>
      <c r="BK144">
        <v>3</v>
      </c>
      <c r="BL144">
        <v>60000</v>
      </c>
      <c r="BM144" t="s">
        <v>4</v>
      </c>
      <c r="BN144">
        <v>0</v>
      </c>
      <c r="BP144">
        <v>2</v>
      </c>
      <c r="BQ144">
        <v>1</v>
      </c>
      <c r="BS144" t="s">
        <v>54</v>
      </c>
      <c r="BT144">
        <v>0</v>
      </c>
      <c r="BU144">
        <v>0</v>
      </c>
      <c r="BX144" t="s">
        <v>54</v>
      </c>
      <c r="BY144" s="6">
        <v>0</v>
      </c>
      <c r="BZ144" s="6">
        <v>0</v>
      </c>
      <c r="CA144" s="6">
        <v>5</v>
      </c>
      <c r="CB144" s="6">
        <v>19</v>
      </c>
      <c r="CC144" s="6">
        <v>19</v>
      </c>
      <c r="CD144" s="6">
        <v>0</v>
      </c>
      <c r="CE144" s="6">
        <v>0</v>
      </c>
      <c r="CF144" s="6">
        <v>5</v>
      </c>
      <c r="CG144" s="6">
        <v>2</v>
      </c>
      <c r="CH144" s="6">
        <v>5</v>
      </c>
      <c r="CI144" t="s">
        <v>2</v>
      </c>
      <c r="CJ144" t="s">
        <v>9</v>
      </c>
      <c r="CK144">
        <v>0</v>
      </c>
      <c r="CM144">
        <v>0</v>
      </c>
      <c r="CO144">
        <v>1</v>
      </c>
      <c r="CP144">
        <v>1996</v>
      </c>
      <c r="CQ144" t="s">
        <v>73</v>
      </c>
      <c r="CX144">
        <v>1</v>
      </c>
      <c r="CY144">
        <v>1</v>
      </c>
      <c r="CZ144">
        <v>1</v>
      </c>
      <c r="DA144">
        <v>1</v>
      </c>
      <c r="DB144">
        <v>1995</v>
      </c>
      <c r="DC144">
        <v>2</v>
      </c>
      <c r="DD144">
        <v>2</v>
      </c>
      <c r="DE144">
        <v>0</v>
      </c>
      <c r="DF144">
        <v>0</v>
      </c>
      <c r="DG144">
        <v>1</v>
      </c>
      <c r="DH144">
        <v>5</v>
      </c>
      <c r="DI144">
        <f t="shared" si="102"/>
        <v>1</v>
      </c>
      <c r="DJ144">
        <f t="shared" si="103"/>
        <v>0</v>
      </c>
      <c r="DK144">
        <f t="shared" si="104"/>
        <v>0</v>
      </c>
      <c r="DL144">
        <f t="shared" si="105"/>
        <v>0</v>
      </c>
      <c r="DM144">
        <f t="shared" si="106"/>
        <v>0</v>
      </c>
      <c r="DN144">
        <f t="shared" si="107"/>
        <v>0</v>
      </c>
      <c r="DO144">
        <f t="shared" si="108"/>
        <v>1</v>
      </c>
      <c r="DP144">
        <f t="shared" si="109"/>
        <v>1</v>
      </c>
      <c r="DQ144">
        <v>2</v>
      </c>
      <c r="DR144">
        <v>0</v>
      </c>
    </row>
    <row r="145" spans="1:162" x14ac:dyDescent="0.25">
      <c r="A145">
        <v>7</v>
      </c>
      <c r="B145" s="5">
        <v>2</v>
      </c>
      <c r="C145" t="s">
        <v>6</v>
      </c>
      <c r="D145">
        <v>14</v>
      </c>
      <c r="E145">
        <v>13</v>
      </c>
      <c r="F145">
        <v>5</v>
      </c>
      <c r="G145">
        <v>12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2000</v>
      </c>
      <c r="P145">
        <v>1</v>
      </c>
      <c r="Q145" s="4">
        <v>500</v>
      </c>
      <c r="R145" s="2">
        <f t="shared" si="88"/>
        <v>500</v>
      </c>
      <c r="S145" s="2">
        <v>500</v>
      </c>
      <c r="T145" s="2">
        <v>1</v>
      </c>
      <c r="U145" s="2">
        <v>1</v>
      </c>
      <c r="V145" s="2">
        <v>1</v>
      </c>
      <c r="W145" s="2">
        <v>1</v>
      </c>
      <c r="X145" s="2">
        <f t="shared" si="89"/>
        <v>0</v>
      </c>
      <c r="Y145" s="2">
        <f t="shared" si="90"/>
        <v>0</v>
      </c>
      <c r="Z145" s="2">
        <f t="shared" si="91"/>
        <v>1</v>
      </c>
      <c r="AA145" s="2">
        <f t="shared" si="92"/>
        <v>0</v>
      </c>
      <c r="AB145" s="2">
        <f t="shared" si="93"/>
        <v>0</v>
      </c>
      <c r="AC145" s="2">
        <f t="shared" si="94"/>
        <v>0</v>
      </c>
      <c r="AD145">
        <v>1000</v>
      </c>
      <c r="AE145">
        <v>1000</v>
      </c>
      <c r="AF145">
        <v>1000</v>
      </c>
      <c r="AG145" s="4">
        <v>500</v>
      </c>
      <c r="AH145" s="4">
        <f t="shared" si="95"/>
        <v>500</v>
      </c>
      <c r="AI145" s="2">
        <v>500</v>
      </c>
      <c r="AJ145" s="2">
        <v>0</v>
      </c>
      <c r="AK145" s="2">
        <v>0</v>
      </c>
      <c r="AL145" s="3">
        <v>1</v>
      </c>
      <c r="AM145" s="3">
        <v>0</v>
      </c>
      <c r="AN145" s="2">
        <f t="shared" si="96"/>
        <v>0</v>
      </c>
      <c r="AO145" s="2">
        <f t="shared" si="97"/>
        <v>0</v>
      </c>
      <c r="AP145" s="2">
        <f t="shared" si="98"/>
        <v>0</v>
      </c>
      <c r="AQ145" s="2">
        <f t="shared" si="99"/>
        <v>0</v>
      </c>
      <c r="AR145" s="2">
        <f t="shared" si="100"/>
        <v>0</v>
      </c>
      <c r="AS145" s="2">
        <f t="shared" si="101"/>
        <v>0</v>
      </c>
      <c r="AT145">
        <v>2000</v>
      </c>
      <c r="AU145">
        <v>0</v>
      </c>
      <c r="AV145">
        <v>1000</v>
      </c>
      <c r="AW145">
        <v>4</v>
      </c>
      <c r="AX145">
        <v>5</v>
      </c>
      <c r="AY145" s="1">
        <v>1</v>
      </c>
      <c r="AZ145">
        <v>1</v>
      </c>
      <c r="BA145">
        <v>0</v>
      </c>
      <c r="BB145">
        <v>8500</v>
      </c>
      <c r="BC145">
        <v>9000</v>
      </c>
      <c r="BD145">
        <v>7</v>
      </c>
      <c r="BE145" t="s">
        <v>72</v>
      </c>
      <c r="BF145">
        <v>19</v>
      </c>
      <c r="BG145">
        <v>6</v>
      </c>
      <c r="BH145">
        <v>70</v>
      </c>
      <c r="BI145">
        <v>2</v>
      </c>
      <c r="BJ145">
        <v>1</v>
      </c>
      <c r="BK145">
        <v>3</v>
      </c>
      <c r="BL145">
        <v>30000</v>
      </c>
      <c r="BM145" t="s">
        <v>71</v>
      </c>
      <c r="BN145">
        <v>0</v>
      </c>
      <c r="BP145">
        <v>2</v>
      </c>
      <c r="BQ145">
        <v>1</v>
      </c>
      <c r="BS145">
        <v>1</v>
      </c>
      <c r="BT145">
        <v>50</v>
      </c>
      <c r="BU145">
        <v>2</v>
      </c>
      <c r="BV145">
        <v>2</v>
      </c>
      <c r="BW145">
        <v>10</v>
      </c>
      <c r="BX145" t="s">
        <v>15</v>
      </c>
      <c r="BY145" s="6">
        <v>0</v>
      </c>
      <c r="BZ145" s="6">
        <v>0</v>
      </c>
      <c r="CA145" s="6">
        <v>5</v>
      </c>
      <c r="CB145" s="6">
        <v>23</v>
      </c>
      <c r="CC145" s="6">
        <v>3</v>
      </c>
      <c r="CD145" s="6">
        <v>15</v>
      </c>
      <c r="CE145" s="6">
        <v>6</v>
      </c>
      <c r="CF145" s="6">
        <v>2</v>
      </c>
      <c r="CG145" s="6">
        <v>1</v>
      </c>
      <c r="CH145" s="6">
        <v>2</v>
      </c>
      <c r="CI145" t="s">
        <v>2</v>
      </c>
      <c r="CJ145" t="s">
        <v>9</v>
      </c>
      <c r="CK145">
        <v>0</v>
      </c>
      <c r="CM145">
        <v>0</v>
      </c>
      <c r="CO145">
        <v>1</v>
      </c>
      <c r="CP145">
        <v>1999</v>
      </c>
      <c r="CQ145" t="s">
        <v>31</v>
      </c>
      <c r="CX145">
        <v>1</v>
      </c>
      <c r="CY145">
        <v>1</v>
      </c>
      <c r="CZ145">
        <v>1</v>
      </c>
      <c r="DA145">
        <v>1</v>
      </c>
      <c r="DB145" t="s">
        <v>70</v>
      </c>
      <c r="DC145">
        <v>2</v>
      </c>
      <c r="DD145">
        <v>2</v>
      </c>
      <c r="DE145">
        <v>0</v>
      </c>
      <c r="DF145">
        <v>0</v>
      </c>
      <c r="DG145">
        <v>0</v>
      </c>
      <c r="DI145">
        <f t="shared" si="102"/>
        <v>0</v>
      </c>
      <c r="DJ145">
        <f t="shared" si="103"/>
        <v>0</v>
      </c>
      <c r="DK145">
        <f t="shared" si="104"/>
        <v>0</v>
      </c>
      <c r="DL145">
        <f t="shared" si="105"/>
        <v>0</v>
      </c>
      <c r="DM145">
        <f t="shared" si="106"/>
        <v>0</v>
      </c>
      <c r="DN145">
        <f t="shared" si="107"/>
        <v>0</v>
      </c>
      <c r="DO145">
        <f t="shared" si="108"/>
        <v>0</v>
      </c>
      <c r="DP145">
        <f t="shared" si="109"/>
        <v>0</v>
      </c>
      <c r="DQ145">
        <v>2</v>
      </c>
      <c r="DR145">
        <v>1</v>
      </c>
    </row>
    <row r="146" spans="1:162" x14ac:dyDescent="0.25">
      <c r="A146">
        <v>7</v>
      </c>
      <c r="B146" s="5">
        <v>3</v>
      </c>
      <c r="C146" t="s">
        <v>12</v>
      </c>
      <c r="D146">
        <v>13</v>
      </c>
      <c r="E146">
        <v>12</v>
      </c>
      <c r="F146">
        <v>1</v>
      </c>
      <c r="G146">
        <v>13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2</v>
      </c>
      <c r="O146">
        <v>2000</v>
      </c>
      <c r="P146">
        <v>1</v>
      </c>
      <c r="Q146" s="4">
        <v>500</v>
      </c>
      <c r="R146" s="2">
        <f t="shared" si="88"/>
        <v>500</v>
      </c>
      <c r="S146" s="2">
        <v>500</v>
      </c>
      <c r="T146" s="2">
        <v>1</v>
      </c>
      <c r="U146" s="2">
        <v>1</v>
      </c>
      <c r="V146" s="2">
        <v>0</v>
      </c>
      <c r="W146" s="2">
        <v>1</v>
      </c>
      <c r="X146" s="2">
        <f t="shared" si="89"/>
        <v>1</v>
      </c>
      <c r="Y146" s="2">
        <f t="shared" si="90"/>
        <v>0</v>
      </c>
      <c r="Z146" s="2">
        <f t="shared" si="91"/>
        <v>0</v>
      </c>
      <c r="AA146" s="2">
        <f t="shared" si="92"/>
        <v>0</v>
      </c>
      <c r="AB146" s="2">
        <f t="shared" si="93"/>
        <v>0</v>
      </c>
      <c r="AC146" s="2">
        <f t="shared" si="94"/>
        <v>0</v>
      </c>
      <c r="AD146">
        <v>1000</v>
      </c>
      <c r="AE146">
        <v>1000</v>
      </c>
      <c r="AF146">
        <v>1000</v>
      </c>
      <c r="AG146" s="4">
        <v>500</v>
      </c>
      <c r="AH146" s="4">
        <f t="shared" si="95"/>
        <v>500</v>
      </c>
      <c r="AI146" s="2">
        <v>500</v>
      </c>
      <c r="AJ146" s="2">
        <v>0</v>
      </c>
      <c r="AK146" s="2">
        <v>0</v>
      </c>
      <c r="AL146" s="3">
        <v>1</v>
      </c>
      <c r="AM146" s="3">
        <v>1</v>
      </c>
      <c r="AN146" s="2">
        <f t="shared" si="96"/>
        <v>0</v>
      </c>
      <c r="AO146" s="2">
        <f t="shared" si="97"/>
        <v>1</v>
      </c>
      <c r="AP146" s="2">
        <f t="shared" si="98"/>
        <v>0</v>
      </c>
      <c r="AQ146" s="2">
        <f t="shared" si="99"/>
        <v>0</v>
      </c>
      <c r="AR146" s="2">
        <f t="shared" si="100"/>
        <v>1</v>
      </c>
      <c r="AS146" s="2">
        <f t="shared" si="101"/>
        <v>0</v>
      </c>
      <c r="AT146">
        <v>2000</v>
      </c>
      <c r="AU146">
        <v>0</v>
      </c>
      <c r="AV146">
        <v>1000</v>
      </c>
      <c r="AW146">
        <v>10</v>
      </c>
      <c r="AX146">
        <v>1</v>
      </c>
      <c r="AY146" s="1">
        <v>1</v>
      </c>
      <c r="AZ146">
        <v>0</v>
      </c>
      <c r="BA146">
        <v>5000</v>
      </c>
      <c r="BB146">
        <v>13500</v>
      </c>
      <c r="BC146">
        <v>14000</v>
      </c>
      <c r="BD146">
        <v>7</v>
      </c>
      <c r="BE146" t="s">
        <v>69</v>
      </c>
      <c r="BF146">
        <v>16</v>
      </c>
      <c r="BG146">
        <v>4</v>
      </c>
      <c r="BH146">
        <v>40</v>
      </c>
      <c r="BI146">
        <v>2</v>
      </c>
      <c r="BJ146">
        <v>1</v>
      </c>
      <c r="BK146">
        <v>3</v>
      </c>
      <c r="BL146">
        <v>15000</v>
      </c>
      <c r="BM146" t="s">
        <v>47</v>
      </c>
      <c r="BN146">
        <v>0</v>
      </c>
      <c r="BP146">
        <v>2</v>
      </c>
      <c r="BQ146">
        <v>0</v>
      </c>
      <c r="BS146">
        <v>1</v>
      </c>
      <c r="BT146">
        <v>90</v>
      </c>
      <c r="BU146">
        <v>0</v>
      </c>
      <c r="BV146">
        <v>5</v>
      </c>
      <c r="BW146">
        <v>5</v>
      </c>
      <c r="BX146" t="s">
        <v>46</v>
      </c>
      <c r="BY146" s="6">
        <v>0</v>
      </c>
      <c r="BZ146" s="6">
        <v>0</v>
      </c>
      <c r="CA146" s="6">
        <v>5</v>
      </c>
      <c r="CB146" s="6">
        <v>22</v>
      </c>
      <c r="CC146" s="6">
        <v>3</v>
      </c>
      <c r="CD146" s="6">
        <v>4</v>
      </c>
      <c r="CE146" s="6">
        <v>14</v>
      </c>
      <c r="CF146" s="6">
        <v>3</v>
      </c>
      <c r="CG146" s="6">
        <v>1</v>
      </c>
      <c r="CH146" s="6">
        <v>3</v>
      </c>
      <c r="CI146" t="s">
        <v>2</v>
      </c>
      <c r="CJ146" t="s">
        <v>9</v>
      </c>
      <c r="CK146">
        <v>0</v>
      </c>
      <c r="CM146">
        <v>0</v>
      </c>
      <c r="CO146">
        <v>1</v>
      </c>
      <c r="CP146">
        <v>1991</v>
      </c>
      <c r="CQ146" t="s">
        <v>68</v>
      </c>
      <c r="CX146">
        <v>1</v>
      </c>
      <c r="CY146">
        <v>1</v>
      </c>
      <c r="CZ146">
        <v>1</v>
      </c>
      <c r="DA146">
        <v>1</v>
      </c>
      <c r="DB146">
        <v>1999</v>
      </c>
      <c r="DC146">
        <v>2</v>
      </c>
      <c r="DD146">
        <v>2</v>
      </c>
      <c r="DE146">
        <v>0</v>
      </c>
      <c r="DF146">
        <v>0</v>
      </c>
      <c r="DG146">
        <v>1</v>
      </c>
      <c r="DH146">
        <v>1</v>
      </c>
      <c r="DI146">
        <f t="shared" si="102"/>
        <v>0</v>
      </c>
      <c r="DJ146">
        <f t="shared" si="103"/>
        <v>0</v>
      </c>
      <c r="DK146">
        <f t="shared" si="104"/>
        <v>0</v>
      </c>
      <c r="DL146">
        <f t="shared" si="105"/>
        <v>0</v>
      </c>
      <c r="DM146">
        <f t="shared" si="106"/>
        <v>1</v>
      </c>
      <c r="DN146">
        <f t="shared" si="107"/>
        <v>1</v>
      </c>
      <c r="DO146">
        <f t="shared" si="108"/>
        <v>0</v>
      </c>
      <c r="DP146">
        <f t="shared" si="109"/>
        <v>0</v>
      </c>
      <c r="DQ146">
        <v>2</v>
      </c>
      <c r="DR146">
        <v>0</v>
      </c>
    </row>
    <row r="147" spans="1:162" x14ac:dyDescent="0.25">
      <c r="A147">
        <v>7</v>
      </c>
      <c r="B147" s="5">
        <v>4</v>
      </c>
      <c r="C147" t="s">
        <v>6</v>
      </c>
      <c r="D147">
        <v>14</v>
      </c>
      <c r="E147">
        <v>14</v>
      </c>
      <c r="F147">
        <v>6</v>
      </c>
      <c r="G147">
        <v>14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2000</v>
      </c>
      <c r="P147">
        <v>2</v>
      </c>
      <c r="Q147" s="4">
        <v>500</v>
      </c>
      <c r="R147" s="2">
        <f t="shared" si="88"/>
        <v>500</v>
      </c>
      <c r="S147" s="2">
        <v>500</v>
      </c>
      <c r="T147" s="2">
        <v>1</v>
      </c>
      <c r="U147" s="2">
        <v>1</v>
      </c>
      <c r="V147" s="2">
        <v>1</v>
      </c>
      <c r="W147" s="2">
        <v>1</v>
      </c>
      <c r="X147" s="2">
        <f t="shared" si="89"/>
        <v>0</v>
      </c>
      <c r="Y147" s="2">
        <f t="shared" si="90"/>
        <v>0</v>
      </c>
      <c r="Z147" s="2">
        <f t="shared" si="91"/>
        <v>1</v>
      </c>
      <c r="AA147" s="2">
        <f t="shared" si="92"/>
        <v>0</v>
      </c>
      <c r="AB147" s="2">
        <f t="shared" si="93"/>
        <v>0</v>
      </c>
      <c r="AC147" s="2">
        <f t="shared" si="94"/>
        <v>0</v>
      </c>
      <c r="AD147">
        <v>1000</v>
      </c>
      <c r="AE147">
        <v>1000</v>
      </c>
      <c r="AF147">
        <v>1000</v>
      </c>
      <c r="AG147" s="4">
        <v>500</v>
      </c>
      <c r="AH147" s="4">
        <f t="shared" si="95"/>
        <v>500</v>
      </c>
      <c r="AI147" s="2">
        <v>500</v>
      </c>
      <c r="AJ147" s="2">
        <v>1</v>
      </c>
      <c r="AK147" s="2">
        <v>1</v>
      </c>
      <c r="AL147" s="3">
        <v>1</v>
      </c>
      <c r="AM147" s="3">
        <v>1</v>
      </c>
      <c r="AN147" s="2">
        <f t="shared" si="96"/>
        <v>0</v>
      </c>
      <c r="AO147" s="2">
        <f t="shared" si="97"/>
        <v>0</v>
      </c>
      <c r="AP147" s="2">
        <f t="shared" si="98"/>
        <v>1</v>
      </c>
      <c r="AQ147" s="2">
        <f t="shared" si="99"/>
        <v>0</v>
      </c>
      <c r="AR147" s="2">
        <f t="shared" si="100"/>
        <v>0</v>
      </c>
      <c r="AS147" s="2">
        <f t="shared" si="101"/>
        <v>0</v>
      </c>
      <c r="AT147">
        <v>1000</v>
      </c>
      <c r="AU147">
        <v>1000</v>
      </c>
      <c r="AV147">
        <v>1000</v>
      </c>
      <c r="AW147">
        <v>4</v>
      </c>
      <c r="AX147">
        <v>5</v>
      </c>
      <c r="AY147" s="1">
        <v>2</v>
      </c>
      <c r="AZ147">
        <v>1</v>
      </c>
      <c r="BA147">
        <v>2000</v>
      </c>
      <c r="BB147">
        <v>9500</v>
      </c>
      <c r="BC147">
        <v>10000</v>
      </c>
      <c r="BD147">
        <v>7</v>
      </c>
      <c r="BE147" t="s">
        <v>67</v>
      </c>
      <c r="BF147">
        <v>21</v>
      </c>
      <c r="BG147" t="s">
        <v>66</v>
      </c>
      <c r="BH147">
        <v>60</v>
      </c>
      <c r="BI147">
        <v>2</v>
      </c>
      <c r="BJ147">
        <v>1</v>
      </c>
      <c r="BK147">
        <v>3</v>
      </c>
      <c r="BL147">
        <v>7200</v>
      </c>
      <c r="BM147" t="s">
        <v>4</v>
      </c>
      <c r="BN147">
        <v>0</v>
      </c>
      <c r="BP147">
        <v>2</v>
      </c>
      <c r="BQ147">
        <v>1</v>
      </c>
      <c r="BS147">
        <v>2</v>
      </c>
      <c r="BT147">
        <v>0</v>
      </c>
      <c r="BU147">
        <v>0</v>
      </c>
      <c r="BV147">
        <v>4</v>
      </c>
      <c r="BW147">
        <v>12</v>
      </c>
      <c r="BX147" s="7" t="s">
        <v>10</v>
      </c>
      <c r="BY147">
        <v>1</v>
      </c>
      <c r="BZ147" s="6">
        <v>0</v>
      </c>
      <c r="CA147" s="6">
        <v>5</v>
      </c>
      <c r="CB147" s="6">
        <v>18</v>
      </c>
      <c r="CC147" s="6">
        <v>18</v>
      </c>
      <c r="CD147" s="6">
        <v>0</v>
      </c>
      <c r="CE147" s="6">
        <v>0</v>
      </c>
      <c r="CF147" s="6">
        <v>1</v>
      </c>
      <c r="CG147" s="6">
        <v>5</v>
      </c>
      <c r="CH147" s="6">
        <v>5</v>
      </c>
      <c r="CI147" t="s">
        <v>2</v>
      </c>
      <c r="CJ147" t="s">
        <v>9</v>
      </c>
      <c r="CK147">
        <v>0</v>
      </c>
      <c r="CM147">
        <v>0</v>
      </c>
      <c r="CO147">
        <v>1</v>
      </c>
      <c r="CP147">
        <v>1999</v>
      </c>
      <c r="CQ147" t="s">
        <v>65</v>
      </c>
      <c r="CX147">
        <v>1</v>
      </c>
      <c r="CY147">
        <v>1</v>
      </c>
      <c r="CZ147">
        <v>1</v>
      </c>
      <c r="DA147">
        <v>1</v>
      </c>
      <c r="DB147">
        <v>1995</v>
      </c>
      <c r="DC147">
        <v>2</v>
      </c>
      <c r="DD147">
        <v>2</v>
      </c>
      <c r="DE147">
        <v>0</v>
      </c>
      <c r="DF147">
        <v>0</v>
      </c>
      <c r="DG147">
        <v>0</v>
      </c>
      <c r="DI147">
        <f t="shared" si="102"/>
        <v>0</v>
      </c>
      <c r="DJ147">
        <f t="shared" si="103"/>
        <v>0</v>
      </c>
      <c r="DK147">
        <f t="shared" si="104"/>
        <v>0</v>
      </c>
      <c r="DL147">
        <f t="shared" si="105"/>
        <v>0</v>
      </c>
      <c r="DM147">
        <f t="shared" si="106"/>
        <v>0</v>
      </c>
      <c r="DN147">
        <f t="shared" si="107"/>
        <v>0</v>
      </c>
      <c r="DO147">
        <f t="shared" si="108"/>
        <v>0</v>
      </c>
      <c r="DP147">
        <f t="shared" si="109"/>
        <v>0</v>
      </c>
      <c r="DQ147">
        <v>1</v>
      </c>
      <c r="DS147">
        <v>1</v>
      </c>
    </row>
    <row r="148" spans="1:162" x14ac:dyDescent="0.25">
      <c r="A148">
        <v>7</v>
      </c>
      <c r="B148" s="5">
        <v>5</v>
      </c>
      <c r="C148" t="s">
        <v>12</v>
      </c>
      <c r="D148">
        <v>13</v>
      </c>
      <c r="E148">
        <v>16</v>
      </c>
      <c r="F148">
        <v>2</v>
      </c>
      <c r="G148">
        <v>15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4</v>
      </c>
      <c r="O148">
        <v>2000</v>
      </c>
      <c r="P148">
        <v>1</v>
      </c>
      <c r="Q148" s="4">
        <v>500</v>
      </c>
      <c r="R148" s="2">
        <f t="shared" si="88"/>
        <v>500</v>
      </c>
      <c r="S148" s="2">
        <v>500</v>
      </c>
      <c r="T148" s="2">
        <v>1</v>
      </c>
      <c r="U148" s="2">
        <v>1</v>
      </c>
      <c r="V148" s="2">
        <v>1</v>
      </c>
      <c r="W148" s="2">
        <v>1</v>
      </c>
      <c r="X148" s="2">
        <f t="shared" si="89"/>
        <v>0</v>
      </c>
      <c r="Y148" s="2">
        <f t="shared" si="90"/>
        <v>0</v>
      </c>
      <c r="Z148" s="2">
        <f t="shared" si="91"/>
        <v>1</v>
      </c>
      <c r="AA148" s="2">
        <f t="shared" si="92"/>
        <v>0</v>
      </c>
      <c r="AB148" s="2">
        <f t="shared" si="93"/>
        <v>0</v>
      </c>
      <c r="AC148" s="2">
        <f t="shared" si="94"/>
        <v>0</v>
      </c>
      <c r="AD148">
        <v>1000</v>
      </c>
      <c r="AE148">
        <v>1000</v>
      </c>
      <c r="AF148">
        <v>1000</v>
      </c>
      <c r="AG148" s="4">
        <v>500</v>
      </c>
      <c r="AH148" s="4">
        <f t="shared" si="95"/>
        <v>500</v>
      </c>
      <c r="AI148" s="2">
        <v>500</v>
      </c>
      <c r="AJ148" s="2">
        <v>1</v>
      </c>
      <c r="AK148" s="2">
        <v>1</v>
      </c>
      <c r="AL148" s="3">
        <v>1</v>
      </c>
      <c r="AM148" s="3">
        <v>1</v>
      </c>
      <c r="AN148" s="2">
        <f t="shared" si="96"/>
        <v>0</v>
      </c>
      <c r="AO148" s="2">
        <f t="shared" si="97"/>
        <v>0</v>
      </c>
      <c r="AP148" s="2">
        <f t="shared" si="98"/>
        <v>1</v>
      </c>
      <c r="AQ148" s="2">
        <f t="shared" si="99"/>
        <v>0</v>
      </c>
      <c r="AR148" s="2">
        <f t="shared" si="100"/>
        <v>0</v>
      </c>
      <c r="AS148" s="2">
        <f t="shared" si="101"/>
        <v>0</v>
      </c>
      <c r="AT148">
        <v>1000</v>
      </c>
      <c r="AU148">
        <v>1000</v>
      </c>
      <c r="AV148">
        <v>1000</v>
      </c>
      <c r="AW148">
        <v>4</v>
      </c>
      <c r="AX148">
        <v>5</v>
      </c>
      <c r="AY148" s="1">
        <v>1</v>
      </c>
      <c r="AZ148">
        <v>1</v>
      </c>
      <c r="BA148">
        <v>0</v>
      </c>
      <c r="BB148">
        <v>7500</v>
      </c>
      <c r="BC148">
        <v>8000</v>
      </c>
      <c r="BD148">
        <v>7</v>
      </c>
      <c r="BE148" t="s">
        <v>64</v>
      </c>
      <c r="BF148">
        <v>19</v>
      </c>
      <c r="BG148">
        <v>5</v>
      </c>
      <c r="BH148">
        <v>55</v>
      </c>
      <c r="BI148">
        <v>2</v>
      </c>
      <c r="BJ148">
        <v>1</v>
      </c>
      <c r="BK148">
        <v>2</v>
      </c>
      <c r="BL148">
        <v>0</v>
      </c>
      <c r="BM148" t="s">
        <v>47</v>
      </c>
      <c r="BN148">
        <v>0</v>
      </c>
      <c r="BP148">
        <v>2</v>
      </c>
      <c r="BQ148">
        <v>0</v>
      </c>
      <c r="BS148">
        <v>1</v>
      </c>
      <c r="BT148">
        <v>90</v>
      </c>
      <c r="BU148">
        <v>0</v>
      </c>
      <c r="BV148">
        <v>2</v>
      </c>
      <c r="BW148">
        <v>3</v>
      </c>
      <c r="BX148" t="s">
        <v>51</v>
      </c>
      <c r="BY148" s="6">
        <v>0</v>
      </c>
      <c r="BZ148" s="6">
        <v>0</v>
      </c>
      <c r="CA148" s="6">
        <v>3</v>
      </c>
      <c r="CB148" s="6">
        <v>18</v>
      </c>
      <c r="CC148" s="6">
        <v>10</v>
      </c>
      <c r="CD148" s="6">
        <v>5</v>
      </c>
      <c r="CE148" s="6">
        <v>3</v>
      </c>
      <c r="CF148" s="6">
        <v>1</v>
      </c>
      <c r="CG148" s="6">
        <v>2</v>
      </c>
      <c r="CH148" s="6">
        <v>2</v>
      </c>
      <c r="CI148" t="s">
        <v>2</v>
      </c>
      <c r="CJ148" t="s">
        <v>9</v>
      </c>
      <c r="CK148">
        <v>0</v>
      </c>
      <c r="CM148">
        <v>0</v>
      </c>
      <c r="CO148">
        <v>1</v>
      </c>
      <c r="CP148">
        <v>1992</v>
      </c>
      <c r="CQ148" t="s">
        <v>61</v>
      </c>
      <c r="CR148">
        <v>1995</v>
      </c>
      <c r="CS148" t="s">
        <v>60</v>
      </c>
      <c r="CX148">
        <v>1</v>
      </c>
      <c r="CY148">
        <v>1</v>
      </c>
      <c r="CZ148">
        <v>1</v>
      </c>
      <c r="DA148">
        <v>1</v>
      </c>
      <c r="DB148">
        <v>1992</v>
      </c>
      <c r="DC148">
        <v>2</v>
      </c>
      <c r="DD148">
        <v>2</v>
      </c>
      <c r="DE148">
        <v>0</v>
      </c>
      <c r="DF148">
        <v>0</v>
      </c>
      <c r="DG148">
        <v>0</v>
      </c>
      <c r="DI148">
        <f t="shared" si="102"/>
        <v>0</v>
      </c>
      <c r="DJ148">
        <f t="shared" si="103"/>
        <v>0</v>
      </c>
      <c r="DK148">
        <f t="shared" si="104"/>
        <v>0</v>
      </c>
      <c r="DL148">
        <f t="shared" si="105"/>
        <v>0</v>
      </c>
      <c r="DM148">
        <f t="shared" si="106"/>
        <v>0</v>
      </c>
      <c r="DN148">
        <f t="shared" si="107"/>
        <v>0</v>
      </c>
      <c r="DO148">
        <f t="shared" si="108"/>
        <v>0</v>
      </c>
      <c r="DP148">
        <f t="shared" si="109"/>
        <v>0</v>
      </c>
      <c r="DQ148">
        <v>2</v>
      </c>
      <c r="DR148">
        <v>1</v>
      </c>
    </row>
    <row r="149" spans="1:162" x14ac:dyDescent="0.25">
      <c r="A149">
        <v>7</v>
      </c>
      <c r="B149" s="5">
        <v>6</v>
      </c>
      <c r="C149" t="s">
        <v>12</v>
      </c>
      <c r="D149">
        <v>13</v>
      </c>
      <c r="E149">
        <v>17</v>
      </c>
      <c r="F149">
        <v>4</v>
      </c>
      <c r="G149">
        <v>16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2000</v>
      </c>
      <c r="P149">
        <v>2</v>
      </c>
      <c r="Q149" s="4">
        <v>500</v>
      </c>
      <c r="R149" s="2">
        <f t="shared" si="88"/>
        <v>500</v>
      </c>
      <c r="S149" s="2">
        <v>500</v>
      </c>
      <c r="T149" s="2">
        <v>1</v>
      </c>
      <c r="U149" s="2">
        <v>1</v>
      </c>
      <c r="V149" s="2">
        <v>1</v>
      </c>
      <c r="W149" s="2">
        <v>1</v>
      </c>
      <c r="X149" s="2">
        <f t="shared" si="89"/>
        <v>0</v>
      </c>
      <c r="Y149" s="2">
        <f t="shared" si="90"/>
        <v>0</v>
      </c>
      <c r="Z149" s="2">
        <f t="shared" si="91"/>
        <v>1</v>
      </c>
      <c r="AA149" s="2">
        <f t="shared" si="92"/>
        <v>0</v>
      </c>
      <c r="AB149" s="2">
        <f t="shared" si="93"/>
        <v>0</v>
      </c>
      <c r="AC149" s="2">
        <f t="shared" si="94"/>
        <v>0</v>
      </c>
      <c r="AD149">
        <v>1000</v>
      </c>
      <c r="AE149">
        <v>1000</v>
      </c>
      <c r="AF149">
        <v>1000</v>
      </c>
      <c r="AG149" s="4">
        <v>500</v>
      </c>
      <c r="AH149" s="4">
        <f t="shared" si="95"/>
        <v>500</v>
      </c>
      <c r="AI149" s="2">
        <v>500</v>
      </c>
      <c r="AJ149" s="2">
        <v>1</v>
      </c>
      <c r="AK149" s="2">
        <v>1</v>
      </c>
      <c r="AL149" s="3">
        <v>0</v>
      </c>
      <c r="AM149" s="3">
        <v>1</v>
      </c>
      <c r="AN149" s="2">
        <f t="shared" si="96"/>
        <v>1</v>
      </c>
      <c r="AO149" s="2">
        <f t="shared" si="97"/>
        <v>0</v>
      </c>
      <c r="AP149" s="2">
        <f t="shared" si="98"/>
        <v>0</v>
      </c>
      <c r="AQ149" s="2">
        <f t="shared" si="99"/>
        <v>0</v>
      </c>
      <c r="AR149" s="2">
        <f t="shared" si="100"/>
        <v>0</v>
      </c>
      <c r="AS149" s="2">
        <f t="shared" si="101"/>
        <v>0</v>
      </c>
      <c r="AT149">
        <v>1000</v>
      </c>
      <c r="AU149">
        <v>1000</v>
      </c>
      <c r="AV149">
        <v>1000</v>
      </c>
      <c r="AW149">
        <v>6</v>
      </c>
      <c r="AX149">
        <v>3</v>
      </c>
      <c r="AY149" s="1">
        <v>1</v>
      </c>
      <c r="AZ149">
        <v>0</v>
      </c>
      <c r="BA149">
        <v>3000</v>
      </c>
      <c r="BB149">
        <v>10500</v>
      </c>
      <c r="BC149">
        <v>11000</v>
      </c>
      <c r="BD149">
        <v>7</v>
      </c>
      <c r="BE149" t="s">
        <v>63</v>
      </c>
      <c r="BF149">
        <v>16</v>
      </c>
      <c r="BG149">
        <v>5</v>
      </c>
      <c r="BH149">
        <v>48</v>
      </c>
      <c r="BI149">
        <v>2</v>
      </c>
      <c r="BJ149">
        <v>1</v>
      </c>
      <c r="BK149">
        <v>2</v>
      </c>
      <c r="BL149">
        <v>0</v>
      </c>
      <c r="BM149" t="s">
        <v>4</v>
      </c>
      <c r="BN149">
        <v>0</v>
      </c>
      <c r="BP149">
        <v>2</v>
      </c>
      <c r="BQ149">
        <v>0</v>
      </c>
      <c r="BS149">
        <v>1</v>
      </c>
      <c r="BT149">
        <v>65</v>
      </c>
      <c r="BU149">
        <v>0</v>
      </c>
      <c r="BV149">
        <v>5</v>
      </c>
      <c r="BW149">
        <v>13</v>
      </c>
      <c r="BX149" t="s">
        <v>10</v>
      </c>
      <c r="BY149" s="6">
        <v>0</v>
      </c>
      <c r="BZ149" s="6">
        <v>0</v>
      </c>
      <c r="CA149" s="6">
        <v>4</v>
      </c>
      <c r="CB149" s="6">
        <v>32</v>
      </c>
      <c r="CC149" s="6">
        <v>10</v>
      </c>
      <c r="CD149" s="6">
        <v>20</v>
      </c>
      <c r="CE149" s="6">
        <v>1</v>
      </c>
      <c r="CF149" s="6">
        <v>2</v>
      </c>
      <c r="CG149" s="6">
        <v>2</v>
      </c>
      <c r="CH149" s="6">
        <v>2</v>
      </c>
      <c r="CI149" t="s">
        <v>62</v>
      </c>
      <c r="CJ149" t="s">
        <v>9</v>
      </c>
      <c r="CK149">
        <v>0</v>
      </c>
      <c r="CM149">
        <v>0</v>
      </c>
      <c r="CO149">
        <v>1</v>
      </c>
      <c r="CP149">
        <v>1992</v>
      </c>
      <c r="CQ149" t="s">
        <v>61</v>
      </c>
      <c r="CR149">
        <v>1995</v>
      </c>
      <c r="CS149" t="s">
        <v>60</v>
      </c>
      <c r="CX149">
        <v>1</v>
      </c>
      <c r="CY149">
        <v>1</v>
      </c>
      <c r="CZ149">
        <v>1</v>
      </c>
      <c r="DA149">
        <v>1</v>
      </c>
      <c r="DB149">
        <v>1993</v>
      </c>
      <c r="DC149">
        <v>2</v>
      </c>
      <c r="DD149">
        <v>2</v>
      </c>
      <c r="DE149">
        <v>0</v>
      </c>
      <c r="DF149">
        <v>0</v>
      </c>
      <c r="DG149">
        <v>0</v>
      </c>
      <c r="DI149">
        <f t="shared" si="102"/>
        <v>0</v>
      </c>
      <c r="DJ149">
        <f t="shared" si="103"/>
        <v>0</v>
      </c>
      <c r="DK149">
        <f t="shared" si="104"/>
        <v>0</v>
      </c>
      <c r="DL149">
        <f t="shared" si="105"/>
        <v>0</v>
      </c>
      <c r="DM149">
        <f t="shared" si="106"/>
        <v>0</v>
      </c>
      <c r="DN149">
        <f t="shared" si="107"/>
        <v>0</v>
      </c>
      <c r="DO149">
        <f t="shared" si="108"/>
        <v>0</v>
      </c>
      <c r="DP149">
        <f t="shared" si="109"/>
        <v>0</v>
      </c>
      <c r="DQ149">
        <v>1</v>
      </c>
      <c r="DS149">
        <v>0</v>
      </c>
    </row>
    <row r="150" spans="1:162" s="9" customFormat="1" x14ac:dyDescent="0.25">
      <c r="A150" s="9">
        <v>7</v>
      </c>
      <c r="B150" s="11">
        <v>7</v>
      </c>
      <c r="C150" s="9" t="s">
        <v>6</v>
      </c>
      <c r="D150" s="9">
        <v>14</v>
      </c>
      <c r="E150" s="9">
        <v>15</v>
      </c>
      <c r="F150" s="9">
        <v>8</v>
      </c>
      <c r="G150" s="9">
        <v>17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7</v>
      </c>
      <c r="O150" s="9">
        <v>0</v>
      </c>
      <c r="P150" s="9">
        <v>1</v>
      </c>
      <c r="Q150" s="13">
        <v>500</v>
      </c>
      <c r="R150" s="9">
        <f t="shared" si="88"/>
        <v>500</v>
      </c>
      <c r="S150" s="9">
        <v>500</v>
      </c>
      <c r="T150" s="9">
        <v>1</v>
      </c>
      <c r="U150" s="9">
        <v>1</v>
      </c>
      <c r="V150" s="9">
        <v>0</v>
      </c>
      <c r="W150" s="9">
        <v>1</v>
      </c>
      <c r="X150" s="9">
        <f t="shared" si="89"/>
        <v>1</v>
      </c>
      <c r="Y150" s="9">
        <f t="shared" si="90"/>
        <v>0</v>
      </c>
      <c r="Z150" s="9">
        <f t="shared" si="91"/>
        <v>0</v>
      </c>
      <c r="AA150" s="9">
        <f t="shared" si="92"/>
        <v>0</v>
      </c>
      <c r="AB150" s="9">
        <f t="shared" si="93"/>
        <v>0</v>
      </c>
      <c r="AC150" s="9">
        <f t="shared" si="94"/>
        <v>0</v>
      </c>
      <c r="AD150" s="9">
        <v>1000</v>
      </c>
      <c r="AE150" s="9">
        <v>1000</v>
      </c>
      <c r="AF150" s="9">
        <v>1000</v>
      </c>
      <c r="AG150" s="13">
        <v>500</v>
      </c>
      <c r="AH150" s="13">
        <f t="shared" si="95"/>
        <v>500</v>
      </c>
      <c r="AI150" s="9">
        <v>500</v>
      </c>
      <c r="AJ150" s="9">
        <v>1</v>
      </c>
      <c r="AK150" s="9">
        <v>1</v>
      </c>
      <c r="AL150" s="12">
        <v>0</v>
      </c>
      <c r="AM150" s="12">
        <v>1</v>
      </c>
      <c r="AN150" s="9">
        <f t="shared" si="96"/>
        <v>1</v>
      </c>
      <c r="AO150" s="9">
        <f t="shared" si="97"/>
        <v>0</v>
      </c>
      <c r="AP150" s="9">
        <f t="shared" si="98"/>
        <v>0</v>
      </c>
      <c r="AQ150" s="9">
        <f t="shared" si="99"/>
        <v>0</v>
      </c>
      <c r="AR150" s="9">
        <f t="shared" si="100"/>
        <v>0</v>
      </c>
      <c r="AS150" s="9">
        <f t="shared" si="101"/>
        <v>0</v>
      </c>
      <c r="AT150" s="9">
        <v>1000</v>
      </c>
      <c r="AU150" s="9">
        <v>1000</v>
      </c>
      <c r="AV150" s="9">
        <v>0</v>
      </c>
      <c r="AW150" s="9">
        <v>7</v>
      </c>
      <c r="AX150" s="9">
        <v>2</v>
      </c>
      <c r="AY150" s="1">
        <v>1</v>
      </c>
      <c r="AZ150" s="9">
        <v>0</v>
      </c>
      <c r="BA150" s="9">
        <v>3500</v>
      </c>
      <c r="BB150" s="9">
        <v>8000</v>
      </c>
      <c r="BC150" s="9">
        <v>8000</v>
      </c>
      <c r="BD150" s="9">
        <v>7</v>
      </c>
      <c r="BE150" s="9" t="s">
        <v>59</v>
      </c>
      <c r="BF150" s="9">
        <v>18</v>
      </c>
      <c r="BG150" s="9">
        <v>5</v>
      </c>
      <c r="BH150" s="9">
        <v>45</v>
      </c>
      <c r="BI150" s="9">
        <v>2</v>
      </c>
      <c r="BJ150" s="9">
        <v>1</v>
      </c>
      <c r="BK150" s="9">
        <v>3</v>
      </c>
      <c r="BL150" s="9">
        <v>0</v>
      </c>
      <c r="BM150" s="9" t="s">
        <v>58</v>
      </c>
      <c r="BN150" s="9">
        <v>0</v>
      </c>
      <c r="BP150" s="9">
        <v>2</v>
      </c>
      <c r="BQ150" s="9">
        <v>1</v>
      </c>
      <c r="BS150" s="9">
        <v>2</v>
      </c>
      <c r="BT150" s="9">
        <v>0</v>
      </c>
      <c r="BU150" s="9">
        <v>0</v>
      </c>
      <c r="BV150" s="9">
        <v>4</v>
      </c>
      <c r="BW150" s="9">
        <v>0</v>
      </c>
      <c r="BX150" s="9" t="s">
        <v>15</v>
      </c>
      <c r="BY150" s="10">
        <v>0</v>
      </c>
      <c r="BZ150" s="10">
        <v>0</v>
      </c>
      <c r="CA150" s="10">
        <v>3</v>
      </c>
      <c r="CB150" s="10">
        <v>15</v>
      </c>
      <c r="CC150" s="10">
        <v>3</v>
      </c>
      <c r="CD150" s="10">
        <v>7</v>
      </c>
      <c r="CE150" s="10">
        <v>5</v>
      </c>
      <c r="CF150" s="10">
        <v>4</v>
      </c>
      <c r="CG150" s="10">
        <v>1</v>
      </c>
      <c r="CH150" s="10">
        <v>1</v>
      </c>
      <c r="CI150" s="9" t="s">
        <v>2</v>
      </c>
      <c r="CJ150" s="9" t="s">
        <v>45</v>
      </c>
      <c r="CK150" s="9">
        <v>0</v>
      </c>
      <c r="CM150" s="9">
        <v>0</v>
      </c>
      <c r="CO150" s="9">
        <v>1</v>
      </c>
      <c r="CP150" s="9">
        <v>1998</v>
      </c>
      <c r="CQ150" s="9" t="s">
        <v>53</v>
      </c>
      <c r="CX150" s="9">
        <v>1</v>
      </c>
      <c r="CY150" s="9">
        <v>0</v>
      </c>
      <c r="CZ150" s="9">
        <v>0</v>
      </c>
      <c r="DA150" s="9">
        <v>0</v>
      </c>
      <c r="DC150" s="9">
        <v>2</v>
      </c>
      <c r="DD150" s="9">
        <v>2</v>
      </c>
      <c r="DE150" s="9">
        <v>0</v>
      </c>
      <c r="DF150" s="9">
        <v>0</v>
      </c>
      <c r="DG150" s="9">
        <v>0</v>
      </c>
      <c r="DI150" s="9">
        <f t="shared" si="102"/>
        <v>0</v>
      </c>
      <c r="DJ150" s="9">
        <f t="shared" si="103"/>
        <v>0</v>
      </c>
      <c r="DK150" s="9">
        <f t="shared" si="104"/>
        <v>0</v>
      </c>
      <c r="DL150" s="9">
        <f t="shared" si="105"/>
        <v>0</v>
      </c>
      <c r="DM150" s="9">
        <f t="shared" si="106"/>
        <v>0</v>
      </c>
      <c r="DN150" s="9">
        <f t="shared" si="107"/>
        <v>0</v>
      </c>
      <c r="DO150" s="9">
        <f t="shared" si="108"/>
        <v>0</v>
      </c>
      <c r="DP150" s="9">
        <f t="shared" si="109"/>
        <v>0</v>
      </c>
      <c r="DQ150" s="9">
        <v>2</v>
      </c>
      <c r="DR150" s="9">
        <v>0</v>
      </c>
      <c r="DW150" s="10"/>
      <c r="DX150" s="10"/>
      <c r="DY150" s="10"/>
      <c r="DZ150" s="10"/>
      <c r="EA150" s="10"/>
      <c r="EB150" s="10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38"/>
    </row>
    <row r="151" spans="1:162" x14ac:dyDescent="0.25">
      <c r="A151">
        <v>7</v>
      </c>
      <c r="B151" s="5">
        <v>8</v>
      </c>
      <c r="C151" t="s">
        <v>12</v>
      </c>
      <c r="D151">
        <v>13</v>
      </c>
      <c r="E151">
        <v>18</v>
      </c>
      <c r="F151">
        <v>7</v>
      </c>
      <c r="G151">
        <v>18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2000</v>
      </c>
      <c r="P151">
        <v>2</v>
      </c>
      <c r="Q151" s="4">
        <v>500</v>
      </c>
      <c r="R151" s="2">
        <f t="shared" si="88"/>
        <v>500</v>
      </c>
      <c r="S151" s="2">
        <v>500</v>
      </c>
      <c r="T151" s="2">
        <v>1</v>
      </c>
      <c r="U151" s="2">
        <v>1</v>
      </c>
      <c r="V151" s="2">
        <v>0</v>
      </c>
      <c r="W151" s="2">
        <v>0</v>
      </c>
      <c r="X151" s="2">
        <f t="shared" si="89"/>
        <v>1</v>
      </c>
      <c r="Y151" s="2">
        <f t="shared" si="90"/>
        <v>0</v>
      </c>
      <c r="Z151" s="2">
        <f t="shared" si="91"/>
        <v>0</v>
      </c>
      <c r="AA151" s="2">
        <f t="shared" si="92"/>
        <v>1</v>
      </c>
      <c r="AB151" s="2">
        <f t="shared" si="93"/>
        <v>0</v>
      </c>
      <c r="AC151" s="2">
        <f t="shared" si="94"/>
        <v>0</v>
      </c>
      <c r="AD151">
        <v>1000</v>
      </c>
      <c r="AE151">
        <v>1000</v>
      </c>
      <c r="AF151">
        <v>1000</v>
      </c>
      <c r="AG151" s="4">
        <v>500</v>
      </c>
      <c r="AH151" s="4">
        <f t="shared" si="95"/>
        <v>500</v>
      </c>
      <c r="AI151" s="2">
        <v>500</v>
      </c>
      <c r="AJ151" s="2">
        <v>1</v>
      </c>
      <c r="AK151" s="2">
        <v>1</v>
      </c>
      <c r="AL151" s="3">
        <v>0</v>
      </c>
      <c r="AM151" s="3">
        <v>0</v>
      </c>
      <c r="AN151" s="2">
        <f t="shared" si="96"/>
        <v>1</v>
      </c>
      <c r="AO151" s="2">
        <f t="shared" si="97"/>
        <v>0</v>
      </c>
      <c r="AP151" s="2">
        <f t="shared" si="98"/>
        <v>0</v>
      </c>
      <c r="AQ151" s="2">
        <f t="shared" si="99"/>
        <v>1</v>
      </c>
      <c r="AR151" s="2">
        <f t="shared" si="100"/>
        <v>0</v>
      </c>
      <c r="AS151" s="2">
        <f t="shared" si="101"/>
        <v>0</v>
      </c>
      <c r="AT151">
        <v>1000</v>
      </c>
      <c r="AU151">
        <v>1000</v>
      </c>
      <c r="AV151">
        <v>1000</v>
      </c>
      <c r="AW151">
        <v>10</v>
      </c>
      <c r="AX151">
        <v>1</v>
      </c>
      <c r="AY151" s="1">
        <v>1</v>
      </c>
      <c r="AZ151">
        <v>1</v>
      </c>
      <c r="BA151">
        <v>15000</v>
      </c>
      <c r="BB151">
        <v>22500</v>
      </c>
      <c r="BC151">
        <v>23000</v>
      </c>
      <c r="BD151">
        <v>7</v>
      </c>
      <c r="BE151" t="s">
        <v>57</v>
      </c>
      <c r="BF151">
        <v>22</v>
      </c>
      <c r="BG151" t="s">
        <v>56</v>
      </c>
      <c r="BH151">
        <v>56</v>
      </c>
      <c r="BI151">
        <v>2</v>
      </c>
      <c r="BJ151">
        <v>1</v>
      </c>
      <c r="BK151">
        <v>2</v>
      </c>
      <c r="BL151" s="8">
        <v>108000</v>
      </c>
      <c r="BM151" t="s">
        <v>55</v>
      </c>
      <c r="BN151">
        <v>1</v>
      </c>
      <c r="BO151" t="s">
        <v>54</v>
      </c>
      <c r="BP151">
        <v>2</v>
      </c>
      <c r="BQ151">
        <v>0</v>
      </c>
      <c r="BS151">
        <v>2</v>
      </c>
      <c r="BT151">
        <v>0</v>
      </c>
      <c r="BU151">
        <v>0</v>
      </c>
      <c r="BV151">
        <v>5</v>
      </c>
      <c r="BW151">
        <v>50</v>
      </c>
      <c r="BX151" t="s">
        <v>54</v>
      </c>
      <c r="BY151" s="6">
        <v>0</v>
      </c>
      <c r="BZ151" s="6">
        <v>0</v>
      </c>
      <c r="CA151" s="6">
        <v>5</v>
      </c>
      <c r="CB151" s="6">
        <v>22</v>
      </c>
      <c r="CF151" s="6">
        <v>5</v>
      </c>
      <c r="CG151" s="6">
        <v>5</v>
      </c>
      <c r="CH151" s="6">
        <v>5</v>
      </c>
      <c r="CI151" t="s">
        <v>2</v>
      </c>
      <c r="CJ151" t="s">
        <v>9</v>
      </c>
      <c r="CK151">
        <v>0</v>
      </c>
      <c r="CL151">
        <v>2</v>
      </c>
      <c r="CM151">
        <v>0</v>
      </c>
      <c r="CN151">
        <v>2</v>
      </c>
      <c r="CO151" s="7">
        <v>1</v>
      </c>
      <c r="CP151">
        <v>1991</v>
      </c>
      <c r="CQ151" t="s">
        <v>53</v>
      </c>
      <c r="CX151">
        <v>1</v>
      </c>
      <c r="CY151">
        <v>0</v>
      </c>
      <c r="CZ151">
        <v>0</v>
      </c>
      <c r="DA151">
        <v>0</v>
      </c>
      <c r="DC151">
        <v>2</v>
      </c>
      <c r="DE151">
        <v>0</v>
      </c>
      <c r="DF151">
        <v>0</v>
      </c>
      <c r="DG151">
        <v>0</v>
      </c>
      <c r="DI151">
        <f t="shared" si="102"/>
        <v>0</v>
      </c>
      <c r="DJ151">
        <f t="shared" si="103"/>
        <v>0</v>
      </c>
      <c r="DK151">
        <f t="shared" si="104"/>
        <v>0</v>
      </c>
      <c r="DL151">
        <f t="shared" si="105"/>
        <v>0</v>
      </c>
      <c r="DM151">
        <f t="shared" si="106"/>
        <v>0</v>
      </c>
      <c r="DN151">
        <f t="shared" si="107"/>
        <v>0</v>
      </c>
      <c r="DO151">
        <f t="shared" si="108"/>
        <v>0</v>
      </c>
      <c r="DP151">
        <f t="shared" si="109"/>
        <v>0</v>
      </c>
      <c r="DQ151">
        <v>1</v>
      </c>
      <c r="DS151">
        <v>1</v>
      </c>
    </row>
    <row r="152" spans="1:162" x14ac:dyDescent="0.25">
      <c r="A152">
        <v>7</v>
      </c>
      <c r="B152" s="5">
        <v>9</v>
      </c>
      <c r="C152" t="s">
        <v>6</v>
      </c>
      <c r="D152">
        <v>14</v>
      </c>
      <c r="E152">
        <v>20</v>
      </c>
      <c r="F152">
        <v>11</v>
      </c>
      <c r="G152">
        <v>19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7</v>
      </c>
      <c r="O152">
        <v>0</v>
      </c>
      <c r="P152">
        <v>1</v>
      </c>
      <c r="Q152" s="4">
        <v>500</v>
      </c>
      <c r="R152" s="2">
        <f t="shared" si="88"/>
        <v>500</v>
      </c>
      <c r="S152" s="2">
        <v>500</v>
      </c>
      <c r="T152" s="2">
        <v>1</v>
      </c>
      <c r="U152" s="2">
        <v>1</v>
      </c>
      <c r="V152" s="2">
        <v>1</v>
      </c>
      <c r="W152" s="2">
        <v>0</v>
      </c>
      <c r="X152" s="2">
        <f t="shared" si="89"/>
        <v>1</v>
      </c>
      <c r="Y152" s="2">
        <f t="shared" si="90"/>
        <v>0</v>
      </c>
      <c r="Z152" s="2">
        <f t="shared" si="91"/>
        <v>0</v>
      </c>
      <c r="AA152" s="2">
        <f t="shared" si="92"/>
        <v>0</v>
      </c>
      <c r="AB152" s="2">
        <f t="shared" si="93"/>
        <v>0</v>
      </c>
      <c r="AC152" s="2">
        <f t="shared" si="94"/>
        <v>0</v>
      </c>
      <c r="AD152">
        <v>1000</v>
      </c>
      <c r="AE152">
        <v>1000</v>
      </c>
      <c r="AF152">
        <v>1000</v>
      </c>
      <c r="AG152" s="4">
        <v>500</v>
      </c>
      <c r="AH152" s="4">
        <f t="shared" si="95"/>
        <v>500</v>
      </c>
      <c r="AI152" s="2">
        <v>500</v>
      </c>
      <c r="AJ152" s="2">
        <v>1</v>
      </c>
      <c r="AK152" s="2">
        <v>1</v>
      </c>
      <c r="AL152" s="3">
        <v>0</v>
      </c>
      <c r="AM152" s="3">
        <v>1</v>
      </c>
      <c r="AN152" s="2">
        <f t="shared" si="96"/>
        <v>1</v>
      </c>
      <c r="AO152" s="2">
        <f t="shared" si="97"/>
        <v>0</v>
      </c>
      <c r="AP152" s="2">
        <f t="shared" si="98"/>
        <v>0</v>
      </c>
      <c r="AQ152" s="2">
        <f t="shared" si="99"/>
        <v>0</v>
      </c>
      <c r="AR152" s="2">
        <f t="shared" si="100"/>
        <v>0</v>
      </c>
      <c r="AS152" s="2">
        <f t="shared" si="101"/>
        <v>0</v>
      </c>
      <c r="AT152">
        <v>1000</v>
      </c>
      <c r="AU152">
        <v>1000</v>
      </c>
      <c r="AV152">
        <v>0</v>
      </c>
      <c r="AW152">
        <v>7</v>
      </c>
      <c r="AX152">
        <v>2</v>
      </c>
      <c r="AY152" s="1">
        <v>1</v>
      </c>
      <c r="AZ152">
        <v>1</v>
      </c>
      <c r="BA152">
        <v>3500</v>
      </c>
      <c r="BB152">
        <v>8000</v>
      </c>
      <c r="BC152">
        <v>8000</v>
      </c>
      <c r="BD152">
        <v>7</v>
      </c>
      <c r="BE152" t="s">
        <v>52</v>
      </c>
      <c r="BF152">
        <v>24</v>
      </c>
      <c r="BG152">
        <v>4</v>
      </c>
      <c r="BH152">
        <v>55</v>
      </c>
      <c r="BI152">
        <v>0</v>
      </c>
      <c r="BJ152">
        <v>1</v>
      </c>
      <c r="BK152">
        <v>5</v>
      </c>
      <c r="BL152">
        <v>30000</v>
      </c>
      <c r="BM152" t="s">
        <v>4</v>
      </c>
      <c r="BN152">
        <v>0</v>
      </c>
      <c r="BP152">
        <v>2</v>
      </c>
      <c r="BQ152">
        <v>1</v>
      </c>
      <c r="BS152">
        <v>1</v>
      </c>
      <c r="BT152">
        <v>90</v>
      </c>
      <c r="BU152">
        <v>0</v>
      </c>
      <c r="BV152">
        <v>4</v>
      </c>
      <c r="BW152">
        <v>4</v>
      </c>
      <c r="BX152" t="s">
        <v>51</v>
      </c>
      <c r="BY152" s="6">
        <v>1</v>
      </c>
      <c r="BZ152" s="6">
        <v>0</v>
      </c>
      <c r="CA152" s="6">
        <v>5</v>
      </c>
      <c r="CB152" s="6">
        <v>22</v>
      </c>
      <c r="CC152" s="6">
        <v>11</v>
      </c>
      <c r="CD152" s="6">
        <v>0</v>
      </c>
      <c r="CE152" s="6">
        <v>11</v>
      </c>
      <c r="CF152" s="6">
        <v>3</v>
      </c>
      <c r="CG152" s="6">
        <v>1</v>
      </c>
      <c r="CH152" s="6">
        <v>1</v>
      </c>
      <c r="CI152" t="s">
        <v>2</v>
      </c>
      <c r="CJ152" t="s">
        <v>9</v>
      </c>
      <c r="CK152">
        <v>1</v>
      </c>
      <c r="CM152" t="s">
        <v>50</v>
      </c>
      <c r="CO152">
        <v>1</v>
      </c>
      <c r="CP152">
        <v>1996</v>
      </c>
      <c r="CQ152" t="s">
        <v>49</v>
      </c>
      <c r="CX152">
        <v>1</v>
      </c>
      <c r="CY152">
        <v>1</v>
      </c>
      <c r="CZ152">
        <v>1</v>
      </c>
      <c r="DA152">
        <v>1</v>
      </c>
      <c r="DB152">
        <v>1996</v>
      </c>
      <c r="DC152">
        <v>2</v>
      </c>
      <c r="DD152">
        <v>2</v>
      </c>
      <c r="DE152">
        <v>0</v>
      </c>
      <c r="DF152">
        <v>0</v>
      </c>
      <c r="DG152">
        <v>0</v>
      </c>
      <c r="DI152">
        <f t="shared" si="102"/>
        <v>0</v>
      </c>
      <c r="DJ152">
        <f t="shared" si="103"/>
        <v>0</v>
      </c>
      <c r="DK152">
        <f t="shared" si="104"/>
        <v>0</v>
      </c>
      <c r="DL152">
        <f t="shared" si="105"/>
        <v>0</v>
      </c>
      <c r="DM152">
        <f t="shared" si="106"/>
        <v>0</v>
      </c>
      <c r="DN152">
        <f t="shared" si="107"/>
        <v>0</v>
      </c>
      <c r="DO152">
        <f t="shared" si="108"/>
        <v>0</v>
      </c>
      <c r="DP152">
        <f t="shared" si="109"/>
        <v>0</v>
      </c>
      <c r="DQ152">
        <v>1</v>
      </c>
      <c r="DS152">
        <v>1</v>
      </c>
    </row>
    <row r="153" spans="1:162" x14ac:dyDescent="0.25">
      <c r="A153">
        <v>7</v>
      </c>
      <c r="B153" s="5">
        <v>10</v>
      </c>
      <c r="C153" t="s">
        <v>6</v>
      </c>
      <c r="D153">
        <v>14</v>
      </c>
      <c r="E153">
        <v>1</v>
      </c>
      <c r="F153">
        <v>12</v>
      </c>
      <c r="G153">
        <v>20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4</v>
      </c>
      <c r="O153">
        <v>2000</v>
      </c>
      <c r="P153">
        <v>2</v>
      </c>
      <c r="Q153" s="4">
        <v>500</v>
      </c>
      <c r="R153" s="2">
        <f t="shared" si="88"/>
        <v>500</v>
      </c>
      <c r="S153" s="2">
        <v>500</v>
      </c>
      <c r="T153" s="2">
        <v>1</v>
      </c>
      <c r="U153" s="2">
        <v>1</v>
      </c>
      <c r="V153" s="2">
        <v>0</v>
      </c>
      <c r="W153" s="2">
        <v>0</v>
      </c>
      <c r="X153" s="2">
        <f t="shared" si="89"/>
        <v>1</v>
      </c>
      <c r="Y153" s="2">
        <f t="shared" si="90"/>
        <v>0</v>
      </c>
      <c r="Z153" s="2">
        <f t="shared" si="91"/>
        <v>0</v>
      </c>
      <c r="AA153" s="2">
        <f t="shared" si="92"/>
        <v>1</v>
      </c>
      <c r="AB153" s="2">
        <f t="shared" si="93"/>
        <v>0</v>
      </c>
      <c r="AC153" s="2">
        <f t="shared" si="94"/>
        <v>0</v>
      </c>
      <c r="AD153">
        <v>1000</v>
      </c>
      <c r="AE153">
        <v>1000</v>
      </c>
      <c r="AF153">
        <v>1000</v>
      </c>
      <c r="AG153" s="4">
        <v>500</v>
      </c>
      <c r="AH153" s="4">
        <f t="shared" si="95"/>
        <v>500</v>
      </c>
      <c r="AI153" s="2">
        <v>500</v>
      </c>
      <c r="AJ153" s="2">
        <v>1</v>
      </c>
      <c r="AK153" s="2">
        <v>1</v>
      </c>
      <c r="AL153" s="3">
        <v>1</v>
      </c>
      <c r="AM153" s="3">
        <v>1</v>
      </c>
      <c r="AN153" s="2">
        <f t="shared" si="96"/>
        <v>0</v>
      </c>
      <c r="AO153" s="2">
        <f t="shared" si="97"/>
        <v>0</v>
      </c>
      <c r="AP153" s="2">
        <f t="shared" si="98"/>
        <v>1</v>
      </c>
      <c r="AQ153" s="2">
        <f t="shared" si="99"/>
        <v>0</v>
      </c>
      <c r="AR153" s="2">
        <f t="shared" si="100"/>
        <v>0</v>
      </c>
      <c r="AS153" s="2">
        <f t="shared" si="101"/>
        <v>0</v>
      </c>
      <c r="AT153">
        <v>1000</v>
      </c>
      <c r="AU153">
        <v>1000</v>
      </c>
      <c r="AV153">
        <v>1000</v>
      </c>
      <c r="AW153">
        <v>5</v>
      </c>
      <c r="AX153">
        <v>4</v>
      </c>
      <c r="AY153" s="1">
        <v>1</v>
      </c>
      <c r="AZ153">
        <v>1</v>
      </c>
      <c r="BA153">
        <v>0</v>
      </c>
      <c r="BB153">
        <v>7500</v>
      </c>
      <c r="BC153">
        <v>8000</v>
      </c>
      <c r="BD153">
        <v>7</v>
      </c>
      <c r="BE153" t="s">
        <v>48</v>
      </c>
      <c r="BF153">
        <v>19</v>
      </c>
      <c r="BG153">
        <v>5</v>
      </c>
      <c r="BH153">
        <v>50</v>
      </c>
      <c r="BI153">
        <v>2</v>
      </c>
      <c r="BJ153">
        <v>1</v>
      </c>
      <c r="BK153">
        <v>3</v>
      </c>
      <c r="BL153">
        <v>3000</v>
      </c>
      <c r="BM153" t="s">
        <v>47</v>
      </c>
      <c r="BN153">
        <v>0</v>
      </c>
      <c r="BP153">
        <v>2</v>
      </c>
      <c r="BQ153">
        <v>1</v>
      </c>
      <c r="BS153">
        <v>1</v>
      </c>
      <c r="BT153">
        <v>90</v>
      </c>
      <c r="BU153">
        <v>1</v>
      </c>
      <c r="BV153">
        <v>5</v>
      </c>
      <c r="BW153">
        <v>15</v>
      </c>
      <c r="BX153" t="s">
        <v>46</v>
      </c>
      <c r="BY153" s="6">
        <v>1</v>
      </c>
      <c r="BZ153" s="6">
        <v>0</v>
      </c>
      <c r="CA153" s="6">
        <v>5</v>
      </c>
      <c r="CB153" s="6">
        <v>15</v>
      </c>
      <c r="CC153" s="6">
        <v>11</v>
      </c>
      <c r="CD153" s="6">
        <v>4</v>
      </c>
      <c r="CE153" s="6">
        <v>0</v>
      </c>
      <c r="CF153" s="6">
        <v>1</v>
      </c>
      <c r="CG153" s="6">
        <v>1</v>
      </c>
      <c r="CH153" s="6">
        <v>3</v>
      </c>
      <c r="CI153" s="6" t="s">
        <v>2</v>
      </c>
      <c r="CJ153" t="s">
        <v>45</v>
      </c>
      <c r="CK153">
        <v>0</v>
      </c>
      <c r="CM153">
        <v>0</v>
      </c>
      <c r="CO153">
        <v>0</v>
      </c>
      <c r="CX153">
        <v>1</v>
      </c>
      <c r="CY153">
        <v>0</v>
      </c>
      <c r="CZ153">
        <v>0</v>
      </c>
      <c r="DA153">
        <v>0</v>
      </c>
      <c r="DC153">
        <v>2</v>
      </c>
      <c r="DD153">
        <v>2</v>
      </c>
      <c r="DE153">
        <v>0</v>
      </c>
      <c r="DF153">
        <v>0</v>
      </c>
      <c r="DG153">
        <v>0</v>
      </c>
      <c r="DI153">
        <f t="shared" si="102"/>
        <v>0</v>
      </c>
      <c r="DJ153">
        <f t="shared" si="103"/>
        <v>0</v>
      </c>
      <c r="DK153">
        <f t="shared" si="104"/>
        <v>0</v>
      </c>
      <c r="DL153">
        <f t="shared" si="105"/>
        <v>0</v>
      </c>
      <c r="DM153">
        <f t="shared" si="106"/>
        <v>0</v>
      </c>
      <c r="DN153">
        <f t="shared" si="107"/>
        <v>0</v>
      </c>
      <c r="DO153">
        <f t="shared" si="108"/>
        <v>0</v>
      </c>
      <c r="DP153">
        <f t="shared" si="109"/>
        <v>0</v>
      </c>
      <c r="DQ153">
        <v>1</v>
      </c>
      <c r="DS153">
        <v>1</v>
      </c>
    </row>
    <row r="154" spans="1:162" x14ac:dyDescent="0.25">
      <c r="A154">
        <v>7</v>
      </c>
      <c r="B154" s="5">
        <v>11</v>
      </c>
      <c r="C154" t="s">
        <v>12</v>
      </c>
      <c r="D154">
        <v>13</v>
      </c>
      <c r="E154">
        <v>19</v>
      </c>
      <c r="F154">
        <v>9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7</v>
      </c>
      <c r="O154">
        <v>0</v>
      </c>
      <c r="P154">
        <v>1</v>
      </c>
      <c r="Q154" s="4">
        <v>500</v>
      </c>
      <c r="R154" s="2">
        <f t="shared" si="88"/>
        <v>500</v>
      </c>
      <c r="S154" s="2">
        <v>500</v>
      </c>
      <c r="T154" s="2">
        <v>1</v>
      </c>
      <c r="U154" s="2">
        <v>1</v>
      </c>
      <c r="V154" s="2">
        <v>1</v>
      </c>
      <c r="W154" s="2">
        <v>0</v>
      </c>
      <c r="X154" s="2">
        <f t="shared" si="89"/>
        <v>1</v>
      </c>
      <c r="Y154" s="2">
        <f t="shared" si="90"/>
        <v>0</v>
      </c>
      <c r="Z154" s="2">
        <f t="shared" si="91"/>
        <v>0</v>
      </c>
      <c r="AA154" s="2">
        <f t="shared" si="92"/>
        <v>0</v>
      </c>
      <c r="AB154" s="2">
        <f t="shared" si="93"/>
        <v>0</v>
      </c>
      <c r="AC154" s="2">
        <f t="shared" si="94"/>
        <v>0</v>
      </c>
      <c r="AD154">
        <v>1000</v>
      </c>
      <c r="AE154">
        <v>1000</v>
      </c>
      <c r="AF154">
        <v>1000</v>
      </c>
      <c r="AG154" s="4">
        <v>500</v>
      </c>
      <c r="AH154" s="4">
        <f t="shared" si="95"/>
        <v>500</v>
      </c>
      <c r="AI154" s="2">
        <v>500</v>
      </c>
      <c r="AJ154" s="2">
        <v>1</v>
      </c>
      <c r="AK154" s="2">
        <v>1</v>
      </c>
      <c r="AL154" s="3">
        <v>1</v>
      </c>
      <c r="AM154" s="3">
        <v>1</v>
      </c>
      <c r="AN154" s="2">
        <f t="shared" si="96"/>
        <v>0</v>
      </c>
      <c r="AO154" s="2">
        <f t="shared" si="97"/>
        <v>0</v>
      </c>
      <c r="AP154" s="2">
        <f t="shared" si="98"/>
        <v>1</v>
      </c>
      <c r="AQ154" s="2">
        <f t="shared" si="99"/>
        <v>0</v>
      </c>
      <c r="AR154" s="2">
        <f t="shared" si="100"/>
        <v>0</v>
      </c>
      <c r="AS154" s="2">
        <f t="shared" si="101"/>
        <v>0</v>
      </c>
      <c r="AT154">
        <v>1000</v>
      </c>
      <c r="AU154">
        <v>1000</v>
      </c>
      <c r="AV154">
        <v>0</v>
      </c>
      <c r="AW154">
        <v>8</v>
      </c>
      <c r="AX154">
        <v>1</v>
      </c>
      <c r="AY154" s="1">
        <v>1</v>
      </c>
      <c r="AZ154">
        <v>0</v>
      </c>
      <c r="BA154">
        <v>4000</v>
      </c>
      <c r="BB154">
        <v>8500</v>
      </c>
      <c r="BC154">
        <v>9000</v>
      </c>
      <c r="BD154">
        <v>7</v>
      </c>
      <c r="BE154" t="s">
        <v>44</v>
      </c>
      <c r="BF154">
        <v>22</v>
      </c>
      <c r="BG154">
        <v>5</v>
      </c>
      <c r="BH154">
        <v>65</v>
      </c>
      <c r="BI154">
        <v>2</v>
      </c>
      <c r="BJ154">
        <v>1</v>
      </c>
      <c r="BK154">
        <v>2</v>
      </c>
      <c r="BL154">
        <v>0</v>
      </c>
      <c r="BM154" t="s">
        <v>4</v>
      </c>
      <c r="BN154">
        <v>1</v>
      </c>
      <c r="BO154" t="s">
        <v>43</v>
      </c>
      <c r="BP154">
        <v>2</v>
      </c>
      <c r="BQ154">
        <v>0</v>
      </c>
      <c r="BS154">
        <v>2</v>
      </c>
      <c r="BT154">
        <v>0</v>
      </c>
      <c r="BU154">
        <v>0</v>
      </c>
      <c r="BV154">
        <v>2</v>
      </c>
      <c r="BW154">
        <v>2</v>
      </c>
      <c r="BX154" t="s">
        <v>15</v>
      </c>
      <c r="BY154">
        <v>0</v>
      </c>
      <c r="BZ154" s="6">
        <v>0</v>
      </c>
      <c r="CA154" s="6">
        <v>5</v>
      </c>
      <c r="CB154" s="6">
        <v>18</v>
      </c>
      <c r="CC154" s="6">
        <v>2</v>
      </c>
      <c r="CD154" s="6">
        <v>16</v>
      </c>
      <c r="CE154" s="6">
        <v>0</v>
      </c>
      <c r="CF154" s="6">
        <v>1</v>
      </c>
      <c r="CG154" s="6">
        <v>5</v>
      </c>
      <c r="CH154" s="6">
        <v>1</v>
      </c>
      <c r="CI154" t="s">
        <v>2</v>
      </c>
      <c r="CJ154" t="s">
        <v>9</v>
      </c>
      <c r="CK154">
        <v>0</v>
      </c>
      <c r="CM154">
        <v>0</v>
      </c>
      <c r="CO154">
        <v>1</v>
      </c>
      <c r="CP154">
        <v>1998</v>
      </c>
      <c r="CQ154" t="s">
        <v>42</v>
      </c>
      <c r="CX154">
        <v>1</v>
      </c>
      <c r="CY154">
        <v>1</v>
      </c>
      <c r="CZ154">
        <v>1</v>
      </c>
      <c r="DA154">
        <v>1</v>
      </c>
      <c r="DB154">
        <v>1998</v>
      </c>
      <c r="DC154">
        <v>2</v>
      </c>
      <c r="DD154">
        <v>2</v>
      </c>
      <c r="DE154">
        <v>0</v>
      </c>
      <c r="DF154">
        <v>0</v>
      </c>
      <c r="DG154">
        <v>1</v>
      </c>
      <c r="DH154">
        <v>3</v>
      </c>
      <c r="DI154">
        <f t="shared" si="102"/>
        <v>0</v>
      </c>
      <c r="DJ154">
        <f t="shared" si="103"/>
        <v>0</v>
      </c>
      <c r="DK154">
        <f t="shared" si="104"/>
        <v>1</v>
      </c>
      <c r="DL154">
        <f t="shared" si="105"/>
        <v>0</v>
      </c>
      <c r="DM154">
        <f t="shared" si="106"/>
        <v>0</v>
      </c>
      <c r="DN154">
        <f t="shared" si="107"/>
        <v>0</v>
      </c>
      <c r="DO154">
        <f t="shared" si="108"/>
        <v>0</v>
      </c>
      <c r="DP154">
        <f t="shared" si="109"/>
        <v>1</v>
      </c>
      <c r="DQ154">
        <v>2</v>
      </c>
      <c r="DR154">
        <v>0</v>
      </c>
    </row>
    <row r="155" spans="1:162" x14ac:dyDescent="0.25">
      <c r="A155">
        <v>7</v>
      </c>
      <c r="B155" s="5">
        <v>12</v>
      </c>
      <c r="C155" t="s">
        <v>12</v>
      </c>
      <c r="D155">
        <v>13</v>
      </c>
      <c r="E155">
        <v>3</v>
      </c>
      <c r="F155">
        <v>10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7</v>
      </c>
      <c r="O155">
        <v>0</v>
      </c>
      <c r="P155">
        <v>2</v>
      </c>
      <c r="Q155" s="4">
        <v>500</v>
      </c>
      <c r="R155" s="2">
        <f t="shared" si="88"/>
        <v>500</v>
      </c>
      <c r="S155" s="2">
        <v>500</v>
      </c>
      <c r="T155" s="2">
        <v>1</v>
      </c>
      <c r="U155" s="2">
        <v>1</v>
      </c>
      <c r="V155" s="2">
        <v>0</v>
      </c>
      <c r="W155" s="2">
        <v>0</v>
      </c>
      <c r="X155" s="2">
        <f t="shared" si="89"/>
        <v>1</v>
      </c>
      <c r="Y155" s="2">
        <f t="shared" si="90"/>
        <v>0</v>
      </c>
      <c r="Z155" s="2">
        <f t="shared" si="91"/>
        <v>0</v>
      </c>
      <c r="AA155" s="2">
        <f t="shared" si="92"/>
        <v>1</v>
      </c>
      <c r="AB155" s="2">
        <f t="shared" si="93"/>
        <v>0</v>
      </c>
      <c r="AC155" s="2">
        <f t="shared" si="94"/>
        <v>0</v>
      </c>
      <c r="AD155">
        <v>1000</v>
      </c>
      <c r="AE155">
        <v>1000</v>
      </c>
      <c r="AF155">
        <v>1000</v>
      </c>
      <c r="AG155" s="4">
        <v>500</v>
      </c>
      <c r="AH155" s="4">
        <f t="shared" si="95"/>
        <v>500</v>
      </c>
      <c r="AI155" s="2">
        <v>500</v>
      </c>
      <c r="AJ155" s="2">
        <v>1</v>
      </c>
      <c r="AK155" s="2">
        <v>1</v>
      </c>
      <c r="AL155" s="3">
        <v>1</v>
      </c>
      <c r="AM155" s="3">
        <v>1</v>
      </c>
      <c r="AN155" s="2">
        <f t="shared" si="96"/>
        <v>0</v>
      </c>
      <c r="AO155" s="2">
        <f t="shared" si="97"/>
        <v>0</v>
      </c>
      <c r="AP155" s="2">
        <f t="shared" si="98"/>
        <v>1</v>
      </c>
      <c r="AQ155" s="2">
        <f t="shared" si="99"/>
        <v>0</v>
      </c>
      <c r="AR155" s="2">
        <f t="shared" si="100"/>
        <v>0</v>
      </c>
      <c r="AS155" s="2">
        <f t="shared" si="101"/>
        <v>0</v>
      </c>
      <c r="AT155">
        <v>1000</v>
      </c>
      <c r="AU155">
        <v>1000</v>
      </c>
      <c r="AV155">
        <v>0</v>
      </c>
      <c r="AW155">
        <v>7</v>
      </c>
      <c r="AX155">
        <v>2</v>
      </c>
      <c r="AY155" s="1">
        <v>1</v>
      </c>
      <c r="AZ155">
        <v>1</v>
      </c>
      <c r="BA155">
        <v>10500</v>
      </c>
      <c r="BB155">
        <v>15000</v>
      </c>
      <c r="BC155">
        <v>15000</v>
      </c>
      <c r="BD155">
        <v>7</v>
      </c>
      <c r="BE155" t="s">
        <v>41</v>
      </c>
      <c r="BF155">
        <v>20</v>
      </c>
      <c r="BG155" t="s">
        <v>23</v>
      </c>
      <c r="BH155">
        <v>50</v>
      </c>
      <c r="BI155">
        <v>2</v>
      </c>
      <c r="BJ155">
        <v>1</v>
      </c>
      <c r="BK155">
        <v>3</v>
      </c>
      <c r="BL155">
        <v>15000</v>
      </c>
      <c r="BM155" t="s">
        <v>4</v>
      </c>
      <c r="BN155">
        <v>0</v>
      </c>
      <c r="BP155">
        <v>2</v>
      </c>
      <c r="BQ155">
        <v>0</v>
      </c>
      <c r="BS155">
        <v>1</v>
      </c>
      <c r="BT155">
        <v>90</v>
      </c>
      <c r="BU155">
        <v>0</v>
      </c>
      <c r="BV155">
        <v>5</v>
      </c>
      <c r="BW155">
        <v>20</v>
      </c>
      <c r="BX155" t="s">
        <v>15</v>
      </c>
      <c r="BY155" s="6">
        <v>0</v>
      </c>
      <c r="BZ155" s="6">
        <v>0</v>
      </c>
      <c r="CA155" s="6">
        <v>5</v>
      </c>
      <c r="CB155" s="6">
        <v>18</v>
      </c>
      <c r="CC155" s="6">
        <v>18</v>
      </c>
      <c r="CD155" s="6">
        <v>0</v>
      </c>
      <c r="CE155" s="6">
        <v>0</v>
      </c>
      <c r="CF155" s="6">
        <v>1</v>
      </c>
      <c r="CG155" s="6">
        <v>5</v>
      </c>
      <c r="CH155" s="6">
        <v>1</v>
      </c>
      <c r="CI155" t="s">
        <v>2</v>
      </c>
      <c r="CJ155" t="s">
        <v>9</v>
      </c>
      <c r="CK155">
        <v>0</v>
      </c>
      <c r="CM155">
        <v>0</v>
      </c>
      <c r="CO155">
        <v>1</v>
      </c>
      <c r="CP155">
        <v>1996</v>
      </c>
      <c r="CQ155" t="s">
        <v>40</v>
      </c>
      <c r="CX155">
        <v>1</v>
      </c>
      <c r="CY155">
        <v>0</v>
      </c>
      <c r="CZ155">
        <v>1</v>
      </c>
      <c r="DA155">
        <v>1</v>
      </c>
      <c r="DB155">
        <v>1998</v>
      </c>
      <c r="DC155">
        <v>2</v>
      </c>
      <c r="DD155">
        <v>2</v>
      </c>
      <c r="DE155">
        <v>0</v>
      </c>
      <c r="DF155">
        <v>1</v>
      </c>
      <c r="DG155">
        <v>1</v>
      </c>
      <c r="DH155">
        <v>5</v>
      </c>
      <c r="DI155">
        <f t="shared" si="102"/>
        <v>1</v>
      </c>
      <c r="DJ155">
        <f t="shared" si="103"/>
        <v>0</v>
      </c>
      <c r="DK155">
        <f t="shared" si="104"/>
        <v>0</v>
      </c>
      <c r="DL155">
        <f t="shared" si="105"/>
        <v>0</v>
      </c>
      <c r="DM155">
        <f t="shared" si="106"/>
        <v>0</v>
      </c>
      <c r="DN155">
        <f t="shared" si="107"/>
        <v>0</v>
      </c>
      <c r="DO155">
        <f t="shared" si="108"/>
        <v>1</v>
      </c>
      <c r="DP155">
        <f t="shared" si="109"/>
        <v>1</v>
      </c>
      <c r="DQ155">
        <v>1</v>
      </c>
      <c r="DS155">
        <v>1</v>
      </c>
    </row>
    <row r="156" spans="1:162" x14ac:dyDescent="0.25">
      <c r="A156">
        <v>7</v>
      </c>
      <c r="B156" s="5">
        <v>13</v>
      </c>
      <c r="C156" t="s">
        <v>6</v>
      </c>
      <c r="D156">
        <v>14</v>
      </c>
      <c r="E156">
        <v>2</v>
      </c>
      <c r="F156">
        <v>16</v>
      </c>
      <c r="G156">
        <v>3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4</v>
      </c>
      <c r="O156">
        <v>2000</v>
      </c>
      <c r="P156">
        <v>1</v>
      </c>
      <c r="Q156" s="4">
        <v>500</v>
      </c>
      <c r="R156" s="2">
        <f t="shared" si="88"/>
        <v>500</v>
      </c>
      <c r="S156" s="2">
        <v>500</v>
      </c>
      <c r="T156" s="2">
        <v>1</v>
      </c>
      <c r="U156" s="2">
        <v>1</v>
      </c>
      <c r="V156" s="2">
        <v>0</v>
      </c>
      <c r="W156" s="2">
        <v>1</v>
      </c>
      <c r="X156" s="2">
        <f t="shared" si="89"/>
        <v>1</v>
      </c>
      <c r="Y156" s="2">
        <f t="shared" si="90"/>
        <v>0</v>
      </c>
      <c r="Z156" s="2">
        <f t="shared" si="91"/>
        <v>0</v>
      </c>
      <c r="AA156" s="2">
        <f t="shared" si="92"/>
        <v>0</v>
      </c>
      <c r="AB156" s="2">
        <f t="shared" si="93"/>
        <v>0</v>
      </c>
      <c r="AC156" s="2">
        <f t="shared" si="94"/>
        <v>0</v>
      </c>
      <c r="AD156">
        <v>1000</v>
      </c>
      <c r="AE156">
        <v>1000</v>
      </c>
      <c r="AF156">
        <v>1000</v>
      </c>
      <c r="AG156" s="4">
        <v>500</v>
      </c>
      <c r="AH156" s="4">
        <f t="shared" si="95"/>
        <v>500</v>
      </c>
      <c r="AI156" s="2">
        <v>500</v>
      </c>
      <c r="AJ156" s="2">
        <v>1</v>
      </c>
      <c r="AK156" s="2">
        <v>1</v>
      </c>
      <c r="AL156" s="3">
        <v>0</v>
      </c>
      <c r="AM156" s="3">
        <v>1</v>
      </c>
      <c r="AN156" s="2">
        <f t="shared" si="96"/>
        <v>1</v>
      </c>
      <c r="AO156" s="2">
        <f t="shared" si="97"/>
        <v>0</v>
      </c>
      <c r="AP156" s="2">
        <f t="shared" si="98"/>
        <v>0</v>
      </c>
      <c r="AQ156" s="2">
        <f t="shared" si="99"/>
        <v>0</v>
      </c>
      <c r="AR156" s="2">
        <f t="shared" si="100"/>
        <v>0</v>
      </c>
      <c r="AS156" s="2">
        <f t="shared" si="101"/>
        <v>0</v>
      </c>
      <c r="AT156">
        <v>1000</v>
      </c>
      <c r="AU156">
        <v>1000</v>
      </c>
      <c r="AV156">
        <v>1000</v>
      </c>
      <c r="AW156">
        <v>7</v>
      </c>
      <c r="AX156">
        <v>2</v>
      </c>
      <c r="AY156" s="1">
        <v>1</v>
      </c>
      <c r="AZ156">
        <v>1</v>
      </c>
      <c r="BA156">
        <v>0</v>
      </c>
      <c r="BB156">
        <v>7500</v>
      </c>
      <c r="BC156">
        <v>8000</v>
      </c>
      <c r="BD156">
        <v>7</v>
      </c>
      <c r="BE156" t="s">
        <v>39</v>
      </c>
      <c r="BF156">
        <v>19</v>
      </c>
      <c r="BG156" t="s">
        <v>38</v>
      </c>
      <c r="BH156">
        <v>60</v>
      </c>
      <c r="BI156">
        <v>1</v>
      </c>
      <c r="BJ156">
        <v>2</v>
      </c>
      <c r="BK156">
        <v>3</v>
      </c>
      <c r="BL156">
        <v>40000</v>
      </c>
      <c r="BM156" t="s">
        <v>4</v>
      </c>
      <c r="BN156">
        <v>0</v>
      </c>
      <c r="BP156">
        <v>2</v>
      </c>
      <c r="BQ156">
        <v>1</v>
      </c>
      <c r="BS156">
        <v>1</v>
      </c>
      <c r="BT156">
        <v>90</v>
      </c>
      <c r="BU156">
        <v>0</v>
      </c>
      <c r="BV156">
        <v>5</v>
      </c>
      <c r="BW156">
        <v>20</v>
      </c>
      <c r="BX156" t="s">
        <v>10</v>
      </c>
      <c r="BY156" s="6">
        <v>0</v>
      </c>
      <c r="BZ156" s="6">
        <v>0</v>
      </c>
      <c r="CA156" s="6">
        <v>4</v>
      </c>
      <c r="CB156" s="6">
        <v>18</v>
      </c>
      <c r="CC156" s="6">
        <v>6</v>
      </c>
      <c r="CD156" s="6">
        <v>10</v>
      </c>
      <c r="CE156" s="6">
        <v>1</v>
      </c>
      <c r="CF156" s="6">
        <v>2</v>
      </c>
      <c r="CG156" s="6">
        <v>2</v>
      </c>
      <c r="CH156" s="6">
        <v>2</v>
      </c>
      <c r="CI156" s="6" t="s">
        <v>2</v>
      </c>
      <c r="CJ156" t="s">
        <v>37</v>
      </c>
      <c r="CK156">
        <v>0</v>
      </c>
      <c r="CM156">
        <v>0</v>
      </c>
      <c r="CO156">
        <v>0</v>
      </c>
      <c r="CX156">
        <v>1</v>
      </c>
      <c r="CY156">
        <v>1</v>
      </c>
      <c r="CZ156">
        <v>1</v>
      </c>
      <c r="DA156">
        <v>1</v>
      </c>
      <c r="DB156" t="s">
        <v>36</v>
      </c>
      <c r="DC156">
        <v>2</v>
      </c>
      <c r="DD156">
        <v>2</v>
      </c>
      <c r="DE156">
        <v>0</v>
      </c>
      <c r="DF156">
        <v>0</v>
      </c>
      <c r="DG156">
        <v>0</v>
      </c>
      <c r="DI156">
        <f t="shared" si="102"/>
        <v>0</v>
      </c>
      <c r="DJ156">
        <f t="shared" si="103"/>
        <v>0</v>
      </c>
      <c r="DK156">
        <f t="shared" si="104"/>
        <v>0</v>
      </c>
      <c r="DL156">
        <f t="shared" si="105"/>
        <v>0</v>
      </c>
      <c r="DM156">
        <f t="shared" si="106"/>
        <v>0</v>
      </c>
      <c r="DN156">
        <f t="shared" si="107"/>
        <v>0</v>
      </c>
      <c r="DO156">
        <f t="shared" si="108"/>
        <v>0</v>
      </c>
      <c r="DP156">
        <f t="shared" si="109"/>
        <v>0</v>
      </c>
      <c r="DQ156">
        <v>1</v>
      </c>
      <c r="DS156">
        <v>1</v>
      </c>
    </row>
    <row r="157" spans="1:162" x14ac:dyDescent="0.25">
      <c r="A157">
        <v>7</v>
      </c>
      <c r="B157" s="5">
        <v>14</v>
      </c>
      <c r="C157" t="s">
        <v>6</v>
      </c>
      <c r="D157">
        <v>14</v>
      </c>
      <c r="E157">
        <v>4</v>
      </c>
      <c r="F157">
        <v>17</v>
      </c>
      <c r="G157">
        <v>4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2000</v>
      </c>
      <c r="P157">
        <v>2</v>
      </c>
      <c r="Q157" s="4">
        <v>500</v>
      </c>
      <c r="R157" s="2">
        <f t="shared" si="88"/>
        <v>500</v>
      </c>
      <c r="S157" s="2">
        <v>500</v>
      </c>
      <c r="T157" s="2">
        <v>1</v>
      </c>
      <c r="U157" s="2">
        <v>1</v>
      </c>
      <c r="V157" s="2">
        <v>1</v>
      </c>
      <c r="W157" s="2">
        <v>1</v>
      </c>
      <c r="X157" s="2">
        <f t="shared" si="89"/>
        <v>0</v>
      </c>
      <c r="Y157" s="2">
        <f t="shared" si="90"/>
        <v>0</v>
      </c>
      <c r="Z157" s="2">
        <f t="shared" si="91"/>
        <v>1</v>
      </c>
      <c r="AA157" s="2">
        <f t="shared" si="92"/>
        <v>0</v>
      </c>
      <c r="AB157" s="2">
        <f t="shared" si="93"/>
        <v>0</v>
      </c>
      <c r="AC157" s="2">
        <f t="shared" si="94"/>
        <v>0</v>
      </c>
      <c r="AD157">
        <v>1000</v>
      </c>
      <c r="AE157">
        <v>1000</v>
      </c>
      <c r="AF157">
        <v>1000</v>
      </c>
      <c r="AG157" s="4">
        <v>700</v>
      </c>
      <c r="AH157" s="4">
        <f t="shared" si="95"/>
        <v>300</v>
      </c>
      <c r="AI157" s="2">
        <v>500</v>
      </c>
      <c r="AJ157" s="2">
        <v>1</v>
      </c>
      <c r="AK157" s="2">
        <v>1</v>
      </c>
      <c r="AL157" s="3">
        <v>1</v>
      </c>
      <c r="AM157" s="3">
        <v>1</v>
      </c>
      <c r="AN157" s="2">
        <f t="shared" si="96"/>
        <v>0</v>
      </c>
      <c r="AO157" s="2">
        <f t="shared" si="97"/>
        <v>0</v>
      </c>
      <c r="AP157" s="2">
        <f t="shared" si="98"/>
        <v>1</v>
      </c>
      <c r="AQ157" s="2">
        <f t="shared" si="99"/>
        <v>0</v>
      </c>
      <c r="AR157" s="2">
        <f t="shared" si="100"/>
        <v>0</v>
      </c>
      <c r="AS157" s="2">
        <f t="shared" si="101"/>
        <v>0</v>
      </c>
      <c r="AT157">
        <v>1000</v>
      </c>
      <c r="AU157">
        <v>1000</v>
      </c>
      <c r="AV157">
        <v>1000</v>
      </c>
      <c r="AW157">
        <v>4</v>
      </c>
      <c r="AX157">
        <v>5</v>
      </c>
      <c r="AY157" s="1">
        <v>1</v>
      </c>
      <c r="AZ157">
        <v>0</v>
      </c>
      <c r="BA157">
        <v>2000</v>
      </c>
      <c r="BB157">
        <v>9700</v>
      </c>
      <c r="BC157">
        <v>10000</v>
      </c>
      <c r="BD157">
        <v>7</v>
      </c>
      <c r="BE157" t="s">
        <v>35</v>
      </c>
      <c r="BF157">
        <v>20</v>
      </c>
      <c r="BG157" t="s">
        <v>34</v>
      </c>
      <c r="BH157">
        <v>59</v>
      </c>
      <c r="BI157">
        <v>2</v>
      </c>
      <c r="BJ157">
        <v>1</v>
      </c>
      <c r="BK157">
        <v>3</v>
      </c>
      <c r="BL157">
        <v>10000</v>
      </c>
      <c r="BM157" t="s">
        <v>33</v>
      </c>
      <c r="BN157">
        <v>0</v>
      </c>
      <c r="BP157">
        <v>2</v>
      </c>
      <c r="BQ157">
        <v>1</v>
      </c>
      <c r="BS157">
        <v>1</v>
      </c>
      <c r="BT157">
        <v>90</v>
      </c>
      <c r="BU157">
        <v>2</v>
      </c>
      <c r="BV157">
        <v>5</v>
      </c>
      <c r="BW157">
        <v>25</v>
      </c>
      <c r="BX157" t="s">
        <v>15</v>
      </c>
      <c r="BY157">
        <v>0</v>
      </c>
      <c r="BZ157" s="6">
        <v>0</v>
      </c>
      <c r="CA157" s="6">
        <v>5</v>
      </c>
      <c r="CB157" s="6">
        <v>22</v>
      </c>
      <c r="CC157" s="6">
        <v>5</v>
      </c>
      <c r="CD157" s="6">
        <v>15</v>
      </c>
      <c r="CE157" s="6">
        <v>2</v>
      </c>
      <c r="CF157" s="6">
        <v>3</v>
      </c>
      <c r="CG157" s="6">
        <v>2</v>
      </c>
      <c r="CH157" s="6">
        <v>2</v>
      </c>
      <c r="CI157" t="s">
        <v>2</v>
      </c>
      <c r="CJ157" t="s">
        <v>32</v>
      </c>
      <c r="CK157">
        <v>0</v>
      </c>
      <c r="CM157">
        <v>0</v>
      </c>
      <c r="CO157">
        <v>1</v>
      </c>
      <c r="CP157">
        <v>1997</v>
      </c>
      <c r="CQ157" t="s">
        <v>31</v>
      </c>
      <c r="CR157">
        <v>1999</v>
      </c>
      <c r="CS157" t="s">
        <v>30</v>
      </c>
      <c r="CX157">
        <v>1</v>
      </c>
      <c r="CY157">
        <v>1</v>
      </c>
      <c r="CZ157">
        <v>1</v>
      </c>
      <c r="DA157">
        <v>1</v>
      </c>
      <c r="DB157">
        <v>1997</v>
      </c>
      <c r="DC157">
        <v>2</v>
      </c>
      <c r="DD157">
        <v>2</v>
      </c>
      <c r="DE157">
        <v>0</v>
      </c>
      <c r="DF157">
        <v>0</v>
      </c>
      <c r="DG157">
        <v>1</v>
      </c>
      <c r="DH157">
        <v>1</v>
      </c>
      <c r="DI157">
        <f t="shared" si="102"/>
        <v>0</v>
      </c>
      <c r="DJ157">
        <f t="shared" si="103"/>
        <v>0</v>
      </c>
      <c r="DK157">
        <f t="shared" si="104"/>
        <v>0</v>
      </c>
      <c r="DL157">
        <f t="shared" si="105"/>
        <v>0</v>
      </c>
      <c r="DM157">
        <f t="shared" si="106"/>
        <v>1</v>
      </c>
      <c r="DN157">
        <f t="shared" si="107"/>
        <v>1</v>
      </c>
      <c r="DO157">
        <f t="shared" si="108"/>
        <v>0</v>
      </c>
      <c r="DP157">
        <f t="shared" si="109"/>
        <v>0</v>
      </c>
      <c r="DQ157">
        <v>1</v>
      </c>
      <c r="DS157">
        <v>0</v>
      </c>
    </row>
    <row r="158" spans="1:162" x14ac:dyDescent="0.25">
      <c r="A158">
        <v>7</v>
      </c>
      <c r="B158" s="5">
        <v>15</v>
      </c>
      <c r="C158" t="s">
        <v>6</v>
      </c>
      <c r="D158">
        <v>14</v>
      </c>
      <c r="E158">
        <v>7</v>
      </c>
      <c r="F158">
        <v>18</v>
      </c>
      <c r="G158">
        <v>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7</v>
      </c>
      <c r="O158">
        <v>0</v>
      </c>
      <c r="P158">
        <v>1</v>
      </c>
      <c r="Q158" s="4">
        <v>500</v>
      </c>
      <c r="R158" s="2">
        <f t="shared" si="88"/>
        <v>500</v>
      </c>
      <c r="S158" s="2">
        <v>500</v>
      </c>
      <c r="T158" s="2">
        <v>0</v>
      </c>
      <c r="U158" s="2">
        <v>1</v>
      </c>
      <c r="V158" s="2">
        <v>1</v>
      </c>
      <c r="W158" s="2">
        <v>1</v>
      </c>
      <c r="X158" s="2">
        <f t="shared" si="89"/>
        <v>0</v>
      </c>
      <c r="Y158" s="2">
        <f t="shared" si="90"/>
        <v>1</v>
      </c>
      <c r="Z158" s="2">
        <f t="shared" si="91"/>
        <v>0</v>
      </c>
      <c r="AA158" s="2">
        <f t="shared" si="92"/>
        <v>0</v>
      </c>
      <c r="AB158" s="2">
        <f t="shared" si="93"/>
        <v>0</v>
      </c>
      <c r="AC158" s="2">
        <f t="shared" si="94"/>
        <v>0</v>
      </c>
      <c r="AD158">
        <v>1000</v>
      </c>
      <c r="AE158">
        <v>1000</v>
      </c>
      <c r="AF158">
        <v>1000</v>
      </c>
      <c r="AG158" s="4">
        <v>500</v>
      </c>
      <c r="AH158" s="4">
        <f t="shared" si="95"/>
        <v>500</v>
      </c>
      <c r="AI158" s="2">
        <v>500</v>
      </c>
      <c r="AJ158" s="2">
        <v>1</v>
      </c>
      <c r="AK158" s="2">
        <v>1</v>
      </c>
      <c r="AL158" s="3">
        <v>1</v>
      </c>
      <c r="AM158" s="3">
        <v>1</v>
      </c>
      <c r="AN158" s="2">
        <f t="shared" si="96"/>
        <v>0</v>
      </c>
      <c r="AO158" s="2">
        <f t="shared" si="97"/>
        <v>0</v>
      </c>
      <c r="AP158" s="2">
        <f t="shared" si="98"/>
        <v>1</v>
      </c>
      <c r="AQ158" s="2">
        <f t="shared" si="99"/>
        <v>0</v>
      </c>
      <c r="AR158" s="2">
        <f t="shared" si="100"/>
        <v>0</v>
      </c>
      <c r="AS158" s="2">
        <f t="shared" si="101"/>
        <v>0</v>
      </c>
      <c r="AT158">
        <v>1000</v>
      </c>
      <c r="AU158">
        <v>1000</v>
      </c>
      <c r="AV158">
        <v>0</v>
      </c>
      <c r="AW158">
        <v>9</v>
      </c>
      <c r="AX158">
        <v>1</v>
      </c>
      <c r="AY158" s="1">
        <v>1</v>
      </c>
      <c r="AZ158">
        <v>1</v>
      </c>
      <c r="BA158">
        <v>13500</v>
      </c>
      <c r="BB158">
        <v>18000</v>
      </c>
      <c r="BC158">
        <v>18000</v>
      </c>
      <c r="BD158">
        <v>7</v>
      </c>
      <c r="BE158" t="s">
        <v>29</v>
      </c>
      <c r="BF158">
        <v>22</v>
      </c>
      <c r="BG158" t="s">
        <v>28</v>
      </c>
      <c r="BH158">
        <v>70</v>
      </c>
      <c r="BI158">
        <v>2</v>
      </c>
      <c r="BJ158">
        <v>1</v>
      </c>
      <c r="BK158">
        <v>2</v>
      </c>
      <c r="BL158">
        <v>0</v>
      </c>
      <c r="BM158" t="s">
        <v>27</v>
      </c>
      <c r="BN158">
        <v>0</v>
      </c>
      <c r="BP158">
        <v>2</v>
      </c>
      <c r="BQ158">
        <v>1</v>
      </c>
      <c r="BS158">
        <v>1</v>
      </c>
      <c r="BT158">
        <v>90</v>
      </c>
      <c r="BU158">
        <v>0</v>
      </c>
      <c r="BV158">
        <v>5</v>
      </c>
      <c r="BW158">
        <v>20</v>
      </c>
      <c r="BX158" t="s">
        <v>10</v>
      </c>
      <c r="BY158">
        <v>0</v>
      </c>
      <c r="BZ158" s="6">
        <v>0</v>
      </c>
      <c r="CA158">
        <v>5</v>
      </c>
      <c r="CB158" s="6">
        <v>18</v>
      </c>
      <c r="CC158" s="6">
        <v>3</v>
      </c>
      <c r="CD158" s="6">
        <v>0</v>
      </c>
      <c r="CE158" s="6">
        <v>15</v>
      </c>
      <c r="CF158" s="6">
        <v>1</v>
      </c>
      <c r="CG158" s="6">
        <v>4</v>
      </c>
      <c r="CH158" s="6">
        <v>5</v>
      </c>
      <c r="CI158" t="s">
        <v>2</v>
      </c>
      <c r="CJ158" t="s">
        <v>9</v>
      </c>
      <c r="CK158">
        <v>0</v>
      </c>
      <c r="CM158">
        <v>1</v>
      </c>
      <c r="CN158" t="s">
        <v>26</v>
      </c>
      <c r="CO158">
        <v>1</v>
      </c>
      <c r="CP158">
        <v>1991</v>
      </c>
      <c r="CQ158" t="s">
        <v>25</v>
      </c>
      <c r="CX158">
        <v>1</v>
      </c>
      <c r="CY158">
        <v>0</v>
      </c>
      <c r="CZ158">
        <v>1</v>
      </c>
      <c r="DA158">
        <v>1</v>
      </c>
      <c r="DB158">
        <v>1991</v>
      </c>
      <c r="DC158">
        <v>2</v>
      </c>
      <c r="DD158">
        <v>2</v>
      </c>
      <c r="DE158">
        <v>0</v>
      </c>
      <c r="DF158">
        <v>1</v>
      </c>
      <c r="DG158">
        <v>1</v>
      </c>
      <c r="DH158">
        <v>3</v>
      </c>
      <c r="DI158">
        <f t="shared" si="102"/>
        <v>0</v>
      </c>
      <c r="DJ158">
        <f t="shared" si="103"/>
        <v>0</v>
      </c>
      <c r="DK158">
        <f t="shared" si="104"/>
        <v>1</v>
      </c>
      <c r="DL158">
        <f t="shared" si="105"/>
        <v>0</v>
      </c>
      <c r="DM158">
        <f t="shared" si="106"/>
        <v>0</v>
      </c>
      <c r="DN158">
        <f t="shared" si="107"/>
        <v>0</v>
      </c>
      <c r="DO158">
        <f t="shared" si="108"/>
        <v>0</v>
      </c>
      <c r="DP158">
        <f t="shared" si="109"/>
        <v>1</v>
      </c>
      <c r="DQ158">
        <v>2</v>
      </c>
      <c r="DR158">
        <v>1</v>
      </c>
    </row>
    <row r="159" spans="1:162" x14ac:dyDescent="0.25">
      <c r="A159">
        <v>7</v>
      </c>
      <c r="B159" s="5">
        <v>16</v>
      </c>
      <c r="C159" t="s">
        <v>12</v>
      </c>
      <c r="D159">
        <v>13</v>
      </c>
      <c r="E159">
        <v>5</v>
      </c>
      <c r="F159">
        <v>13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7</v>
      </c>
      <c r="O159">
        <v>0</v>
      </c>
      <c r="P159">
        <v>2</v>
      </c>
      <c r="Q159" s="4">
        <v>500</v>
      </c>
      <c r="R159" s="2">
        <f t="shared" si="88"/>
        <v>500</v>
      </c>
      <c r="S159" s="2">
        <v>500</v>
      </c>
      <c r="T159" s="2">
        <v>1</v>
      </c>
      <c r="U159" s="2">
        <v>1</v>
      </c>
      <c r="V159" s="2">
        <v>1</v>
      </c>
      <c r="W159" s="2">
        <v>1</v>
      </c>
      <c r="X159" s="2">
        <f t="shared" si="89"/>
        <v>0</v>
      </c>
      <c r="Y159" s="2">
        <f t="shared" si="90"/>
        <v>0</v>
      </c>
      <c r="Z159" s="2">
        <f t="shared" si="91"/>
        <v>1</v>
      </c>
      <c r="AA159" s="2">
        <f t="shared" si="92"/>
        <v>0</v>
      </c>
      <c r="AB159" s="2">
        <f t="shared" si="93"/>
        <v>0</v>
      </c>
      <c r="AC159" s="2">
        <f t="shared" si="94"/>
        <v>0</v>
      </c>
      <c r="AD159">
        <v>1000</v>
      </c>
      <c r="AE159">
        <v>1000</v>
      </c>
      <c r="AF159">
        <v>1000</v>
      </c>
      <c r="AG159" s="4">
        <v>500</v>
      </c>
      <c r="AH159" s="4">
        <f t="shared" si="95"/>
        <v>500</v>
      </c>
      <c r="AI159" s="2">
        <v>500</v>
      </c>
      <c r="AJ159" s="2">
        <v>1</v>
      </c>
      <c r="AK159" s="2">
        <v>1</v>
      </c>
      <c r="AL159" s="3">
        <v>1</v>
      </c>
      <c r="AM159" s="3">
        <v>1</v>
      </c>
      <c r="AN159" s="2">
        <f t="shared" si="96"/>
        <v>0</v>
      </c>
      <c r="AO159" s="2">
        <f t="shared" si="97"/>
        <v>0</v>
      </c>
      <c r="AP159" s="2">
        <f t="shared" si="98"/>
        <v>1</v>
      </c>
      <c r="AQ159" s="2">
        <f t="shared" si="99"/>
        <v>0</v>
      </c>
      <c r="AR159" s="2">
        <f t="shared" si="100"/>
        <v>0</v>
      </c>
      <c r="AS159" s="2">
        <f t="shared" si="101"/>
        <v>0</v>
      </c>
      <c r="AT159">
        <v>1000</v>
      </c>
      <c r="AU159">
        <v>1000</v>
      </c>
      <c r="AV159">
        <v>0</v>
      </c>
      <c r="AW159">
        <v>9</v>
      </c>
      <c r="AX159">
        <v>1</v>
      </c>
      <c r="AY159" s="1">
        <v>1</v>
      </c>
      <c r="AZ159">
        <v>1</v>
      </c>
      <c r="BA159">
        <v>13500</v>
      </c>
      <c r="BB159">
        <v>18000</v>
      </c>
      <c r="BC159">
        <v>18000</v>
      </c>
      <c r="BD159">
        <v>7</v>
      </c>
      <c r="BE159" t="s">
        <v>24</v>
      </c>
      <c r="BF159">
        <v>16</v>
      </c>
      <c r="BG159" t="s">
        <v>23</v>
      </c>
      <c r="BH159">
        <v>55</v>
      </c>
      <c r="BI159">
        <v>1</v>
      </c>
      <c r="BJ159">
        <v>2</v>
      </c>
      <c r="BK159">
        <v>2</v>
      </c>
      <c r="BL159">
        <v>1800</v>
      </c>
      <c r="BM159" t="s">
        <v>4</v>
      </c>
      <c r="BN159">
        <v>0</v>
      </c>
      <c r="BP159">
        <v>2</v>
      </c>
      <c r="BQ159">
        <v>0</v>
      </c>
      <c r="BS159">
        <v>1</v>
      </c>
      <c r="BT159">
        <v>90</v>
      </c>
      <c r="BU159">
        <v>0</v>
      </c>
      <c r="BV159">
        <v>5</v>
      </c>
      <c r="BW159">
        <v>10</v>
      </c>
      <c r="BX159" t="s">
        <v>10</v>
      </c>
      <c r="BY159">
        <v>0</v>
      </c>
      <c r="BZ159" s="6">
        <v>0</v>
      </c>
      <c r="CA159" s="6">
        <v>5</v>
      </c>
      <c r="CB159" s="6">
        <v>30</v>
      </c>
      <c r="CC159" s="6">
        <v>3</v>
      </c>
      <c r="CD159" s="6">
        <v>1</v>
      </c>
      <c r="CE159" s="6">
        <v>30</v>
      </c>
      <c r="CF159" s="6">
        <v>1</v>
      </c>
      <c r="CG159" s="6">
        <v>2</v>
      </c>
      <c r="CH159" s="6">
        <v>1</v>
      </c>
      <c r="CI159" t="s">
        <v>2</v>
      </c>
      <c r="CJ159" t="s">
        <v>22</v>
      </c>
      <c r="CK159">
        <v>0</v>
      </c>
      <c r="CM159">
        <v>0</v>
      </c>
      <c r="CO159">
        <v>1</v>
      </c>
      <c r="CP159">
        <v>2001</v>
      </c>
      <c r="CQ159" t="s">
        <v>21</v>
      </c>
      <c r="CX159">
        <v>1</v>
      </c>
      <c r="CY159">
        <v>1</v>
      </c>
      <c r="CZ159">
        <v>1</v>
      </c>
      <c r="DA159">
        <v>1</v>
      </c>
      <c r="DB159">
        <v>2001</v>
      </c>
      <c r="DC159">
        <v>2</v>
      </c>
      <c r="DD159">
        <v>2</v>
      </c>
      <c r="DE159">
        <v>0</v>
      </c>
      <c r="DF159">
        <v>0</v>
      </c>
      <c r="DG159">
        <v>1</v>
      </c>
      <c r="DH159">
        <v>1</v>
      </c>
      <c r="DI159">
        <f t="shared" si="102"/>
        <v>0</v>
      </c>
      <c r="DJ159">
        <f t="shared" si="103"/>
        <v>0</v>
      </c>
      <c r="DK159">
        <f t="shared" si="104"/>
        <v>0</v>
      </c>
      <c r="DL159">
        <f t="shared" si="105"/>
        <v>0</v>
      </c>
      <c r="DM159">
        <f t="shared" si="106"/>
        <v>1</v>
      </c>
      <c r="DN159">
        <f t="shared" si="107"/>
        <v>1</v>
      </c>
      <c r="DO159">
        <f t="shared" si="108"/>
        <v>0</v>
      </c>
      <c r="DP159">
        <f t="shared" si="109"/>
        <v>0</v>
      </c>
      <c r="DQ159">
        <v>1</v>
      </c>
      <c r="DS159">
        <v>1</v>
      </c>
    </row>
    <row r="160" spans="1:162" x14ac:dyDescent="0.25">
      <c r="A160">
        <v>7</v>
      </c>
      <c r="B160" s="5">
        <v>17</v>
      </c>
      <c r="C160" t="s">
        <v>12</v>
      </c>
      <c r="D160">
        <v>13</v>
      </c>
      <c r="E160">
        <v>6</v>
      </c>
      <c r="F160">
        <v>14</v>
      </c>
      <c r="G160">
        <v>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7</v>
      </c>
      <c r="O160">
        <v>0</v>
      </c>
      <c r="P160">
        <v>1</v>
      </c>
      <c r="Q160" s="4">
        <v>500</v>
      </c>
      <c r="R160" s="2">
        <f t="shared" si="88"/>
        <v>500</v>
      </c>
      <c r="S160" s="2">
        <v>500</v>
      </c>
      <c r="T160" s="2">
        <v>1</v>
      </c>
      <c r="U160" s="2">
        <v>1</v>
      </c>
      <c r="V160" s="2">
        <v>1</v>
      </c>
      <c r="W160" s="2">
        <v>0</v>
      </c>
      <c r="X160" s="2">
        <f t="shared" si="89"/>
        <v>1</v>
      </c>
      <c r="Y160" s="2">
        <f t="shared" si="90"/>
        <v>0</v>
      </c>
      <c r="Z160" s="2">
        <f t="shared" si="91"/>
        <v>0</v>
      </c>
      <c r="AA160" s="2">
        <f t="shared" si="92"/>
        <v>0</v>
      </c>
      <c r="AB160" s="2">
        <f t="shared" si="93"/>
        <v>0</v>
      </c>
      <c r="AC160" s="2">
        <f t="shared" si="94"/>
        <v>0</v>
      </c>
      <c r="AD160">
        <v>1000</v>
      </c>
      <c r="AE160">
        <v>1000</v>
      </c>
      <c r="AF160">
        <v>1000</v>
      </c>
      <c r="AG160" s="4">
        <v>500</v>
      </c>
      <c r="AH160" s="4">
        <f t="shared" si="95"/>
        <v>500</v>
      </c>
      <c r="AI160" s="2">
        <v>300</v>
      </c>
      <c r="AJ160" s="2">
        <v>1</v>
      </c>
      <c r="AK160" s="2">
        <v>1</v>
      </c>
      <c r="AL160" s="3">
        <v>1</v>
      </c>
      <c r="AM160" s="3">
        <v>0</v>
      </c>
      <c r="AN160" s="2">
        <f t="shared" si="96"/>
        <v>1</v>
      </c>
      <c r="AO160" s="2">
        <f t="shared" si="97"/>
        <v>0</v>
      </c>
      <c r="AP160" s="2">
        <f t="shared" si="98"/>
        <v>0</v>
      </c>
      <c r="AQ160" s="2">
        <f t="shared" si="99"/>
        <v>0</v>
      </c>
      <c r="AR160" s="2">
        <f t="shared" si="100"/>
        <v>0</v>
      </c>
      <c r="AS160" s="2">
        <f t="shared" si="101"/>
        <v>0</v>
      </c>
      <c r="AT160">
        <v>1000</v>
      </c>
      <c r="AU160">
        <v>1000</v>
      </c>
      <c r="AV160">
        <v>0</v>
      </c>
      <c r="AW160">
        <v>8</v>
      </c>
      <c r="AX160">
        <v>1</v>
      </c>
      <c r="AY160" s="1">
        <v>3</v>
      </c>
      <c r="AZ160">
        <v>0</v>
      </c>
      <c r="BA160">
        <v>4000</v>
      </c>
      <c r="BB160">
        <v>8500</v>
      </c>
      <c r="BC160">
        <v>9000</v>
      </c>
      <c r="BD160">
        <v>7</v>
      </c>
      <c r="BE160" t="s">
        <v>20</v>
      </c>
      <c r="BF160">
        <v>20</v>
      </c>
      <c r="BG160">
        <v>5</v>
      </c>
      <c r="BH160">
        <v>65</v>
      </c>
      <c r="BI160">
        <v>1</v>
      </c>
      <c r="BJ160">
        <v>2</v>
      </c>
      <c r="BK160">
        <v>2</v>
      </c>
      <c r="BL160">
        <v>25000</v>
      </c>
      <c r="BM160" t="s">
        <v>19</v>
      </c>
      <c r="BN160">
        <v>0</v>
      </c>
      <c r="BP160">
        <v>2</v>
      </c>
      <c r="BQ160">
        <v>0</v>
      </c>
      <c r="BS160">
        <v>1</v>
      </c>
      <c r="BT160">
        <v>45</v>
      </c>
      <c r="BU160">
        <v>0</v>
      </c>
      <c r="BV160">
        <v>3</v>
      </c>
      <c r="BW160">
        <v>10</v>
      </c>
      <c r="BX160" t="s">
        <v>15</v>
      </c>
      <c r="BY160">
        <v>0</v>
      </c>
      <c r="BZ160" s="6">
        <v>0</v>
      </c>
      <c r="CA160" s="6">
        <v>4</v>
      </c>
      <c r="CB160" s="6">
        <v>16</v>
      </c>
      <c r="CC160" s="6">
        <v>14</v>
      </c>
      <c r="CD160" s="6">
        <v>1</v>
      </c>
      <c r="CE160" s="6">
        <v>1</v>
      </c>
      <c r="CF160" s="6">
        <v>2</v>
      </c>
      <c r="CG160" s="6">
        <v>1</v>
      </c>
      <c r="CH160" s="6">
        <v>4</v>
      </c>
      <c r="CI160" t="s">
        <v>18</v>
      </c>
      <c r="CJ160" t="s">
        <v>9</v>
      </c>
      <c r="CK160">
        <v>0</v>
      </c>
      <c r="CM160">
        <v>0</v>
      </c>
      <c r="CO160">
        <v>1</v>
      </c>
      <c r="CP160">
        <v>2000</v>
      </c>
      <c r="CQ160" t="s">
        <v>17</v>
      </c>
      <c r="CX160">
        <v>1</v>
      </c>
      <c r="CY160">
        <v>1</v>
      </c>
      <c r="CZ160">
        <v>1</v>
      </c>
      <c r="DA160">
        <v>1</v>
      </c>
      <c r="DB160">
        <v>1995</v>
      </c>
      <c r="DC160">
        <v>2</v>
      </c>
      <c r="DD160">
        <v>2</v>
      </c>
      <c r="DE160">
        <v>0</v>
      </c>
      <c r="DF160">
        <v>0</v>
      </c>
      <c r="DG160">
        <v>0</v>
      </c>
      <c r="DI160">
        <f t="shared" si="102"/>
        <v>0</v>
      </c>
      <c r="DJ160">
        <f t="shared" si="103"/>
        <v>0</v>
      </c>
      <c r="DK160">
        <f t="shared" si="104"/>
        <v>0</v>
      </c>
      <c r="DL160">
        <f t="shared" si="105"/>
        <v>0</v>
      </c>
      <c r="DM160">
        <f t="shared" si="106"/>
        <v>0</v>
      </c>
      <c r="DN160">
        <f t="shared" si="107"/>
        <v>0</v>
      </c>
      <c r="DO160">
        <f t="shared" si="108"/>
        <v>0</v>
      </c>
      <c r="DP160">
        <f t="shared" si="109"/>
        <v>0</v>
      </c>
      <c r="DQ160">
        <v>2</v>
      </c>
      <c r="DR160">
        <v>0</v>
      </c>
    </row>
    <row r="161" spans="1:165" x14ac:dyDescent="0.25">
      <c r="A161">
        <v>7</v>
      </c>
      <c r="B161" s="5">
        <v>18</v>
      </c>
      <c r="C161" t="s">
        <v>12</v>
      </c>
      <c r="D161">
        <v>13</v>
      </c>
      <c r="E161">
        <v>8</v>
      </c>
      <c r="F161">
        <v>15</v>
      </c>
      <c r="G161">
        <v>8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4</v>
      </c>
      <c r="O161">
        <v>2000</v>
      </c>
      <c r="P161">
        <v>2</v>
      </c>
      <c r="Q161" s="4">
        <v>500</v>
      </c>
      <c r="R161" s="2">
        <f t="shared" si="88"/>
        <v>500</v>
      </c>
      <c r="S161" s="2">
        <v>500</v>
      </c>
      <c r="T161" s="2">
        <v>1</v>
      </c>
      <c r="U161" s="2">
        <v>1</v>
      </c>
      <c r="V161" s="2">
        <v>1</v>
      </c>
      <c r="W161" s="2">
        <v>1</v>
      </c>
      <c r="X161" s="2">
        <f t="shared" si="89"/>
        <v>0</v>
      </c>
      <c r="Y161" s="2">
        <f t="shared" si="90"/>
        <v>0</v>
      </c>
      <c r="Z161" s="2">
        <f t="shared" si="91"/>
        <v>1</v>
      </c>
      <c r="AA161" s="2">
        <f t="shared" si="92"/>
        <v>0</v>
      </c>
      <c r="AB161" s="2">
        <f t="shared" si="93"/>
        <v>0</v>
      </c>
      <c r="AC161" s="2">
        <f t="shared" si="94"/>
        <v>0</v>
      </c>
      <c r="AD161">
        <v>1000</v>
      </c>
      <c r="AE161">
        <v>1000</v>
      </c>
      <c r="AF161">
        <v>1000</v>
      </c>
      <c r="AG161" s="4">
        <v>500</v>
      </c>
      <c r="AH161" s="4">
        <f t="shared" si="95"/>
        <v>500</v>
      </c>
      <c r="AI161" s="2">
        <v>500</v>
      </c>
      <c r="AJ161" s="2">
        <v>1</v>
      </c>
      <c r="AK161" s="2">
        <v>1</v>
      </c>
      <c r="AL161" s="3">
        <v>1</v>
      </c>
      <c r="AM161" s="3">
        <v>1</v>
      </c>
      <c r="AN161" s="2">
        <f t="shared" si="96"/>
        <v>0</v>
      </c>
      <c r="AO161" s="2">
        <f t="shared" si="97"/>
        <v>0</v>
      </c>
      <c r="AP161" s="2">
        <f t="shared" si="98"/>
        <v>1</v>
      </c>
      <c r="AQ161" s="2">
        <f t="shared" si="99"/>
        <v>0</v>
      </c>
      <c r="AR161" s="2">
        <f t="shared" si="100"/>
        <v>0</v>
      </c>
      <c r="AS161" s="2">
        <f t="shared" si="101"/>
        <v>0</v>
      </c>
      <c r="AT161">
        <v>1000</v>
      </c>
      <c r="AU161">
        <v>1000</v>
      </c>
      <c r="AV161">
        <v>1000</v>
      </c>
      <c r="AW161">
        <v>9</v>
      </c>
      <c r="AX161">
        <v>1</v>
      </c>
      <c r="AY161" s="1">
        <v>1</v>
      </c>
      <c r="AZ161">
        <v>0</v>
      </c>
      <c r="BA161">
        <v>4500</v>
      </c>
      <c r="BB161">
        <v>12000</v>
      </c>
      <c r="BC161">
        <v>12000</v>
      </c>
      <c r="BD161">
        <v>7</v>
      </c>
      <c r="BE161" t="s">
        <v>16</v>
      </c>
      <c r="BF161">
        <v>19</v>
      </c>
      <c r="BG161">
        <v>7</v>
      </c>
      <c r="BH161">
        <v>65</v>
      </c>
      <c r="BI161">
        <v>2</v>
      </c>
      <c r="BJ161">
        <v>1</v>
      </c>
      <c r="BK161">
        <v>2</v>
      </c>
      <c r="BL161">
        <v>8000</v>
      </c>
      <c r="BM161" t="s">
        <v>4</v>
      </c>
      <c r="BN161">
        <v>0</v>
      </c>
      <c r="BP161">
        <v>2</v>
      </c>
      <c r="BQ161">
        <v>0</v>
      </c>
      <c r="BS161">
        <v>1</v>
      </c>
      <c r="BT161">
        <v>90</v>
      </c>
      <c r="BU161">
        <v>0</v>
      </c>
      <c r="BV161">
        <v>6</v>
      </c>
      <c r="BW161">
        <v>50</v>
      </c>
      <c r="BX161" t="s">
        <v>15</v>
      </c>
      <c r="BY161">
        <v>1</v>
      </c>
      <c r="BZ161" s="6">
        <v>0</v>
      </c>
      <c r="CA161" s="6">
        <v>5</v>
      </c>
      <c r="CB161" s="6">
        <v>20</v>
      </c>
      <c r="CC161" s="6">
        <v>20</v>
      </c>
      <c r="CD161" s="6">
        <v>0</v>
      </c>
      <c r="CE161" s="6">
        <v>0</v>
      </c>
      <c r="CF161" s="6">
        <v>1</v>
      </c>
      <c r="CG161" s="6">
        <v>1</v>
      </c>
      <c r="CH161" s="6">
        <v>3</v>
      </c>
      <c r="CI161" t="s">
        <v>2</v>
      </c>
      <c r="CJ161" t="s">
        <v>9</v>
      </c>
      <c r="CK161">
        <v>0</v>
      </c>
      <c r="CM161">
        <v>0</v>
      </c>
      <c r="CO161">
        <v>1</v>
      </c>
      <c r="CP161">
        <v>1998</v>
      </c>
      <c r="CQ161" t="s">
        <v>14</v>
      </c>
      <c r="CR161">
        <v>1998</v>
      </c>
      <c r="CS161" t="s">
        <v>13</v>
      </c>
      <c r="CX161">
        <v>1</v>
      </c>
      <c r="CY161">
        <v>1</v>
      </c>
      <c r="CZ161">
        <v>1</v>
      </c>
      <c r="DA161">
        <v>1</v>
      </c>
      <c r="DB161">
        <v>1998</v>
      </c>
      <c r="DC161">
        <v>2</v>
      </c>
      <c r="DD161">
        <v>2</v>
      </c>
      <c r="DE161">
        <v>0</v>
      </c>
      <c r="DF161">
        <v>0</v>
      </c>
      <c r="DG161">
        <v>0</v>
      </c>
      <c r="DI161">
        <f t="shared" si="102"/>
        <v>0</v>
      </c>
      <c r="DJ161">
        <f t="shared" si="103"/>
        <v>0</v>
      </c>
      <c r="DK161">
        <f t="shared" si="104"/>
        <v>0</v>
      </c>
      <c r="DL161">
        <f t="shared" si="105"/>
        <v>0</v>
      </c>
      <c r="DM161">
        <f t="shared" si="106"/>
        <v>0</v>
      </c>
      <c r="DN161">
        <f t="shared" si="107"/>
        <v>0</v>
      </c>
      <c r="DO161">
        <f t="shared" si="108"/>
        <v>0</v>
      </c>
      <c r="DP161">
        <f t="shared" si="109"/>
        <v>0</v>
      </c>
      <c r="DQ161">
        <v>1</v>
      </c>
      <c r="DS161">
        <v>0</v>
      </c>
    </row>
    <row r="162" spans="1:165" x14ac:dyDescent="0.25">
      <c r="A162">
        <v>7</v>
      </c>
      <c r="B162" s="5">
        <v>19</v>
      </c>
      <c r="C162" t="s">
        <v>12</v>
      </c>
      <c r="D162">
        <v>13</v>
      </c>
      <c r="E162">
        <v>11</v>
      </c>
      <c r="F162">
        <v>20</v>
      </c>
      <c r="G162">
        <v>9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2000</v>
      </c>
      <c r="P162">
        <v>1</v>
      </c>
      <c r="Q162" s="4">
        <v>500</v>
      </c>
      <c r="R162" s="2">
        <f t="shared" ref="R162:R163" si="110">1000-Q162</f>
        <v>500</v>
      </c>
      <c r="S162" s="2">
        <v>500</v>
      </c>
      <c r="T162" s="2">
        <v>1</v>
      </c>
      <c r="U162" s="2">
        <v>1</v>
      </c>
      <c r="V162" s="2">
        <v>0</v>
      </c>
      <c r="W162" s="2">
        <v>0</v>
      </c>
      <c r="X162" s="2">
        <f t="shared" ref="X162:X163" si="111">IF(IF(T162+U162 =2,1,0)+IF(V162+W162&lt;2,1,0)=2,1,0)</f>
        <v>1</v>
      </c>
      <c r="Y162" s="2">
        <f t="shared" si="90"/>
        <v>0</v>
      </c>
      <c r="Z162" s="2">
        <f t="shared" si="91"/>
        <v>0</v>
      </c>
      <c r="AA162" s="2">
        <f t="shared" si="92"/>
        <v>1</v>
      </c>
      <c r="AB162" s="2">
        <f t="shared" si="93"/>
        <v>0</v>
      </c>
      <c r="AC162" s="2">
        <f t="shared" si="94"/>
        <v>0</v>
      </c>
      <c r="AD162">
        <v>1000</v>
      </c>
      <c r="AE162">
        <v>1000</v>
      </c>
      <c r="AF162">
        <v>1000</v>
      </c>
      <c r="AG162" s="4">
        <v>500</v>
      </c>
      <c r="AH162" s="4">
        <f t="shared" ref="AH162:AH163" si="112">1000-AG162</f>
        <v>500</v>
      </c>
      <c r="AI162" s="2">
        <v>500</v>
      </c>
      <c r="AJ162" s="2">
        <v>1</v>
      </c>
      <c r="AK162" s="2">
        <v>1</v>
      </c>
      <c r="AL162" s="3">
        <v>0</v>
      </c>
      <c r="AM162" s="3">
        <v>1</v>
      </c>
      <c r="AN162" s="2">
        <f t="shared" ref="AN162:AN163" si="113">IF(IF(AJ162+AK162 =2,1,0)+IF(AL162+AM162&lt;2,1,0)=2,1,0)</f>
        <v>1</v>
      </c>
      <c r="AO162" s="2">
        <f t="shared" si="97"/>
        <v>0</v>
      </c>
      <c r="AP162" s="2">
        <f t="shared" si="98"/>
        <v>0</v>
      </c>
      <c r="AQ162" s="2">
        <f t="shared" si="99"/>
        <v>0</v>
      </c>
      <c r="AR162" s="2">
        <f t="shared" si="100"/>
        <v>0</v>
      </c>
      <c r="AS162" s="2">
        <f t="shared" si="101"/>
        <v>0</v>
      </c>
      <c r="AT162">
        <v>1000</v>
      </c>
      <c r="AU162">
        <v>1000</v>
      </c>
      <c r="AV162">
        <v>1000</v>
      </c>
      <c r="AW162">
        <v>7</v>
      </c>
      <c r="AX162">
        <v>2</v>
      </c>
      <c r="AY162" s="1">
        <v>1</v>
      </c>
      <c r="AZ162">
        <v>1</v>
      </c>
      <c r="BA162">
        <v>3500</v>
      </c>
      <c r="BB162">
        <v>11000</v>
      </c>
      <c r="BC162">
        <v>11000</v>
      </c>
      <c r="BD162">
        <v>7</v>
      </c>
      <c r="BE162" t="s">
        <v>11</v>
      </c>
      <c r="BF162">
        <v>20</v>
      </c>
      <c r="BG162">
        <v>5</v>
      </c>
      <c r="BH162">
        <v>80</v>
      </c>
      <c r="BI162">
        <v>2</v>
      </c>
      <c r="BJ162">
        <v>1</v>
      </c>
      <c r="BK162">
        <v>2</v>
      </c>
      <c r="BL162">
        <v>3600</v>
      </c>
      <c r="BM162" t="s">
        <v>4</v>
      </c>
      <c r="BN162">
        <v>0</v>
      </c>
      <c r="BP162">
        <v>2</v>
      </c>
      <c r="BQ162">
        <v>0</v>
      </c>
      <c r="BS162">
        <v>1</v>
      </c>
      <c r="BT162">
        <v>90</v>
      </c>
      <c r="BU162">
        <v>0</v>
      </c>
      <c r="BV162">
        <v>3</v>
      </c>
      <c r="BW162">
        <v>15</v>
      </c>
      <c r="BX162" t="s">
        <v>10</v>
      </c>
      <c r="BY162">
        <v>0</v>
      </c>
      <c r="BZ162" s="6">
        <v>0</v>
      </c>
      <c r="CA162" s="6">
        <v>5</v>
      </c>
      <c r="CB162" s="6">
        <v>30</v>
      </c>
      <c r="CC162" s="6">
        <v>15</v>
      </c>
      <c r="CD162" s="6">
        <v>8</v>
      </c>
      <c r="CE162" s="6">
        <v>7</v>
      </c>
      <c r="CF162" s="6">
        <v>5</v>
      </c>
      <c r="CG162" s="6">
        <v>1</v>
      </c>
      <c r="CH162" s="6">
        <v>1</v>
      </c>
      <c r="CI162" t="s">
        <v>2</v>
      </c>
      <c r="CJ162" t="s">
        <v>9</v>
      </c>
      <c r="CK162">
        <v>0</v>
      </c>
      <c r="CM162">
        <v>1</v>
      </c>
      <c r="CN162" t="s">
        <v>8</v>
      </c>
      <c r="CO162">
        <v>1</v>
      </c>
      <c r="CP162">
        <v>1991</v>
      </c>
      <c r="CQ162" t="s">
        <v>7</v>
      </c>
      <c r="CX162">
        <v>1</v>
      </c>
      <c r="CY162">
        <v>1</v>
      </c>
      <c r="CZ162">
        <v>1</v>
      </c>
      <c r="DA162">
        <v>1</v>
      </c>
      <c r="DB162">
        <v>1991</v>
      </c>
      <c r="DC162">
        <v>2</v>
      </c>
      <c r="DD162">
        <v>2</v>
      </c>
      <c r="DE162">
        <v>0</v>
      </c>
      <c r="DF162">
        <v>0</v>
      </c>
      <c r="DG162">
        <v>1</v>
      </c>
      <c r="DH162">
        <v>5</v>
      </c>
      <c r="DI162">
        <f t="shared" ref="DI162:DI163" si="114">IF(DH162=5,1,0)</f>
        <v>1</v>
      </c>
      <c r="DJ162">
        <f t="shared" si="103"/>
        <v>0</v>
      </c>
      <c r="DK162">
        <f t="shared" si="104"/>
        <v>0</v>
      </c>
      <c r="DL162">
        <f t="shared" si="105"/>
        <v>0</v>
      </c>
      <c r="DM162">
        <f t="shared" si="106"/>
        <v>0</v>
      </c>
      <c r="DN162">
        <f t="shared" ref="DN162:DN163" si="115">IF(DL162+DM162&gt;0,1,0)</f>
        <v>0</v>
      </c>
      <c r="DO162">
        <f t="shared" si="108"/>
        <v>1</v>
      </c>
      <c r="DP162">
        <f t="shared" si="109"/>
        <v>1</v>
      </c>
      <c r="DQ162">
        <v>1</v>
      </c>
      <c r="DS162">
        <v>1</v>
      </c>
    </row>
    <row r="163" spans="1:165" x14ac:dyDescent="0.25">
      <c r="A163">
        <v>7</v>
      </c>
      <c r="B163" s="5">
        <v>20</v>
      </c>
      <c r="C163" t="s">
        <v>6</v>
      </c>
      <c r="D163">
        <v>14</v>
      </c>
      <c r="E163">
        <v>9</v>
      </c>
      <c r="F163">
        <v>19</v>
      </c>
      <c r="G163">
        <v>10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2000</v>
      </c>
      <c r="P163">
        <v>2</v>
      </c>
      <c r="Q163" s="4">
        <v>500</v>
      </c>
      <c r="R163" s="2">
        <f t="shared" si="110"/>
        <v>500</v>
      </c>
      <c r="S163" s="2">
        <v>500</v>
      </c>
      <c r="T163" s="2">
        <v>1</v>
      </c>
      <c r="U163" s="2">
        <v>1</v>
      </c>
      <c r="V163" s="2">
        <v>0</v>
      </c>
      <c r="W163" s="2">
        <v>1</v>
      </c>
      <c r="X163" s="2">
        <f t="shared" si="111"/>
        <v>1</v>
      </c>
      <c r="Y163" s="2">
        <f t="shared" si="90"/>
        <v>0</v>
      </c>
      <c r="Z163" s="2">
        <f t="shared" si="91"/>
        <v>0</v>
      </c>
      <c r="AA163" s="2">
        <f t="shared" si="92"/>
        <v>0</v>
      </c>
      <c r="AB163" s="2">
        <f t="shared" si="93"/>
        <v>0</v>
      </c>
      <c r="AC163" s="2">
        <f t="shared" si="94"/>
        <v>0</v>
      </c>
      <c r="AD163">
        <v>1000</v>
      </c>
      <c r="AE163">
        <v>1000</v>
      </c>
      <c r="AF163">
        <v>1000</v>
      </c>
      <c r="AG163" s="4">
        <v>500</v>
      </c>
      <c r="AH163" s="4">
        <f t="shared" si="112"/>
        <v>500</v>
      </c>
      <c r="AI163" s="2">
        <v>500</v>
      </c>
      <c r="AJ163" s="2">
        <v>1</v>
      </c>
      <c r="AK163" s="2">
        <v>1</v>
      </c>
      <c r="AL163" s="3">
        <v>1</v>
      </c>
      <c r="AM163" s="3">
        <v>1</v>
      </c>
      <c r="AN163" s="2">
        <f t="shared" si="113"/>
        <v>0</v>
      </c>
      <c r="AO163" s="2">
        <f t="shared" si="97"/>
        <v>0</v>
      </c>
      <c r="AP163" s="2">
        <f t="shared" si="98"/>
        <v>1</v>
      </c>
      <c r="AQ163" s="2">
        <f t="shared" si="99"/>
        <v>0</v>
      </c>
      <c r="AR163" s="2">
        <f t="shared" si="100"/>
        <v>0</v>
      </c>
      <c r="AS163" s="2">
        <f t="shared" si="101"/>
        <v>0</v>
      </c>
      <c r="AT163">
        <v>1000</v>
      </c>
      <c r="AU163">
        <v>1000</v>
      </c>
      <c r="AV163">
        <v>1000</v>
      </c>
      <c r="AW163">
        <v>9</v>
      </c>
      <c r="AX163">
        <v>1</v>
      </c>
      <c r="AY163" s="1">
        <v>1</v>
      </c>
      <c r="AZ163">
        <v>1</v>
      </c>
      <c r="BA163">
        <v>13500</v>
      </c>
      <c r="BB163">
        <v>21000</v>
      </c>
      <c r="BC163">
        <v>21000</v>
      </c>
      <c r="BD163">
        <v>7</v>
      </c>
      <c r="BE163" t="s">
        <v>5</v>
      </c>
      <c r="BF163">
        <v>22</v>
      </c>
      <c r="BG163">
        <v>5</v>
      </c>
      <c r="BH163">
        <v>60</v>
      </c>
      <c r="BI163">
        <v>2</v>
      </c>
      <c r="BJ163">
        <v>1</v>
      </c>
      <c r="BK163">
        <v>2</v>
      </c>
      <c r="BL163">
        <v>40000</v>
      </c>
      <c r="BM163" t="s">
        <v>4</v>
      </c>
      <c r="BN163">
        <v>0</v>
      </c>
      <c r="BP163">
        <v>2</v>
      </c>
      <c r="BQ163">
        <v>1</v>
      </c>
      <c r="BS163">
        <v>2</v>
      </c>
      <c r="BT163">
        <v>0</v>
      </c>
      <c r="BU163">
        <v>0</v>
      </c>
      <c r="BV163">
        <v>3</v>
      </c>
      <c r="BW163">
        <v>15</v>
      </c>
      <c r="BX163" t="s">
        <v>3</v>
      </c>
      <c r="BY163">
        <v>0</v>
      </c>
      <c r="BZ163" s="6">
        <v>0</v>
      </c>
      <c r="CA163" s="6">
        <v>4</v>
      </c>
      <c r="CB163" s="6">
        <v>15</v>
      </c>
      <c r="CC163" s="6">
        <v>3</v>
      </c>
      <c r="CD163" s="6">
        <v>10</v>
      </c>
      <c r="CE163" s="6">
        <v>2</v>
      </c>
      <c r="CF163" s="6">
        <v>2</v>
      </c>
      <c r="CG163" s="6">
        <v>2</v>
      </c>
      <c r="CH163" s="6">
        <v>2</v>
      </c>
      <c r="CI163" t="s">
        <v>2</v>
      </c>
      <c r="CJ163" t="s">
        <v>1</v>
      </c>
      <c r="CK163">
        <v>0</v>
      </c>
      <c r="CM163">
        <v>0</v>
      </c>
      <c r="CO163">
        <v>1</v>
      </c>
      <c r="CP163">
        <v>1995</v>
      </c>
      <c r="CQ163" t="s">
        <v>0</v>
      </c>
      <c r="CX163">
        <v>1</v>
      </c>
      <c r="CY163">
        <v>1</v>
      </c>
      <c r="CZ163">
        <v>1</v>
      </c>
      <c r="DA163">
        <v>1</v>
      </c>
      <c r="DB163">
        <v>1993</v>
      </c>
      <c r="DC163">
        <v>2</v>
      </c>
      <c r="DD163">
        <v>2</v>
      </c>
      <c r="DE163">
        <v>0</v>
      </c>
      <c r="DF163">
        <v>0</v>
      </c>
      <c r="DG163">
        <v>0</v>
      </c>
      <c r="DI163">
        <f t="shared" si="114"/>
        <v>0</v>
      </c>
      <c r="DJ163">
        <f t="shared" si="103"/>
        <v>0</v>
      </c>
      <c r="DK163">
        <f t="shared" si="104"/>
        <v>0</v>
      </c>
      <c r="DL163">
        <f t="shared" si="105"/>
        <v>0</v>
      </c>
      <c r="DM163">
        <f t="shared" si="106"/>
        <v>0</v>
      </c>
      <c r="DN163">
        <f t="shared" si="115"/>
        <v>0</v>
      </c>
      <c r="DO163">
        <f t="shared" si="108"/>
        <v>0</v>
      </c>
      <c r="DP163">
        <f t="shared" si="109"/>
        <v>0</v>
      </c>
      <c r="DQ163">
        <v>1</v>
      </c>
      <c r="DS163">
        <v>1</v>
      </c>
    </row>
    <row r="164" spans="1:165" x14ac:dyDescent="0.25">
      <c r="FH164">
        <f>SUM(FC2:FC163)</f>
        <v>0</v>
      </c>
    </row>
    <row r="165" spans="1:165" x14ac:dyDescent="0.25">
      <c r="FI165">
        <f>SUM(FD2:FD163)</f>
        <v>0</v>
      </c>
    </row>
    <row r="176" spans="1:165" x14ac:dyDescent="0.25">
      <c r="B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Y176"/>
    </row>
    <row r="177" spans="2:51" x14ac:dyDescent="0.25">
      <c r="B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Y177"/>
    </row>
    <row r="178" spans="2:51" x14ac:dyDescent="0.25">
      <c r="B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Y178"/>
    </row>
    <row r="179" spans="2:51" x14ac:dyDescent="0.25">
      <c r="B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Y179"/>
    </row>
    <row r="180" spans="2:51" x14ac:dyDescent="0.25">
      <c r="B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Y180"/>
    </row>
    <row r="181" spans="2:51" x14ac:dyDescent="0.25">
      <c r="B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Y181"/>
    </row>
    <row r="182" spans="2:51" x14ac:dyDescent="0.25">
      <c r="B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Y182"/>
    </row>
    <row r="183" spans="2:51" x14ac:dyDescent="0.25">
      <c r="B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Y183"/>
    </row>
    <row r="184" spans="2:51" x14ac:dyDescent="0.25">
      <c r="B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Y184"/>
    </row>
    <row r="185" spans="2:51" x14ac:dyDescent="0.25">
      <c r="B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Y185"/>
    </row>
    <row r="186" spans="2:51" x14ac:dyDescent="0.25">
      <c r="B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Y186"/>
    </row>
    <row r="187" spans="2:51" x14ac:dyDescent="0.25">
      <c r="B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Y187"/>
    </row>
    <row r="188" spans="2:51" x14ac:dyDescent="0.25">
      <c r="B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Y188"/>
    </row>
    <row r="189" spans="2:51" x14ac:dyDescent="0.25">
      <c r="B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Y189"/>
    </row>
    <row r="190" spans="2:51" x14ac:dyDescent="0.25">
      <c r="B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Y190"/>
    </row>
    <row r="191" spans="2:51" x14ac:dyDescent="0.25">
      <c r="B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Y191"/>
    </row>
    <row r="192" spans="2:51" x14ac:dyDescent="0.25">
      <c r="B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Y192"/>
    </row>
    <row r="193" spans="2:51" x14ac:dyDescent="0.25">
      <c r="B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Y193"/>
    </row>
    <row r="194" spans="2:51" x14ac:dyDescent="0.25">
      <c r="B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Y194"/>
    </row>
    <row r="195" spans="2:51" x14ac:dyDescent="0.25">
      <c r="B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Y195"/>
    </row>
    <row r="196" spans="2:51" x14ac:dyDescent="0.25">
      <c r="B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Y196"/>
    </row>
    <row r="197" spans="2:51" x14ac:dyDescent="0.25">
      <c r="B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Y197"/>
    </row>
    <row r="198" spans="2:51" x14ac:dyDescent="0.25">
      <c r="B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Y198"/>
    </row>
    <row r="199" spans="2:51" x14ac:dyDescent="0.25">
      <c r="B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Y199"/>
    </row>
    <row r="200" spans="2:51" x14ac:dyDescent="0.25">
      <c r="B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Y200"/>
    </row>
    <row r="201" spans="2:51" x14ac:dyDescent="0.25">
      <c r="B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Y201"/>
    </row>
    <row r="202" spans="2:51" x14ac:dyDescent="0.25">
      <c r="B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Y202"/>
    </row>
    <row r="203" spans="2:51" x14ac:dyDescent="0.25">
      <c r="B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Y203"/>
    </row>
    <row r="204" spans="2:51" x14ac:dyDescent="0.25">
      <c r="B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Y204"/>
    </row>
    <row r="205" spans="2:51" x14ac:dyDescent="0.25">
      <c r="B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Y205"/>
    </row>
    <row r="206" spans="2:51" x14ac:dyDescent="0.25">
      <c r="B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Y206"/>
    </row>
    <row r="207" spans="2:51" x14ac:dyDescent="0.25">
      <c r="B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Y207"/>
    </row>
    <row r="208" spans="2:51" x14ac:dyDescent="0.25">
      <c r="B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Y208"/>
    </row>
    <row r="209" spans="2:51" x14ac:dyDescent="0.25">
      <c r="B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Y209"/>
    </row>
    <row r="210" spans="2:51" x14ac:dyDescent="0.25">
      <c r="B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Y210"/>
    </row>
    <row r="211" spans="2:51" x14ac:dyDescent="0.25">
      <c r="B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Y211"/>
    </row>
    <row r="212" spans="2:51" x14ac:dyDescent="0.25">
      <c r="B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Y212"/>
    </row>
    <row r="213" spans="2:51" x14ac:dyDescent="0.25">
      <c r="B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Y213"/>
    </row>
    <row r="214" spans="2:51" x14ac:dyDescent="0.25">
      <c r="B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Y214"/>
    </row>
    <row r="215" spans="2:51" x14ac:dyDescent="0.25">
      <c r="B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Y215"/>
    </row>
    <row r="216" spans="2:51" x14ac:dyDescent="0.25">
      <c r="B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Y216"/>
    </row>
    <row r="217" spans="2:51" x14ac:dyDescent="0.25">
      <c r="B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Y217"/>
    </row>
    <row r="218" spans="2:51" x14ac:dyDescent="0.25">
      <c r="B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Y218"/>
    </row>
    <row r="219" spans="2:51" x14ac:dyDescent="0.25">
      <c r="B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Y219"/>
    </row>
    <row r="220" spans="2:51" x14ac:dyDescent="0.25">
      <c r="B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Y220"/>
    </row>
    <row r="221" spans="2:51" x14ac:dyDescent="0.25">
      <c r="B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Y221"/>
    </row>
    <row r="222" spans="2:51" x14ac:dyDescent="0.25">
      <c r="B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Y222"/>
    </row>
    <row r="223" spans="2:51" x14ac:dyDescent="0.25">
      <c r="B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Y223"/>
    </row>
    <row r="224" spans="2:51" x14ac:dyDescent="0.25">
      <c r="B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Y224"/>
    </row>
    <row r="225" spans="2:51" x14ac:dyDescent="0.25">
      <c r="B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Y225"/>
    </row>
    <row r="226" spans="2:51" x14ac:dyDescent="0.25">
      <c r="B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Y226"/>
    </row>
    <row r="227" spans="2:51" x14ac:dyDescent="0.25">
      <c r="B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Y227"/>
    </row>
    <row r="228" spans="2:51" x14ac:dyDescent="0.25">
      <c r="B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Y228"/>
    </row>
    <row r="229" spans="2:51" x14ac:dyDescent="0.25">
      <c r="B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Y229"/>
    </row>
    <row r="230" spans="2:51" x14ac:dyDescent="0.25">
      <c r="B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Y230"/>
    </row>
    <row r="231" spans="2:51" x14ac:dyDescent="0.25">
      <c r="B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Y231"/>
    </row>
    <row r="232" spans="2:51" x14ac:dyDescent="0.25">
      <c r="B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Y232"/>
    </row>
    <row r="233" spans="2:51" x14ac:dyDescent="0.25">
      <c r="B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Y233"/>
    </row>
    <row r="234" spans="2:51" x14ac:dyDescent="0.25">
      <c r="B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Y234"/>
    </row>
    <row r="235" spans="2:51" x14ac:dyDescent="0.25">
      <c r="B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Y235"/>
    </row>
    <row r="236" spans="2:51" x14ac:dyDescent="0.25">
      <c r="B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Y236"/>
    </row>
    <row r="237" spans="2:51" x14ac:dyDescent="0.25">
      <c r="B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Y237"/>
    </row>
    <row r="238" spans="2:51" x14ac:dyDescent="0.25">
      <c r="B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Y238"/>
    </row>
    <row r="251" spans="150:163" x14ac:dyDescent="0.25">
      <c r="FG251" s="37"/>
    </row>
    <row r="256" spans="150:163" x14ac:dyDescent="0.25">
      <c r="ET256" s="44"/>
      <c r="EU256" s="44"/>
      <c r="EV256" s="44"/>
      <c r="EW256" s="44"/>
      <c r="EX256" s="44"/>
    </row>
    <row r="257" spans="150:154" x14ac:dyDescent="0.25">
      <c r="ET257" s="44"/>
      <c r="EU257" s="44"/>
      <c r="EV257" s="44"/>
      <c r="EW257" s="44"/>
      <c r="EX257" s="44"/>
    </row>
    <row r="258" spans="150:154" x14ac:dyDescent="0.25">
      <c r="ET258" s="44"/>
      <c r="EU258" s="45"/>
      <c r="EV258" s="45"/>
      <c r="EW258" s="45"/>
      <c r="EX258" s="44"/>
    </row>
    <row r="259" spans="150:154" x14ac:dyDescent="0.25">
      <c r="ET259" s="46"/>
      <c r="EU259" s="47"/>
      <c r="EV259" s="48"/>
      <c r="EW259" s="49"/>
      <c r="EX259" s="50"/>
    </row>
    <row r="260" spans="150:154" x14ac:dyDescent="0.25">
      <c r="ET260" s="46"/>
      <c r="EU260" s="50"/>
      <c r="EV260" s="44"/>
      <c r="EW260" s="46"/>
      <c r="EX260" s="50"/>
    </row>
    <row r="261" spans="150:154" x14ac:dyDescent="0.25">
      <c r="ET261" s="46"/>
      <c r="EU261" s="50"/>
      <c r="EV261" s="44"/>
      <c r="EW261" s="46"/>
      <c r="EX261" s="50"/>
    </row>
    <row r="262" spans="150:154" x14ac:dyDescent="0.25">
      <c r="ET262" s="46"/>
      <c r="EU262" s="50"/>
      <c r="EV262" s="44"/>
      <c r="EW262" s="46"/>
      <c r="EX262" s="50"/>
    </row>
    <row r="263" spans="150:154" x14ac:dyDescent="0.25">
      <c r="ET263" s="46"/>
      <c r="EU263" s="50"/>
      <c r="EV263" s="44"/>
      <c r="EW263" s="46"/>
      <c r="EX263" s="50"/>
    </row>
    <row r="264" spans="150:154" x14ac:dyDescent="0.25">
      <c r="ET264" s="46"/>
      <c r="EU264" s="50"/>
      <c r="EV264" s="44"/>
      <c r="EW264" s="46"/>
      <c r="EX264" s="50"/>
    </row>
    <row r="265" spans="150:154" x14ac:dyDescent="0.25">
      <c r="ET265" s="46"/>
      <c r="EU265" s="51"/>
      <c r="EV265" s="45"/>
      <c r="EW265" s="52"/>
      <c r="EX265" s="50"/>
    </row>
    <row r="266" spans="150:154" x14ac:dyDescent="0.25">
      <c r="ET266" s="44"/>
      <c r="EU266" s="48"/>
      <c r="EV266" s="48"/>
      <c r="EW266" s="48"/>
      <c r="EX266" s="44"/>
    </row>
    <row r="267" spans="150:154" x14ac:dyDescent="0.25">
      <c r="ET267" s="44"/>
      <c r="EU267" s="44"/>
      <c r="EV267" s="44"/>
      <c r="EW267" s="44"/>
      <c r="EX267" s="44"/>
    </row>
    <row r="268" spans="150:154" x14ac:dyDescent="0.25">
      <c r="ET268" s="44"/>
      <c r="EU268" s="44"/>
      <c r="EV268" s="44"/>
      <c r="EW268" s="44"/>
      <c r="EX268" s="44"/>
    </row>
    <row r="269" spans="150:154" x14ac:dyDescent="0.25">
      <c r="ET269" s="44"/>
      <c r="EU269" s="44"/>
      <c r="EV269" s="44"/>
      <c r="EW269" s="44"/>
      <c r="EX269" s="44"/>
    </row>
  </sheetData>
  <dataConsolidate function="min">
    <dataRefs count="1">
      <dataRef ref="DX1:DX1048576" sheet="Blad1" r:id="rId1"/>
    </dataRefs>
  </dataConsolidate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B1" workbookViewId="0">
      <selection activeCell="K4" sqref="K4"/>
    </sheetView>
  </sheetViews>
  <sheetFormatPr defaultRowHeight="15" x14ac:dyDescent="0.25"/>
  <cols>
    <col min="2" max="2" width="10.42578125" bestFit="1" customWidth="1"/>
  </cols>
  <sheetData>
    <row r="1" spans="1:11" x14ac:dyDescent="0.25">
      <c r="A1" t="s">
        <v>570</v>
      </c>
      <c r="B1" t="s">
        <v>569</v>
      </c>
      <c r="C1" t="s">
        <v>568</v>
      </c>
      <c r="D1" t="s">
        <v>567</v>
      </c>
      <c r="E1" t="s">
        <v>566</v>
      </c>
      <c r="F1" t="s">
        <v>565</v>
      </c>
      <c r="G1" t="s">
        <v>564</v>
      </c>
      <c r="H1" t="s">
        <v>563</v>
      </c>
      <c r="I1" t="s">
        <v>562</v>
      </c>
      <c r="J1" t="s">
        <v>561</v>
      </c>
    </row>
    <row r="2" spans="1:11" x14ac:dyDescent="0.25">
      <c r="A2" s="34">
        <v>1</v>
      </c>
      <c r="B2" t="s">
        <v>560</v>
      </c>
      <c r="C2" t="s">
        <v>559</v>
      </c>
      <c r="D2" s="34" t="s">
        <v>558</v>
      </c>
      <c r="E2" s="34">
        <v>5</v>
      </c>
      <c r="F2" s="34">
        <v>1</v>
      </c>
      <c r="G2">
        <v>5</v>
      </c>
      <c r="H2">
        <v>0</v>
      </c>
      <c r="I2">
        <v>3</v>
      </c>
      <c r="J2" s="33">
        <v>268000</v>
      </c>
    </row>
    <row r="3" spans="1:11" x14ac:dyDescent="0.25">
      <c r="A3">
        <v>2</v>
      </c>
      <c r="B3" t="s">
        <v>557</v>
      </c>
      <c r="C3" t="s">
        <v>556</v>
      </c>
      <c r="D3" t="s">
        <v>555</v>
      </c>
      <c r="E3">
        <v>1</v>
      </c>
      <c r="F3">
        <v>2</v>
      </c>
      <c r="G3">
        <v>3</v>
      </c>
      <c r="H3">
        <v>1</v>
      </c>
      <c r="I3">
        <v>4</v>
      </c>
      <c r="J3">
        <v>210000</v>
      </c>
    </row>
    <row r="4" spans="1:11" x14ac:dyDescent="0.25">
      <c r="A4">
        <v>3</v>
      </c>
      <c r="B4" t="s">
        <v>554</v>
      </c>
      <c r="C4" t="s">
        <v>553</v>
      </c>
      <c r="D4" t="s">
        <v>552</v>
      </c>
      <c r="E4">
        <v>3</v>
      </c>
      <c r="F4">
        <v>3</v>
      </c>
      <c r="G4">
        <v>6</v>
      </c>
      <c r="H4">
        <v>1</v>
      </c>
      <c r="I4">
        <v>4</v>
      </c>
      <c r="J4">
        <v>236000</v>
      </c>
      <c r="K4" t="s">
        <v>551</v>
      </c>
    </row>
    <row r="5" spans="1:11" x14ac:dyDescent="0.25">
      <c r="A5">
        <v>4</v>
      </c>
      <c r="B5" t="s">
        <v>550</v>
      </c>
      <c r="C5" t="s">
        <v>549</v>
      </c>
      <c r="D5" t="s">
        <v>548</v>
      </c>
      <c r="E5">
        <v>1</v>
      </c>
      <c r="F5">
        <v>1</v>
      </c>
      <c r="G5">
        <v>6</v>
      </c>
      <c r="H5">
        <v>0</v>
      </c>
      <c r="I5">
        <v>3</v>
      </c>
      <c r="J5">
        <v>263000</v>
      </c>
      <c r="K5" t="s">
        <v>547</v>
      </c>
    </row>
    <row r="6" spans="1:11" x14ac:dyDescent="0.25">
      <c r="A6">
        <v>5</v>
      </c>
      <c r="B6" s="35">
        <v>40463</v>
      </c>
      <c r="C6" s="34" t="s">
        <v>546</v>
      </c>
      <c r="D6" s="34" t="s">
        <v>545</v>
      </c>
      <c r="E6" s="34">
        <v>0</v>
      </c>
      <c r="F6" s="34">
        <v>0</v>
      </c>
      <c r="G6">
        <v>1</v>
      </c>
      <c r="H6">
        <v>1</v>
      </c>
      <c r="I6">
        <v>3</v>
      </c>
      <c r="J6" s="33">
        <f>SUM([1]Entry!AL6:AL25)</f>
        <v>236000</v>
      </c>
      <c r="K6" t="s">
        <v>544</v>
      </c>
    </row>
    <row r="7" spans="1:11" x14ac:dyDescent="0.25">
      <c r="A7">
        <v>6</v>
      </c>
      <c r="B7" s="36" t="s">
        <v>543</v>
      </c>
      <c r="C7" s="34" t="s">
        <v>542</v>
      </c>
      <c r="D7" s="55" t="s">
        <v>541</v>
      </c>
      <c r="E7" s="34">
        <v>1</v>
      </c>
      <c r="F7" s="34">
        <v>1</v>
      </c>
      <c r="G7">
        <v>6</v>
      </c>
      <c r="H7">
        <v>1</v>
      </c>
      <c r="I7">
        <v>1</v>
      </c>
      <c r="J7" s="33">
        <f>SUM([2]Entry!AL7:AL26)</f>
        <v>202000</v>
      </c>
      <c r="K7" t="s">
        <v>540</v>
      </c>
    </row>
    <row r="8" spans="1:11" x14ac:dyDescent="0.25">
      <c r="A8">
        <v>7</v>
      </c>
      <c r="B8" s="34" t="s">
        <v>539</v>
      </c>
      <c r="C8" s="34" t="s">
        <v>538</v>
      </c>
      <c r="D8" s="34" t="s">
        <v>537</v>
      </c>
      <c r="E8" s="34">
        <v>0</v>
      </c>
      <c r="F8" s="34">
        <v>1</v>
      </c>
      <c r="G8">
        <v>5</v>
      </c>
      <c r="H8">
        <v>0</v>
      </c>
      <c r="I8">
        <v>4</v>
      </c>
      <c r="J8">
        <v>242000</v>
      </c>
    </row>
    <row r="13" spans="1:11" x14ac:dyDescent="0.25">
      <c r="C13" s="35"/>
      <c r="D13" s="34"/>
      <c r="E13" s="34"/>
      <c r="F13" s="34"/>
      <c r="G13" s="34"/>
      <c r="K13" s="3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</dc:creator>
  <cp:lastModifiedBy>Leuveld, Koen</cp:lastModifiedBy>
  <dcterms:created xsi:type="dcterms:W3CDTF">2012-03-14T14:27:07Z</dcterms:created>
  <dcterms:modified xsi:type="dcterms:W3CDTF">2015-06-22T16:16:59Z</dcterms:modified>
</cp:coreProperties>
</file>