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onor\Desktop\4 семестр\МОР\мат постановки\"/>
    </mc:Choice>
  </mc:AlternateContent>
  <xr:revisionPtr revIDLastSave="0" documentId="13_ncr:1_{7252D7A7-F962-4B96-B9DC-0E389E790ABE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Задача 1" sheetId="1" r:id="rId1"/>
    <sheet name="Задача 2" sheetId="3" r:id="rId2"/>
    <sheet name="Задача 3" sheetId="5" r:id="rId3"/>
    <sheet name="Задача 4" sheetId="4" r:id="rId4"/>
  </sheets>
  <definedNames>
    <definedName name="solver_adj" localSheetId="0" hidden="1">'Задача 1'!$B$10:$D$10</definedName>
    <definedName name="solver_adj" localSheetId="1" hidden="1">'Задача 2'!$B$5:$B$7</definedName>
    <definedName name="solver_adj" localSheetId="2" hidden="1">'Задача 3'!$B$14:$D$17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0" localSheetId="1" hidden="1">'Задача 2'!#REF!</definedName>
    <definedName name="solver_lhs1" localSheetId="0" hidden="1">'Задача 1'!$D$10</definedName>
    <definedName name="solver_lhs1" localSheetId="1" hidden="1">'Задача 2'!$B$8</definedName>
    <definedName name="solver_lhs1" localSheetId="2" hidden="1">'Задача 3'!$B$14:$D$17</definedName>
    <definedName name="solver_lhs1" localSheetId="3" hidden="1">'Задача 4'!#REF!</definedName>
    <definedName name="solver_lhs2" localSheetId="0" hidden="1">'Задача 1'!$E$5:$E$8</definedName>
    <definedName name="solver_lhs2" localSheetId="1" hidden="1">'Задача 2'!$C$8</definedName>
    <definedName name="solver_lhs2" localSheetId="2" hidden="1">'Задача 3'!$B$14:$D$17</definedName>
    <definedName name="solver_lhs2" localSheetId="3" hidden="1">'Задача 4'!#REF!</definedName>
    <definedName name="solver_lhs3" localSheetId="0" hidden="1">'Задача 1'!#REF!</definedName>
    <definedName name="solver_lhs3" localSheetId="1" hidden="1">'Задача 2'!$D$8</definedName>
    <definedName name="solver_lhs3" localSheetId="2" hidden="1">'Задача 3'!$B$18:$D$18</definedName>
    <definedName name="solver_lhs3" localSheetId="3" hidden="1">'Задача 4'!#REF!</definedName>
    <definedName name="solver_lhs4" localSheetId="0" hidden="1">'Задача 1'!#REF!</definedName>
    <definedName name="solver_lhs4" localSheetId="1" hidden="1">'Задача 2'!$E$8</definedName>
    <definedName name="solver_lhs4" localSheetId="2" hidden="1">'Задача 3'!$E$14:$E$17</definedName>
    <definedName name="solver_lhs4" localSheetId="3" hidden="1">'Задача 4'!#REF!</definedName>
    <definedName name="solver_lhs5" localSheetId="0" hidden="1">'Задача 1'!#REF!</definedName>
    <definedName name="solver_lhs5" localSheetId="1" hidden="1">'Задача 2'!#REF!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2</definedName>
    <definedName name="solver_num" localSheetId="1" hidden="1">4</definedName>
    <definedName name="solver_num" localSheetId="2" hidden="1">4</definedName>
    <definedName name="solver_num" localSheetId="3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'Задача 1'!$E$9</definedName>
    <definedName name="solver_opt" localSheetId="1" hidden="1">'Задача 2'!$F$8</definedName>
    <definedName name="solver_opt" localSheetId="2" hidden="1">'Задача 3'!$E$19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2</definedName>
    <definedName name="solver_rel0" localSheetId="1" hidden="1">3</definedName>
    <definedName name="solver_rel1" localSheetId="0" hidden="1">3</definedName>
    <definedName name="solver_rel1" localSheetId="1" hidden="1">2</definedName>
    <definedName name="solver_rel1" localSheetId="2" hidden="1">4</definedName>
    <definedName name="solver_rel1" localSheetId="3" hidden="1">3</definedName>
    <definedName name="solver_rel2" localSheetId="0" hidden="1">1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3" localSheetId="0" hidden="1">1</definedName>
    <definedName name="solver_rel3" localSheetId="1" hidden="1">3</definedName>
    <definedName name="solver_rel3" localSheetId="2" hidden="1">3</definedName>
    <definedName name="solver_rel3" localSheetId="3" hidden="1">1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4" localSheetId="3" hidden="1">2</definedName>
    <definedName name="solver_rel5" localSheetId="0" hidden="1">1</definedName>
    <definedName name="solver_rel5" localSheetId="1" hidden="1">3</definedName>
    <definedName name="solver_rhs0" localSheetId="1" hidden="1">'Задача 2'!#REF!</definedName>
    <definedName name="solver_rhs1" localSheetId="0" hidden="1">1000</definedName>
    <definedName name="solver_rhs1" localSheetId="1" hidden="1">'Задача 2'!$B$9</definedName>
    <definedName name="solver_rhs1" localSheetId="2" hidden="1">"целое"</definedName>
    <definedName name="solver_rhs1" localSheetId="3" hidden="1">'Задача 4'!#REF!</definedName>
    <definedName name="solver_rhs2" localSheetId="0" hidden="1">'Задача 1'!$F$5:$F$8</definedName>
    <definedName name="solver_rhs2" localSheetId="1" hidden="1">'Задача 2'!$C$9</definedName>
    <definedName name="solver_rhs2" localSheetId="2" hidden="1">0</definedName>
    <definedName name="solver_rhs2" localSheetId="3" hidden="1">'Задача 4'!#REF!</definedName>
    <definedName name="solver_rhs3" localSheetId="0" hidden="1">'Задача 1'!$F$5:$F$8</definedName>
    <definedName name="solver_rhs3" localSheetId="1" hidden="1">'Задача 2'!$D$9</definedName>
    <definedName name="solver_rhs3" localSheetId="2" hidden="1">'Задача 3'!$B$9:$D$9</definedName>
    <definedName name="solver_rhs3" localSheetId="3" hidden="1">'Задача 4'!$B$6:$B$8</definedName>
    <definedName name="solver_rhs4" localSheetId="0" hidden="1">'Задача 1'!$F$5:$F$8</definedName>
    <definedName name="solver_rhs4" localSheetId="1" hidden="1">'Задача 2'!$E$9</definedName>
    <definedName name="solver_rhs4" localSheetId="2" hidden="1">'Задача 3'!$E$5:$E$8</definedName>
    <definedName name="solver_rhs4" localSheetId="3" hidden="1">'Задача 4'!$B$6:$B$8</definedName>
    <definedName name="solver_rhs5" localSheetId="0" hidden="1">'Задача 1'!$F$5:$F$8</definedName>
    <definedName name="solver_rhs5" localSheetId="1" hidden="1">'Задача 2'!#REF!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</definedName>
    <definedName name="solver_tol" localSheetId="3" hidden="1">0.01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5" l="1"/>
  <c r="E19" i="5"/>
  <c r="B18" i="5"/>
  <c r="C18" i="5"/>
  <c r="D18" i="5"/>
  <c r="E16" i="5"/>
  <c r="E17" i="5"/>
  <c r="E14" i="5"/>
  <c r="E9" i="3"/>
  <c r="D9" i="3"/>
  <c r="C9" i="3"/>
  <c r="F8" i="3"/>
  <c r="E8" i="3"/>
  <c r="D8" i="3"/>
  <c r="C8" i="3"/>
  <c r="B9" i="3"/>
  <c r="B8" i="3"/>
  <c r="E9" i="1"/>
  <c r="E6" i="1"/>
  <c r="E7" i="1"/>
  <c r="E8" i="1"/>
  <c r="E5" i="1"/>
</calcChain>
</file>

<file path=xl/sharedStrings.xml><?xml version="1.0" encoding="utf-8"?>
<sst xmlns="http://schemas.openxmlformats.org/spreadsheetml/2006/main" count="76" uniqueCount="63">
  <si>
    <t>Вид сырья</t>
  </si>
  <si>
    <t>Общее количество сырья (т)</t>
  </si>
  <si>
    <t>A</t>
  </si>
  <si>
    <t>B</t>
  </si>
  <si>
    <t>C</t>
  </si>
  <si>
    <t>Сахарный песок</t>
  </si>
  <si>
    <t>Патока</t>
  </si>
  <si>
    <t>Фруктовое пюре</t>
  </si>
  <si>
    <t>-</t>
  </si>
  <si>
    <t>Орехи</t>
  </si>
  <si>
    <t>Прибыль от реализации
1 т продукции (тыс. руб.)</t>
  </si>
  <si>
    <t>Нормы расхода сырья (т) на
1 т карамели</t>
  </si>
  <si>
    <t>Ингредиент</t>
  </si>
  <si>
    <t>Содержание питательных веществ (кг/ингредиента)</t>
  </si>
  <si>
    <t>Стоимость (руб./кг)</t>
  </si>
  <si>
    <t>Кальций</t>
  </si>
  <si>
    <t>Белок</t>
  </si>
  <si>
    <t>Клетчатка</t>
  </si>
  <si>
    <t>Известняк</t>
  </si>
  <si>
    <t>Зерно</t>
  </si>
  <si>
    <t>Соевые бобы</t>
  </si>
  <si>
    <t>Распределить самолеты трех типов между двумя авиалиниями таким образом, чтобы при минимальных суммарных эксплуатационных расходах перевезти по каждой не менее 300 и 200 единиц груза соответственно.</t>
  </si>
  <si>
    <t>тип 1</t>
  </si>
  <si>
    <t>тип 2</t>
  </si>
  <si>
    <t>тип 3</t>
  </si>
  <si>
    <t>авиалиния 1</t>
  </si>
  <si>
    <t>авиалиния 2</t>
  </si>
  <si>
    <t>Тип станка</t>
  </si>
  <si>
    <t>Количество станков (шт.)</t>
  </si>
  <si>
    <t>I</t>
  </si>
  <si>
    <t>II</t>
  </si>
  <si>
    <t>III</t>
  </si>
  <si>
    <t>Тип ткани</t>
  </si>
  <si>
    <t>План выпуска (тыс. м)</t>
  </si>
  <si>
    <t>Стоимость продукции (у.е./тыс. м)</t>
  </si>
  <si>
    <t>Ткацкая фабрика располагает станками четырех типов. Количество станков каждого типа указано в таблице. В соответствии с планом должно выпускаться не менее указанного объема тканей каждого из трех типов. Также в таблице указана производительность станков для каждого типа ткани (в тыс. м/месяц) и стоимость готовой продукции. Необходимо составить план производства, максимизирующий прибыль.</t>
  </si>
  <si>
    <t>Бройлерное хозяйство птицеводческой фермы насчитывает 20 000 цыплят, которые выращиваются до 8-недельного возраста и после соответствующей обработки поступают в продажу. Недельный расход корма в среднем (за 8 недель) составляет 500 г на цыпленка.
Для того, чтобы цыплята достигли к 8-й неделе необходимого веса, кормовой рацион должен удовлетворять определённым требованиям по питательности. Этим требованиям могут соответствовать смеси различных ингредиентов.
В таблице приведены данные, характеризующие содержание (по весу) питательных веществ в каждом из ингредиентов и удельную стоимость каждого ингредиента. Смесь должна содержать:
не менее 0.8% кальция (от общего веса смеси)
не менее 22% белка  (от общего веса смеси)
не более 5% клетчатки (от общего веса смеси )
Требуется определить количество (в кг) каждого из трёх ингредиентов, образующих смесь минимальной стоимости, при соблюдении требований к общему расходу кормовой смеси и её питательности.</t>
  </si>
  <si>
    <t>Груз</t>
  </si>
  <si>
    <t>Расходы</t>
  </si>
  <si>
    <t>Тип самолетов</t>
  </si>
  <si>
    <t>Кол-во самолетов</t>
  </si>
  <si>
    <t>Кондитерская фабрика для производства трех видов карамели A, B и C использует четыре вида основного сырья: сахарный песок, патоку, фруктовое пюре и орехи. Нормы расхода сырья каждого вида на производство 1 т карамели данного вида приведены в таблице. В ней же указано общее количество сырья каждого вида, которое может быть использовано фабрикой, а также приведена прибыль от реализации 1 т карамели данного вида. Требуется составить план производства, максимизирующий прибыль от продажи карамели.</t>
  </si>
  <si>
    <t>Здесь переменные - объем производства каждого вида карамели !</t>
  </si>
  <si>
    <t>X1 - к-во известняка в смеси (в кг)</t>
  </si>
  <si>
    <t>X2 - к-во зерна в смеси (в кг)</t>
  </si>
  <si>
    <t>X3 - к-во бобов в смеси (в кг)</t>
  </si>
  <si>
    <t xml:space="preserve">целевая функция </t>
  </si>
  <si>
    <t>0,4 х1 + 0,15 х2 + 0,4 х3</t>
  </si>
  <si>
    <t>ограничения</t>
  </si>
  <si>
    <t>х1 + х2 + х3 = 80 000</t>
  </si>
  <si>
    <t>(* тк 8 недель и 0,5 кг в неделю на одного, цыплят 20 000)</t>
  </si>
  <si>
    <t>0,38 х1 + 0,001 х2 + 0.002 х3 &gt;=8% * 80 000</t>
  </si>
  <si>
    <t>0.02 x</t>
  </si>
  <si>
    <t>x1 &gt;=0</t>
  </si>
  <si>
    <t>x2&gt;=0</t>
  </si>
  <si>
    <t>ПРАВЫЕ ЧАСТИ</t>
  </si>
  <si>
    <t>ЛЕВЫЕ ЧАСТИ</t>
  </si>
  <si>
    <t xml:space="preserve">Aij - производительность станков типа i по ткани j </t>
  </si>
  <si>
    <t>Хij - к-во станков типа i, производящих ткань типа j  i = 1…4, j = 1…3</t>
  </si>
  <si>
    <t>Pj - план выпуска ткани j j =1…3</t>
  </si>
  <si>
    <t>Cj - стоимость ткани j</t>
  </si>
  <si>
    <t>∑CijAijXij -&gt; max</t>
  </si>
  <si>
    <t>ВЫПУСК (тыс. 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</si>
</sst>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 Light"/>
      <family val="2"/>
      <charset val="204"/>
      <scheme val="major"/>
    </font>
    <font>
      <sz val="11"/>
      <color rgb="FF000000"/>
      <name val="Calibri Light"/>
      <family val="2"/>
      <charset val="204"/>
      <scheme val="major"/>
    </font>
    <font>
      <sz val="11"/>
      <color rgb="FF000000"/>
      <name val="Calibri Light"/>
      <family val="2"/>
      <charset val="204"/>
    </font>
    <font>
      <sz val="11"/>
      <color rgb="FF333333"/>
      <name val="Calibri Light"/>
      <family val="2"/>
      <charset val="204"/>
      <scheme val="major"/>
    </font>
    <font>
      <i/>
      <sz val="11"/>
      <color theme="1"/>
      <name val="Calibri Light"/>
      <family val="2"/>
      <charset val="204"/>
      <scheme val="major"/>
    </font>
    <font>
      <sz val="11"/>
      <color theme="1"/>
      <name val="Aptos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readingOrder="1"/>
    </xf>
    <xf numFmtId="0" fontId="3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 readingOrder="1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center" wrapText="1"/>
    </xf>
    <xf numFmtId="0" fontId="4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2" borderId="0" xfId="0" applyFont="1" applyFill="1"/>
    <xf numFmtId="0" fontId="6" fillId="2" borderId="0" xfId="0" applyFont="1" applyFill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6" fillId="2" borderId="10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4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 readingOrder="1"/>
    </xf>
    <xf numFmtId="0" fontId="2" fillId="2" borderId="3" xfId="0" applyFont="1" applyFill="1" applyBorder="1" applyAlignment="1">
      <alignment horizontal="left" vertical="center" wrapText="1" readingOrder="1"/>
    </xf>
    <xf numFmtId="0" fontId="2" fillId="2" borderId="6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zoomScale="123" zoomScaleNormal="100" workbookViewId="0">
      <selection activeCell="F12" sqref="F12"/>
    </sheetView>
  </sheetViews>
  <sheetFormatPr defaultColWidth="8.77734375" defaultRowHeight="14.4" x14ac:dyDescent="0.3"/>
  <cols>
    <col min="1" max="1" width="25.5546875" style="7" customWidth="1"/>
    <col min="2" max="5" width="10.6640625" style="7" customWidth="1"/>
    <col min="6" max="6" width="18.44140625" style="7" customWidth="1"/>
    <col min="7" max="9" width="8.77734375" style="7"/>
    <col min="10" max="10" width="38.109375" style="7" customWidth="1"/>
    <col min="11" max="16384" width="8.77734375" style="7"/>
  </cols>
  <sheetData>
    <row r="1" spans="1:10" ht="86.55" customHeight="1" x14ac:dyDescent="0.3">
      <c r="A1" s="37" t="s">
        <v>41</v>
      </c>
      <c r="B1" s="37"/>
      <c r="C1" s="37"/>
      <c r="D1" s="37"/>
      <c r="E1" s="37"/>
      <c r="F1" s="37"/>
      <c r="G1" s="37"/>
      <c r="H1" s="37"/>
      <c r="I1" s="37"/>
    </row>
    <row r="2" spans="1:10" x14ac:dyDescent="0.3">
      <c r="A2" s="8"/>
    </row>
    <row r="3" spans="1:10" ht="34.049999999999997" customHeight="1" x14ac:dyDescent="0.3">
      <c r="A3" s="38" t="s">
        <v>0</v>
      </c>
      <c r="B3" s="38" t="s">
        <v>11</v>
      </c>
      <c r="C3" s="38"/>
      <c r="D3" s="38"/>
      <c r="E3" s="9"/>
      <c r="F3" s="38" t="s">
        <v>1</v>
      </c>
      <c r="J3" s="11" t="s">
        <v>42</v>
      </c>
    </row>
    <row r="4" spans="1:10" x14ac:dyDescent="0.3">
      <c r="A4" s="38"/>
      <c r="B4" s="9" t="s">
        <v>2</v>
      </c>
      <c r="C4" s="9" t="s">
        <v>3</v>
      </c>
      <c r="D4" s="9" t="s">
        <v>4</v>
      </c>
      <c r="E4" s="9"/>
      <c r="F4" s="38"/>
    </row>
    <row r="5" spans="1:10" x14ac:dyDescent="0.3">
      <c r="A5" s="9" t="s">
        <v>5</v>
      </c>
      <c r="B5" s="9">
        <v>0.8</v>
      </c>
      <c r="C5" s="9">
        <v>0.5</v>
      </c>
      <c r="D5" s="9">
        <v>0.6</v>
      </c>
      <c r="E5" s="15">
        <f>SUMPRODUCT(B5:D5,B$10:D$10)</f>
        <v>800.00000000000011</v>
      </c>
      <c r="F5" s="9">
        <v>800</v>
      </c>
    </row>
    <row r="6" spans="1:10" x14ac:dyDescent="0.3">
      <c r="A6" s="9" t="s">
        <v>6</v>
      </c>
      <c r="B6" s="9">
        <v>0.4</v>
      </c>
      <c r="C6" s="9">
        <v>0.4</v>
      </c>
      <c r="D6" s="9">
        <v>0.3</v>
      </c>
      <c r="E6" s="15">
        <f t="shared" ref="E6:E9" si="0">SUMPRODUCT(B6:D6,B$10:D$10)</f>
        <v>430.00000000000006</v>
      </c>
      <c r="F6" s="9">
        <v>600</v>
      </c>
    </row>
    <row r="7" spans="1:10" x14ac:dyDescent="0.3">
      <c r="A7" s="9" t="s">
        <v>7</v>
      </c>
      <c r="B7" s="9" t="s">
        <v>8</v>
      </c>
      <c r="C7" s="9">
        <v>0.1</v>
      </c>
      <c r="D7" s="9">
        <v>0.1</v>
      </c>
      <c r="E7" s="15">
        <f t="shared" si="0"/>
        <v>120</v>
      </c>
      <c r="F7" s="9">
        <v>120</v>
      </c>
    </row>
    <row r="8" spans="1:10" x14ac:dyDescent="0.3">
      <c r="A8" s="9" t="s">
        <v>9</v>
      </c>
      <c r="B8" s="9">
        <v>0.1</v>
      </c>
      <c r="C8" s="9" t="s">
        <v>8</v>
      </c>
      <c r="D8" s="9">
        <v>0.2</v>
      </c>
      <c r="E8" s="15">
        <f t="shared" si="0"/>
        <v>212.5</v>
      </c>
      <c r="F8" s="9">
        <v>300</v>
      </c>
    </row>
    <row r="9" spans="1:10" ht="32.549999999999997" customHeight="1" x14ac:dyDescent="0.3">
      <c r="A9" s="9" t="s">
        <v>10</v>
      </c>
      <c r="B9" s="9">
        <v>108</v>
      </c>
      <c r="C9" s="9">
        <v>112</v>
      </c>
      <c r="D9" s="9">
        <v>126</v>
      </c>
      <c r="E9" s="12">
        <f t="shared" si="0"/>
        <v>161900</v>
      </c>
      <c r="F9" s="9"/>
    </row>
    <row r="10" spans="1:10" x14ac:dyDescent="0.3">
      <c r="A10" s="10"/>
      <c r="B10" s="13">
        <v>125.00000000000014</v>
      </c>
      <c r="C10" s="13">
        <v>200</v>
      </c>
      <c r="D10" s="13">
        <v>1000</v>
      </c>
      <c r="E10" s="14"/>
      <c r="F10" s="10"/>
    </row>
  </sheetData>
  <mergeCells count="4">
    <mergeCell ref="A1:I1"/>
    <mergeCell ref="A3:A4"/>
    <mergeCell ref="B3:D3"/>
    <mergeCell ref="F3:F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>
      <selection activeCell="D7" sqref="D7"/>
    </sheetView>
  </sheetViews>
  <sheetFormatPr defaultColWidth="8.77734375" defaultRowHeight="14.4" x14ac:dyDescent="0.3"/>
  <cols>
    <col min="1" max="1" width="37" style="7" bestFit="1" customWidth="1"/>
    <col min="2" max="2" width="20.6640625" style="7" customWidth="1"/>
    <col min="3" max="3" width="24.21875" style="7" customWidth="1"/>
    <col min="4" max="4" width="17.33203125" style="7" customWidth="1"/>
    <col min="5" max="5" width="12.44140625" style="7" customWidth="1"/>
    <col min="6" max="6" width="23.33203125" style="7" customWidth="1"/>
    <col min="7" max="16384" width="8.77734375" style="7"/>
  </cols>
  <sheetData>
    <row r="1" spans="1:9" ht="179.55" customHeight="1" x14ac:dyDescent="0.3">
      <c r="A1" s="40" t="s">
        <v>36</v>
      </c>
      <c r="B1" s="41"/>
      <c r="C1" s="41"/>
      <c r="D1" s="41"/>
      <c r="E1" s="41"/>
      <c r="F1" s="41"/>
      <c r="G1" s="41"/>
      <c r="H1" s="41"/>
      <c r="I1" s="42"/>
    </row>
    <row r="2" spans="1:9" x14ac:dyDescent="0.3">
      <c r="A2" s="8"/>
      <c r="B2" s="8"/>
    </row>
    <row r="3" spans="1:9" ht="34.049999999999997" customHeight="1" x14ac:dyDescent="0.3">
      <c r="A3" s="39" t="s">
        <v>12</v>
      </c>
      <c r="B3" s="6"/>
      <c r="C3" s="39" t="s">
        <v>13</v>
      </c>
      <c r="D3" s="39"/>
      <c r="E3" s="39"/>
      <c r="F3" s="39" t="s">
        <v>14</v>
      </c>
    </row>
    <row r="4" spans="1:9" x14ac:dyDescent="0.3">
      <c r="A4" s="39"/>
      <c r="B4" s="6"/>
      <c r="C4" s="6" t="s">
        <v>15</v>
      </c>
      <c r="D4" s="6" t="s">
        <v>16</v>
      </c>
      <c r="E4" s="6" t="s">
        <v>17</v>
      </c>
      <c r="F4" s="39"/>
    </row>
    <row r="5" spans="1:9" x14ac:dyDescent="0.3">
      <c r="A5" s="6" t="s">
        <v>18</v>
      </c>
      <c r="B5" s="17">
        <v>44800.000000000007</v>
      </c>
      <c r="C5" s="6">
        <v>0.38</v>
      </c>
      <c r="D5" s="6" t="s">
        <v>8</v>
      </c>
      <c r="E5" s="6" t="s">
        <v>8</v>
      </c>
      <c r="F5" s="6">
        <v>0.04</v>
      </c>
    </row>
    <row r="6" spans="1:9" x14ac:dyDescent="0.3">
      <c r="A6" s="6" t="s">
        <v>19</v>
      </c>
      <c r="B6" s="17">
        <v>0</v>
      </c>
      <c r="C6" s="6">
        <v>1E-3</v>
      </c>
      <c r="D6" s="6">
        <v>0.09</v>
      </c>
      <c r="E6" s="6">
        <v>0.02</v>
      </c>
      <c r="F6" s="6">
        <v>0.15</v>
      </c>
    </row>
    <row r="7" spans="1:9" x14ac:dyDescent="0.3">
      <c r="A7" s="6" t="s">
        <v>20</v>
      </c>
      <c r="B7" s="17">
        <v>35200</v>
      </c>
      <c r="C7" s="6">
        <v>2E-3</v>
      </c>
      <c r="D7" s="6">
        <v>0.5</v>
      </c>
      <c r="E7" s="6">
        <v>0.08</v>
      </c>
      <c r="F7" s="6">
        <v>0.4</v>
      </c>
    </row>
    <row r="8" spans="1:9" x14ac:dyDescent="0.3">
      <c r="A8" s="6" t="s">
        <v>56</v>
      </c>
      <c r="B8" s="19">
        <f xml:space="preserve"> SUM(B5:B7)</f>
        <v>80000</v>
      </c>
      <c r="C8" s="20">
        <f>C5*$B$5 + C6*$B$6+C7*$B$7</f>
        <v>17094.400000000005</v>
      </c>
      <c r="D8" s="20">
        <f xml:space="preserve"> D6*$B$6+D7*$B$7</f>
        <v>17600</v>
      </c>
      <c r="E8" s="20">
        <f>E6*$B$6+E7*$B$7</f>
        <v>2816</v>
      </c>
      <c r="F8" s="21">
        <f>SUMPRODUCT(F5:F7,B5:B7)</f>
        <v>15872</v>
      </c>
    </row>
    <row r="9" spans="1:9" x14ac:dyDescent="0.3">
      <c r="A9" s="18" t="s">
        <v>55</v>
      </c>
      <c r="B9" s="10">
        <f>0.5*8*20000</f>
        <v>80000</v>
      </c>
      <c r="C9" s="10">
        <f>0.8%*B9</f>
        <v>640</v>
      </c>
      <c r="D9" s="10">
        <f>22%*B9</f>
        <v>17600</v>
      </c>
      <c r="E9" s="10">
        <f>B9*5%</f>
        <v>4000</v>
      </c>
      <c r="F9" s="10"/>
    </row>
    <row r="10" spans="1:9" x14ac:dyDescent="0.3">
      <c r="A10" s="7" t="s">
        <v>43</v>
      </c>
    </row>
    <row r="11" spans="1:9" x14ac:dyDescent="0.3">
      <c r="A11" s="7" t="s">
        <v>44</v>
      </c>
    </row>
    <row r="12" spans="1:9" x14ac:dyDescent="0.3">
      <c r="A12" s="7" t="s">
        <v>45</v>
      </c>
    </row>
    <row r="13" spans="1:9" x14ac:dyDescent="0.3">
      <c r="A13" s="7" t="s">
        <v>46</v>
      </c>
    </row>
    <row r="14" spans="1:9" x14ac:dyDescent="0.3">
      <c r="A14" s="7" t="s">
        <v>47</v>
      </c>
    </row>
    <row r="15" spans="1:9" x14ac:dyDescent="0.3">
      <c r="A15" s="7" t="s">
        <v>48</v>
      </c>
    </row>
    <row r="16" spans="1:9" ht="43.2" x14ac:dyDescent="0.3">
      <c r="A16" s="7" t="s">
        <v>49</v>
      </c>
      <c r="B16" s="16" t="s">
        <v>50</v>
      </c>
    </row>
    <row r="17" spans="1:1" x14ac:dyDescent="0.3">
      <c r="A17" s="7" t="s">
        <v>51</v>
      </c>
    </row>
    <row r="18" spans="1:1" x14ac:dyDescent="0.3">
      <c r="A18" s="7" t="s">
        <v>52</v>
      </c>
    </row>
    <row r="19" spans="1:1" x14ac:dyDescent="0.3">
      <c r="A19" s="7" t="s">
        <v>53</v>
      </c>
    </row>
    <row r="20" spans="1:1" x14ac:dyDescent="0.3">
      <c r="A20" s="7" t="s">
        <v>54</v>
      </c>
    </row>
  </sheetData>
  <mergeCells count="4">
    <mergeCell ref="A3:A4"/>
    <mergeCell ref="C3:E3"/>
    <mergeCell ref="F3:F4"/>
    <mergeCell ref="A1:I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9"/>
  <sheetViews>
    <sheetView tabSelected="1" workbookViewId="0">
      <selection activeCell="E16" sqref="E16"/>
    </sheetView>
  </sheetViews>
  <sheetFormatPr defaultColWidth="8.77734375" defaultRowHeight="14.4" x14ac:dyDescent="0.3"/>
  <cols>
    <col min="1" max="1" width="30.77734375" style="1" bestFit="1" customWidth="1"/>
    <col min="2" max="3" width="10.6640625" style="1" customWidth="1"/>
    <col min="4" max="4" width="12.44140625" style="1" customWidth="1"/>
    <col min="5" max="5" width="18.109375" style="1" customWidth="1"/>
    <col min="6" max="9" width="8.77734375" style="1"/>
    <col min="10" max="10" width="17.33203125" style="1" bestFit="1" customWidth="1"/>
    <col min="11" max="16384" width="8.77734375" style="1"/>
  </cols>
  <sheetData>
    <row r="1" spans="1:13" ht="81" customHeight="1" x14ac:dyDescent="0.3">
      <c r="A1" s="37" t="s">
        <v>35</v>
      </c>
      <c r="B1" s="37"/>
      <c r="C1" s="37"/>
      <c r="D1" s="37"/>
      <c r="E1" s="37"/>
      <c r="F1" s="37"/>
      <c r="G1" s="37"/>
      <c r="H1" s="37"/>
      <c r="I1" s="37"/>
    </row>
    <row r="2" spans="1:13" x14ac:dyDescent="0.3">
      <c r="A2" s="2"/>
    </row>
    <row r="3" spans="1:13" ht="28.05" customHeight="1" x14ac:dyDescent="0.3">
      <c r="A3" s="43" t="s">
        <v>27</v>
      </c>
      <c r="B3" s="43" t="s">
        <v>32</v>
      </c>
      <c r="C3" s="43"/>
      <c r="D3" s="43"/>
      <c r="E3" s="43" t="s">
        <v>28</v>
      </c>
      <c r="H3" s="26" t="s">
        <v>58</v>
      </c>
      <c r="I3" s="27"/>
      <c r="J3" s="27"/>
      <c r="K3" s="27"/>
      <c r="L3" s="27"/>
      <c r="M3" s="28"/>
    </row>
    <row r="4" spans="1:13" x14ac:dyDescent="0.3">
      <c r="A4" s="43"/>
      <c r="B4" s="3" t="s">
        <v>29</v>
      </c>
      <c r="C4" s="3" t="s">
        <v>30</v>
      </c>
      <c r="D4" s="3" t="s">
        <v>31</v>
      </c>
      <c r="E4" s="43"/>
      <c r="H4" s="29" t="s">
        <v>57</v>
      </c>
      <c r="I4" s="24"/>
      <c r="J4" s="24"/>
      <c r="K4" s="24"/>
      <c r="L4" s="24"/>
      <c r="M4" s="30"/>
    </row>
    <row r="5" spans="1:13" x14ac:dyDescent="0.3">
      <c r="A5" s="3">
        <v>1</v>
      </c>
      <c r="B5" s="3">
        <v>25</v>
      </c>
      <c r="C5" s="3">
        <v>16</v>
      </c>
      <c r="D5" s="3">
        <v>8</v>
      </c>
      <c r="E5" s="3">
        <v>12</v>
      </c>
      <c r="H5" s="29" t="s">
        <v>59</v>
      </c>
      <c r="I5" s="24"/>
      <c r="J5" s="24"/>
      <c r="K5" s="24"/>
      <c r="L5" s="24"/>
      <c r="M5" s="30"/>
    </row>
    <row r="6" spans="1:13" x14ac:dyDescent="0.3">
      <c r="A6" s="3">
        <v>2</v>
      </c>
      <c r="B6" s="3">
        <v>22</v>
      </c>
      <c r="C6" s="3">
        <v>10</v>
      </c>
      <c r="D6" s="3">
        <v>10</v>
      </c>
      <c r="E6" s="3">
        <v>8</v>
      </c>
      <c r="H6" s="29" t="s">
        <v>60</v>
      </c>
      <c r="I6" s="24"/>
      <c r="J6" s="24"/>
      <c r="K6" s="24"/>
      <c r="L6" s="24"/>
      <c r="M6" s="30"/>
    </row>
    <row r="7" spans="1:13" x14ac:dyDescent="0.3">
      <c r="A7" s="3">
        <v>3</v>
      </c>
      <c r="B7" s="3" t="s">
        <v>8</v>
      </c>
      <c r="C7" s="3">
        <v>19</v>
      </c>
      <c r="D7" s="3">
        <v>6</v>
      </c>
      <c r="E7" s="3">
        <v>5</v>
      </c>
      <c r="H7" s="29"/>
      <c r="I7" s="24"/>
      <c r="J7" s="24"/>
      <c r="K7" s="24"/>
      <c r="L7" s="24"/>
      <c r="M7" s="30"/>
    </row>
    <row r="8" spans="1:13" x14ac:dyDescent="0.3">
      <c r="A8" s="4">
        <v>4</v>
      </c>
      <c r="B8" s="4">
        <v>28</v>
      </c>
      <c r="C8" s="4">
        <v>12</v>
      </c>
      <c r="D8" s="4">
        <v>9</v>
      </c>
      <c r="E8" s="4">
        <v>6</v>
      </c>
      <c r="H8" s="31" t="s">
        <v>61</v>
      </c>
      <c r="I8" s="24"/>
      <c r="J8" s="24"/>
      <c r="K8" s="25"/>
      <c r="L8" s="24"/>
      <c r="M8" s="30"/>
    </row>
    <row r="9" spans="1:13" x14ac:dyDescent="0.3">
      <c r="A9" s="4" t="s">
        <v>33</v>
      </c>
      <c r="B9" s="4">
        <v>200</v>
      </c>
      <c r="C9" s="4">
        <v>100</v>
      </c>
      <c r="D9" s="4">
        <v>150</v>
      </c>
      <c r="E9" s="4"/>
      <c r="H9" s="29"/>
      <c r="I9" s="24"/>
      <c r="J9" s="24"/>
      <c r="K9" s="24"/>
      <c r="L9" s="24"/>
      <c r="M9" s="30"/>
    </row>
    <row r="10" spans="1:13" x14ac:dyDescent="0.3">
      <c r="A10" s="4" t="s">
        <v>34</v>
      </c>
      <c r="B10" s="4">
        <v>40</v>
      </c>
      <c r="C10" s="4">
        <v>30</v>
      </c>
      <c r="D10" s="4">
        <v>50</v>
      </c>
      <c r="E10" s="4"/>
      <c r="H10" s="32"/>
      <c r="I10" s="33"/>
      <c r="J10" s="33"/>
      <c r="K10" s="33"/>
      <c r="L10" s="33"/>
      <c r="M10" s="34"/>
    </row>
    <row r="12" spans="1:13" x14ac:dyDescent="0.3">
      <c r="A12" s="43" t="s">
        <v>27</v>
      </c>
      <c r="B12" s="43" t="s">
        <v>32</v>
      </c>
      <c r="C12" s="43"/>
      <c r="D12" s="43"/>
      <c r="E12" s="43" t="s">
        <v>28</v>
      </c>
    </row>
    <row r="13" spans="1:13" x14ac:dyDescent="0.3">
      <c r="A13" s="43"/>
      <c r="B13" s="3" t="s">
        <v>29</v>
      </c>
      <c r="C13" s="3" t="s">
        <v>30</v>
      </c>
      <c r="D13" s="3" t="s">
        <v>31</v>
      </c>
      <c r="E13" s="43"/>
    </row>
    <row r="14" spans="1:13" x14ac:dyDescent="0.3">
      <c r="A14" s="3">
        <v>1</v>
      </c>
      <c r="B14" s="22">
        <v>9</v>
      </c>
      <c r="C14" s="22">
        <v>1</v>
      </c>
      <c r="D14" s="22">
        <v>2</v>
      </c>
      <c r="E14" s="35">
        <f>SUM(B14:D14)</f>
        <v>12</v>
      </c>
    </row>
    <row r="15" spans="1:13" x14ac:dyDescent="0.3">
      <c r="A15" s="3">
        <v>2</v>
      </c>
      <c r="B15" s="22">
        <v>0</v>
      </c>
      <c r="C15" s="22">
        <v>0</v>
      </c>
      <c r="D15" s="22">
        <v>8</v>
      </c>
      <c r="E15" s="35">
        <f>SUM(B15:D15)</f>
        <v>8</v>
      </c>
    </row>
    <row r="16" spans="1:13" x14ac:dyDescent="0.3">
      <c r="A16" s="3">
        <v>3</v>
      </c>
      <c r="B16" s="22">
        <v>0</v>
      </c>
      <c r="C16" s="22">
        <v>5</v>
      </c>
      <c r="D16" s="22">
        <v>0</v>
      </c>
      <c r="E16" s="35">
        <f t="shared" ref="E15:E17" si="0">SUM(B16:D16)</f>
        <v>5</v>
      </c>
    </row>
    <row r="17" spans="1:5" x14ac:dyDescent="0.3">
      <c r="A17" s="4">
        <v>4</v>
      </c>
      <c r="B17" s="23">
        <v>0</v>
      </c>
      <c r="C17" s="23">
        <v>0</v>
      </c>
      <c r="D17" s="23">
        <v>6</v>
      </c>
      <c r="E17" s="35">
        <f t="shared" si="0"/>
        <v>6</v>
      </c>
    </row>
    <row r="18" spans="1:5" x14ac:dyDescent="0.3">
      <c r="A18" s="4" t="s">
        <v>62</v>
      </c>
      <c r="B18" s="36">
        <f>SUMPRODUCT(B5:B8,B14:B17)</f>
        <v>225</v>
      </c>
      <c r="C18" s="36">
        <f t="shared" ref="C18:D18" si="1">SUMPRODUCT(C5:C8,C14:C17)</f>
        <v>111</v>
      </c>
      <c r="D18" s="36">
        <f t="shared" si="1"/>
        <v>150</v>
      </c>
      <c r="E18" s="4"/>
    </row>
    <row r="19" spans="1:5" x14ac:dyDescent="0.3">
      <c r="A19" s="4" t="s">
        <v>34</v>
      </c>
      <c r="B19" s="4"/>
      <c r="C19" s="4"/>
      <c r="D19" s="4"/>
      <c r="E19" s="4">
        <f>SUMPRODUCT(B10:D10,B18:D18)</f>
        <v>19830</v>
      </c>
    </row>
  </sheetData>
  <mergeCells count="7">
    <mergeCell ref="A1:I1"/>
    <mergeCell ref="A3:A4"/>
    <mergeCell ref="B3:D3"/>
    <mergeCell ref="E3:E4"/>
    <mergeCell ref="A12:A13"/>
    <mergeCell ref="B12:D12"/>
    <mergeCell ref="E12:E1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>
      <selection activeCell="F12" sqref="F12"/>
    </sheetView>
  </sheetViews>
  <sheetFormatPr defaultColWidth="8.77734375" defaultRowHeight="14.4" x14ac:dyDescent="0.3"/>
  <cols>
    <col min="1" max="1" width="14.109375" style="1" customWidth="1"/>
    <col min="2" max="2" width="11.77734375" style="1" customWidth="1"/>
    <col min="3" max="3" width="12.77734375" style="1" customWidth="1"/>
    <col min="4" max="5" width="13.5546875" style="1" customWidth="1"/>
    <col min="6" max="7" width="11.5546875" style="1" customWidth="1"/>
    <col min="8" max="8" width="11.77734375" style="1" customWidth="1"/>
    <col min="9" max="9" width="11.88671875" style="1" customWidth="1"/>
    <col min="10" max="16384" width="8.77734375" style="1"/>
  </cols>
  <sheetData>
    <row r="1" spans="1:10" ht="66" customHeight="1" x14ac:dyDescent="0.3">
      <c r="A1" s="37" t="s">
        <v>21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3">
      <c r="A2" s="2"/>
      <c r="B2" s="2"/>
    </row>
    <row r="4" spans="1:10" x14ac:dyDescent="0.3">
      <c r="A4" s="44" t="s">
        <v>39</v>
      </c>
      <c r="B4" s="44" t="s">
        <v>40</v>
      </c>
      <c r="C4" s="43" t="s">
        <v>37</v>
      </c>
      <c r="D4" s="43"/>
      <c r="E4" s="43" t="s">
        <v>38</v>
      </c>
      <c r="F4" s="43"/>
      <c r="G4" s="5"/>
    </row>
    <row r="5" spans="1:10" x14ac:dyDescent="0.3">
      <c r="A5" s="45"/>
      <c r="B5" s="45"/>
      <c r="C5" s="3" t="s">
        <v>25</v>
      </c>
      <c r="D5" s="3" t="s">
        <v>26</v>
      </c>
      <c r="E5" s="3" t="s">
        <v>25</v>
      </c>
      <c r="F5" s="3" t="s">
        <v>26</v>
      </c>
    </row>
    <row r="6" spans="1:10" x14ac:dyDescent="0.3">
      <c r="A6" s="3" t="s">
        <v>22</v>
      </c>
      <c r="B6" s="3">
        <v>50</v>
      </c>
      <c r="C6" s="3">
        <v>15</v>
      </c>
      <c r="D6" s="3">
        <v>10</v>
      </c>
      <c r="E6" s="4">
        <v>15</v>
      </c>
      <c r="F6" s="4">
        <v>20</v>
      </c>
    </row>
    <row r="7" spans="1:10" x14ac:dyDescent="0.3">
      <c r="A7" s="3" t="s">
        <v>23</v>
      </c>
      <c r="B7" s="3">
        <v>20</v>
      </c>
      <c r="C7" s="3">
        <v>30</v>
      </c>
      <c r="D7" s="3">
        <v>25</v>
      </c>
      <c r="E7" s="4">
        <v>70</v>
      </c>
      <c r="F7" s="4">
        <v>28</v>
      </c>
    </row>
    <row r="8" spans="1:10" x14ac:dyDescent="0.3">
      <c r="A8" s="3" t="s">
        <v>24</v>
      </c>
      <c r="B8" s="3">
        <v>30</v>
      </c>
      <c r="C8" s="3">
        <v>25</v>
      </c>
      <c r="D8" s="3">
        <v>50</v>
      </c>
      <c r="E8" s="4">
        <v>40</v>
      </c>
      <c r="F8" s="4">
        <v>70</v>
      </c>
    </row>
  </sheetData>
  <mergeCells count="5">
    <mergeCell ref="C4:D4"/>
    <mergeCell ref="E4:F4"/>
    <mergeCell ref="B4:B5"/>
    <mergeCell ref="A4:A5"/>
    <mergeCell ref="A1:J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1</vt:lpstr>
      <vt:lpstr>Задача 2</vt:lpstr>
      <vt:lpstr>Задача 3</vt:lpstr>
      <vt:lpstr>Задача 4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Марина Шадричева</dc:creator>
  <cp:lastModifiedBy>Екатерина Лёвкина</cp:lastModifiedBy>
  <dcterms:created xsi:type="dcterms:W3CDTF">2021-02-17T14:06:38Z</dcterms:created>
  <dcterms:modified xsi:type="dcterms:W3CDTF">2024-03-24T11:35:59Z</dcterms:modified>
</cp:coreProperties>
</file>