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c33c9faca2f3f123/klh/"/>
    </mc:Choice>
  </mc:AlternateContent>
  <xr:revisionPtr revIDLastSave="0" documentId="8_{C0211D50-EAE3-492A-B63C-FF856EDAE906}" xr6:coauthVersionLast="47" xr6:coauthVersionMax="47" xr10:uidLastSave="{00000000-0000-0000-0000-000000000000}"/>
  <bookViews>
    <workbookView xWindow="72" yWindow="2220" windowWidth="22968" windowHeight="10740" xr2:uid="{00000000-000D-0000-FFFF-FFFF00000000}"/>
  </bookViews>
  <sheets>
    <sheet name="บรีส" sheetId="10" r:id="rId1"/>
    <sheet name="เบ็ดเตล็ด" sheetId="8" r:id="rId2"/>
    <sheet name="กระดาษชำระ" sheetId="6" r:id="rId3"/>
    <sheet name="ผงซักผ้า" sheetId="4" r:id="rId4"/>
    <sheet name="สูบ่.แชมพู,แป้ง" sheetId="1" r:id="rId5"/>
    <sheet name="ชัยภุมิสินทวี" sheetId="2" r:id="rId6"/>
    <sheet name="ยาสีฟัน" sheetId="3" r:id="rId7"/>
    <sheet name="ผ้าอ้อม" sheetId="5" r:id="rId8"/>
    <sheet name="ดีดีที" sheetId="7" r:id="rId9"/>
    <sheet name="เทียน" sheetId="9" r:id="rId10"/>
    <sheet name="ว่าง" sheetId="11" r:id="rId11"/>
    <sheet name="ว่าง1" sheetId="12" r:id="rId12"/>
    <sheet name="Sheet1" sheetId="13" r:id="rId13"/>
    <sheet name="Sheet2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iIbI1aOH5tx15Z9YhvvWTMRwHIjA=="/>
    </ext>
  </extLst>
</workbook>
</file>

<file path=xl/calcChain.xml><?xml version="1.0" encoding="utf-8"?>
<calcChain xmlns="http://schemas.openxmlformats.org/spreadsheetml/2006/main">
  <c r="J15" i="10" l="1"/>
  <c r="K15" i="10"/>
  <c r="O387" i="12"/>
  <c r="P387" i="12"/>
  <c r="M386" i="12"/>
  <c r="O386" i="12"/>
  <c r="P386" i="12"/>
  <c r="O385" i="12"/>
  <c r="P385" i="12"/>
  <c r="O236" i="12"/>
  <c r="O234" i="12"/>
  <c r="O233" i="12"/>
  <c r="O225" i="12"/>
  <c r="O201" i="12"/>
  <c r="O199" i="12"/>
  <c r="Q164" i="12"/>
  <c r="Q163" i="12"/>
  <c r="O160" i="12"/>
  <c r="O158" i="12"/>
  <c r="O153" i="12"/>
  <c r="O152" i="12"/>
  <c r="O387" i="11"/>
  <c r="P387" i="11"/>
  <c r="M386" i="11"/>
  <c r="O386" i="11"/>
  <c r="P386" i="11"/>
  <c r="O385" i="11"/>
  <c r="P385" i="11"/>
  <c r="O236" i="11"/>
  <c r="O234" i="11"/>
  <c r="O233" i="11"/>
  <c r="O225" i="11"/>
  <c r="O201" i="11"/>
  <c r="O199" i="11"/>
  <c r="Q164" i="11"/>
  <c r="Q163" i="11"/>
  <c r="O160" i="11"/>
  <c r="O158" i="11"/>
  <c r="O153" i="11"/>
  <c r="O152" i="11"/>
  <c r="L160" i="10"/>
  <c r="L159" i="10"/>
  <c r="O8" i="10"/>
  <c r="P8" i="10"/>
  <c r="L160" i="9"/>
  <c r="L159" i="9"/>
  <c r="O8" i="9"/>
  <c r="P8" i="9"/>
  <c r="N522" i="8"/>
  <c r="P522" i="8"/>
  <c r="N520" i="8"/>
  <c r="P520" i="8"/>
  <c r="N519" i="8"/>
  <c r="P519" i="8"/>
  <c r="N518" i="8"/>
  <c r="P518" i="8"/>
  <c r="N517" i="8"/>
  <c r="P517" i="8"/>
  <c r="N516" i="8"/>
  <c r="P516" i="8"/>
  <c r="N515" i="8"/>
  <c r="P515" i="8"/>
  <c r="N514" i="8"/>
  <c r="P514" i="8"/>
  <c r="N513" i="8"/>
  <c r="P513" i="8"/>
  <c r="N512" i="8"/>
  <c r="P512" i="8"/>
  <c r="N511" i="8"/>
  <c r="P511" i="8"/>
  <c r="N510" i="8"/>
  <c r="P510" i="8"/>
  <c r="N509" i="8"/>
  <c r="P509" i="8"/>
  <c r="N508" i="8"/>
  <c r="P508" i="8"/>
  <c r="N507" i="8"/>
  <c r="P507" i="8"/>
  <c r="N506" i="8"/>
  <c r="P506" i="8"/>
  <c r="N505" i="8"/>
  <c r="P505" i="8"/>
  <c r="N504" i="8"/>
  <c r="P504" i="8"/>
  <c r="N503" i="8"/>
  <c r="P503" i="8"/>
  <c r="N502" i="8"/>
  <c r="P502" i="8"/>
  <c r="N501" i="8"/>
  <c r="P501" i="8"/>
  <c r="N500" i="8"/>
  <c r="P500" i="8"/>
  <c r="N499" i="8"/>
  <c r="P499" i="8"/>
  <c r="N498" i="8"/>
  <c r="P498" i="8"/>
  <c r="N497" i="8"/>
  <c r="P497" i="8"/>
  <c r="N496" i="8"/>
  <c r="P496" i="8"/>
  <c r="N485" i="8"/>
  <c r="P485" i="8"/>
  <c r="N484" i="8"/>
  <c r="P484" i="8"/>
  <c r="N483" i="8"/>
  <c r="P483" i="8"/>
  <c r="N482" i="8"/>
  <c r="P482" i="8"/>
  <c r="N481" i="8"/>
  <c r="P481" i="8"/>
  <c r="N480" i="8"/>
  <c r="P480" i="8"/>
  <c r="N479" i="8"/>
  <c r="P479" i="8"/>
  <c r="N478" i="8"/>
  <c r="P478" i="8"/>
  <c r="N477" i="8"/>
  <c r="P477" i="8"/>
  <c r="N476" i="8"/>
  <c r="P476" i="8"/>
  <c r="N475" i="8"/>
  <c r="P475" i="8"/>
  <c r="N474" i="8"/>
  <c r="P474" i="8"/>
  <c r="N473" i="8"/>
  <c r="P473" i="8"/>
  <c r="N472" i="8"/>
  <c r="P472" i="8"/>
  <c r="N471" i="8"/>
  <c r="P471" i="8"/>
  <c r="N470" i="8"/>
  <c r="P470" i="8"/>
  <c r="N469" i="8"/>
  <c r="P469" i="8"/>
  <c r="N468" i="8"/>
  <c r="P468" i="8"/>
  <c r="N467" i="8"/>
  <c r="P467" i="8"/>
  <c r="N466" i="8"/>
  <c r="P466" i="8"/>
  <c r="N465" i="8"/>
  <c r="P465" i="8"/>
  <c r="N464" i="8"/>
  <c r="P464" i="8"/>
  <c r="N463" i="8"/>
  <c r="P463" i="8"/>
  <c r="N462" i="8"/>
  <c r="P462" i="8"/>
  <c r="N461" i="8"/>
  <c r="P461" i="8"/>
  <c r="N460" i="8"/>
  <c r="P460" i="8"/>
  <c r="N450" i="8"/>
  <c r="P450" i="8"/>
  <c r="N449" i="8"/>
  <c r="P449" i="8"/>
  <c r="N448" i="8"/>
  <c r="P448" i="8"/>
  <c r="N447" i="8"/>
  <c r="P447" i="8"/>
  <c r="N446" i="8"/>
  <c r="P446" i="8"/>
  <c r="N445" i="8"/>
  <c r="P445" i="8"/>
  <c r="N444" i="8"/>
  <c r="P444" i="8"/>
  <c r="N443" i="8"/>
  <c r="P443" i="8"/>
  <c r="N442" i="8"/>
  <c r="P442" i="8"/>
  <c r="N441" i="8"/>
  <c r="P441" i="8"/>
  <c r="N440" i="8"/>
  <c r="P440" i="8"/>
  <c r="N439" i="8"/>
  <c r="P439" i="8"/>
  <c r="N438" i="8"/>
  <c r="P438" i="8"/>
  <c r="N437" i="8"/>
  <c r="P437" i="8"/>
  <c r="N436" i="8"/>
  <c r="P436" i="8"/>
  <c r="N435" i="8"/>
  <c r="P435" i="8"/>
  <c r="N434" i="8"/>
  <c r="P434" i="8"/>
  <c r="N433" i="8"/>
  <c r="P433" i="8"/>
  <c r="N432" i="8"/>
  <c r="P432" i="8"/>
  <c r="N431" i="8"/>
  <c r="P431" i="8"/>
  <c r="N430" i="8"/>
  <c r="P430" i="8"/>
  <c r="N429" i="8"/>
  <c r="P429" i="8"/>
  <c r="N428" i="8"/>
  <c r="P428" i="8"/>
  <c r="N427" i="8"/>
  <c r="P427" i="8"/>
  <c r="N426" i="8"/>
  <c r="P426" i="8"/>
  <c r="N425" i="8"/>
  <c r="P425" i="8"/>
  <c r="N415" i="8"/>
  <c r="P415" i="8"/>
  <c r="N414" i="8"/>
  <c r="P414" i="8"/>
  <c r="N413" i="8"/>
  <c r="P413" i="8"/>
  <c r="N412" i="8"/>
  <c r="P412" i="8"/>
  <c r="N411" i="8"/>
  <c r="P411" i="8"/>
  <c r="N410" i="8"/>
  <c r="P410" i="8"/>
  <c r="N409" i="8"/>
  <c r="P409" i="8"/>
  <c r="N408" i="8"/>
  <c r="P408" i="8"/>
  <c r="N407" i="8"/>
  <c r="P407" i="8"/>
  <c r="N406" i="8"/>
  <c r="P406" i="8"/>
  <c r="N405" i="8"/>
  <c r="P405" i="8"/>
  <c r="N404" i="8"/>
  <c r="P404" i="8"/>
  <c r="N403" i="8"/>
  <c r="P403" i="8"/>
  <c r="N402" i="8"/>
  <c r="P402" i="8"/>
  <c r="N401" i="8"/>
  <c r="P401" i="8"/>
  <c r="N400" i="8"/>
  <c r="P400" i="8"/>
  <c r="N399" i="8"/>
  <c r="P399" i="8"/>
  <c r="N398" i="8"/>
  <c r="P398" i="8"/>
  <c r="N397" i="8"/>
  <c r="P397" i="8"/>
  <c r="N396" i="8"/>
  <c r="P396" i="8"/>
  <c r="N395" i="8"/>
  <c r="P395" i="8"/>
  <c r="N394" i="8"/>
  <c r="P394" i="8"/>
  <c r="N393" i="8"/>
  <c r="P393" i="8"/>
  <c r="N392" i="8"/>
  <c r="P392" i="8"/>
  <c r="N391" i="8"/>
  <c r="P391" i="8"/>
  <c r="N390" i="8"/>
  <c r="P390" i="8"/>
  <c r="N380" i="8"/>
  <c r="P380" i="8"/>
  <c r="N379" i="8"/>
  <c r="P379" i="8"/>
  <c r="N378" i="8"/>
  <c r="P378" i="8"/>
  <c r="N377" i="8"/>
  <c r="P377" i="8"/>
  <c r="N376" i="8"/>
  <c r="P376" i="8"/>
  <c r="N375" i="8"/>
  <c r="P375" i="8"/>
  <c r="N374" i="8"/>
  <c r="P374" i="8"/>
  <c r="N373" i="8"/>
  <c r="P373" i="8"/>
  <c r="N372" i="8"/>
  <c r="P372" i="8"/>
  <c r="N371" i="8"/>
  <c r="P371" i="8"/>
  <c r="N370" i="8"/>
  <c r="P370" i="8"/>
  <c r="N369" i="8"/>
  <c r="P369" i="8"/>
  <c r="N368" i="8"/>
  <c r="P368" i="8"/>
  <c r="N367" i="8"/>
  <c r="P367" i="8"/>
  <c r="N366" i="8"/>
  <c r="P366" i="8"/>
  <c r="N365" i="8"/>
  <c r="P365" i="8"/>
  <c r="N364" i="8"/>
  <c r="P364" i="8"/>
  <c r="N363" i="8"/>
  <c r="P363" i="8"/>
  <c r="N362" i="8"/>
  <c r="P362" i="8"/>
  <c r="N361" i="8"/>
  <c r="P361" i="8"/>
  <c r="N360" i="8"/>
  <c r="P360" i="8"/>
  <c r="N359" i="8"/>
  <c r="P359" i="8"/>
  <c r="N358" i="8"/>
  <c r="P358" i="8"/>
  <c r="N357" i="8"/>
  <c r="P357" i="8"/>
  <c r="N356" i="8"/>
  <c r="P356" i="8"/>
  <c r="N355" i="8"/>
  <c r="P355" i="8"/>
  <c r="N347" i="8"/>
  <c r="P347" i="8"/>
  <c r="N344" i="8"/>
  <c r="P344" i="8"/>
  <c r="N343" i="8"/>
  <c r="P343" i="8"/>
  <c r="N342" i="8"/>
  <c r="P342" i="8"/>
  <c r="N341" i="8"/>
  <c r="P341" i="8"/>
  <c r="N340" i="8"/>
  <c r="P340" i="8"/>
  <c r="N339" i="8"/>
  <c r="P339" i="8"/>
  <c r="N338" i="8"/>
  <c r="P338" i="8"/>
  <c r="N337" i="8"/>
  <c r="P337" i="8"/>
  <c r="N336" i="8"/>
  <c r="P336" i="8"/>
  <c r="N335" i="8"/>
  <c r="P335" i="8"/>
  <c r="N334" i="8"/>
  <c r="P334" i="8"/>
  <c r="N333" i="8"/>
  <c r="P333" i="8"/>
  <c r="N332" i="8"/>
  <c r="P332" i="8"/>
  <c r="N331" i="8"/>
  <c r="P331" i="8"/>
  <c r="N330" i="8"/>
  <c r="P330" i="8"/>
  <c r="N329" i="8"/>
  <c r="P329" i="8"/>
  <c r="N328" i="8"/>
  <c r="P328" i="8"/>
  <c r="N327" i="8"/>
  <c r="P327" i="8"/>
  <c r="N326" i="8"/>
  <c r="P326" i="8"/>
  <c r="N325" i="8"/>
  <c r="P325" i="8"/>
  <c r="N324" i="8"/>
  <c r="P324" i="8"/>
  <c r="N323" i="8"/>
  <c r="P323" i="8"/>
  <c r="N322" i="8"/>
  <c r="P322" i="8"/>
  <c r="N321" i="8"/>
  <c r="P321" i="8"/>
  <c r="N320" i="8"/>
  <c r="P320" i="8"/>
  <c r="N310" i="8"/>
  <c r="P310" i="8"/>
  <c r="N309" i="8"/>
  <c r="P309" i="8"/>
  <c r="N308" i="8"/>
  <c r="P308" i="8"/>
  <c r="N307" i="8"/>
  <c r="P307" i="8"/>
  <c r="N306" i="8"/>
  <c r="P306" i="8"/>
  <c r="N305" i="8"/>
  <c r="P305" i="8"/>
  <c r="N304" i="8"/>
  <c r="P304" i="8"/>
  <c r="N303" i="8"/>
  <c r="P303" i="8"/>
  <c r="N302" i="8"/>
  <c r="P302" i="8"/>
  <c r="N301" i="8"/>
  <c r="P301" i="8"/>
  <c r="N300" i="8"/>
  <c r="P300" i="8"/>
  <c r="N299" i="8"/>
  <c r="P299" i="8"/>
  <c r="N298" i="8"/>
  <c r="P298" i="8"/>
  <c r="N297" i="8"/>
  <c r="P297" i="8"/>
  <c r="N296" i="8"/>
  <c r="P296" i="8"/>
  <c r="N295" i="8"/>
  <c r="P295" i="8"/>
  <c r="N294" i="8"/>
  <c r="P294" i="8"/>
  <c r="N293" i="8"/>
  <c r="P293" i="8"/>
  <c r="N292" i="8"/>
  <c r="P292" i="8"/>
  <c r="N291" i="8"/>
  <c r="P291" i="8"/>
  <c r="N290" i="8"/>
  <c r="P290" i="8"/>
  <c r="N289" i="8"/>
  <c r="P289" i="8"/>
  <c r="N288" i="8"/>
  <c r="P288" i="8"/>
  <c r="N287" i="8"/>
  <c r="P287" i="8"/>
  <c r="N286" i="8"/>
  <c r="P286" i="8"/>
  <c r="N285" i="8"/>
  <c r="P285" i="8"/>
  <c r="N277" i="8"/>
  <c r="P277" i="8"/>
  <c r="N274" i="8"/>
  <c r="P274" i="8"/>
  <c r="N273" i="8"/>
  <c r="P273" i="8"/>
  <c r="N272" i="8"/>
  <c r="P272" i="8"/>
  <c r="N271" i="8"/>
  <c r="P271" i="8"/>
  <c r="N270" i="8"/>
  <c r="P270" i="8"/>
  <c r="N269" i="8"/>
  <c r="P269" i="8"/>
  <c r="N268" i="8"/>
  <c r="P268" i="8"/>
  <c r="N267" i="8"/>
  <c r="P267" i="8"/>
  <c r="N266" i="8"/>
  <c r="P266" i="8"/>
  <c r="N265" i="8"/>
  <c r="P265" i="8"/>
  <c r="N264" i="8"/>
  <c r="P264" i="8"/>
  <c r="N263" i="8"/>
  <c r="P263" i="8"/>
  <c r="N262" i="8"/>
  <c r="P262" i="8"/>
  <c r="N261" i="8"/>
  <c r="P261" i="8"/>
  <c r="N260" i="8"/>
  <c r="P260" i="8"/>
  <c r="N259" i="8"/>
  <c r="P259" i="8"/>
  <c r="N258" i="8"/>
  <c r="P258" i="8"/>
  <c r="N257" i="8"/>
  <c r="P257" i="8"/>
  <c r="N256" i="8"/>
  <c r="P256" i="8"/>
  <c r="N245" i="8"/>
  <c r="P245" i="8"/>
  <c r="N244" i="8"/>
  <c r="P244" i="8"/>
  <c r="N243" i="8"/>
  <c r="P243" i="8"/>
  <c r="N242" i="8"/>
  <c r="P242" i="8"/>
  <c r="N241" i="8"/>
  <c r="P241" i="8"/>
  <c r="N240" i="8"/>
  <c r="P240" i="8"/>
  <c r="N239" i="8"/>
  <c r="P239" i="8"/>
  <c r="N238" i="8"/>
  <c r="P238" i="8"/>
  <c r="N237" i="8"/>
  <c r="P237" i="8"/>
  <c r="N236" i="8"/>
  <c r="P236" i="8"/>
  <c r="N235" i="8"/>
  <c r="P235" i="8"/>
  <c r="N234" i="8"/>
  <c r="P234" i="8"/>
  <c r="N233" i="8"/>
  <c r="P233" i="8"/>
  <c r="N232" i="8"/>
  <c r="P232" i="8"/>
  <c r="N231" i="8"/>
  <c r="P231" i="8"/>
  <c r="N230" i="8"/>
  <c r="P230" i="8"/>
  <c r="N229" i="8"/>
  <c r="P229" i="8"/>
  <c r="N228" i="8"/>
  <c r="P228" i="8"/>
  <c r="N227" i="8"/>
  <c r="P227" i="8"/>
  <c r="N226" i="8"/>
  <c r="P226" i="8"/>
  <c r="N225" i="8"/>
  <c r="P225" i="8"/>
  <c r="N224" i="8"/>
  <c r="P224" i="8"/>
  <c r="N223" i="8"/>
  <c r="P223" i="8"/>
  <c r="N222" i="8"/>
  <c r="P222" i="8"/>
  <c r="N221" i="8"/>
  <c r="P221" i="8"/>
  <c r="N220" i="8"/>
  <c r="P220" i="8"/>
  <c r="N209" i="8"/>
  <c r="P209" i="8"/>
  <c r="N208" i="8"/>
  <c r="P208" i="8"/>
  <c r="N207" i="8"/>
  <c r="P207" i="8"/>
  <c r="N206" i="8"/>
  <c r="P206" i="8"/>
  <c r="N205" i="8"/>
  <c r="P205" i="8"/>
  <c r="N204" i="8"/>
  <c r="P204" i="8"/>
  <c r="N203" i="8"/>
  <c r="P203" i="8"/>
  <c r="N202" i="8"/>
  <c r="P202" i="8"/>
  <c r="N201" i="8"/>
  <c r="P201" i="8"/>
  <c r="N200" i="8"/>
  <c r="P200" i="8"/>
  <c r="N199" i="8"/>
  <c r="P199" i="8"/>
  <c r="N198" i="8"/>
  <c r="P198" i="8"/>
  <c r="N197" i="8"/>
  <c r="P197" i="8"/>
  <c r="N196" i="8"/>
  <c r="P196" i="8"/>
  <c r="N195" i="8"/>
  <c r="P195" i="8"/>
  <c r="N194" i="8"/>
  <c r="P194" i="8"/>
  <c r="N193" i="8"/>
  <c r="P193" i="8"/>
  <c r="N192" i="8"/>
  <c r="P192" i="8"/>
  <c r="N191" i="8"/>
  <c r="P191" i="8"/>
  <c r="N190" i="8"/>
  <c r="P190" i="8"/>
  <c r="N189" i="8"/>
  <c r="P189" i="8"/>
  <c r="N188" i="8"/>
  <c r="P188" i="8"/>
  <c r="N187" i="8"/>
  <c r="P187" i="8"/>
  <c r="N186" i="8"/>
  <c r="P186" i="8"/>
  <c r="N185" i="8"/>
  <c r="P185" i="8"/>
  <c r="N177" i="8"/>
  <c r="P177" i="8"/>
  <c r="N175" i="8"/>
  <c r="P175" i="8"/>
  <c r="N174" i="8"/>
  <c r="P174" i="8"/>
  <c r="N173" i="8"/>
  <c r="P173" i="8"/>
  <c r="N172" i="8"/>
  <c r="P172" i="8"/>
  <c r="N171" i="8"/>
  <c r="P171" i="8"/>
  <c r="N170" i="8"/>
  <c r="P170" i="8"/>
  <c r="N169" i="8"/>
  <c r="P169" i="8"/>
  <c r="N168" i="8"/>
  <c r="P168" i="8"/>
  <c r="N167" i="8"/>
  <c r="P167" i="8"/>
  <c r="N166" i="8"/>
  <c r="P166" i="8"/>
  <c r="Q165" i="8"/>
  <c r="N165" i="8"/>
  <c r="P165" i="8"/>
  <c r="Q164" i="8"/>
  <c r="N164" i="8"/>
  <c r="P164" i="8"/>
  <c r="N163" i="8"/>
  <c r="P163" i="8"/>
  <c r="N162" i="8"/>
  <c r="P162" i="8"/>
  <c r="N161" i="8"/>
  <c r="P161" i="8"/>
  <c r="N160" i="8"/>
  <c r="P160" i="8"/>
  <c r="N159" i="8"/>
  <c r="P159" i="8"/>
  <c r="N158" i="8"/>
  <c r="P158" i="8"/>
  <c r="N157" i="8"/>
  <c r="P157" i="8"/>
  <c r="N156" i="8"/>
  <c r="P156" i="8"/>
  <c r="N155" i="8"/>
  <c r="P155" i="8"/>
  <c r="N154" i="8"/>
  <c r="P154" i="8"/>
  <c r="N153" i="8"/>
  <c r="P153" i="8"/>
  <c r="N152" i="8"/>
  <c r="P152" i="8"/>
  <c r="N151" i="8"/>
  <c r="P151" i="8"/>
  <c r="N150" i="8"/>
  <c r="P150" i="8"/>
  <c r="N140" i="8"/>
  <c r="P140" i="8"/>
  <c r="N139" i="8"/>
  <c r="P139" i="8"/>
  <c r="N138" i="8"/>
  <c r="P138" i="8"/>
  <c r="N137" i="8"/>
  <c r="P137" i="8"/>
  <c r="N136" i="8"/>
  <c r="P136" i="8"/>
  <c r="N135" i="8"/>
  <c r="P135" i="8"/>
  <c r="N134" i="8"/>
  <c r="P134" i="8"/>
  <c r="N133" i="8"/>
  <c r="P133" i="8"/>
  <c r="N132" i="8"/>
  <c r="P132" i="8"/>
  <c r="N131" i="8"/>
  <c r="P131" i="8"/>
  <c r="N130" i="8"/>
  <c r="P130" i="8"/>
  <c r="N129" i="8"/>
  <c r="P129" i="8"/>
  <c r="N128" i="8"/>
  <c r="P128" i="8"/>
  <c r="N127" i="8"/>
  <c r="P127" i="8"/>
  <c r="N126" i="8"/>
  <c r="P126" i="8"/>
  <c r="N125" i="8"/>
  <c r="P125" i="8"/>
  <c r="N124" i="8"/>
  <c r="P124" i="8"/>
  <c r="N123" i="8"/>
  <c r="P123" i="8"/>
  <c r="N122" i="8"/>
  <c r="P122" i="8"/>
  <c r="N121" i="8"/>
  <c r="P121" i="8"/>
  <c r="N120" i="8"/>
  <c r="P120" i="8"/>
  <c r="N119" i="8"/>
  <c r="P119" i="8"/>
  <c r="N118" i="8"/>
  <c r="P118" i="8"/>
  <c r="N117" i="8"/>
  <c r="P117" i="8"/>
  <c r="N116" i="8"/>
  <c r="P116" i="8"/>
  <c r="N115" i="8"/>
  <c r="P115" i="8"/>
  <c r="K93" i="8"/>
  <c r="K89" i="8"/>
  <c r="K88" i="8"/>
  <c r="K87" i="8"/>
  <c r="K86" i="8"/>
  <c r="K85" i="8"/>
  <c r="O82" i="8"/>
  <c r="K82" i="8"/>
  <c r="K81" i="8"/>
  <c r="O80" i="8"/>
  <c r="K80" i="8"/>
  <c r="K56" i="8"/>
  <c r="K54" i="8"/>
  <c r="K50" i="8"/>
  <c r="K49" i="8"/>
  <c r="K47" i="8"/>
  <c r="O46" i="8"/>
  <c r="K46" i="8"/>
  <c r="O44" i="8"/>
  <c r="K44" i="8"/>
  <c r="O9" i="8"/>
  <c r="O8" i="8"/>
  <c r="M171" i="7"/>
  <c r="M170" i="7"/>
  <c r="L173" i="6"/>
  <c r="L172" i="6"/>
  <c r="O8" i="6"/>
  <c r="P8" i="6"/>
  <c r="K174" i="5"/>
  <c r="K173" i="5"/>
  <c r="K172" i="5"/>
  <c r="J171" i="5"/>
  <c r="K171" i="5"/>
  <c r="K170" i="5"/>
  <c r="J169" i="5"/>
  <c r="K169" i="5"/>
  <c r="K167" i="5"/>
  <c r="O123" i="5"/>
  <c r="O122" i="5"/>
  <c r="P122" i="5"/>
  <c r="O121" i="5"/>
  <c r="P121" i="5"/>
  <c r="O120" i="5"/>
  <c r="P120" i="5"/>
  <c r="O119" i="5"/>
  <c r="P119" i="5"/>
  <c r="O118" i="5"/>
  <c r="P118" i="5"/>
  <c r="O110" i="5"/>
  <c r="P110" i="5"/>
  <c r="O109" i="5"/>
  <c r="P109" i="5"/>
  <c r="O108" i="5"/>
  <c r="P108" i="5"/>
  <c r="O107" i="5"/>
  <c r="P107" i="5"/>
  <c r="O106" i="5"/>
  <c r="P106" i="5"/>
  <c r="O105" i="5"/>
  <c r="P105" i="5"/>
  <c r="O104" i="5"/>
  <c r="P104" i="5"/>
  <c r="O103" i="5"/>
  <c r="P103" i="5"/>
  <c r="O102" i="5"/>
  <c r="P102" i="5"/>
  <c r="O101" i="5"/>
  <c r="P101" i="5"/>
  <c r="O100" i="5"/>
  <c r="P100" i="5"/>
  <c r="O99" i="5"/>
  <c r="P99" i="5"/>
  <c r="O98" i="5"/>
  <c r="P98" i="5"/>
  <c r="O97" i="5"/>
  <c r="P97" i="5"/>
  <c r="O96" i="5"/>
  <c r="P96" i="5"/>
  <c r="O95" i="5"/>
  <c r="P95" i="5"/>
  <c r="O94" i="5"/>
  <c r="P94" i="5"/>
  <c r="O93" i="5"/>
  <c r="P93" i="5"/>
  <c r="O92" i="5"/>
  <c r="P92" i="5"/>
  <c r="O91" i="5"/>
  <c r="P91" i="5"/>
  <c r="O90" i="5"/>
  <c r="P90" i="5"/>
  <c r="O89" i="5"/>
  <c r="P89" i="5"/>
  <c r="O88" i="5"/>
  <c r="P88" i="5"/>
  <c r="O87" i="5"/>
  <c r="P87" i="5"/>
  <c r="O86" i="5"/>
  <c r="P86" i="5"/>
  <c r="O85" i="5"/>
  <c r="P85" i="5"/>
  <c r="O84" i="5"/>
  <c r="P84" i="5"/>
  <c r="O83" i="5"/>
  <c r="P83" i="5"/>
  <c r="O82" i="5"/>
  <c r="P82" i="5"/>
  <c r="O73" i="5"/>
  <c r="O72" i="5"/>
  <c r="O71" i="5"/>
  <c r="O70" i="5"/>
  <c r="O69" i="5"/>
  <c r="K60" i="5"/>
  <c r="K57" i="5"/>
  <c r="K54" i="5"/>
  <c r="K51" i="5"/>
  <c r="K48" i="5"/>
  <c r="K36" i="5"/>
  <c r="K34" i="5"/>
  <c r="K32" i="5"/>
  <c r="K29" i="5"/>
  <c r="J28" i="5"/>
  <c r="K27" i="5"/>
  <c r="K25" i="5"/>
  <c r="K21" i="5"/>
  <c r="K19" i="5"/>
  <c r="K17" i="5"/>
  <c r="K16" i="5"/>
  <c r="K15" i="5"/>
  <c r="K14" i="5"/>
  <c r="K13" i="5"/>
  <c r="J12" i="5"/>
  <c r="K12" i="5"/>
  <c r="K11" i="5"/>
  <c r="J10" i="5"/>
  <c r="K10" i="5"/>
  <c r="K8" i="5"/>
  <c r="Q166" i="4"/>
  <c r="Q165" i="4"/>
  <c r="K121" i="4"/>
  <c r="O118" i="4"/>
  <c r="O117" i="4"/>
  <c r="O116" i="4"/>
  <c r="O69" i="4"/>
  <c r="Q69" i="4"/>
  <c r="O68" i="4"/>
  <c r="Q68" i="4"/>
  <c r="O67" i="4"/>
  <c r="Q67" i="4"/>
  <c r="O66" i="4"/>
  <c r="Q66" i="4"/>
  <c r="O65" i="4"/>
  <c r="Q65" i="4"/>
  <c r="K65" i="4"/>
  <c r="O64" i="4"/>
  <c r="Q64" i="4"/>
  <c r="O63" i="4"/>
  <c r="Q63" i="4"/>
  <c r="O62" i="4"/>
  <c r="Q62" i="4"/>
  <c r="O61" i="4"/>
  <c r="Q61" i="4"/>
  <c r="O60" i="4"/>
  <c r="Q60" i="4"/>
  <c r="O59" i="4"/>
  <c r="Q59" i="4"/>
  <c r="O58" i="4"/>
  <c r="Q58" i="4"/>
  <c r="O57" i="4"/>
  <c r="Q57" i="4"/>
  <c r="O56" i="4"/>
  <c r="Q56" i="4"/>
  <c r="O55" i="4"/>
  <c r="Q55" i="4"/>
  <c r="O54" i="4"/>
  <c r="Q54" i="4"/>
  <c r="O53" i="4"/>
  <c r="Q53" i="4"/>
  <c r="O52" i="4"/>
  <c r="Q52" i="4"/>
  <c r="O51" i="4"/>
  <c r="Q51" i="4"/>
  <c r="O50" i="4"/>
  <c r="Q50" i="4"/>
  <c r="J50" i="4"/>
  <c r="K50" i="4"/>
  <c r="O49" i="4"/>
  <c r="Q49" i="4"/>
  <c r="O48" i="4"/>
  <c r="Q48" i="4"/>
  <c r="O47" i="4"/>
  <c r="Q47" i="4"/>
  <c r="O46" i="4"/>
  <c r="Q46" i="4"/>
  <c r="O45" i="4"/>
  <c r="Q45" i="4"/>
  <c r="O44" i="4"/>
  <c r="Q44" i="4"/>
  <c r="O33" i="4"/>
  <c r="Q33" i="4"/>
  <c r="N611" i="3"/>
  <c r="P611" i="3"/>
  <c r="N606" i="3"/>
  <c r="P606" i="3"/>
  <c r="N605" i="3"/>
  <c r="P605" i="3"/>
  <c r="N604" i="3"/>
  <c r="P604" i="3"/>
  <c r="N603" i="3"/>
  <c r="P603" i="3"/>
  <c r="N602" i="3"/>
  <c r="P602" i="3"/>
  <c r="N601" i="3"/>
  <c r="P601" i="3"/>
  <c r="N600" i="3"/>
  <c r="P600" i="3"/>
  <c r="N599" i="3"/>
  <c r="P599" i="3"/>
  <c r="N598" i="3"/>
  <c r="P598" i="3"/>
  <c r="N597" i="3"/>
  <c r="P597" i="3"/>
  <c r="N596" i="3"/>
  <c r="P596" i="3"/>
  <c r="N595" i="3"/>
  <c r="P595" i="3"/>
  <c r="N594" i="3"/>
  <c r="P594" i="3"/>
  <c r="N593" i="3"/>
  <c r="P593" i="3"/>
  <c r="N592" i="3"/>
  <c r="P592" i="3"/>
  <c r="N591" i="3"/>
  <c r="P591" i="3"/>
  <c r="N590" i="3"/>
  <c r="P590" i="3"/>
  <c r="N589" i="3"/>
  <c r="P589" i="3"/>
  <c r="N588" i="3"/>
  <c r="P588" i="3"/>
  <c r="N587" i="3"/>
  <c r="P587" i="3"/>
  <c r="N586" i="3"/>
  <c r="P586" i="3"/>
  <c r="N585" i="3"/>
  <c r="P585" i="3"/>
  <c r="N584" i="3"/>
  <c r="P584" i="3"/>
  <c r="N583" i="3"/>
  <c r="P583" i="3"/>
  <c r="N582" i="3"/>
  <c r="P582" i="3"/>
  <c r="N581" i="3"/>
  <c r="P581" i="3"/>
  <c r="N570" i="3"/>
  <c r="P570" i="3"/>
  <c r="N564" i="3"/>
  <c r="P564" i="3"/>
  <c r="N563" i="3"/>
  <c r="P563" i="3"/>
  <c r="N562" i="3"/>
  <c r="P562" i="3"/>
  <c r="N561" i="3"/>
  <c r="P561" i="3"/>
  <c r="N560" i="3"/>
  <c r="P560" i="3"/>
  <c r="N559" i="3"/>
  <c r="P559" i="3"/>
  <c r="N558" i="3"/>
  <c r="P558" i="3"/>
  <c r="N557" i="3"/>
  <c r="P557" i="3"/>
  <c r="N556" i="3"/>
  <c r="P556" i="3"/>
  <c r="N555" i="3"/>
  <c r="P555" i="3"/>
  <c r="N554" i="3"/>
  <c r="P554" i="3"/>
  <c r="N553" i="3"/>
  <c r="P553" i="3"/>
  <c r="N552" i="3"/>
  <c r="P552" i="3"/>
  <c r="N551" i="3"/>
  <c r="P551" i="3"/>
  <c r="N550" i="3"/>
  <c r="P550" i="3"/>
  <c r="N549" i="3"/>
  <c r="P549" i="3"/>
  <c r="N548" i="3"/>
  <c r="P548" i="3"/>
  <c r="N547" i="3"/>
  <c r="P547" i="3"/>
  <c r="N546" i="3"/>
  <c r="P546" i="3"/>
  <c r="N545" i="3"/>
  <c r="P545" i="3"/>
  <c r="N544" i="3"/>
  <c r="P544" i="3"/>
  <c r="N543" i="3"/>
  <c r="P543" i="3"/>
  <c r="N542" i="3"/>
  <c r="P542" i="3"/>
  <c r="N541" i="3"/>
  <c r="P541" i="3"/>
  <c r="N540" i="3"/>
  <c r="P540" i="3"/>
  <c r="N539" i="3"/>
  <c r="P539" i="3"/>
  <c r="N530" i="3"/>
  <c r="P530" i="3"/>
  <c r="N522" i="3"/>
  <c r="P522" i="3"/>
  <c r="N521" i="3"/>
  <c r="P521" i="3"/>
  <c r="N520" i="3"/>
  <c r="P520" i="3"/>
  <c r="N519" i="3"/>
  <c r="P519" i="3"/>
  <c r="N518" i="3"/>
  <c r="P518" i="3"/>
  <c r="N517" i="3"/>
  <c r="P517" i="3"/>
  <c r="N516" i="3"/>
  <c r="P516" i="3"/>
  <c r="N515" i="3"/>
  <c r="P515" i="3"/>
  <c r="N514" i="3"/>
  <c r="P514" i="3"/>
  <c r="N513" i="3"/>
  <c r="P513" i="3"/>
  <c r="N512" i="3"/>
  <c r="P512" i="3"/>
  <c r="N511" i="3"/>
  <c r="P511" i="3"/>
  <c r="N510" i="3"/>
  <c r="P510" i="3"/>
  <c r="N509" i="3"/>
  <c r="P509" i="3"/>
  <c r="N508" i="3"/>
  <c r="P508" i="3"/>
  <c r="N507" i="3"/>
  <c r="P507" i="3"/>
  <c r="N506" i="3"/>
  <c r="P506" i="3"/>
  <c r="N505" i="3"/>
  <c r="P505" i="3"/>
  <c r="N504" i="3"/>
  <c r="P504" i="3"/>
  <c r="N503" i="3"/>
  <c r="P503" i="3"/>
  <c r="N502" i="3"/>
  <c r="P502" i="3"/>
  <c r="N501" i="3"/>
  <c r="P501" i="3"/>
  <c r="N500" i="3"/>
  <c r="P500" i="3"/>
  <c r="N499" i="3"/>
  <c r="P499" i="3"/>
  <c r="N498" i="3"/>
  <c r="P498" i="3"/>
  <c r="N497" i="3"/>
  <c r="P497" i="3"/>
  <c r="N488" i="3"/>
  <c r="P488" i="3"/>
  <c r="N480" i="3"/>
  <c r="P480" i="3"/>
  <c r="N479" i="3"/>
  <c r="P479" i="3"/>
  <c r="N478" i="3"/>
  <c r="P478" i="3"/>
  <c r="N477" i="3"/>
  <c r="P477" i="3"/>
  <c r="N476" i="3"/>
  <c r="P476" i="3"/>
  <c r="N475" i="3"/>
  <c r="P475" i="3"/>
  <c r="N474" i="3"/>
  <c r="P474" i="3"/>
  <c r="N473" i="3"/>
  <c r="P473" i="3"/>
  <c r="N472" i="3"/>
  <c r="P472" i="3"/>
  <c r="N471" i="3"/>
  <c r="P471" i="3"/>
  <c r="N470" i="3"/>
  <c r="P470" i="3"/>
  <c r="N469" i="3"/>
  <c r="P469" i="3"/>
  <c r="N468" i="3"/>
  <c r="P468" i="3"/>
  <c r="N467" i="3"/>
  <c r="P467" i="3"/>
  <c r="N466" i="3"/>
  <c r="P466" i="3"/>
  <c r="N465" i="3"/>
  <c r="P465" i="3"/>
  <c r="N464" i="3"/>
  <c r="P464" i="3"/>
  <c r="N463" i="3"/>
  <c r="P463" i="3"/>
  <c r="N462" i="3"/>
  <c r="P462" i="3"/>
  <c r="N461" i="3"/>
  <c r="P461" i="3"/>
  <c r="N460" i="3"/>
  <c r="P460" i="3"/>
  <c r="N459" i="3"/>
  <c r="P459" i="3"/>
  <c r="N458" i="3"/>
  <c r="P458" i="3"/>
  <c r="N457" i="3"/>
  <c r="P457" i="3"/>
  <c r="N456" i="3"/>
  <c r="P456" i="3"/>
  <c r="N455" i="3"/>
  <c r="P455" i="3"/>
  <c r="N446" i="3"/>
  <c r="P446" i="3"/>
  <c r="N438" i="3"/>
  <c r="P438" i="3"/>
  <c r="N437" i="3"/>
  <c r="P437" i="3"/>
  <c r="N436" i="3"/>
  <c r="P436" i="3"/>
  <c r="N435" i="3"/>
  <c r="P435" i="3"/>
  <c r="N434" i="3"/>
  <c r="P434" i="3"/>
  <c r="N433" i="3"/>
  <c r="P433" i="3"/>
  <c r="N432" i="3"/>
  <c r="P432" i="3"/>
  <c r="N431" i="3"/>
  <c r="P431" i="3"/>
  <c r="N430" i="3"/>
  <c r="P430" i="3"/>
  <c r="N429" i="3"/>
  <c r="P429" i="3"/>
  <c r="N428" i="3"/>
  <c r="P428" i="3"/>
  <c r="N427" i="3"/>
  <c r="P427" i="3"/>
  <c r="N426" i="3"/>
  <c r="P426" i="3"/>
  <c r="N425" i="3"/>
  <c r="P425" i="3"/>
  <c r="N424" i="3"/>
  <c r="P424" i="3"/>
  <c r="N423" i="3"/>
  <c r="P423" i="3"/>
  <c r="N422" i="3"/>
  <c r="P422" i="3"/>
  <c r="N421" i="3"/>
  <c r="P421" i="3"/>
  <c r="N420" i="3"/>
  <c r="P420" i="3"/>
  <c r="N419" i="3"/>
  <c r="P419" i="3"/>
  <c r="N418" i="3"/>
  <c r="P418" i="3"/>
  <c r="N417" i="3"/>
  <c r="P417" i="3"/>
  <c r="N416" i="3"/>
  <c r="P416" i="3"/>
  <c r="N415" i="3"/>
  <c r="P415" i="3"/>
  <c r="N414" i="3"/>
  <c r="P414" i="3"/>
  <c r="N413" i="3"/>
  <c r="P413" i="3"/>
  <c r="N403" i="3"/>
  <c r="P403" i="3"/>
  <c r="N396" i="3"/>
  <c r="P396" i="3"/>
  <c r="N395" i="3"/>
  <c r="P395" i="3"/>
  <c r="N394" i="3"/>
  <c r="P394" i="3"/>
  <c r="N393" i="3"/>
  <c r="P393" i="3"/>
  <c r="N392" i="3"/>
  <c r="P392" i="3"/>
  <c r="N391" i="3"/>
  <c r="P391" i="3"/>
  <c r="N390" i="3"/>
  <c r="P390" i="3"/>
  <c r="N389" i="3"/>
  <c r="P389" i="3"/>
  <c r="N388" i="3"/>
  <c r="P388" i="3"/>
  <c r="N387" i="3"/>
  <c r="P387" i="3"/>
  <c r="N386" i="3"/>
  <c r="P386" i="3"/>
  <c r="N385" i="3"/>
  <c r="P385" i="3"/>
  <c r="N384" i="3"/>
  <c r="P384" i="3"/>
  <c r="N383" i="3"/>
  <c r="P383" i="3"/>
  <c r="N382" i="3"/>
  <c r="P382" i="3"/>
  <c r="N381" i="3"/>
  <c r="P381" i="3"/>
  <c r="N380" i="3"/>
  <c r="P380" i="3"/>
  <c r="N379" i="3"/>
  <c r="P379" i="3"/>
  <c r="N378" i="3"/>
  <c r="P378" i="3"/>
  <c r="N377" i="3"/>
  <c r="P377" i="3"/>
  <c r="N376" i="3"/>
  <c r="P376" i="3"/>
  <c r="N375" i="3"/>
  <c r="P375" i="3"/>
  <c r="N374" i="3"/>
  <c r="P374" i="3"/>
  <c r="N373" i="3"/>
  <c r="P373" i="3"/>
  <c r="N372" i="3"/>
  <c r="P372" i="3"/>
  <c r="N371" i="3"/>
  <c r="P371" i="3"/>
  <c r="N360" i="3"/>
  <c r="P360" i="3"/>
  <c r="N354" i="3"/>
  <c r="P354" i="3"/>
  <c r="N353" i="3"/>
  <c r="P353" i="3"/>
  <c r="N352" i="3"/>
  <c r="P352" i="3"/>
  <c r="N351" i="3"/>
  <c r="P351" i="3"/>
  <c r="N350" i="3"/>
  <c r="P350" i="3"/>
  <c r="N349" i="3"/>
  <c r="P349" i="3"/>
  <c r="N348" i="3"/>
  <c r="P348" i="3"/>
  <c r="N347" i="3"/>
  <c r="P347" i="3"/>
  <c r="N346" i="3"/>
  <c r="P346" i="3"/>
  <c r="N345" i="3"/>
  <c r="P345" i="3"/>
  <c r="N344" i="3"/>
  <c r="P344" i="3"/>
  <c r="N343" i="3"/>
  <c r="P343" i="3"/>
  <c r="N342" i="3"/>
  <c r="P342" i="3"/>
  <c r="N341" i="3"/>
  <c r="P341" i="3"/>
  <c r="N340" i="3"/>
  <c r="P340" i="3"/>
  <c r="N339" i="3"/>
  <c r="P339" i="3"/>
  <c r="N338" i="3"/>
  <c r="P338" i="3"/>
  <c r="N337" i="3"/>
  <c r="P337" i="3"/>
  <c r="N336" i="3"/>
  <c r="P336" i="3"/>
  <c r="N335" i="3"/>
  <c r="P335" i="3"/>
  <c r="N334" i="3"/>
  <c r="P334" i="3"/>
  <c r="N333" i="3"/>
  <c r="P333" i="3"/>
  <c r="N332" i="3"/>
  <c r="P332" i="3"/>
  <c r="N331" i="3"/>
  <c r="P331" i="3"/>
  <c r="N330" i="3"/>
  <c r="P330" i="3"/>
  <c r="N329" i="3"/>
  <c r="P329" i="3"/>
  <c r="N320" i="3"/>
  <c r="P320" i="3"/>
  <c r="N312" i="3"/>
  <c r="P312" i="3"/>
  <c r="N311" i="3"/>
  <c r="P311" i="3"/>
  <c r="N310" i="3"/>
  <c r="P310" i="3"/>
  <c r="N309" i="3"/>
  <c r="P309" i="3"/>
  <c r="N308" i="3"/>
  <c r="P308" i="3"/>
  <c r="N307" i="3"/>
  <c r="P307" i="3"/>
  <c r="N306" i="3"/>
  <c r="P306" i="3"/>
  <c r="N305" i="3"/>
  <c r="P305" i="3"/>
  <c r="N304" i="3"/>
  <c r="P304" i="3"/>
  <c r="N303" i="3"/>
  <c r="P303" i="3"/>
  <c r="N302" i="3"/>
  <c r="P302" i="3"/>
  <c r="N301" i="3"/>
  <c r="P301" i="3"/>
  <c r="N300" i="3"/>
  <c r="P300" i="3"/>
  <c r="N299" i="3"/>
  <c r="P299" i="3"/>
  <c r="N298" i="3"/>
  <c r="P298" i="3"/>
  <c r="N297" i="3"/>
  <c r="P297" i="3"/>
  <c r="N296" i="3"/>
  <c r="P296" i="3"/>
  <c r="N295" i="3"/>
  <c r="P295" i="3"/>
  <c r="N294" i="3"/>
  <c r="P294" i="3"/>
  <c r="N293" i="3"/>
  <c r="P293" i="3"/>
  <c r="N292" i="3"/>
  <c r="P292" i="3"/>
  <c r="N291" i="3"/>
  <c r="P291" i="3"/>
  <c r="N290" i="3"/>
  <c r="P290" i="3"/>
  <c r="N289" i="3"/>
  <c r="P289" i="3"/>
  <c r="N288" i="3"/>
  <c r="P288" i="3"/>
  <c r="N287" i="3"/>
  <c r="P287" i="3"/>
  <c r="N276" i="3"/>
  <c r="P276" i="3"/>
  <c r="N270" i="3"/>
  <c r="P270" i="3"/>
  <c r="N269" i="3"/>
  <c r="P269" i="3"/>
  <c r="N268" i="3"/>
  <c r="P268" i="3"/>
  <c r="N267" i="3"/>
  <c r="P267" i="3"/>
  <c r="N266" i="3"/>
  <c r="P266" i="3"/>
  <c r="N265" i="3"/>
  <c r="P265" i="3"/>
  <c r="N264" i="3"/>
  <c r="P264" i="3"/>
  <c r="N263" i="3"/>
  <c r="P263" i="3"/>
  <c r="N262" i="3"/>
  <c r="P262" i="3"/>
  <c r="N261" i="3"/>
  <c r="P261" i="3"/>
  <c r="N260" i="3"/>
  <c r="P260" i="3"/>
  <c r="N259" i="3"/>
  <c r="P259" i="3"/>
  <c r="N258" i="3"/>
  <c r="P258" i="3"/>
  <c r="N257" i="3"/>
  <c r="P257" i="3"/>
  <c r="N256" i="3"/>
  <c r="P256" i="3"/>
  <c r="N255" i="3"/>
  <c r="P255" i="3"/>
  <c r="N254" i="3"/>
  <c r="P254" i="3"/>
  <c r="N253" i="3"/>
  <c r="P253" i="3"/>
  <c r="N252" i="3"/>
  <c r="P252" i="3"/>
  <c r="N251" i="3"/>
  <c r="P251" i="3"/>
  <c r="N250" i="3"/>
  <c r="P250" i="3"/>
  <c r="N249" i="3"/>
  <c r="P249" i="3"/>
  <c r="N248" i="3"/>
  <c r="P248" i="3"/>
  <c r="N247" i="3"/>
  <c r="P247" i="3"/>
  <c r="N246" i="3"/>
  <c r="P246" i="3"/>
  <c r="N245" i="3"/>
  <c r="P245" i="3"/>
  <c r="N233" i="3"/>
  <c r="P233" i="3"/>
  <c r="N228" i="3"/>
  <c r="P228" i="3"/>
  <c r="N227" i="3"/>
  <c r="P227" i="3"/>
  <c r="N226" i="3"/>
  <c r="P226" i="3"/>
  <c r="N225" i="3"/>
  <c r="P225" i="3"/>
  <c r="N224" i="3"/>
  <c r="P224" i="3"/>
  <c r="N223" i="3"/>
  <c r="P223" i="3"/>
  <c r="N222" i="3"/>
  <c r="P222" i="3"/>
  <c r="N221" i="3"/>
  <c r="P221" i="3"/>
  <c r="N220" i="3"/>
  <c r="P220" i="3"/>
  <c r="N219" i="3"/>
  <c r="P219" i="3"/>
  <c r="N218" i="3"/>
  <c r="P218" i="3"/>
  <c r="N217" i="3"/>
  <c r="P217" i="3"/>
  <c r="N216" i="3"/>
  <c r="P216" i="3"/>
  <c r="N215" i="3"/>
  <c r="P215" i="3"/>
  <c r="N214" i="3"/>
  <c r="P214" i="3"/>
  <c r="N213" i="3"/>
  <c r="P213" i="3"/>
  <c r="N212" i="3"/>
  <c r="P212" i="3"/>
  <c r="N211" i="3"/>
  <c r="P211" i="3"/>
  <c r="N210" i="3"/>
  <c r="P210" i="3"/>
  <c r="N209" i="3"/>
  <c r="P209" i="3"/>
  <c r="N208" i="3"/>
  <c r="P208" i="3"/>
  <c r="N207" i="3"/>
  <c r="P207" i="3"/>
  <c r="N206" i="3"/>
  <c r="P206" i="3"/>
  <c r="N205" i="3"/>
  <c r="P205" i="3"/>
  <c r="N204" i="3"/>
  <c r="P204" i="3"/>
  <c r="N203" i="3"/>
  <c r="P203" i="3"/>
  <c r="N195" i="3"/>
  <c r="P195" i="3"/>
  <c r="N185" i="3"/>
  <c r="P185" i="3"/>
  <c r="N184" i="3"/>
  <c r="P184" i="3"/>
  <c r="N183" i="3"/>
  <c r="P183" i="3"/>
  <c r="N182" i="3"/>
  <c r="P182" i="3"/>
  <c r="N181" i="3"/>
  <c r="P181" i="3"/>
  <c r="N180" i="3"/>
  <c r="P180" i="3"/>
  <c r="N179" i="3"/>
  <c r="P179" i="3"/>
  <c r="N178" i="3"/>
  <c r="P178" i="3"/>
  <c r="N177" i="3"/>
  <c r="P177" i="3"/>
  <c r="N176" i="3"/>
  <c r="P176" i="3"/>
  <c r="Q175" i="3"/>
  <c r="N175" i="3"/>
  <c r="P175" i="3"/>
  <c r="Q174" i="3"/>
  <c r="N174" i="3"/>
  <c r="P174" i="3"/>
  <c r="N173" i="3"/>
  <c r="P173" i="3"/>
  <c r="N172" i="3"/>
  <c r="P172" i="3"/>
  <c r="N171" i="3"/>
  <c r="P171" i="3"/>
  <c r="N170" i="3"/>
  <c r="P170" i="3"/>
  <c r="N169" i="3"/>
  <c r="P169" i="3"/>
  <c r="N168" i="3"/>
  <c r="P168" i="3"/>
  <c r="N167" i="3"/>
  <c r="P167" i="3"/>
  <c r="N166" i="3"/>
  <c r="P166" i="3"/>
  <c r="N165" i="3"/>
  <c r="P165" i="3"/>
  <c r="N164" i="3"/>
  <c r="P164" i="3"/>
  <c r="N163" i="3"/>
  <c r="P163" i="3"/>
  <c r="N162" i="3"/>
  <c r="P162" i="3"/>
  <c r="N161" i="3"/>
  <c r="P161" i="3"/>
  <c r="N160" i="3"/>
  <c r="P160" i="3"/>
  <c r="N147" i="3"/>
  <c r="P147" i="3"/>
  <c r="N142" i="3"/>
  <c r="P142" i="3"/>
  <c r="N141" i="3"/>
  <c r="P141" i="3"/>
  <c r="N140" i="3"/>
  <c r="P140" i="3"/>
  <c r="N139" i="3"/>
  <c r="P139" i="3"/>
  <c r="N138" i="3"/>
  <c r="P138" i="3"/>
  <c r="N137" i="3"/>
  <c r="P137" i="3"/>
  <c r="N136" i="3"/>
  <c r="P136" i="3"/>
  <c r="N135" i="3"/>
  <c r="P135" i="3"/>
  <c r="N134" i="3"/>
  <c r="P134" i="3"/>
  <c r="N133" i="3"/>
  <c r="P133" i="3"/>
  <c r="N132" i="3"/>
  <c r="P132" i="3"/>
  <c r="N131" i="3"/>
  <c r="P131" i="3"/>
  <c r="N130" i="3"/>
  <c r="P130" i="3"/>
  <c r="N129" i="3"/>
  <c r="P129" i="3"/>
  <c r="N128" i="3"/>
  <c r="P128" i="3"/>
  <c r="N127" i="3"/>
  <c r="P127" i="3"/>
  <c r="N126" i="3"/>
  <c r="P126" i="3"/>
  <c r="N125" i="3"/>
  <c r="P125" i="3"/>
  <c r="N124" i="3"/>
  <c r="P124" i="3"/>
  <c r="N123" i="3"/>
  <c r="P123" i="3"/>
  <c r="N122" i="3"/>
  <c r="P122" i="3"/>
  <c r="N121" i="3"/>
  <c r="P121" i="3"/>
  <c r="N120" i="3"/>
  <c r="P120" i="3"/>
  <c r="N119" i="3"/>
  <c r="P119" i="3"/>
  <c r="N118" i="3"/>
  <c r="P118" i="3"/>
  <c r="N117" i="3"/>
  <c r="P117" i="3"/>
  <c r="N110" i="3"/>
  <c r="P110" i="3"/>
  <c r="N106" i="3"/>
  <c r="P106" i="3"/>
  <c r="N105" i="3"/>
  <c r="P105" i="3"/>
  <c r="N104" i="3"/>
  <c r="P104" i="3"/>
  <c r="N103" i="3"/>
  <c r="P103" i="3"/>
  <c r="N102" i="3"/>
  <c r="P102" i="3"/>
  <c r="N101" i="3"/>
  <c r="P101" i="3"/>
  <c r="N100" i="3"/>
  <c r="P100" i="3"/>
  <c r="N99" i="3"/>
  <c r="P99" i="3"/>
  <c r="N98" i="3"/>
  <c r="P98" i="3"/>
  <c r="N97" i="3"/>
  <c r="P97" i="3"/>
  <c r="N96" i="3"/>
  <c r="P96" i="3"/>
  <c r="N95" i="3"/>
  <c r="P95" i="3"/>
  <c r="N94" i="3"/>
  <c r="P94" i="3"/>
  <c r="N93" i="3"/>
  <c r="P93" i="3"/>
  <c r="N92" i="3"/>
  <c r="P92" i="3"/>
  <c r="N91" i="3"/>
  <c r="P91" i="3"/>
  <c r="N90" i="3"/>
  <c r="P90" i="3"/>
  <c r="N89" i="3"/>
  <c r="P89" i="3"/>
  <c r="N88" i="3"/>
  <c r="P88" i="3"/>
  <c r="N87" i="3"/>
  <c r="P87" i="3"/>
  <c r="N86" i="3"/>
  <c r="P86" i="3"/>
  <c r="N85" i="3"/>
  <c r="P85" i="3"/>
  <c r="N84" i="3"/>
  <c r="P84" i="3"/>
  <c r="N83" i="3"/>
  <c r="P83" i="3"/>
  <c r="N82" i="3"/>
  <c r="P82" i="3"/>
  <c r="N81" i="3"/>
  <c r="P81" i="3"/>
  <c r="N69" i="3"/>
  <c r="P69" i="3"/>
  <c r="N68" i="3"/>
  <c r="P68" i="3"/>
  <c r="N67" i="3"/>
  <c r="P67" i="3"/>
  <c r="N66" i="3"/>
  <c r="P66" i="3"/>
  <c r="N65" i="3"/>
  <c r="P65" i="3"/>
  <c r="N64" i="3"/>
  <c r="P64" i="3"/>
  <c r="N63" i="3"/>
  <c r="P63" i="3"/>
  <c r="N62" i="3"/>
  <c r="P62" i="3"/>
  <c r="N61" i="3"/>
  <c r="P61" i="3"/>
  <c r="N60" i="3"/>
  <c r="P60" i="3"/>
  <c r="N59" i="3"/>
  <c r="P59" i="3"/>
  <c r="N58" i="3"/>
  <c r="P58" i="3"/>
  <c r="N57" i="3"/>
  <c r="P57" i="3"/>
  <c r="N56" i="3"/>
  <c r="P56" i="3"/>
  <c r="N55" i="3"/>
  <c r="P55" i="3"/>
  <c r="N54" i="3"/>
  <c r="P54" i="3"/>
  <c r="N53" i="3"/>
  <c r="P53" i="3"/>
  <c r="N52" i="3"/>
  <c r="P52" i="3"/>
  <c r="N51" i="3"/>
  <c r="P51" i="3"/>
  <c r="N50" i="3"/>
  <c r="P50" i="3"/>
  <c r="N49" i="3"/>
  <c r="P49" i="3"/>
  <c r="N48" i="3"/>
  <c r="P48" i="3"/>
  <c r="N47" i="3"/>
  <c r="P47" i="3"/>
  <c r="N46" i="3"/>
  <c r="P46" i="3"/>
  <c r="N45" i="3"/>
  <c r="P45" i="3"/>
  <c r="N44" i="3"/>
  <c r="P44" i="3"/>
  <c r="N35" i="3"/>
  <c r="P35" i="3"/>
  <c r="N32" i="3"/>
  <c r="P32" i="3"/>
  <c r="N31" i="3"/>
  <c r="P31" i="3"/>
  <c r="K31" i="3"/>
  <c r="N30" i="3"/>
  <c r="P30" i="3"/>
  <c r="N29" i="3"/>
  <c r="P29" i="3"/>
  <c r="N28" i="3"/>
  <c r="P28" i="3"/>
  <c r="N27" i="3"/>
  <c r="P27" i="3"/>
  <c r="N26" i="3"/>
  <c r="P26" i="3"/>
  <c r="N25" i="3"/>
  <c r="P25" i="3"/>
  <c r="N24" i="3"/>
  <c r="P24" i="3"/>
  <c r="N23" i="3"/>
  <c r="P23" i="3"/>
  <c r="N22" i="3"/>
  <c r="P22" i="3"/>
  <c r="N21" i="3"/>
  <c r="P21" i="3"/>
  <c r="N20" i="3"/>
  <c r="P20" i="3"/>
  <c r="N19" i="3"/>
  <c r="P19" i="3"/>
  <c r="N18" i="3"/>
  <c r="P18" i="3"/>
  <c r="N17" i="3"/>
  <c r="P17" i="3"/>
  <c r="N16" i="3"/>
  <c r="P16" i="3"/>
  <c r="N15" i="3"/>
  <c r="P15" i="3"/>
  <c r="N14" i="3"/>
  <c r="P14" i="3"/>
  <c r="N13" i="3"/>
  <c r="P13" i="3"/>
  <c r="N12" i="3"/>
  <c r="P12" i="3"/>
  <c r="N11" i="3"/>
  <c r="P11" i="3"/>
  <c r="N10" i="3"/>
  <c r="P10" i="3"/>
  <c r="N9" i="3"/>
  <c r="P9" i="3"/>
  <c r="N8" i="3"/>
  <c r="P8" i="3"/>
  <c r="N7" i="3"/>
  <c r="P7" i="3"/>
  <c r="O387" i="2"/>
  <c r="P387" i="2"/>
  <c r="M386" i="2"/>
  <c r="O386" i="2"/>
  <c r="P386" i="2"/>
  <c r="O385" i="2"/>
  <c r="P385" i="2"/>
  <c r="O236" i="2"/>
  <c r="O234" i="2"/>
  <c r="O233" i="2"/>
  <c r="O225" i="2"/>
  <c r="O201" i="2"/>
  <c r="O199" i="2"/>
  <c r="Q164" i="2"/>
  <c r="Q163" i="2"/>
  <c r="O160" i="2"/>
  <c r="O158" i="2"/>
  <c r="O153" i="2"/>
  <c r="O152" i="2"/>
  <c r="N641" i="1"/>
  <c r="P641" i="1"/>
  <c r="N636" i="1"/>
  <c r="P636" i="1"/>
  <c r="N635" i="1"/>
  <c r="P635" i="1"/>
  <c r="N634" i="1"/>
  <c r="P634" i="1"/>
  <c r="N633" i="1"/>
  <c r="P633" i="1"/>
  <c r="N632" i="1"/>
  <c r="P632" i="1"/>
  <c r="N631" i="1"/>
  <c r="P631" i="1"/>
  <c r="N630" i="1"/>
  <c r="P630" i="1"/>
  <c r="N629" i="1"/>
  <c r="P629" i="1"/>
  <c r="N628" i="1"/>
  <c r="P628" i="1"/>
  <c r="N627" i="1"/>
  <c r="P627" i="1"/>
  <c r="N626" i="1"/>
  <c r="P626" i="1"/>
  <c r="N625" i="1"/>
  <c r="P625" i="1"/>
  <c r="N624" i="1"/>
  <c r="P624" i="1"/>
  <c r="N623" i="1"/>
  <c r="P623" i="1"/>
  <c r="N622" i="1"/>
  <c r="P622" i="1"/>
  <c r="N621" i="1"/>
  <c r="P621" i="1"/>
  <c r="N620" i="1"/>
  <c r="P620" i="1"/>
  <c r="N619" i="1"/>
  <c r="P619" i="1"/>
  <c r="N618" i="1"/>
  <c r="P618" i="1"/>
  <c r="N617" i="1"/>
  <c r="P617" i="1"/>
  <c r="N616" i="1"/>
  <c r="P616" i="1"/>
  <c r="N615" i="1"/>
  <c r="P615" i="1"/>
  <c r="N614" i="1"/>
  <c r="P614" i="1"/>
  <c r="N613" i="1"/>
  <c r="P613" i="1"/>
  <c r="N612" i="1"/>
  <c r="P612" i="1"/>
  <c r="N611" i="1"/>
  <c r="P611" i="1"/>
  <c r="N600" i="1"/>
  <c r="P600" i="1"/>
  <c r="N594" i="1"/>
  <c r="P594" i="1"/>
  <c r="N593" i="1"/>
  <c r="P593" i="1"/>
  <c r="N592" i="1"/>
  <c r="P592" i="1"/>
  <c r="N591" i="1"/>
  <c r="P591" i="1"/>
  <c r="N590" i="1"/>
  <c r="P590" i="1"/>
  <c r="N589" i="1"/>
  <c r="P589" i="1"/>
  <c r="N588" i="1"/>
  <c r="P588" i="1"/>
  <c r="N587" i="1"/>
  <c r="P587" i="1"/>
  <c r="N586" i="1"/>
  <c r="P586" i="1"/>
  <c r="N585" i="1"/>
  <c r="P585" i="1"/>
  <c r="N584" i="1"/>
  <c r="P584" i="1"/>
  <c r="N583" i="1"/>
  <c r="P583" i="1"/>
  <c r="N582" i="1"/>
  <c r="P582" i="1"/>
  <c r="N581" i="1"/>
  <c r="P581" i="1"/>
  <c r="N580" i="1"/>
  <c r="P580" i="1"/>
  <c r="N579" i="1"/>
  <c r="P579" i="1"/>
  <c r="N578" i="1"/>
  <c r="P578" i="1"/>
  <c r="N577" i="1"/>
  <c r="P577" i="1"/>
  <c r="N576" i="1"/>
  <c r="P576" i="1"/>
  <c r="N575" i="1"/>
  <c r="P575" i="1"/>
  <c r="N574" i="1"/>
  <c r="P574" i="1"/>
  <c r="N573" i="1"/>
  <c r="P573" i="1"/>
  <c r="N572" i="1"/>
  <c r="P572" i="1"/>
  <c r="N571" i="1"/>
  <c r="P571" i="1"/>
  <c r="N570" i="1"/>
  <c r="P570" i="1"/>
  <c r="N569" i="1"/>
  <c r="P569" i="1"/>
  <c r="N560" i="1"/>
  <c r="P560" i="1"/>
  <c r="N552" i="1"/>
  <c r="P552" i="1"/>
  <c r="N551" i="1"/>
  <c r="P551" i="1"/>
  <c r="N550" i="1"/>
  <c r="P550" i="1"/>
  <c r="N549" i="1"/>
  <c r="P549" i="1"/>
  <c r="N548" i="1"/>
  <c r="P548" i="1"/>
  <c r="N547" i="1"/>
  <c r="P547" i="1"/>
  <c r="N546" i="1"/>
  <c r="P546" i="1"/>
  <c r="N545" i="1"/>
  <c r="P545" i="1"/>
  <c r="N544" i="1"/>
  <c r="P544" i="1"/>
  <c r="N543" i="1"/>
  <c r="P543" i="1"/>
  <c r="N542" i="1"/>
  <c r="P542" i="1"/>
  <c r="N541" i="1"/>
  <c r="P541" i="1"/>
  <c r="N540" i="1"/>
  <c r="P540" i="1"/>
  <c r="N539" i="1"/>
  <c r="P539" i="1"/>
  <c r="N538" i="1"/>
  <c r="P538" i="1"/>
  <c r="N537" i="1"/>
  <c r="P537" i="1"/>
  <c r="N536" i="1"/>
  <c r="P536" i="1"/>
  <c r="N535" i="1"/>
  <c r="P535" i="1"/>
  <c r="N534" i="1"/>
  <c r="P534" i="1"/>
  <c r="N533" i="1"/>
  <c r="P533" i="1"/>
  <c r="N532" i="1"/>
  <c r="P532" i="1"/>
  <c r="N531" i="1"/>
  <c r="P531" i="1"/>
  <c r="N530" i="1"/>
  <c r="P530" i="1"/>
  <c r="N529" i="1"/>
  <c r="P529" i="1"/>
  <c r="N528" i="1"/>
  <c r="P528" i="1"/>
  <c r="N527" i="1"/>
  <c r="P527" i="1"/>
  <c r="N518" i="1"/>
  <c r="P518" i="1"/>
  <c r="N510" i="1"/>
  <c r="P510" i="1"/>
  <c r="N509" i="1"/>
  <c r="P509" i="1"/>
  <c r="N508" i="1"/>
  <c r="P508" i="1"/>
  <c r="N507" i="1"/>
  <c r="P507" i="1"/>
  <c r="N506" i="1"/>
  <c r="P506" i="1"/>
  <c r="N505" i="1"/>
  <c r="P505" i="1"/>
  <c r="N504" i="1"/>
  <c r="P504" i="1"/>
  <c r="N503" i="1"/>
  <c r="P503" i="1"/>
  <c r="N502" i="1"/>
  <c r="P502" i="1"/>
  <c r="N501" i="1"/>
  <c r="P501" i="1"/>
  <c r="N500" i="1"/>
  <c r="P500" i="1"/>
  <c r="N499" i="1"/>
  <c r="P499" i="1"/>
  <c r="N498" i="1"/>
  <c r="P498" i="1"/>
  <c r="N497" i="1"/>
  <c r="P497" i="1"/>
  <c r="N496" i="1"/>
  <c r="P496" i="1"/>
  <c r="N495" i="1"/>
  <c r="P495" i="1"/>
  <c r="N494" i="1"/>
  <c r="P494" i="1"/>
  <c r="N493" i="1"/>
  <c r="P493" i="1"/>
  <c r="N492" i="1"/>
  <c r="P492" i="1"/>
  <c r="N491" i="1"/>
  <c r="P491" i="1"/>
  <c r="N490" i="1"/>
  <c r="P490" i="1"/>
  <c r="N489" i="1"/>
  <c r="P489" i="1"/>
  <c r="N488" i="1"/>
  <c r="P488" i="1"/>
  <c r="N487" i="1"/>
  <c r="P487" i="1"/>
  <c r="N486" i="1"/>
  <c r="P486" i="1"/>
  <c r="N485" i="1"/>
  <c r="P485" i="1"/>
  <c r="N476" i="1"/>
  <c r="P476" i="1"/>
  <c r="N468" i="1"/>
  <c r="P468" i="1"/>
  <c r="N467" i="1"/>
  <c r="P467" i="1"/>
  <c r="N466" i="1"/>
  <c r="P466" i="1"/>
  <c r="N465" i="1"/>
  <c r="P465" i="1"/>
  <c r="N464" i="1"/>
  <c r="P464" i="1"/>
  <c r="N463" i="1"/>
  <c r="P463" i="1"/>
  <c r="N462" i="1"/>
  <c r="P462" i="1"/>
  <c r="N461" i="1"/>
  <c r="P461" i="1"/>
  <c r="N460" i="1"/>
  <c r="P460" i="1"/>
  <c r="N459" i="1"/>
  <c r="P459" i="1"/>
  <c r="N458" i="1"/>
  <c r="P458" i="1"/>
  <c r="N457" i="1"/>
  <c r="P457" i="1"/>
  <c r="N456" i="1"/>
  <c r="P456" i="1"/>
  <c r="N455" i="1"/>
  <c r="P455" i="1"/>
  <c r="N454" i="1"/>
  <c r="P454" i="1"/>
  <c r="N453" i="1"/>
  <c r="P453" i="1"/>
  <c r="N452" i="1"/>
  <c r="P452" i="1"/>
  <c r="N451" i="1"/>
  <c r="P451" i="1"/>
  <c r="N450" i="1"/>
  <c r="P450" i="1"/>
  <c r="N449" i="1"/>
  <c r="P449" i="1"/>
  <c r="N448" i="1"/>
  <c r="P448" i="1"/>
  <c r="N447" i="1"/>
  <c r="P447" i="1"/>
  <c r="N446" i="1"/>
  <c r="P446" i="1"/>
  <c r="N445" i="1"/>
  <c r="P445" i="1"/>
  <c r="N444" i="1"/>
  <c r="P444" i="1"/>
  <c r="N443" i="1"/>
  <c r="P443" i="1"/>
  <c r="N433" i="1"/>
  <c r="P433" i="1"/>
  <c r="N426" i="1"/>
  <c r="P426" i="1"/>
  <c r="N425" i="1"/>
  <c r="P425" i="1"/>
  <c r="N424" i="1"/>
  <c r="P424" i="1"/>
  <c r="N423" i="1"/>
  <c r="P423" i="1"/>
  <c r="N422" i="1"/>
  <c r="P422" i="1"/>
  <c r="N421" i="1"/>
  <c r="P421" i="1"/>
  <c r="N420" i="1"/>
  <c r="P420" i="1"/>
  <c r="N419" i="1"/>
  <c r="P419" i="1"/>
  <c r="N418" i="1"/>
  <c r="P418" i="1"/>
  <c r="N417" i="1"/>
  <c r="P417" i="1"/>
  <c r="N416" i="1"/>
  <c r="P416" i="1"/>
  <c r="N415" i="1"/>
  <c r="P415" i="1"/>
  <c r="N414" i="1"/>
  <c r="P414" i="1"/>
  <c r="N413" i="1"/>
  <c r="P413" i="1"/>
  <c r="N412" i="1"/>
  <c r="P412" i="1"/>
  <c r="N411" i="1"/>
  <c r="P411" i="1"/>
  <c r="N410" i="1"/>
  <c r="P410" i="1"/>
  <c r="N409" i="1"/>
  <c r="P409" i="1"/>
  <c r="N408" i="1"/>
  <c r="P408" i="1"/>
  <c r="N407" i="1"/>
  <c r="P407" i="1"/>
  <c r="N406" i="1"/>
  <c r="P406" i="1"/>
  <c r="N405" i="1"/>
  <c r="P405" i="1"/>
  <c r="N404" i="1"/>
  <c r="P404" i="1"/>
  <c r="N403" i="1"/>
  <c r="P403" i="1"/>
  <c r="N402" i="1"/>
  <c r="P402" i="1"/>
  <c r="N401" i="1"/>
  <c r="P401" i="1"/>
  <c r="N390" i="1"/>
  <c r="P390" i="1"/>
  <c r="N384" i="1"/>
  <c r="P384" i="1"/>
  <c r="N383" i="1"/>
  <c r="P383" i="1"/>
  <c r="N382" i="1"/>
  <c r="P382" i="1"/>
  <c r="N381" i="1"/>
  <c r="P381" i="1"/>
  <c r="N380" i="1"/>
  <c r="P380" i="1"/>
  <c r="N379" i="1"/>
  <c r="P379" i="1"/>
  <c r="N378" i="1"/>
  <c r="P378" i="1"/>
  <c r="N377" i="1"/>
  <c r="P377" i="1"/>
  <c r="N376" i="1"/>
  <c r="P376" i="1"/>
  <c r="N375" i="1"/>
  <c r="P375" i="1"/>
  <c r="N374" i="1"/>
  <c r="P374" i="1"/>
  <c r="N373" i="1"/>
  <c r="P373" i="1"/>
  <c r="N372" i="1"/>
  <c r="P372" i="1"/>
  <c r="N371" i="1"/>
  <c r="P371" i="1"/>
  <c r="N370" i="1"/>
  <c r="P370" i="1"/>
  <c r="N369" i="1"/>
  <c r="P369" i="1"/>
  <c r="N368" i="1"/>
  <c r="P368" i="1"/>
  <c r="N367" i="1"/>
  <c r="P367" i="1"/>
  <c r="N366" i="1"/>
  <c r="P366" i="1"/>
  <c r="N365" i="1"/>
  <c r="P365" i="1"/>
  <c r="N364" i="1"/>
  <c r="P364" i="1"/>
  <c r="N363" i="1"/>
  <c r="P363" i="1"/>
  <c r="N362" i="1"/>
  <c r="P362" i="1"/>
  <c r="N361" i="1"/>
  <c r="P361" i="1"/>
  <c r="N360" i="1"/>
  <c r="P360" i="1"/>
  <c r="N359" i="1"/>
  <c r="P359" i="1"/>
  <c r="N350" i="1"/>
  <c r="P350" i="1"/>
  <c r="N342" i="1"/>
  <c r="P342" i="1"/>
  <c r="N341" i="1"/>
  <c r="P341" i="1"/>
  <c r="N340" i="1"/>
  <c r="P340" i="1"/>
  <c r="N339" i="1"/>
  <c r="P339" i="1"/>
  <c r="N338" i="1"/>
  <c r="P338" i="1"/>
  <c r="N337" i="1"/>
  <c r="P337" i="1"/>
  <c r="N336" i="1"/>
  <c r="P336" i="1"/>
  <c r="N335" i="1"/>
  <c r="P335" i="1"/>
  <c r="N334" i="1"/>
  <c r="P334" i="1"/>
  <c r="N333" i="1"/>
  <c r="P333" i="1"/>
  <c r="N332" i="1"/>
  <c r="P332" i="1"/>
  <c r="N331" i="1"/>
  <c r="P331" i="1"/>
  <c r="N330" i="1"/>
  <c r="P330" i="1"/>
  <c r="N329" i="1"/>
  <c r="P329" i="1"/>
  <c r="N328" i="1"/>
  <c r="P328" i="1"/>
  <c r="N327" i="1"/>
  <c r="P327" i="1"/>
  <c r="N326" i="1"/>
  <c r="P326" i="1"/>
  <c r="N325" i="1"/>
  <c r="P325" i="1"/>
  <c r="N324" i="1"/>
  <c r="P324" i="1"/>
  <c r="N323" i="1"/>
  <c r="P323" i="1"/>
  <c r="N322" i="1"/>
  <c r="P322" i="1"/>
  <c r="N321" i="1"/>
  <c r="P321" i="1"/>
  <c r="N320" i="1"/>
  <c r="P320" i="1"/>
  <c r="N319" i="1"/>
  <c r="P319" i="1"/>
  <c r="N318" i="1"/>
  <c r="P318" i="1"/>
  <c r="N317" i="1"/>
  <c r="P317" i="1"/>
  <c r="N298" i="1"/>
  <c r="P298" i="1"/>
  <c r="N292" i="1"/>
  <c r="P292" i="1"/>
  <c r="N291" i="1"/>
  <c r="P291" i="1"/>
  <c r="N290" i="1"/>
  <c r="P290" i="1"/>
  <c r="N289" i="1"/>
  <c r="P289" i="1"/>
  <c r="N288" i="1"/>
  <c r="P288" i="1"/>
  <c r="N287" i="1"/>
  <c r="P287" i="1"/>
  <c r="N286" i="1"/>
  <c r="P286" i="1"/>
  <c r="N285" i="1"/>
  <c r="P285" i="1"/>
  <c r="N284" i="1"/>
  <c r="P284" i="1"/>
  <c r="N283" i="1"/>
  <c r="P283" i="1"/>
  <c r="N282" i="1"/>
  <c r="P282" i="1"/>
  <c r="N281" i="1"/>
  <c r="P281" i="1"/>
  <c r="N280" i="1"/>
  <c r="P280" i="1"/>
  <c r="N279" i="1"/>
  <c r="P279" i="1"/>
  <c r="N278" i="1"/>
  <c r="P278" i="1"/>
  <c r="N277" i="1"/>
  <c r="P277" i="1"/>
  <c r="N276" i="1"/>
  <c r="P276" i="1"/>
  <c r="N275" i="1"/>
  <c r="P275" i="1"/>
  <c r="N274" i="1"/>
  <c r="P274" i="1"/>
  <c r="N273" i="1"/>
  <c r="P273" i="1"/>
  <c r="N272" i="1"/>
  <c r="P272" i="1"/>
  <c r="N271" i="1"/>
  <c r="P271" i="1"/>
  <c r="N270" i="1"/>
  <c r="P270" i="1"/>
  <c r="N269" i="1"/>
  <c r="P269" i="1"/>
  <c r="N268" i="1"/>
  <c r="P268" i="1"/>
  <c r="N267" i="1"/>
  <c r="P267" i="1"/>
  <c r="N255" i="1"/>
  <c r="P255" i="1"/>
  <c r="N250" i="1"/>
  <c r="P250" i="1"/>
  <c r="N249" i="1"/>
  <c r="P249" i="1"/>
  <c r="N248" i="1"/>
  <c r="P248" i="1"/>
  <c r="N247" i="1"/>
  <c r="P247" i="1"/>
  <c r="N246" i="1"/>
  <c r="P246" i="1"/>
  <c r="N245" i="1"/>
  <c r="P245" i="1"/>
  <c r="N244" i="1"/>
  <c r="P244" i="1"/>
  <c r="N243" i="1"/>
  <c r="P243" i="1"/>
  <c r="N242" i="1"/>
  <c r="P242" i="1"/>
  <c r="N241" i="1"/>
  <c r="P241" i="1"/>
  <c r="N240" i="1"/>
  <c r="P240" i="1"/>
  <c r="N239" i="1"/>
  <c r="P239" i="1"/>
  <c r="N238" i="1"/>
  <c r="P238" i="1"/>
  <c r="N237" i="1"/>
  <c r="P237" i="1"/>
  <c r="N236" i="1"/>
  <c r="P236" i="1"/>
  <c r="N235" i="1"/>
  <c r="P235" i="1"/>
  <c r="N234" i="1"/>
  <c r="P234" i="1"/>
  <c r="N233" i="1"/>
  <c r="P233" i="1"/>
  <c r="N232" i="1"/>
  <c r="P232" i="1"/>
  <c r="N231" i="1"/>
  <c r="P231" i="1"/>
  <c r="N230" i="1"/>
  <c r="P230" i="1"/>
  <c r="N229" i="1"/>
  <c r="P229" i="1"/>
  <c r="N228" i="1"/>
  <c r="P228" i="1"/>
  <c r="N227" i="1"/>
  <c r="P227" i="1"/>
  <c r="N226" i="1"/>
  <c r="P226" i="1"/>
  <c r="N225" i="1"/>
  <c r="P225" i="1"/>
  <c r="N216" i="1"/>
  <c r="P216" i="1"/>
  <c r="N208" i="1"/>
  <c r="P208" i="1"/>
  <c r="N207" i="1"/>
  <c r="P207" i="1"/>
  <c r="N206" i="1"/>
  <c r="P206" i="1"/>
  <c r="N205" i="1"/>
  <c r="P205" i="1"/>
  <c r="N204" i="1"/>
  <c r="P204" i="1"/>
  <c r="N203" i="1"/>
  <c r="P203" i="1"/>
  <c r="N202" i="1"/>
  <c r="P202" i="1"/>
  <c r="N201" i="1"/>
  <c r="P201" i="1"/>
  <c r="N200" i="1"/>
  <c r="P200" i="1"/>
  <c r="N199" i="1"/>
  <c r="P199" i="1"/>
  <c r="Q198" i="1"/>
  <c r="N198" i="1"/>
  <c r="P198" i="1"/>
  <c r="Q197" i="1"/>
  <c r="N197" i="1"/>
  <c r="P197" i="1"/>
  <c r="N196" i="1"/>
  <c r="P196" i="1"/>
  <c r="N195" i="1"/>
  <c r="P195" i="1"/>
  <c r="N194" i="1"/>
  <c r="P194" i="1"/>
  <c r="N193" i="1"/>
  <c r="P193" i="1"/>
  <c r="N192" i="1"/>
  <c r="P192" i="1"/>
  <c r="N191" i="1"/>
  <c r="P191" i="1"/>
  <c r="N190" i="1"/>
  <c r="P190" i="1"/>
  <c r="N189" i="1"/>
  <c r="P189" i="1"/>
  <c r="N188" i="1"/>
  <c r="P188" i="1"/>
  <c r="N187" i="1"/>
  <c r="P187" i="1"/>
  <c r="N186" i="1"/>
  <c r="P186" i="1"/>
  <c r="N185" i="1"/>
  <c r="P185" i="1"/>
  <c r="N184" i="1"/>
  <c r="P184" i="1"/>
  <c r="N183" i="1"/>
  <c r="P183" i="1"/>
  <c r="N161" i="1"/>
  <c r="P161" i="1"/>
  <c r="N156" i="1"/>
  <c r="P156" i="1"/>
  <c r="N155" i="1"/>
  <c r="P155" i="1"/>
  <c r="N154" i="1"/>
  <c r="P154" i="1"/>
  <c r="K154" i="1"/>
  <c r="N153" i="1"/>
  <c r="P153" i="1"/>
  <c r="N152" i="1"/>
  <c r="P152" i="1"/>
  <c r="N151" i="1"/>
  <c r="P151" i="1"/>
  <c r="N150" i="1"/>
  <c r="P150" i="1"/>
  <c r="N149" i="1"/>
  <c r="P149" i="1"/>
  <c r="N148" i="1"/>
  <c r="P148" i="1"/>
  <c r="N147" i="1"/>
  <c r="P147" i="1"/>
  <c r="N146" i="1"/>
  <c r="P146" i="1"/>
  <c r="N145" i="1"/>
  <c r="P145" i="1"/>
  <c r="N144" i="1"/>
  <c r="P144" i="1"/>
  <c r="N143" i="1"/>
  <c r="P143" i="1"/>
  <c r="N142" i="1"/>
  <c r="P142" i="1"/>
  <c r="N141" i="1"/>
  <c r="P141" i="1"/>
  <c r="N140" i="1"/>
  <c r="P140" i="1"/>
  <c r="N139" i="1"/>
  <c r="P139" i="1"/>
  <c r="N138" i="1"/>
  <c r="P138" i="1"/>
  <c r="N137" i="1"/>
  <c r="P137" i="1"/>
  <c r="N136" i="1"/>
  <c r="P136" i="1"/>
  <c r="N135" i="1"/>
  <c r="P135" i="1"/>
  <c r="N134" i="1"/>
  <c r="P134" i="1"/>
  <c r="N133" i="1"/>
  <c r="P133" i="1"/>
  <c r="N132" i="1"/>
  <c r="P132" i="1"/>
  <c r="N131" i="1"/>
  <c r="P131" i="1"/>
  <c r="N119" i="1"/>
  <c r="P119" i="1"/>
  <c r="N115" i="1"/>
  <c r="P115" i="1"/>
  <c r="N114" i="1"/>
  <c r="P114" i="1"/>
  <c r="N113" i="1"/>
  <c r="P113" i="1"/>
  <c r="N112" i="1"/>
  <c r="P112" i="1"/>
  <c r="N111" i="1"/>
  <c r="P111" i="1"/>
  <c r="N110" i="1"/>
  <c r="P110" i="1"/>
  <c r="N109" i="1"/>
  <c r="P109" i="1"/>
  <c r="N108" i="1"/>
  <c r="P108" i="1"/>
  <c r="N107" i="1"/>
  <c r="P107" i="1"/>
  <c r="N106" i="1"/>
  <c r="P106" i="1"/>
  <c r="N105" i="1"/>
  <c r="P105" i="1"/>
  <c r="N104" i="1"/>
  <c r="P104" i="1"/>
  <c r="N103" i="1"/>
  <c r="P103" i="1"/>
  <c r="N102" i="1"/>
  <c r="P102" i="1"/>
  <c r="N101" i="1"/>
  <c r="P101" i="1"/>
  <c r="N100" i="1"/>
  <c r="P100" i="1"/>
  <c r="N99" i="1"/>
  <c r="P99" i="1"/>
  <c r="N98" i="1"/>
  <c r="P98" i="1"/>
  <c r="N97" i="1"/>
  <c r="P97" i="1"/>
  <c r="N96" i="1"/>
  <c r="P96" i="1"/>
  <c r="N95" i="1"/>
  <c r="P95" i="1"/>
  <c r="N94" i="1"/>
  <c r="P94" i="1"/>
  <c r="N93" i="1"/>
  <c r="P93" i="1"/>
  <c r="N92" i="1"/>
  <c r="P92" i="1"/>
  <c r="N91" i="1"/>
  <c r="P91" i="1"/>
  <c r="N90" i="1"/>
  <c r="P90" i="1"/>
  <c r="N73" i="1"/>
  <c r="P73" i="1"/>
  <c r="N72" i="1"/>
  <c r="P72" i="1"/>
  <c r="N71" i="1"/>
  <c r="P71" i="1"/>
  <c r="N70" i="1"/>
  <c r="P70" i="1"/>
  <c r="N69" i="1"/>
  <c r="P69" i="1"/>
  <c r="N68" i="1"/>
  <c r="P68" i="1"/>
  <c r="N67" i="1"/>
  <c r="P67" i="1"/>
  <c r="N66" i="1"/>
  <c r="P66" i="1"/>
  <c r="N65" i="1"/>
  <c r="P65" i="1"/>
  <c r="N64" i="1"/>
  <c r="P64" i="1"/>
  <c r="N63" i="1"/>
  <c r="P63" i="1"/>
  <c r="N62" i="1"/>
  <c r="P62" i="1"/>
  <c r="N61" i="1"/>
  <c r="P61" i="1"/>
  <c r="N60" i="1"/>
  <c r="P60" i="1"/>
  <c r="N59" i="1"/>
  <c r="P59" i="1"/>
  <c r="N58" i="1"/>
  <c r="P58" i="1"/>
  <c r="N57" i="1"/>
  <c r="P57" i="1"/>
  <c r="N56" i="1"/>
  <c r="P56" i="1"/>
  <c r="N55" i="1"/>
  <c r="P55" i="1"/>
  <c r="N54" i="1"/>
  <c r="P54" i="1"/>
  <c r="N53" i="1"/>
  <c r="P53" i="1"/>
  <c r="N52" i="1"/>
  <c r="P52" i="1"/>
  <c r="N51" i="1"/>
  <c r="P51" i="1"/>
  <c r="N50" i="1"/>
  <c r="P50" i="1"/>
  <c r="N49" i="1"/>
  <c r="P49" i="1"/>
  <c r="N48" i="1"/>
  <c r="P48" i="1"/>
  <c r="N37" i="1"/>
  <c r="P37" i="1"/>
  <c r="N31" i="1"/>
  <c r="P31" i="1"/>
  <c r="N30" i="1"/>
  <c r="P30" i="1"/>
  <c r="N29" i="1"/>
  <c r="P29" i="1"/>
  <c r="J29" i="1"/>
  <c r="K29" i="1"/>
  <c r="N28" i="1"/>
  <c r="P28" i="1"/>
  <c r="N27" i="1"/>
  <c r="P27" i="1"/>
  <c r="N26" i="1"/>
  <c r="P26" i="1"/>
  <c r="N25" i="1"/>
  <c r="P25" i="1"/>
  <c r="N24" i="1"/>
  <c r="P24" i="1"/>
  <c r="N23" i="1"/>
  <c r="P23" i="1"/>
  <c r="N22" i="1"/>
  <c r="P22" i="1"/>
  <c r="N21" i="1"/>
  <c r="P21" i="1"/>
  <c r="N20" i="1"/>
  <c r="P20" i="1"/>
  <c r="N19" i="1"/>
  <c r="P19" i="1"/>
  <c r="K19" i="1"/>
  <c r="N18" i="1"/>
  <c r="P18" i="1"/>
  <c r="N17" i="1"/>
  <c r="P17" i="1"/>
  <c r="N16" i="1"/>
  <c r="P16" i="1"/>
  <c r="N15" i="1"/>
  <c r="P15" i="1"/>
  <c r="N14" i="1"/>
  <c r="P14" i="1"/>
  <c r="N13" i="1"/>
  <c r="P13" i="1"/>
  <c r="N12" i="1"/>
  <c r="P12" i="1"/>
  <c r="N11" i="1"/>
  <c r="P11" i="1"/>
  <c r="N10" i="1"/>
  <c r="P10" i="1"/>
  <c r="N9" i="1"/>
  <c r="P9" i="1"/>
  <c r="N8" i="1"/>
  <c r="P8" i="1"/>
  <c r="N7" i="1"/>
  <c r="P7" i="1"/>
</calcChain>
</file>

<file path=xl/sharedStrings.xml><?xml version="1.0" encoding="utf-8"?>
<sst xmlns="http://schemas.openxmlformats.org/spreadsheetml/2006/main" count="7354" uniqueCount="1922">
  <si>
    <t>ราคาขาย-ต้นทุน</t>
  </si>
  <si>
    <t>แผนก.....กระดาษชำระ..............</t>
  </si>
  <si>
    <t>รายการ</t>
  </si>
  <si>
    <t>ขนาด</t>
  </si>
  <si>
    <t>บรรจุ</t>
  </si>
  <si>
    <t>ราคา</t>
  </si>
  <si>
    <t>วันที่</t>
  </si>
  <si>
    <t>ราคาไม่</t>
  </si>
  <si>
    <t>ส่วนลด</t>
  </si>
  <si>
    <t>ทุน</t>
  </si>
  <si>
    <t>/หีบ</t>
  </si>
  <si>
    <t>ปลีก</t>
  </si>
  <si>
    <t>ส่ง</t>
  </si>
  <si>
    <t>vat</t>
  </si>
  <si>
    <t>แถม</t>
  </si>
  <si>
    <t>หีบ</t>
  </si>
  <si>
    <t>หน่วย</t>
  </si>
  <si>
    <t>โอโม พิเศษ  20 บาท</t>
  </si>
  <si>
    <t>450 ก.</t>
  </si>
  <si>
    <t>1*24</t>
  </si>
  <si>
    <t>19-9-59</t>
  </si>
  <si>
    <t>.</t>
  </si>
  <si>
    <t xml:space="preserve">โอโม </t>
  </si>
  <si>
    <t>850 ก.</t>
  </si>
  <si>
    <t>1*12</t>
  </si>
  <si>
    <t>8-1-69</t>
  </si>
  <si>
    <t>1000 ก.</t>
  </si>
  <si>
    <t>1*8</t>
  </si>
  <si>
    <t>22-2-55</t>
  </si>
  <si>
    <t>2600ก.</t>
  </si>
  <si>
    <t>1*6</t>
  </si>
  <si>
    <t>โอโมพลัส แอนตี้แบค</t>
  </si>
  <si>
    <t>1*4</t>
  </si>
  <si>
    <t>13-9-54</t>
  </si>
  <si>
    <t>โอโมพลัส</t>
  </si>
  <si>
    <t>16-9-55</t>
  </si>
  <si>
    <t>โอโมพลัสดีโอ-เฟรช</t>
  </si>
  <si>
    <t>600 ก.</t>
  </si>
  <si>
    <t>15-1-53</t>
  </si>
  <si>
    <t>..28</t>
  </si>
  <si>
    <t>โอโมพลัส รีเฟรช</t>
  </si>
  <si>
    <t>900 ก.</t>
  </si>
  <si>
    <t>13-12-55</t>
  </si>
  <si>
    <t>ลด722.88, 2%</t>
  </si>
  <si>
    <t>บรีสน้ำอัลตร้าเขียวคู่</t>
  </si>
  <si>
    <t>2*560มล.</t>
  </si>
  <si>
    <t>1*6แพค</t>
  </si>
  <si>
    <t>ซอง 55</t>
  </si>
  <si>
    <t>แพค 100</t>
  </si>
  <si>
    <t>บรีสน้ำอัลตร้าชมพูคู่</t>
  </si>
  <si>
    <t>ปรับผ้านุ่มคอฟอร์ทซากุระบูสท์</t>
  </si>
  <si>
    <t>470มล(1+1)</t>
  </si>
  <si>
    <t>1*6ชุด</t>
  </si>
  <si>
    <t>ซอง 50</t>
  </si>
  <si>
    <t>แพค 80</t>
  </si>
  <si>
    <t>73.42(ซอง36.71)</t>
  </si>
  <si>
    <t>ปรับผ้านุ่มคอมฟอร์ทสีฟ้า</t>
  </si>
  <si>
    <t>500มล.</t>
  </si>
  <si>
    <t>8*3ซอง</t>
  </si>
  <si>
    <t>แพค 43</t>
  </si>
  <si>
    <t>ปกติ 13.12</t>
  </si>
  <si>
    <t>ลัง 311.81</t>
  </si>
  <si>
    <t>ปรับผ้านุ่มคอมฟอร์ทสีชมพู</t>
  </si>
  <si>
    <t>คอมฟอร์ทอัลตัราน้ำเดียว</t>
  </si>
  <si>
    <t>24 มล.</t>
  </si>
  <si>
    <t>1*288</t>
  </si>
  <si>
    <t>โหล 90</t>
  </si>
  <si>
    <t>22-2-54</t>
  </si>
  <si>
    <t>170มล</t>
  </si>
  <si>
    <t>1*48</t>
  </si>
  <si>
    <t>15-7-54</t>
  </si>
  <si>
    <t>350มล.</t>
  </si>
  <si>
    <t>13.9-54</t>
  </si>
  <si>
    <t>ซันไลต์เทอร์โบ       ขวด</t>
  </si>
  <si>
    <t>170มล.</t>
  </si>
  <si>
    <t>7-2-55</t>
  </si>
  <si>
    <t>ซันไลต์                      ขวด</t>
  </si>
  <si>
    <t>485มล.</t>
  </si>
  <si>
    <t>25-2-62</t>
  </si>
  <si>
    <t>ซันไลต์              ขวดหัวปั้ม</t>
  </si>
  <si>
    <t>750 มล</t>
  </si>
  <si>
    <t>1*18</t>
  </si>
  <si>
    <t>3600มล.</t>
  </si>
  <si>
    <t>21-12-62</t>
  </si>
  <si>
    <t>164แถมโอโม12สุทธิ</t>
  </si>
  <si>
    <t>ซันไลต์เทอร์โบ  27.-  ซอง</t>
  </si>
  <si>
    <t xml:space="preserve"> 550มล</t>
  </si>
  <si>
    <t>แพค 70</t>
  </si>
  <si>
    <t>ลัง609(4ลัง+16ซอง)@21.74</t>
  </si>
  <si>
    <t>ลัง 608.71</t>
  </si>
  <si>
    <t>วิมเขียวล้างห้องน้ำ</t>
  </si>
  <si>
    <t>900มล.</t>
  </si>
  <si>
    <t>4*3</t>
  </si>
  <si>
    <t>ลัง 501.12</t>
  </si>
  <si>
    <t>แผนก............</t>
  </si>
  <si>
    <t>บมจ. สหพัฒนพิบูล</t>
  </si>
  <si>
    <t>ผงซักผ้า 108 Shop</t>
  </si>
  <si>
    <t>300 ก.</t>
  </si>
  <si>
    <t>1*36</t>
  </si>
  <si>
    <t>โหล 220</t>
  </si>
  <si>
    <t>17-3-66</t>
  </si>
  <si>
    <t>ลด 100</t>
  </si>
  <si>
    <t>โหล 530</t>
  </si>
  <si>
    <t>19-12-65</t>
  </si>
  <si>
    <t>ลด 80</t>
  </si>
  <si>
    <t>3200 ก.</t>
  </si>
  <si>
    <t>ลด 215</t>
  </si>
  <si>
    <t>เปาซอฟท์ นาโน</t>
  </si>
  <si>
    <t>3000ก.</t>
  </si>
  <si>
    <t>บ.จีฟู้ดจก</t>
  </si>
  <si>
    <t>กระดาษป๊อบอัพ</t>
  </si>
  <si>
    <t>1*12*5แพค</t>
  </si>
  <si>
    <t>แพค 110</t>
  </si>
  <si>
    <t>17-11-68</t>
  </si>
  <si>
    <t>ลัง 470</t>
  </si>
  <si>
    <t>รถ 30 ลัง500</t>
  </si>
  <si>
    <t>ห่อ 8.33</t>
  </si>
  <si>
    <t>แผนก.........................................</t>
  </si>
  <si>
    <t>เต๊กเส็ง</t>
  </si>
  <si>
    <t>แอมโมเนีย</t>
  </si>
  <si>
    <t>1กก.</t>
  </si>
  <si>
    <t>1*20ซอง</t>
  </si>
  <si>
    <t>15-2-56</t>
  </si>
  <si>
    <t>ลัง  800</t>
  </si>
  <si>
    <t>ถุง  40</t>
  </si>
  <si>
    <t>ผงฟอกผ้า</t>
  </si>
  <si>
    <t>ขวด</t>
  </si>
  <si>
    <t>1*12ขวด</t>
  </si>
  <si>
    <t>2-5-62</t>
  </si>
  <si>
    <t>ค่ารถ25</t>
  </si>
  <si>
    <t>โหล1825</t>
  </si>
  <si>
    <t>ขวด152</t>
  </si>
  <si>
    <t>โซดาไฟ</t>
  </si>
  <si>
    <t>ลัง  640</t>
  </si>
  <si>
    <t>ถุง  32</t>
  </si>
  <si>
    <t>หจก. นิวแสงทองเทรดดิ้ง</t>
  </si>
  <si>
    <t>02-2211628</t>
  </si>
  <si>
    <t>โทรสาร02-2256475</t>
  </si>
  <si>
    <t>หัวเชื้อ  N 70</t>
  </si>
  <si>
    <t>130กก</t>
  </si>
  <si>
    <t>8-9-51</t>
  </si>
  <si>
    <t>กก.62</t>
  </si>
  <si>
    <t>ขจัดคราบ  แลบ50</t>
  </si>
  <si>
    <t>100กก</t>
  </si>
  <si>
    <t>ฟองเม็ดคาโอ</t>
  </si>
  <si>
    <t>20กก</t>
  </si>
  <si>
    <t>น้ำหอมมะนาว  (ถูก)</t>
  </si>
  <si>
    <t>1กก</t>
  </si>
  <si>
    <t>23-3-53</t>
  </si>
  <si>
    <t>เดิม400</t>
  </si>
  <si>
    <t>น้ำหอมฟุตตามิน  (ถูก)</t>
  </si>
  <si>
    <t>น้ำหอมแครอล</t>
  </si>
  <si>
    <t>น้ำหอมไฟไลน์</t>
  </si>
  <si>
    <t>น้ำหอมโดฟ</t>
  </si>
  <si>
    <t>หจก. ขอนแก่นธีระเทรดดิ้ง</t>
  </si>
  <si>
    <t>ถ่านเนชั่นเนล   ใหญ่     (D)</t>
  </si>
  <si>
    <t>1*24ก้อน</t>
  </si>
  <si>
    <t>1*12กล่อง</t>
  </si>
  <si>
    <t>คู่  22</t>
  </si>
  <si>
    <t>กล่อง255</t>
  </si>
  <si>
    <t>14-5-60</t>
  </si>
  <si>
    <t>ลัง2904  (ด5/2ลัง+1กล่อง)</t>
  </si>
  <si>
    <t>กล่อง242</t>
  </si>
  <si>
    <t>ก้อน10.06</t>
  </si>
  <si>
    <t>ถ่านเนชั่นเนลดำ กลาง (C)</t>
  </si>
  <si>
    <t>คู่  16</t>
  </si>
  <si>
    <t>กล่อง170</t>
  </si>
  <si>
    <t>18-11-68</t>
  </si>
  <si>
    <t>ลัง 2928</t>
  </si>
  <si>
    <t>กล่อง 496</t>
  </si>
  <si>
    <t>ก้อน20.67</t>
  </si>
  <si>
    <t>ถ่านเนชั่นเนลจิ๋วAAเขียว(D)</t>
  </si>
  <si>
    <t>4ก้อน*15แพค</t>
  </si>
  <si>
    <t>1*20กล่อง</t>
  </si>
  <si>
    <t>แพค22</t>
  </si>
  <si>
    <t>กล่อง280</t>
  </si>
  <si>
    <t>ลัง5355(ด5/1ลัง+1กล่อง)</t>
  </si>
  <si>
    <t>กล่อง268</t>
  </si>
  <si>
    <t>แพค17.85</t>
  </si>
  <si>
    <t>ถ่านเนชั่นเนลจิ๋วAAA  ดำ</t>
  </si>
  <si>
    <t>1*2ก้อน*7พ</t>
  </si>
  <si>
    <t>1*4แผง</t>
  </si>
  <si>
    <t>แพค20</t>
  </si>
  <si>
    <t>กล่อง420</t>
  </si>
  <si>
    <t>12-7-56</t>
  </si>
  <si>
    <t>กล่อง400</t>
  </si>
  <si>
    <t>แพค14.29</t>
  </si>
  <si>
    <t>ถ่านอัลคาไลน์  AAA</t>
  </si>
  <si>
    <t>2ก้อน*12แพค</t>
  </si>
  <si>
    <t>1*24*6กล่อง</t>
  </si>
  <si>
    <t>แพค 40</t>
  </si>
  <si>
    <t>กล่อง365</t>
  </si>
  <si>
    <t>25-9-65</t>
  </si>
  <si>
    <t>ลัง5496 ด.11ลัง6768</t>
  </si>
  <si>
    <t>กล่อง354</t>
  </si>
  <si>
    <t>แพค29.5</t>
  </si>
  <si>
    <t>ถ่านอัลคาไลน์  AA</t>
  </si>
  <si>
    <t>17-10-67</t>
  </si>
  <si>
    <t>ถ่าน 9 โวตต์ ดำ</t>
  </si>
  <si>
    <t>1*12ก้อน</t>
  </si>
  <si>
    <t>ก้อน28</t>
  </si>
  <si>
    <t>กล่อง295</t>
  </si>
  <si>
    <t>ด.11 กล่อง580</t>
  </si>
  <si>
    <t>กล่อง 426</t>
  </si>
  <si>
    <t>ก้อน 35.5</t>
  </si>
  <si>
    <t>ถ่าน 9 โวตต์ แดง</t>
  </si>
  <si>
    <t>ก้อน25</t>
  </si>
  <si>
    <t>กล่อง260</t>
  </si>
  <si>
    <t>18-2-56</t>
  </si>
  <si>
    <t>กล่อง245</t>
  </si>
  <si>
    <t>ก้อน20.41</t>
  </si>
  <si>
    <t>10โหล</t>
  </si>
  <si>
    <t>ถ่าน9โวต426-4 =422</t>
  </si>
  <si>
    <t>20โหล</t>
  </si>
  <si>
    <t>ถ่านกลาง248-10.5=โหล237.5</t>
  </si>
  <si>
    <t>100โหล</t>
  </si>
  <si>
    <t>ถ่านพานาAAโหล77-2=โหล75</t>
  </si>
  <si>
    <t>แผนก....เบ็ดเตล็ด..............</t>
  </si>
  <si>
    <t>ด.11 กล่อง 616</t>
  </si>
  <si>
    <t>น้ำยาเช็ดกระจก</t>
  </si>
  <si>
    <t>300ซซ.</t>
  </si>
  <si>
    <t>20-5-56</t>
  </si>
  <si>
    <t>โหล290</t>
  </si>
  <si>
    <t>บ.นาโอะ โกลเบิล จก.</t>
  </si>
  <si>
    <t>02-3317477-8</t>
  </si>
  <si>
    <t>ผ้าเย็นเซอร์วิช 1(ผ้าสำลี8*9)</t>
  </si>
  <si>
    <t>7-12-58</t>
  </si>
  <si>
    <t>ลด 1%</t>
  </si>
  <si>
    <t>ลัง1930.50</t>
  </si>
  <si>
    <t>ผ้าเย็นสบายคละสี (ผ้าขนหนู9*9)</t>
  </si>
  <si>
    <t>ลัง 1683</t>
  </si>
  <si>
    <t>แอลกอฮอถ้วย-เพาเวอร์</t>
  </si>
  <si>
    <t>1*10*50</t>
  </si>
  <si>
    <t>9-3-69</t>
  </si>
  <si>
    <t>ลัง 940</t>
  </si>
  <si>
    <t>กล่อง 94</t>
  </si>
  <si>
    <t>ฮั่วเซ็ง  (H.S.)</t>
  </si>
  <si>
    <t>02-8800742,081-8079078</t>
  </si>
  <si>
    <t>มีดไสมันแบบนูน</t>
  </si>
  <si>
    <t>8-6-55</t>
  </si>
  <si>
    <t>กุญแจ ท.ล. เรียบ</t>
  </si>
  <si>
    <t>32 มม.</t>
  </si>
  <si>
    <t>7-5-55</t>
  </si>
  <si>
    <t>63 มม.</t>
  </si>
  <si>
    <t>ที่เปิดจุกขวด 2 หัว เหลี่ยม</t>
  </si>
  <si>
    <t>ที่เปิดจุกขวดชุบ</t>
  </si>
  <si>
    <t>ที่เปิดกระป๋อง แบบหมุน</t>
  </si>
  <si>
    <t>ที่เปิดกระป๋อง ชุบด้ามฟอง</t>
  </si>
  <si>
    <t xml:space="preserve">ไม้จิ้มฟัน(0.5กก.)                                                  </t>
  </si>
  <si>
    <t>1*10</t>
  </si>
  <si>
    <t>30-8-55</t>
  </si>
  <si>
    <t xml:space="preserve">ไม้จิ้มฟัน(ห่อ)ไผ่เงิน                                                   </t>
  </si>
  <si>
    <t>ตะเกียบไม้ไผ่จีน</t>
  </si>
  <si>
    <t>กระเป๋าน้ำร้อนไมโครเวฟ</t>
  </si>
  <si>
    <t>ไม้ขนไก่ด้ามหวายใหญ่</t>
  </si>
  <si>
    <t>น้ำมันใส่ผมใหญ่ มอร์แกน</t>
  </si>
  <si>
    <t>น้ำมันจักรซิงเกอร์ขวดแบน</t>
  </si>
  <si>
    <t>บ. มุ่งพัฒนา อินเตอร์เนชั่นแนล จก.</t>
  </si>
  <si>
    <t>ขวดนมพีเจ้นอีโกพิมพ์</t>
  </si>
  <si>
    <t>4 ออนน์</t>
  </si>
  <si>
    <t>8ออนน์</t>
  </si>
  <si>
    <t>ขวดนมพีเจ้นเลิฟลี่เฟรนด์</t>
  </si>
  <si>
    <t>หัวนมยาง</t>
  </si>
  <si>
    <t>1-4-54</t>
  </si>
  <si>
    <t>หัวนมซิลิคอน</t>
  </si>
  <si>
    <t>1-8-54</t>
  </si>
  <si>
    <t>กระบอกฉีดน้ำฟ๊อกกี้</t>
  </si>
  <si>
    <t>11-1-55</t>
  </si>
  <si>
    <t>มีดปลายแหลม</t>
  </si>
  <si>
    <t>8นิ้ว</t>
  </si>
  <si>
    <t>8-12-53</t>
  </si>
  <si>
    <t>9นิ้ว</t>
  </si>
  <si>
    <t>บ. มามี่</t>
  </si>
  <si>
    <t xml:space="preserve">  อุบล  089-5026650</t>
  </si>
  <si>
    <t>ขวดนม มือจับ</t>
  </si>
  <si>
    <t>8 ออนซ์</t>
  </si>
  <si>
    <t>4-10-58</t>
  </si>
  <si>
    <t>4 ออนซ์</t>
  </si>
  <si>
    <t>ขวดนม มามี่รุ่นคู่</t>
  </si>
  <si>
    <t>2-6-55</t>
  </si>
  <si>
    <t>2-6-56</t>
  </si>
  <si>
    <t>ขวดนม รุ่นประหยัด</t>
  </si>
  <si>
    <t>2 ออนซ์</t>
  </si>
  <si>
    <t>จุกนมชุด 3 จุก        S,M,L</t>
  </si>
  <si>
    <t>จุกนมคู่   2 จุก         S,M,L</t>
  </si>
  <si>
    <t>7-6-55</t>
  </si>
  <si>
    <t>จุกนมคู่ 3 M,L</t>
  </si>
  <si>
    <t>จุกนมดูดเล่น</t>
  </si>
  <si>
    <t>14-3-56</t>
  </si>
  <si>
    <t>แปรงล้างขวดนมมามี่</t>
  </si>
  <si>
    <t>แปรงล้างขวดนม</t>
  </si>
  <si>
    <t>กระเป๋าน้ำร้อนลายริ้ว</t>
  </si>
  <si>
    <t>ฟองน้ำหุ้มผ้ากลม</t>
  </si>
  <si>
    <t>ฟองน้ำหุ้มผ้าไข่</t>
  </si>
  <si>
    <t>คัสตันบัสก้านใหญ่แพคคู่</t>
  </si>
  <si>
    <t>25-6-53</t>
  </si>
  <si>
    <t>คัสตันบัสก้านเล็ก</t>
  </si>
  <si>
    <t>คัสตันบัสก้านใหญ่(กป)</t>
  </si>
  <si>
    <t>บ.  แอทตูน</t>
  </si>
  <si>
    <t>ชวดนมทรงกลมแฮมทาโร</t>
  </si>
  <si>
    <t>8 ออนน์</t>
  </si>
  <si>
    <t>ฝาA</t>
  </si>
  <si>
    <t>9-5-56</t>
  </si>
  <si>
    <t>12โหล  ลด5%</t>
  </si>
  <si>
    <t>ชวดนมทรงถั่วแฮมทาโร</t>
  </si>
  <si>
    <t>ฝาB</t>
  </si>
  <si>
    <t>4-12-55</t>
  </si>
  <si>
    <t>-10%</t>
  </si>
  <si>
    <t>ชวดนมแอทตูนทรงถั่ว</t>
  </si>
  <si>
    <t>ฝาแฮปปี้</t>
  </si>
  <si>
    <t>12-5-55</t>
  </si>
  <si>
    <t>ชวดนมแอทตูนทรงกลม</t>
  </si>
  <si>
    <t>ที่ดูดน้ำมูกแอทตูน</t>
  </si>
  <si>
    <t>แปรงล้างขวดนมฟองน้ำ</t>
  </si>
  <si>
    <t>แปรงล้างขวดนมไนลอน</t>
  </si>
  <si>
    <t>กระเป๋าน้ำร้อนแอทตูน</t>
  </si>
  <si>
    <t>ฟองน้ำหุ้มผ้า</t>
  </si>
  <si>
    <t>17-12-54</t>
  </si>
  <si>
    <t>บ. เนเจอร์ คอปเปอร์เรชั่น  จำกัด</t>
  </si>
  <si>
    <t>ชุดปั๊มนมเก็บ PP(ยางซิลิโลน)</t>
  </si>
  <si>
    <t>21-11-56</t>
  </si>
  <si>
    <t>ถุงเก็บนมสไมล์</t>
  </si>
  <si>
    <t>30ชิ้น</t>
  </si>
  <si>
    <t>10ชิ้น</t>
  </si>
  <si>
    <t>กระเป๋าน้ำร้อนใหญ่</t>
  </si>
  <si>
    <t>ขวดนมทอดดี้ ทรงกลมฝาแฟนซี</t>
  </si>
  <si>
    <t>แพคคู่</t>
  </si>
  <si>
    <t>คู่   55</t>
  </si>
  <si>
    <t>ใบ 35</t>
  </si>
  <si>
    <t>15-12-58</t>
  </si>
  <si>
    <t>โหล493.06</t>
  </si>
  <si>
    <t>คู่41.09</t>
  </si>
  <si>
    <t>คู่   50</t>
  </si>
  <si>
    <t>ใบ 30</t>
  </si>
  <si>
    <t>โหล472.56</t>
  </si>
  <si>
    <t>คู่ 39.38</t>
  </si>
  <si>
    <t>ขวดนมทอดดี้ ทรงถั่ว</t>
  </si>
  <si>
    <t>โหล 451.92</t>
  </si>
  <si>
    <t>คู่ 37.66</t>
  </si>
  <si>
    <t>โหล 441.72</t>
  </si>
  <si>
    <t>คู่ 36.81</t>
  </si>
  <si>
    <t>จุกหลอกพิมพ์ลาย</t>
  </si>
  <si>
    <t>โหล346.68</t>
  </si>
  <si>
    <t>เกรียงชัย</t>
  </si>
  <si>
    <t>น้ำอบไทย</t>
  </si>
  <si>
    <t>เล็ก</t>
  </si>
  <si>
    <t>15-2-55</t>
  </si>
  <si>
    <t>ใหญ่</t>
  </si>
  <si>
    <t>แป้งหยกฟ้า</t>
  </si>
  <si>
    <t>1*100ซอง</t>
  </si>
  <si>
    <t>กาน้ำชากระเบื้องนกยูง</t>
  </si>
  <si>
    <t>เบอร์ 3</t>
  </si>
  <si>
    <t>6-1-53</t>
  </si>
  <si>
    <t>เบอร์ 4</t>
  </si>
  <si>
    <t>เบอร์ 5</t>
  </si>
  <si>
    <t>กาน้ำชากระเบื้องเทวดา</t>
  </si>
  <si>
    <t>ถ้วยชาลายมังกร</t>
  </si>
  <si>
    <t>ใบ3.75</t>
  </si>
  <si>
    <t xml:space="preserve">  อิดลักฮื้ง</t>
  </si>
  <si>
    <t>โควอีพิมพ์</t>
  </si>
  <si>
    <t>25-5-56</t>
  </si>
  <si>
    <t>ลัง  500</t>
  </si>
  <si>
    <t>เสื้อ 4ชุดสายตราไก่</t>
  </si>
  <si>
    <t>ลัง  350</t>
  </si>
  <si>
    <t>หงึ่งเตี๋ย</t>
  </si>
  <si>
    <t>21-5-56</t>
  </si>
  <si>
    <t>แท่ง 1200</t>
  </si>
  <si>
    <t>อ่วงแซจี้[ ]</t>
  </si>
  <si>
    <t>กล่อง 500</t>
  </si>
  <si>
    <t xml:space="preserve"> </t>
  </si>
  <si>
    <t>บมจ. สหพํฒนพิบูล</t>
  </si>
  <si>
    <t>02-3180062</t>
  </si>
  <si>
    <t>กระดาษทิชชูรักไทย 6+2</t>
  </si>
  <si>
    <t>1*20</t>
  </si>
  <si>
    <t>18-2-62</t>
  </si>
  <si>
    <t>เทนเดอร์บิ๊กโรล 6+2  ม้วน</t>
  </si>
  <si>
    <t>ลด60</t>
  </si>
  <si>
    <t>กระดาษพริมโรส 6ม้วน</t>
  </si>
  <si>
    <t>20-11-65</t>
  </si>
  <si>
    <t>ลด150ราคาใหม่52.50</t>
  </si>
  <si>
    <t>เทนเดอร์อเนกประสงค์2+1</t>
  </si>
  <si>
    <t>30-8-64</t>
  </si>
  <si>
    <t>ลด170</t>
  </si>
  <si>
    <t>เทนเดอร์เช็ดหน้า150(4+1)</t>
  </si>
  <si>
    <t>4+1</t>
  </si>
  <si>
    <t>1*12ห่อ</t>
  </si>
  <si>
    <t>แพค 82</t>
  </si>
  <si>
    <t>16-8-63</t>
  </si>
  <si>
    <t>ลด270 ลัง888.10</t>
  </si>
  <si>
    <t>ห่อ 74</t>
  </si>
  <si>
    <t>บ. จีส์ ฟู๊ดส์ จก</t>
  </si>
  <si>
    <t>RPกระดาษเช็ดปากชมพู</t>
  </si>
  <si>
    <t xml:space="preserve">  </t>
  </si>
  <si>
    <t>ลัง520</t>
  </si>
  <si>
    <t>24-9-64</t>
  </si>
  <si>
    <t>รถ30</t>
  </si>
  <si>
    <t>ลัง 490</t>
  </si>
  <si>
    <t>ห่อ 13.61</t>
  </si>
  <si>
    <t>12ห่อ*10</t>
  </si>
  <si>
    <t>ห่อ10</t>
  </si>
  <si>
    <t>2-7-65</t>
  </si>
  <si>
    <t>รถ35  ลัง 785</t>
  </si>
  <si>
    <t>ห่อ 78.50</t>
  </si>
  <si>
    <t>ปู ธารทิพย์</t>
  </si>
  <si>
    <t>ทิชชู่SHURO(เขียว)</t>
  </si>
  <si>
    <t>1*10*3</t>
  </si>
  <si>
    <t>แพค90-100</t>
  </si>
  <si>
    <t>7-8-68</t>
  </si>
  <si>
    <t>รถ35 ลัง 2225</t>
  </si>
  <si>
    <t>แพค74.17</t>
  </si>
  <si>
    <t>บ.โนตะ</t>
  </si>
  <si>
    <t>ชัยณรงค์  เหลี่ยมบาง</t>
  </si>
  <si>
    <t>กระดาษเช็ดปากสโนวชมพู</t>
  </si>
  <si>
    <t>1*6ห่อ*6</t>
  </si>
  <si>
    <t>แพค 85</t>
  </si>
  <si>
    <t>6-10-58</t>
  </si>
  <si>
    <t>ลัง 480</t>
  </si>
  <si>
    <t>แพค 80.04</t>
  </si>
  <si>
    <t>ตะเกียบไผ่สีสุข</t>
  </si>
  <si>
    <t>1*80</t>
  </si>
  <si>
    <t>1*40ห่อ</t>
  </si>
  <si>
    <t>กส. 900</t>
  </si>
  <si>
    <t>ห่อ 22.50</t>
  </si>
  <si>
    <t>ผ้าเย็นสำลีเซอรวิช</t>
  </si>
  <si>
    <t>100ผืน</t>
  </si>
  <si>
    <t>1*10ห่อ</t>
  </si>
  <si>
    <t>5-4-66</t>
  </si>
  <si>
    <t>ลัง 2050</t>
  </si>
  <si>
    <t>ห่อ 205</t>
  </si>
  <si>
    <t>บ. ซี.พี. คอนซูเมอร์โพรดักส์</t>
  </si>
  <si>
    <t xml:space="preserve">กระดาษม้วนไนซ์  </t>
  </si>
  <si>
    <t>6ม้วน</t>
  </si>
  <si>
    <t>1*20ห่อ</t>
  </si>
  <si>
    <t>10-5-56</t>
  </si>
  <si>
    <t>กระดาษเช็ดหน้าไนซ์ซอฟท์(แผ่น)</t>
  </si>
  <si>
    <t>แพค4ห่อ</t>
  </si>
  <si>
    <t>1*48ห่อ</t>
  </si>
  <si>
    <t>แพค90</t>
  </si>
  <si>
    <t>บ.สตรองโปรมาร์ท จก</t>
  </si>
  <si>
    <t>น้ำมันมะกอกจำปาทอง</t>
  </si>
  <si>
    <t>100มล.</t>
  </si>
  <si>
    <t>29-4-56</t>
  </si>
  <si>
    <t>โหล220</t>
  </si>
  <si>
    <t>ลด30%แถม10</t>
  </si>
  <si>
    <t>โหล200</t>
  </si>
  <si>
    <t>บ.เบนเกต</t>
  </si>
  <si>
    <t>กาวดักหนูจานคู่ No Rat</t>
  </si>
  <si>
    <t>1*6โหล</t>
  </si>
  <si>
    <t>ลัง 360</t>
  </si>
  <si>
    <t>7-12-66</t>
  </si>
  <si>
    <t>รถ 10</t>
  </si>
  <si>
    <t>แผนก .......ผงซักฟอก....................</t>
  </si>
  <si>
    <t>หมาย</t>
  </si>
  <si>
    <t>เหตุ</t>
  </si>
  <si>
    <t>บจก. ชัยภูมิสินทวี</t>
  </si>
  <si>
    <t>บรีสเพาเวอร์</t>
  </si>
  <si>
    <t>380 ก.</t>
  </si>
  <si>
    <t>800 ก.</t>
  </si>
  <si>
    <t>17-10-62</t>
  </si>
  <si>
    <t>2700ก.</t>
  </si>
  <si>
    <t xml:space="preserve"> 1ลัง+1ห่อ ปกติ159.42</t>
  </si>
  <si>
    <t>บรีสสวีท ฟลาวเวอร์</t>
  </si>
  <si>
    <t>350 ก.</t>
  </si>
  <si>
    <t>ลด57.2ลด2%</t>
  </si>
  <si>
    <t>700 ก.</t>
  </si>
  <si>
    <t>ลด164   ปกติ48.06</t>
  </si>
  <si>
    <t>2500ก.</t>
  </si>
  <si>
    <t>บรีสคัลเลอร์</t>
  </si>
  <si>
    <t>บรีสเอกเซลโกลด์</t>
  </si>
  <si>
    <t>5-4-56</t>
  </si>
  <si>
    <t>ลด145  ปกติ101.45</t>
  </si>
  <si>
    <t>บรีสเอกเซล</t>
  </si>
  <si>
    <t>400 ก.</t>
  </si>
  <si>
    <t>15-3-53</t>
  </si>
  <si>
    <t>ลด395,2%</t>
  </si>
  <si>
    <t>ลด274.5  ปกติ92.14</t>
  </si>
  <si>
    <t>2000ก.</t>
  </si>
  <si>
    <t>ลด287.01</t>
  </si>
  <si>
    <t>ปกติ190.23(1ลัง+1ถุง)</t>
  </si>
  <si>
    <t>บรีสเอกเซลคอมฟอร์ท</t>
  </si>
  <si>
    <t>780 ก.</t>
  </si>
  <si>
    <t>1900ก.</t>
  </si>
  <si>
    <t>2400ก.</t>
  </si>
  <si>
    <t>บรีสเอกเซลน้ำ</t>
  </si>
  <si>
    <t>ข. 525มล.</t>
  </si>
  <si>
    <t>29-10-54</t>
  </si>
  <si>
    <t>บรีสเอกเซลลิควิด</t>
  </si>
  <si>
    <t>ข. 1050มล.</t>
  </si>
  <si>
    <t>14-10-54</t>
  </si>
  <si>
    <t>ซอง 580มล.</t>
  </si>
  <si>
    <t>2ซอง*1*12</t>
  </si>
  <si>
    <t>27-4-66</t>
  </si>
  <si>
    <t>ลด212.66</t>
  </si>
  <si>
    <t>บรีสเมติก      (กระสอบ)</t>
  </si>
  <si>
    <t>9000 ก.</t>
  </si>
  <si>
    <t>1*2</t>
  </si>
  <si>
    <t>บรีสเมติก      (ถัง)</t>
  </si>
  <si>
    <t>8000 ก.</t>
  </si>
  <si>
    <t>1*1</t>
  </si>
  <si>
    <t>ลด3%</t>
  </si>
  <si>
    <t>โอโมซันชายน์</t>
  </si>
  <si>
    <t>300ก.</t>
  </si>
  <si>
    <t>17-9-64</t>
  </si>
  <si>
    <t>900ก.</t>
  </si>
  <si>
    <t>โอโม พิเศษ  25 บาท</t>
  </si>
  <si>
    <t>ลด121.39ปกต@57</t>
  </si>
  <si>
    <t>14-5-55</t>
  </si>
  <si>
    <t>ปรับผ้านุ่มคอมฟอร์ทอโรมา</t>
  </si>
  <si>
    <t>ลด371       ปกติ37</t>
  </si>
  <si>
    <t>ปรับผ้านุ่มคอมฟอร์ท</t>
  </si>
  <si>
    <t>600มล.</t>
  </si>
  <si>
    <t>ลัง299.01</t>
  </si>
  <si>
    <t>ลัง 560</t>
  </si>
  <si>
    <t>ลด109.75   ปกติ25.63</t>
  </si>
  <si>
    <t>ซันไลต์พลัส-ขจัดกลิ่น</t>
  </si>
  <si>
    <t>460มล.</t>
  </si>
  <si>
    <t>16-11-54</t>
  </si>
  <si>
    <t>ซ. 550มล</t>
  </si>
  <si>
    <t>ลด2%</t>
  </si>
  <si>
    <t>ซันไลต์แอนตี้แบค</t>
  </si>
  <si>
    <t>160มล.</t>
  </si>
  <si>
    <t>18-7-55</t>
  </si>
  <si>
    <t>2-3-56</t>
  </si>
  <si>
    <t>น้ำยาล้างห้องน้ำวิม</t>
  </si>
  <si>
    <t>900 มล.</t>
  </si>
  <si>
    <t>ลัง600</t>
  </si>
  <si>
    <t>27-3-64</t>
  </si>
  <si>
    <t>525</t>
  </si>
  <si>
    <t>541.23</t>
  </si>
  <si>
    <t>น้ำยาล้างห้องน้ำโปรแมกซ์</t>
  </si>
  <si>
    <t>504</t>
  </si>
  <si>
    <t>ด44.04</t>
  </si>
  <si>
    <t>528.49</t>
  </si>
  <si>
    <t>450มล.</t>
  </si>
  <si>
    <t xml:space="preserve">                               </t>
  </si>
  <si>
    <t>438.36</t>
  </si>
  <si>
    <t>02-23180062</t>
  </si>
  <si>
    <t>เปาเอ็มวอช</t>
  </si>
  <si>
    <t>1000ก.</t>
  </si>
  <si>
    <t>19-3-53</t>
  </si>
  <si>
    <t>3500ก.</t>
  </si>
  <si>
    <t>19-10-53</t>
  </si>
  <si>
    <t>9  กก.</t>
  </si>
  <si>
    <t>1*2ถุง</t>
  </si>
  <si>
    <t>18-5-56</t>
  </si>
  <si>
    <t>5ลังลดลัง39.20</t>
  </si>
  <si>
    <t>ลัง646.28</t>
  </si>
  <si>
    <t>ถุง323.14</t>
  </si>
  <si>
    <t>เปาซิลเวอร์นาโน</t>
  </si>
  <si>
    <t>18-6-63</t>
  </si>
  <si>
    <t>963(80)2ลังแถม1</t>
  </si>
  <si>
    <t>16-11-55</t>
  </si>
  <si>
    <t>16-12-55</t>
  </si>
  <si>
    <t>ลด 45</t>
  </si>
  <si>
    <t>เปายูวีคัลเลอร์</t>
  </si>
  <si>
    <t>23-10-52</t>
  </si>
  <si>
    <t>เปาไวท์นาโน</t>
  </si>
  <si>
    <t>โปร(บลูพลัส)</t>
  </si>
  <si>
    <t>ถัง</t>
  </si>
  <si>
    <t>22-5-56</t>
  </si>
  <si>
    <t>ลด55</t>
  </si>
  <si>
    <t>ซักผ้าโคโดโมะแอนตี้</t>
  </si>
  <si>
    <t>700 มล.</t>
  </si>
  <si>
    <t>19-3-56</t>
  </si>
  <si>
    <t>ปรับผ้านุ่มไฮคลาสฮานา</t>
  </si>
  <si>
    <t>ซอง 550มล.</t>
  </si>
  <si>
    <t>23-7-54</t>
  </si>
  <si>
    <t>ปรับผ้านุ่มโคโดโมะ</t>
  </si>
  <si>
    <t>ซอง 700มล.</t>
  </si>
  <si>
    <t>21-9-55</t>
  </si>
  <si>
    <t>ด9  @1ลังแถม1ลัง</t>
  </si>
  <si>
    <t>ล้างขวดนมโคโดโมะ</t>
  </si>
  <si>
    <t>16-6-55</t>
  </si>
  <si>
    <t>ลด 20</t>
  </si>
  <si>
    <t>ซักผ้าโคโดโมะออริ</t>
  </si>
  <si>
    <t>28-2-56</t>
  </si>
  <si>
    <t>รีบผ้าเรียบไฮคลาส</t>
  </si>
  <si>
    <t>ซอง 600มล.</t>
  </si>
  <si>
    <t>10-52</t>
  </si>
  <si>
    <t>ไลปอนเอฟ</t>
  </si>
  <si>
    <t>500 มล</t>
  </si>
  <si>
    <t>21-2-54</t>
  </si>
  <si>
    <t>พ.  65.54</t>
  </si>
  <si>
    <t>800 มล</t>
  </si>
  <si>
    <t>4-6-54</t>
  </si>
  <si>
    <t>พ.  30.61</t>
  </si>
  <si>
    <t>3800 มล</t>
  </si>
  <si>
    <t>12-53</t>
  </si>
  <si>
    <t>ไลปอนเอฟ  ถุง</t>
  </si>
  <si>
    <t>550 มล.</t>
  </si>
  <si>
    <t>1*3*8พ</t>
  </si>
  <si>
    <t>แพค 52</t>
  </si>
  <si>
    <t>21-1-64</t>
  </si>
  <si>
    <t>ลด 165</t>
  </si>
  <si>
    <t>ล้างจานโปร</t>
  </si>
  <si>
    <t>400มล.</t>
  </si>
  <si>
    <t>โหล 95.-</t>
  </si>
  <si>
    <t>31-8-64</t>
  </si>
  <si>
    <t>ลด 60</t>
  </si>
  <si>
    <t>น้ำตาลมิตรผล</t>
  </si>
  <si>
    <t>1*25กก.</t>
  </si>
  <si>
    <t>กส. 580</t>
  </si>
  <si>
    <t>25-8-64</t>
  </si>
  <si>
    <t xml:space="preserve">บจก.  อาร์ เอส เอ็ม รุ่งเจริญ  </t>
  </si>
  <si>
    <t>ปรับผ้านุ่มเบบี้มายด์</t>
  </si>
  <si>
    <t>600 มล.</t>
  </si>
  <si>
    <t>28-4-56</t>
  </si>
  <si>
    <t>ปรับผ้านุ่มเบบี้มายด์2+1</t>
  </si>
  <si>
    <t>28-11-58</t>
  </si>
  <si>
    <t>ชุด84.30</t>
  </si>
  <si>
    <t>เบบี้มายด์ซักผ้า</t>
  </si>
  <si>
    <t>เบบี้มายด์ล้างขวดนม</t>
  </si>
  <si>
    <t>ขวด300 มล.</t>
  </si>
  <si>
    <t>หจก.อุดรเกษมสินทรัพย์</t>
  </si>
  <si>
    <t>ทีโพล์เบบี้ล้างขวดนม</t>
  </si>
  <si>
    <t>ข 960มล</t>
  </si>
  <si>
    <t>10-2-54</t>
  </si>
  <si>
    <t>12แถม1</t>
  </si>
  <si>
    <t>โหล948</t>
  </si>
  <si>
    <t>ข800มล</t>
  </si>
  <si>
    <t>ซ500มล</t>
  </si>
  <si>
    <t>10-12-54</t>
  </si>
  <si>
    <t>ทีโพล์เพียว</t>
  </si>
  <si>
    <t>9--4-55</t>
  </si>
  <si>
    <t>36 แถม 3</t>
  </si>
  <si>
    <t>10-1-57</t>
  </si>
  <si>
    <t>โหล282.48</t>
  </si>
  <si>
    <t>24 แถม 2</t>
  </si>
  <si>
    <t>โหล260.76</t>
  </si>
  <si>
    <t>บ. ส.ไกลรัตน์</t>
  </si>
  <si>
    <t>081-9059650</t>
  </si>
  <si>
    <t>น้ำยาเช็ดกระจกควีน</t>
  </si>
  <si>
    <t>300ซซ</t>
  </si>
  <si>
    <t>24-4-54</t>
  </si>
  <si>
    <t>สเปร์ยปรับอากาศควีน</t>
  </si>
  <si>
    <t>20ออนน์</t>
  </si>
  <si>
    <t>3-53</t>
  </si>
  <si>
    <t>บจก. พิริยะพูล</t>
  </si>
  <si>
    <t>อิซิออนฉีดผ้าไหม</t>
  </si>
  <si>
    <t>20 ออนซ์</t>
  </si>
  <si>
    <t>18-8-54</t>
  </si>
  <si>
    <t>บจก. ไอ.พี. เทรดดิ้ง</t>
  </si>
  <si>
    <t>ไฮยีนรีดผ้า    -ซอง</t>
  </si>
  <si>
    <t>ซอง550 มล.</t>
  </si>
  <si>
    <t>1*3*8แพค</t>
  </si>
  <si>
    <t>ซอง15</t>
  </si>
  <si>
    <t>แพค39</t>
  </si>
  <si>
    <t>18-4-63</t>
  </si>
  <si>
    <t>ลด28.80</t>
  </si>
  <si>
    <t>ไฮยีนรีดผ้า   -หัวฉีด</t>
  </si>
  <si>
    <t>550มล.</t>
  </si>
  <si>
    <t>20-11-58</t>
  </si>
  <si>
    <t>ลด5%</t>
  </si>
  <si>
    <t>ไฮยีนอัดกลีบ-ซอง</t>
  </si>
  <si>
    <t>ซอง600 มล.</t>
  </si>
  <si>
    <t>ไฮยีนอัดกลีบ-หัวฉีด</t>
  </si>
  <si>
    <t>ไฮยีนซักผ้าเอ็กซืเพิร์ทวอช</t>
  </si>
  <si>
    <t>ซอง700มล.</t>
  </si>
  <si>
    <t>15-12-65</t>
  </si>
  <si>
    <t>3ลังแถม1ลัง</t>
  </si>
  <si>
    <t>ไฮยีนปรับผ้านุ่ม-ซอง</t>
  </si>
  <si>
    <t>พ. 43</t>
  </si>
  <si>
    <t>ลัง436.58(3ลัง+1ลัง)</t>
  </si>
  <si>
    <t>ลัง327.42</t>
  </si>
  <si>
    <t>ไฮยีนปรับผ้านุ่มเข้มข้น-ซอง(2+1)</t>
  </si>
  <si>
    <t>540 มล.</t>
  </si>
  <si>
    <t>ซอง 65</t>
  </si>
  <si>
    <t>6-11-65</t>
  </si>
  <si>
    <t>ลัง 470.97</t>
  </si>
  <si>
    <t>ลัง 706.20</t>
  </si>
  <si>
    <t>ไฮยีนปรับผ้านุ่มเข้มข้น-ซอง</t>
  </si>
  <si>
    <t>21-4-63</t>
  </si>
  <si>
    <t>ลด26.40</t>
  </si>
  <si>
    <t>ลัง677.95</t>
  </si>
  <si>
    <t>ไฮยีนซักผ้าขาว</t>
  </si>
  <si>
    <t>250 มล.</t>
  </si>
  <si>
    <t>22-12-58</t>
  </si>
  <si>
    <t>ลด12.60 ปกติ10.50</t>
  </si>
  <si>
    <t>ลัง256.08</t>
  </si>
  <si>
    <t>ลด5.10   ปกติ22.28</t>
  </si>
  <si>
    <t>ลัง267.39</t>
  </si>
  <si>
    <t>ไฮยีนบลีชผ้าสี</t>
  </si>
  <si>
    <t>250มล.</t>
  </si>
  <si>
    <t>24-3-63</t>
  </si>
  <si>
    <t>ลัง256.16</t>
  </si>
  <si>
    <t>ลัง366.2</t>
  </si>
  <si>
    <t>1000มล.</t>
  </si>
  <si>
    <t>ลด33.60 ปกติ 59</t>
  </si>
  <si>
    <t>ลัง683.10</t>
  </si>
  <si>
    <t>ไฮยีนขจัดคราบ แปรง</t>
  </si>
  <si>
    <t>420มล</t>
  </si>
  <si>
    <t>ลัง 410.88</t>
  </si>
  <si>
    <t xml:space="preserve">    บ.ดีทแฮล์ม</t>
  </si>
  <si>
    <t>วิชชิลด์เทด-ทำความสะอาดพื้น</t>
  </si>
  <si>
    <t>ลด7%</t>
  </si>
  <si>
    <t>วิชกระจก</t>
  </si>
  <si>
    <t>520มล.</t>
  </si>
  <si>
    <t>1-4-63</t>
  </si>
  <si>
    <t>ลด9.84</t>
  </si>
  <si>
    <t>วิกซอล</t>
  </si>
  <si>
    <t>26-8-64</t>
  </si>
  <si>
    <t>ปกติ 40.85</t>
  </si>
  <si>
    <t>โหล 355.41</t>
  </si>
  <si>
    <t>บ. ดีทแฮล์ม</t>
  </si>
  <si>
    <t>แวนิชขจัดคราบ-โอทู</t>
  </si>
  <si>
    <t>ซอง 30ก.</t>
  </si>
  <si>
    <t>1*6*12</t>
  </si>
  <si>
    <t>ซอง 12</t>
  </si>
  <si>
    <t>กล่อง 130</t>
  </si>
  <si>
    <t>29-9-58</t>
  </si>
  <si>
    <t>ลด22%ปกติกล่อง96</t>
  </si>
  <si>
    <t>ลัง676</t>
  </si>
  <si>
    <t>ก.96@8</t>
  </si>
  <si>
    <t>แวนิชขจัดคราบ-โอทูไวท์</t>
  </si>
  <si>
    <t>บ. อาร์.เอส.เอ็ม.กรุ๊ป จำกัด</t>
  </si>
  <si>
    <t>ล้างห้องน้ำเป็ด2ฟรี1</t>
  </si>
  <si>
    <t>1*3*4</t>
  </si>
  <si>
    <t>ชุด 105</t>
  </si>
  <si>
    <t>14-10-58</t>
  </si>
  <si>
    <t>ชุด92.02</t>
  </si>
  <si>
    <t>ล้างห้องน้ำเป็ด</t>
  </si>
  <si>
    <t>ขวด46</t>
  </si>
  <si>
    <t>แอ็คซี่                   ซอง</t>
  </si>
  <si>
    <t>800มล</t>
  </si>
  <si>
    <t>แอ็คซี่                   ขวด</t>
  </si>
  <si>
    <t>บ.สเปค</t>
  </si>
  <si>
    <t>ดับกลิ่นสเปค</t>
  </si>
  <si>
    <t>1000ซซ.</t>
  </si>
  <si>
    <t>บจก. แมสมาร์เก็ตติ้ง</t>
  </si>
  <si>
    <t>โฮมเด็ก</t>
  </si>
  <si>
    <t>1000 มล.</t>
  </si>
  <si>
    <t>14-11-55</t>
  </si>
  <si>
    <t>ซอง800 มล.</t>
  </si>
  <si>
    <t>6-2-55</t>
  </si>
  <si>
    <t>ปรับผ้านุ่มโฮม</t>
  </si>
  <si>
    <t>800 มล.</t>
  </si>
  <si>
    <t>วิมล้างห้องน้ำ ผง</t>
  </si>
  <si>
    <t>600ก.</t>
  </si>
  <si>
    <t>1*24กป</t>
  </si>
  <si>
    <t>ลัง 620</t>
  </si>
  <si>
    <t>22-4-66</t>
  </si>
  <si>
    <t>-3%</t>
  </si>
  <si>
    <t>สบู่ซันไลต์         70ก.</t>
  </si>
  <si>
    <t>1*6ก้อน</t>
  </si>
  <si>
    <t>1*24ห่อ</t>
  </si>
  <si>
    <t>พ.75</t>
  </si>
  <si>
    <t>ลัง1622.42</t>
  </si>
  <si>
    <t>แพค67.58</t>
  </si>
  <si>
    <t>ก้อน11.26</t>
  </si>
  <si>
    <t>วินโป                  130ก.</t>
  </si>
  <si>
    <t>1*12โหล</t>
  </si>
  <si>
    <t>โหล350</t>
  </si>
  <si>
    <t>322@26.81</t>
  </si>
  <si>
    <t>น้ำยาล้างท่อตัน</t>
  </si>
  <si>
    <t>500ซซ</t>
  </si>
  <si>
    <t>บ.ดีเคเอสเฮช(ประเทศไทย) จก</t>
  </si>
  <si>
    <t>3เอ็ม-ฝอย 14ก.(2แผง/เซท)</t>
  </si>
  <si>
    <t>24ชิ้น+3</t>
  </si>
  <si>
    <t>1*5แพค</t>
  </si>
  <si>
    <t>แพค 260</t>
  </si>
  <si>
    <t>27-4-62</t>
  </si>
  <si>
    <t>ลด120.01ลัง1187.32</t>
  </si>
  <si>
    <t>แพค237.46</t>
  </si>
  <si>
    <t>สก็อตไบรต์แผ่นเดี่ยว(4*6)</t>
  </si>
  <si>
    <t>20แผ่น+5</t>
  </si>
  <si>
    <t>1*10แผง</t>
  </si>
  <si>
    <t>แผง 250</t>
  </si>
  <si>
    <t xml:space="preserve">ลด259.06ลัง2298.94   </t>
  </si>
  <si>
    <t>แผง229</t>
  </si>
  <si>
    <t>สก็อตไบรต์ฟองน้ำเล็ก (3*4)</t>
  </si>
  <si>
    <t>24แผ่น+5</t>
  </si>
  <si>
    <t>แผง 310</t>
  </si>
  <si>
    <t>ลด484.37ลัง2847.12</t>
  </si>
  <si>
    <t>แผง 284.71</t>
  </si>
  <si>
    <t>สก็อตไบรต์ฟองน้ำใหญ่(3.5*6)</t>
  </si>
  <si>
    <t>1*24แผ่น</t>
  </si>
  <si>
    <t>1* 6แผง</t>
  </si>
  <si>
    <t>แผง 380</t>
  </si>
  <si>
    <t>17-9-58</t>
  </si>
  <si>
    <t>ลด125.69ลัง2106.97</t>
  </si>
  <si>
    <t>แผง351.17</t>
  </si>
  <si>
    <t>3เอ็มฟองน้ำตาข่ายผ2แผง/เซท)</t>
  </si>
  <si>
    <t>1*  6แผง</t>
  </si>
  <si>
    <t>แพค 270</t>
  </si>
  <si>
    <t>ลด44.08ลัง738.90</t>
  </si>
  <si>
    <t>แผง246.30</t>
  </si>
  <si>
    <t>ถุงมือยาง(หมอ-ขาว)</t>
  </si>
  <si>
    <t>12คู่*1ห่อ</t>
  </si>
  <si>
    <t>1*30ห่อ</t>
  </si>
  <si>
    <t>8-3-66</t>
  </si>
  <si>
    <t>รถ 30    ลัง  4830</t>
  </si>
  <si>
    <t>โหล 161.33</t>
  </si>
  <si>
    <t>บ.อินทิพร(ประเทศไทย)</t>
  </si>
  <si>
    <t>เจลแอลกอฮอล้างมือ</t>
  </si>
  <si>
    <t>1*24แกลอน</t>
  </si>
  <si>
    <t>19-9-64</t>
  </si>
  <si>
    <t>ลัง 2019</t>
  </si>
  <si>
    <t>บ. ดีเคเอสเอช (ประเทศไทย)</t>
  </si>
  <si>
    <t>แป้งเด็กนิวบอร์น</t>
  </si>
  <si>
    <t>150ก.</t>
  </si>
  <si>
    <t>1*24กป.</t>
  </si>
  <si>
    <t>บ. ดีเคเอสเอช</t>
  </si>
  <si>
    <t>แป้งตรางูคลาสสิค</t>
  </si>
  <si>
    <t>150 ก.</t>
  </si>
  <si>
    <t>โหล 370</t>
  </si>
  <si>
    <t>66  แถม 6                โหล</t>
  </si>
  <si>
    <t>แป้งตรางูเฟรช</t>
  </si>
  <si>
    <t>(5โหล+1โหล)ลัง'1765.50</t>
  </si>
  <si>
    <t>โหล 294.25</t>
  </si>
  <si>
    <t>ปกติลัง 2118.24</t>
  </si>
  <si>
    <t>โหล 353.04</t>
  </si>
  <si>
    <t>1*4*12</t>
  </si>
  <si>
    <t>โหล 650</t>
  </si>
  <si>
    <t xml:space="preserve">                                โหล</t>
  </si>
  <si>
    <t>บ.  ชุมศิริเพียวริตี้ จก</t>
  </si>
  <si>
    <t>แป้งแคร์</t>
  </si>
  <si>
    <t>50 ก.</t>
  </si>
  <si>
    <t>29-4-55</t>
  </si>
  <si>
    <t>ลด 24.72    ด.3/55 @ 9.23</t>
  </si>
  <si>
    <t>180 ก.</t>
  </si>
  <si>
    <t>21-10-60</t>
  </si>
  <si>
    <t>โหล288.75</t>
  </si>
  <si>
    <t>19-11-58</t>
  </si>
  <si>
    <t xml:space="preserve">                            แพคคู่</t>
  </si>
  <si>
    <t>แพค  82</t>
  </si>
  <si>
    <t>กป.  43</t>
  </si>
  <si>
    <t>แพค71</t>
  </si>
  <si>
    <t>แป้งโพรเทคส์</t>
  </si>
  <si>
    <t>1*72</t>
  </si>
  <si>
    <t>30-3-55</t>
  </si>
  <si>
    <t>17-12-58</t>
  </si>
  <si>
    <t>กป  49</t>
  </si>
  <si>
    <t>แพค84.32</t>
  </si>
  <si>
    <t>แชมพูแคร์</t>
  </si>
  <si>
    <t>200มล.</t>
  </si>
  <si>
    <t>1*24ขวด</t>
  </si>
  <si>
    <t>สบู่แคร์</t>
  </si>
  <si>
    <t>23-9-54</t>
  </si>
  <si>
    <t xml:space="preserve">ลด 24.72      </t>
  </si>
  <si>
    <t>70 ก.</t>
  </si>
  <si>
    <t>1*4*18</t>
  </si>
  <si>
    <t>ครีมอาบน้ำแคร์</t>
  </si>
  <si>
    <t>สบู่โพรเทคส์ 75ก.</t>
  </si>
  <si>
    <t>1*4ก้อน</t>
  </si>
  <si>
    <t>1*18แพค</t>
  </si>
  <si>
    <t>สบู่โพรเทคส์โปรคลีน75ก.</t>
  </si>
  <si>
    <t>ครีมอาบน้ำโพรเทคส์</t>
  </si>
  <si>
    <t>บ. แมสมาร์เกตติ้ง</t>
  </si>
  <si>
    <t>สบู่อาเซปโซ      (แพค 12)</t>
  </si>
  <si>
    <t>80 ก.</t>
  </si>
  <si>
    <t>โหล180</t>
  </si>
  <si>
    <t>15-6-+62</t>
  </si>
  <si>
    <t>โหล171</t>
  </si>
  <si>
    <t>ลด4%ลด3ปกติ14.19</t>
  </si>
  <si>
    <t>ลัง955.4</t>
  </si>
  <si>
    <t>โหล159@13.27</t>
  </si>
  <si>
    <t xml:space="preserve">สบู่อาเซปโซไฮจินิค      </t>
  </si>
  <si>
    <t>แพค 3</t>
  </si>
  <si>
    <t>ก้อน 18</t>
  </si>
  <si>
    <t>15-4-62</t>
  </si>
  <si>
    <t>โหล 173</t>
  </si>
  <si>
    <t>โหล 185</t>
  </si>
  <si>
    <t>แพค46๑16</t>
  </si>
  <si>
    <t xml:space="preserve">สบู่อาเซปโซอ่อนโยน </t>
  </si>
  <si>
    <t>1*3*18</t>
  </si>
  <si>
    <t>โหล 171</t>
  </si>
  <si>
    <t>โหล 170.38</t>
  </si>
  <si>
    <t xml:space="preserve">สบู่อาเซปโซสปอรต์ </t>
  </si>
  <si>
    <t>แชมพูเปลี่ยนสีผม โมโน</t>
  </si>
  <si>
    <t>20 มล.</t>
  </si>
  <si>
    <t>10-3-54</t>
  </si>
  <si>
    <t>120 มล.</t>
  </si>
  <si>
    <t>7-4-54</t>
  </si>
  <si>
    <t>ผงหอมศรีจันทร์</t>
  </si>
  <si>
    <t>20 ก.</t>
  </si>
  <si>
    <t>โหล240</t>
  </si>
  <si>
    <t>4-9-55</t>
  </si>
  <si>
    <t>โหล219.2</t>
  </si>
  <si>
    <t>ผงหอมทานาคา</t>
  </si>
  <si>
    <t>14ก.</t>
  </si>
  <si>
    <t>1*6กล่อง</t>
  </si>
  <si>
    <t>กล่อง210</t>
  </si>
  <si>
    <t>19-12-55</t>
  </si>
  <si>
    <t>-4%-3%</t>
  </si>
  <si>
    <t>กล่อง189.97</t>
  </si>
  <si>
    <t>บจก. ดอกบัวคู่</t>
  </si>
  <si>
    <t>สบู่ดอกบัวคู่แดง</t>
  </si>
  <si>
    <t>60 ก.</t>
  </si>
  <si>
    <t>1*4*36</t>
  </si>
  <si>
    <t>9-12-54</t>
  </si>
  <si>
    <t>พ. 30.75</t>
  </si>
  <si>
    <t>สบู่ธัญพืช</t>
  </si>
  <si>
    <t>55 ก.</t>
  </si>
  <si>
    <t>9-3-54</t>
  </si>
  <si>
    <t>สบู่อโลเวร่า</t>
  </si>
  <si>
    <t>สบู่มะขาม</t>
  </si>
  <si>
    <t>85ก.</t>
  </si>
  <si>
    <t>9-12-58</t>
  </si>
  <si>
    <t>ก้อน20.19</t>
  </si>
  <si>
    <t>แชมพูดอกบัวคู่ดั้งเดิม</t>
  </si>
  <si>
    <t>200 มล.</t>
  </si>
  <si>
    <t>โหล581.98</t>
  </si>
  <si>
    <t>แชมพูสมุนไพรสูตรเซรั่ม</t>
  </si>
  <si>
    <t>370 มล.</t>
  </si>
  <si>
    <t>10-5-54</t>
  </si>
  <si>
    <t>โหล 616.58</t>
  </si>
  <si>
    <t>80 มล.</t>
  </si>
  <si>
    <t>โหล  192</t>
  </si>
  <si>
    <t>ครีมนวดผมสมุนไพรซีรั่ม</t>
  </si>
  <si>
    <t>โหล666.91</t>
  </si>
  <si>
    <t>แชมพูดอกบัวคู่ Extra</t>
  </si>
  <si>
    <t>โหล 670</t>
  </si>
  <si>
    <t>แชมพูดอกบัวคู่ ไหมทอง</t>
  </si>
  <si>
    <t>180 มล.</t>
  </si>
  <si>
    <t>โหล 641.75</t>
  </si>
  <si>
    <t>70 มล.</t>
  </si>
  <si>
    <t>โหล 191.90</t>
  </si>
  <si>
    <t>ครีมนวดดอกบัวคู่ ไหมทอง</t>
  </si>
  <si>
    <t>โหล 710.95</t>
  </si>
  <si>
    <t>สบู่แว่นตา</t>
  </si>
  <si>
    <t>สบู่ขิงซันชิง</t>
  </si>
  <si>
    <t>100 ก.</t>
  </si>
  <si>
    <t>24-3-55</t>
  </si>
  <si>
    <t>-5%</t>
  </si>
  <si>
    <t>สบู่สมันไพรรอว์ร่า</t>
  </si>
  <si>
    <t>ครีมใส่ผมดำปริก</t>
  </si>
  <si>
    <t>บ.อาร์.เอส.เอ็ม.รุ่งเจริญ จก</t>
  </si>
  <si>
    <t>ย้อมผมบีเงินA</t>
  </si>
  <si>
    <t>โหล  490</t>
  </si>
  <si>
    <t>8-12-58</t>
  </si>
  <si>
    <t>บ. เอส แอนด์ ดี บางกอก</t>
  </si>
  <si>
    <t>092-853-6449</t>
  </si>
  <si>
    <t>สบู่มาดามเฮงใหญ่</t>
  </si>
  <si>
    <t>โหล 390</t>
  </si>
  <si>
    <t>31-10-58</t>
  </si>
  <si>
    <t>โหล 346.67</t>
  </si>
  <si>
    <t>สบู่มาดามเฮง แอคเน่ เคลียร์</t>
  </si>
  <si>
    <t>สบู่วิตามินอีม่วง ชมพู เหลือง</t>
  </si>
  <si>
    <t>1*72ก้อน</t>
  </si>
  <si>
    <t>6-12-55</t>
  </si>
  <si>
    <t>สบู่ K</t>
  </si>
  <si>
    <t>21-12-54</t>
  </si>
  <si>
    <t>สบู่ขิงใหญ่เจดีย์</t>
  </si>
  <si>
    <t>11-5-55</t>
  </si>
  <si>
    <t>สบู่ซอฟร์ตี้มะขาม</t>
  </si>
  <si>
    <t>1*60ก้อน</t>
  </si>
  <si>
    <t>ลด5ลด3%</t>
  </si>
  <si>
    <t>สบู่ซอฟร์ตี้ชา</t>
  </si>
  <si>
    <t>สบู่ซอฟร์ตี้กาแฟ</t>
  </si>
  <si>
    <t>สบู่ K.Ko มะขาม</t>
  </si>
  <si>
    <t>1*120ก้อน</t>
  </si>
  <si>
    <t>โหล 260</t>
  </si>
  <si>
    <t>สบู่ K.Ko ลูกยอ</t>
  </si>
  <si>
    <t>สบู่ K.Ko มะเฟือง</t>
  </si>
  <si>
    <t>สบู่ K.Ko มังคุด</t>
  </si>
  <si>
    <t>ยาสระผมโคโดโมะ</t>
  </si>
  <si>
    <t>14-6-54</t>
  </si>
  <si>
    <t>200ก.</t>
  </si>
  <si>
    <t>ลด 210</t>
  </si>
  <si>
    <t>บ. อาร์ เอส เอ็ม รุ่งเจริญ</t>
  </si>
  <si>
    <t>โทร 044.296103-4</t>
  </si>
  <si>
    <t>สบู่เหลวเบบี้มายด์คิดส์2IN1</t>
  </si>
  <si>
    <t>27-11-58</t>
  </si>
  <si>
    <t>สบู่เหลวเบบี้มายด์คิดส์2IN2</t>
  </si>
  <si>
    <t>27-2-56</t>
  </si>
  <si>
    <t>สบู่เหลวเบบี้มายด์คิดส์2IN3</t>
  </si>
  <si>
    <t>สบู่เหลวเบบี้มายด์</t>
  </si>
  <si>
    <t>ครีมอาบน้ำ ทเวลพลัส</t>
  </si>
  <si>
    <t>100 มล.</t>
  </si>
  <si>
    <t>4-5-55</t>
  </si>
  <si>
    <t>ลด 6</t>
  </si>
  <si>
    <t>โลชั่นเบบี้มายด์พลัส</t>
  </si>
  <si>
    <t>25-12-56</t>
  </si>
  <si>
    <t>โลชั่นเบบี้มายด์สวิทตี้พิ้ง</t>
  </si>
  <si>
    <t>โลชั่นสมูท&amp;นูริช</t>
  </si>
  <si>
    <t>เบบี้มายด์อออยล์</t>
  </si>
  <si>
    <t>ไวท์โรล์ออนบี 3</t>
  </si>
  <si>
    <t>30 มล.</t>
  </si>
  <si>
    <t>ไวท์มินิสติ๊ก-นาโน</t>
  </si>
  <si>
    <t>10 ก.</t>
  </si>
  <si>
    <t>แป้งเบบี้มายด์มิลค์โปรตีน</t>
  </si>
  <si>
    <t>450ก.*2กป.</t>
  </si>
  <si>
    <t>1*12ชุด</t>
  </si>
  <si>
    <t>กป.54</t>
  </si>
  <si>
    <t xml:space="preserve">                    ลัง1122.43</t>
  </si>
  <si>
    <t>ชุด93.53</t>
  </si>
  <si>
    <t>กป.46.76</t>
  </si>
  <si>
    <t>1*4*6</t>
  </si>
  <si>
    <t>กป.29</t>
  </si>
  <si>
    <t>ลัง588.50</t>
  </si>
  <si>
    <t>กป.24.52</t>
  </si>
  <si>
    <t>โหล 110</t>
  </si>
  <si>
    <t>แป้งเบบี้มายด์สวีทตี้พลัส</t>
  </si>
  <si>
    <t>แป้งเย็นเอ็กตร้าคลู</t>
  </si>
  <si>
    <t>300+100ก.</t>
  </si>
  <si>
    <t>ลด 8</t>
  </si>
  <si>
    <t>กป46.77</t>
  </si>
  <si>
    <t>200 ก.</t>
  </si>
  <si>
    <t>กป33.61</t>
  </si>
  <si>
    <t>50+20%</t>
  </si>
  <si>
    <t>กป.12</t>
  </si>
  <si>
    <t>โหล 120</t>
  </si>
  <si>
    <t xml:space="preserve">                    ลัง492.2</t>
  </si>
  <si>
    <t>โหล 115</t>
  </si>
  <si>
    <t>กป9.58</t>
  </si>
  <si>
    <t>แป้งทเวลพลัส</t>
  </si>
  <si>
    <t>แป้งทเวลพลัสไวท์เทนนิ่ง</t>
  </si>
  <si>
    <t>บีเงินผง-สีดำ</t>
  </si>
  <si>
    <t>โหล450</t>
  </si>
  <si>
    <t>บีเงินผง-น้ำตาล</t>
  </si>
  <si>
    <t>ง่วนเจียงหลง</t>
  </si>
  <si>
    <t>น้ำมันมอแกน</t>
  </si>
  <si>
    <t>น้ำมันมอแกนหอม</t>
  </si>
  <si>
    <t>12-10-58</t>
  </si>
  <si>
    <t>โหล 3300</t>
  </si>
  <si>
    <t>น้ำมันเรสโตเรีย</t>
  </si>
  <si>
    <t>โหล3264</t>
  </si>
  <si>
    <t>แถม 1ขวด</t>
  </si>
  <si>
    <t>โหล 3012.96</t>
  </si>
  <si>
    <t>อริญยาเฮิร์บ</t>
  </si>
  <si>
    <t>น้ำมันมะพร้าวสกัดเย็น</t>
  </si>
  <si>
    <t>100กเกลียว</t>
  </si>
  <si>
    <t>10-5-62</t>
  </si>
  <si>
    <t>2โหลแถม4ขวด</t>
  </si>
  <si>
    <t>100ก.ปั้ม</t>
  </si>
  <si>
    <t>250ก.ปั้ม</t>
  </si>
  <si>
    <t>9-3-62</t>
  </si>
  <si>
    <t>เจลว่านหางจรเข้</t>
  </si>
  <si>
    <t>100ก.</t>
  </si>
  <si>
    <t>บ.ชุมศิริเพียวริตี</t>
  </si>
  <si>
    <t xml:space="preserve">ป </t>
  </si>
  <si>
    <t>แผนก .......เครื่องสำอางค์....................</t>
  </si>
  <si>
    <t>บ.  ชัยภูมิสินทวี  จก.</t>
  </si>
  <si>
    <t xml:space="preserve">  ประเภทโลชั่น</t>
  </si>
  <si>
    <t>โลชั่น วาสลีนยูวี SPF 24</t>
  </si>
  <si>
    <t>ลัง383.76</t>
  </si>
  <si>
    <t>3-10-52</t>
  </si>
  <si>
    <t>350 มล.</t>
  </si>
  <si>
    <t>24-4-56</t>
  </si>
  <si>
    <t>ลดขวด20.91</t>
  </si>
  <si>
    <t>โหล2057.4</t>
  </si>
  <si>
    <t xml:space="preserve"> วาสลีนยูวีไลท์แฟลชออล(69)</t>
  </si>
  <si>
    <t>23-12-58</t>
  </si>
  <si>
    <t>ลด 229 ปกติ64.32</t>
  </si>
  <si>
    <t>โหล683.4</t>
  </si>
  <si>
    <t xml:space="preserve"> วาสลีนยูวีไลท์แฟลชออล</t>
  </si>
  <si>
    <t>ลด 552.96 ปกติ184.04</t>
  </si>
  <si>
    <t xml:space="preserve"> วาสลีนฟริสโตเฟลชออน(59)</t>
  </si>
  <si>
    <t>ลด 145  ปกติ54.18</t>
  </si>
  <si>
    <t>โหล574</t>
  </si>
  <si>
    <t xml:space="preserve"> วาสลีนฟริสโตเฟลชออน</t>
  </si>
  <si>
    <t>โหล1796.25</t>
  </si>
  <si>
    <t xml:space="preserve"> วาสลีน อโล ชูธ</t>
  </si>
  <si>
    <t>120มล.</t>
  </si>
  <si>
    <t>วาสลีนเฮลตี้ไวท์สกิน</t>
  </si>
  <si>
    <t>18-1-56</t>
  </si>
  <si>
    <t>ลด79.50</t>
  </si>
  <si>
    <t>โหล664</t>
  </si>
  <si>
    <t>400 มล.</t>
  </si>
  <si>
    <t>โลชั่น วาสลีนโซย่าเขียว</t>
  </si>
  <si>
    <t>โลชั่น วาสลีนเขียว</t>
  </si>
  <si>
    <t>18-12-55</t>
  </si>
  <si>
    <t>โหล1647.24</t>
  </si>
  <si>
    <t xml:space="preserve">โลชั่น ซิตร้าชมพู </t>
  </si>
  <si>
    <t>50 มล.</t>
  </si>
  <si>
    <t>โลชั่น ซิตร้าชมพู  49</t>
  </si>
  <si>
    <t>150 มล.</t>
  </si>
  <si>
    <t>ลด246 ปกติ52.30</t>
  </si>
  <si>
    <t>โหล522.84</t>
  </si>
  <si>
    <t>โหล1438.67</t>
  </si>
  <si>
    <t>โลชั่น ซิตร้าส้ม</t>
  </si>
  <si>
    <t>27-3-56</t>
  </si>
  <si>
    <t>ลด 199</t>
  </si>
  <si>
    <t>โลชั่น ซิตร้า ม่วง</t>
  </si>
  <si>
    <t xml:space="preserve">  ประเภทลูกกลิ้ง</t>
  </si>
  <si>
    <t>ลูกกลิ้งเรโซน่า</t>
  </si>
  <si>
    <t>25 ก.</t>
  </si>
  <si>
    <t>9-5-54</t>
  </si>
  <si>
    <t>ลูกกลิ้งเรโซน่ามินิสติ๊ก</t>
  </si>
  <si>
    <t>4-8-53</t>
  </si>
  <si>
    <t>ลูกกลิ้งเรโซน่าสกินไลท์</t>
  </si>
  <si>
    <t>22-6-53</t>
  </si>
  <si>
    <t>เรโซน่าสสเปร์ย</t>
  </si>
  <si>
    <t>โดฟโรออน</t>
  </si>
  <si>
    <t>25 มล.</t>
  </si>
  <si>
    <t xml:space="preserve">  ประเภทโฟม</t>
  </si>
  <si>
    <t>พอนด์ไวท์บิวตี้</t>
  </si>
  <si>
    <t>15 ก.</t>
  </si>
  <si>
    <t>ลด 2%</t>
  </si>
  <si>
    <t>12-9-55</t>
  </si>
  <si>
    <t>พอนด์ฟลอเลสไวท์โฟม</t>
  </si>
  <si>
    <t>3-5-56</t>
  </si>
  <si>
    <t>โหล191.88</t>
  </si>
  <si>
    <t>วาสลีนโฟม  ผู้ชาย</t>
  </si>
  <si>
    <t>17-7-55</t>
  </si>
  <si>
    <t>โฟมวาสลีนเมนเอคเน่15ก.</t>
  </si>
  <si>
    <t>1*6หลอด</t>
  </si>
  <si>
    <t>1*8แพค</t>
  </si>
  <si>
    <t>แพค95.94</t>
  </si>
  <si>
    <t xml:space="preserve">  ประเภทครีม</t>
  </si>
  <si>
    <t>พอนด์ฟลอเลสไวท์(ชมพู)10ก.</t>
  </si>
  <si>
    <t>1*6ซอง</t>
  </si>
  <si>
    <t>1*24กล่อง</t>
  </si>
  <si>
    <t>ซอง12</t>
  </si>
  <si>
    <t>กล่อง 65</t>
  </si>
  <si>
    <t>กล่อง60.36</t>
  </si>
  <si>
    <t>ซอง10.06</t>
  </si>
  <si>
    <t>พอนด์ฟลอเลสไวท์(ชมพู)</t>
  </si>
  <si>
    <t xml:space="preserve">พอนด์ฟลอเลสยูวี(ส้ม)10ก.         </t>
  </si>
  <si>
    <t xml:space="preserve">พอนด์ฟลอเลสไวท์(ชมพู) 8ก.         </t>
  </si>
  <si>
    <t>ซอง 10</t>
  </si>
  <si>
    <t>กล่อง 50</t>
  </si>
  <si>
    <t>36กล่องแถม6กล่อง</t>
  </si>
  <si>
    <t>กล่อง46.68</t>
  </si>
  <si>
    <t>ซอง7.78</t>
  </si>
  <si>
    <t>24กล่องแถม2กล่อง</t>
  </si>
  <si>
    <t>กล่อง38.88</t>
  </si>
  <si>
    <t>ซอง6.48</t>
  </si>
  <si>
    <t xml:space="preserve">พอนด์ฟลอเลสไวท์(ส้ม)   8ก.         </t>
  </si>
  <si>
    <t>พอนด์เลมอนโคล์ดครีม</t>
  </si>
  <si>
    <t>ประเภทแชมพู</t>
  </si>
  <si>
    <t>แชมพูซันซิล</t>
  </si>
  <si>
    <t>29-5-56</t>
  </si>
  <si>
    <t>ลด 2%,6.66</t>
  </si>
  <si>
    <t>.52</t>
  </si>
  <si>
    <t>140 มล.</t>
  </si>
  <si>
    <t>26-11-58</t>
  </si>
  <si>
    <t>ลด144.32</t>
  </si>
  <si>
    <t>340มล.</t>
  </si>
  <si>
    <t>11-3-56</t>
  </si>
  <si>
    <t>ลด426.62</t>
  </si>
  <si>
    <t>480มล.</t>
  </si>
  <si>
    <t>ครีมนวดผม ซันซิล</t>
  </si>
  <si>
    <t>ลด 3.36,3%</t>
  </si>
  <si>
    <t>160 มล.</t>
  </si>
  <si>
    <t>แชมพูโดฟ</t>
  </si>
  <si>
    <t>175 มล.</t>
  </si>
  <si>
    <t>28-9-54</t>
  </si>
  <si>
    <t>23-2-55</t>
  </si>
  <si>
    <t>ครีมนวดผมโดฟ</t>
  </si>
  <si>
    <t>22-1-54</t>
  </si>
  <si>
    <t>คลีนิคเคลียร์   รุ่น 25.-</t>
  </si>
  <si>
    <t>โหล252.96</t>
  </si>
  <si>
    <t xml:space="preserve">คลีนิคเคลียร์   </t>
  </si>
  <si>
    <t>โหล871.44</t>
  </si>
  <si>
    <t xml:space="preserve">คลีนิคเคลียร์ชาย   </t>
  </si>
  <si>
    <t>70มล.</t>
  </si>
  <si>
    <t>180มล.</t>
  </si>
  <si>
    <t>ประเภทสบู่</t>
  </si>
  <si>
    <t>สบู่ลักส์             80ก.</t>
  </si>
  <si>
    <t>1*4 ก้อน</t>
  </si>
  <si>
    <t>แพค41.20</t>
  </si>
  <si>
    <t>1*6 ก้อน</t>
  </si>
  <si>
    <t>ครีมอาบน้ำลักส์      (ซอง)</t>
  </si>
  <si>
    <t>220 มล.</t>
  </si>
  <si>
    <t>29-7-54</t>
  </si>
  <si>
    <t>(ขวด)</t>
  </si>
  <si>
    <t>8-3-54</t>
  </si>
  <si>
    <t>(ซอง)</t>
  </si>
  <si>
    <t>(หัวปั๊ม)</t>
  </si>
  <si>
    <t>15-5-55</t>
  </si>
  <si>
    <t>ลด268</t>
  </si>
  <si>
    <t>ลัง788</t>
  </si>
  <si>
    <t>ครีมอาบน้ำวาสลีน</t>
  </si>
  <si>
    <t>ลด228.96</t>
  </si>
  <si>
    <t>โหล1017</t>
  </si>
  <si>
    <t>ห่นวย</t>
  </si>
  <si>
    <t>ยาสีฟันคอลเกต-โดเรมอน</t>
  </si>
  <si>
    <t>40 ก.</t>
  </si>
  <si>
    <t>23-6-53</t>
  </si>
  <si>
    <t>ยาสีฟันคอลเกต-เย็นซ่า</t>
  </si>
  <si>
    <t>1*18โหล</t>
  </si>
  <si>
    <t>โหล 135</t>
  </si>
  <si>
    <t>หีบ2290</t>
  </si>
  <si>
    <t>โหล127.23</t>
  </si>
  <si>
    <t>90 ก.</t>
  </si>
  <si>
    <t>โหล266.89</t>
  </si>
  <si>
    <t>โหล493.56</t>
  </si>
  <si>
    <t>ยาสีฟันคอลเกต-ยอดนิยม</t>
  </si>
  <si>
    <t>160ก.</t>
  </si>
  <si>
    <t>ยาสีฟันคอลเกต-ริ้วใส</t>
  </si>
  <si>
    <t>35 ก.</t>
  </si>
  <si>
    <t>145 ก.</t>
  </si>
  <si>
    <t>คอลเกต-เฮอร์เบิลเกลือ</t>
  </si>
  <si>
    <t>โหล306.39</t>
  </si>
  <si>
    <t>160 ก.</t>
  </si>
  <si>
    <t>โหล567.22</t>
  </si>
  <si>
    <t>คอลเกตซอลไวท์เทนนิ่ง</t>
  </si>
  <si>
    <t>คอลเกตซอลเฟรช</t>
  </si>
  <si>
    <t>คอลเกตซอลชาร์โคล</t>
  </si>
  <si>
    <t>คอลเกตโททอลโปรคลีน</t>
  </si>
  <si>
    <t>โหล346.06</t>
  </si>
  <si>
    <t>18-9-58</t>
  </si>
  <si>
    <t>โททอลแอดวานซ์เฟรซ</t>
  </si>
  <si>
    <t>โหล914.01</t>
  </si>
  <si>
    <t>โททอล ชาร์โคลดีพคลีน</t>
  </si>
  <si>
    <t>โหล483.28</t>
  </si>
  <si>
    <t>น้ำยาบ้วนปากพยัคซ์</t>
  </si>
  <si>
    <t>แปรงสีฟันเอ็กตร้าคลีน</t>
  </si>
  <si>
    <t>เดี่ยว</t>
  </si>
  <si>
    <t>โหล176.16</t>
  </si>
  <si>
    <t>แพค2+1</t>
  </si>
  <si>
    <t>โหล395</t>
  </si>
  <si>
    <t>โหล  375</t>
  </si>
  <si>
    <t>แปรงสีฟันทวิตเตอร์</t>
  </si>
  <si>
    <t>26-11-55</t>
  </si>
  <si>
    <t>หีบ1720</t>
  </si>
  <si>
    <t>โหล286.73</t>
  </si>
  <si>
    <t>แปรงโปเกมอน</t>
  </si>
  <si>
    <t>11-53</t>
  </si>
  <si>
    <t>โหล472.80</t>
  </si>
  <si>
    <t>แปรงเดอลุกซ์ผู้ใหญ่</t>
  </si>
  <si>
    <t>ลัง472.80</t>
  </si>
  <si>
    <t>โหล  79</t>
  </si>
  <si>
    <t>แปรงเดอลุกซ์เด็ก</t>
  </si>
  <si>
    <t>5-7-58</t>
  </si>
  <si>
    <t>โหล 82</t>
  </si>
  <si>
    <t>บ. สยามกรีน คอนซูเมอร์</t>
  </si>
  <si>
    <t>ดาร์ลี่เลมอนมินทืไวท์</t>
  </si>
  <si>
    <t>18-4-55</t>
  </si>
  <si>
    <t>ดาร์ลี่เซสตี้เฟรชมิ้นต์</t>
  </si>
  <si>
    <t>ดาร์ลี่</t>
  </si>
  <si>
    <t>ลด 25.67</t>
  </si>
  <si>
    <r>
      <rPr>
        <b/>
        <sz val="22"/>
        <color theme="1"/>
        <rFont val="Angsana New"/>
        <family val="1"/>
      </rPr>
      <t>โหล</t>
    </r>
    <r>
      <rPr>
        <b/>
        <sz val="24"/>
        <color theme="1"/>
        <rFont val="Angsana New"/>
        <family val="1"/>
      </rPr>
      <t xml:space="preserve"> 240</t>
    </r>
  </si>
  <si>
    <t>22-6-64</t>
  </si>
  <si>
    <t>28-2-54</t>
  </si>
  <si>
    <t xml:space="preserve">ดาร์ลี่เบส  </t>
  </si>
  <si>
    <t>18-3-56</t>
  </si>
  <si>
    <t>โหล 123.48</t>
  </si>
  <si>
    <t>17-5-56</t>
  </si>
  <si>
    <t>ด3/56โหล240 ลัง1556</t>
  </si>
  <si>
    <t>ดาร์ลี่เบส+เอนนาเมล40ก.</t>
  </si>
  <si>
    <t>22-8-55</t>
  </si>
  <si>
    <t>ดาร์ลี่เบส  แถมจานหรรษา</t>
  </si>
  <si>
    <t>19-6-55</t>
  </si>
  <si>
    <t>ดาร์ลี่เบสแพ็คคู่แถมจานสนู้ปปี้</t>
  </si>
  <si>
    <t>ด4/56@86.40  ลัง3420</t>
  </si>
  <si>
    <t>โหล1140</t>
  </si>
  <si>
    <t>ดาร์ลี่เบส     พิมพ์45บาท</t>
  </si>
  <si>
    <t>โหล 459</t>
  </si>
  <si>
    <t>ดาร์ลี่ เอนนาเมล</t>
  </si>
  <si>
    <t>25-5-55</t>
  </si>
  <si>
    <t>ลด 16.67</t>
  </si>
  <si>
    <t>ดารี่เอ็กซ์เปริร์ทไวท์</t>
  </si>
  <si>
    <t>40ก.</t>
  </si>
  <si>
    <t>โหล399.82</t>
  </si>
  <si>
    <t>120ก.</t>
  </si>
  <si>
    <t>24-12-55</t>
  </si>
  <si>
    <t>โหล1071</t>
  </si>
  <si>
    <t>บ.ชัยภูมิสินทวี</t>
  </si>
  <si>
    <t>ยาสีฟันใกล้ชิดโคลสอัพ</t>
  </si>
  <si>
    <t>30 ก.</t>
  </si>
  <si>
    <t>(เขียว)</t>
  </si>
  <si>
    <t>75 ก.</t>
  </si>
  <si>
    <t>ลด132</t>
  </si>
  <si>
    <t>โหล504.89</t>
  </si>
  <si>
    <t>ยาสีฟันใกล้ชิดโคลสอัพเมททอลเฟรช</t>
  </si>
  <si>
    <t>(แดง)</t>
  </si>
  <si>
    <t>บ. สหพัฒนพิบูล จก</t>
  </si>
  <si>
    <t>ยาสีฟันซอลส์ออริจินัล</t>
  </si>
  <si>
    <t>โหล590</t>
  </si>
  <si>
    <t>ลด257 ลัง1622.12</t>
  </si>
  <si>
    <t>โหล 540.71</t>
  </si>
  <si>
    <t>ยาสีฟันโคโดโมะ</t>
  </si>
  <si>
    <t>20-4-56</t>
  </si>
  <si>
    <t>ลัง731.88</t>
  </si>
  <si>
    <t>โหล244</t>
  </si>
  <si>
    <t>แปรงสีฟันโคโดโมะ 3+</t>
  </si>
  <si>
    <t>7-3-56</t>
  </si>
  <si>
    <t>ลัง1031.48</t>
  </si>
  <si>
    <t>โหล257.88</t>
  </si>
  <si>
    <t>แปรงสีฟันโคโดโมะ6+</t>
  </si>
  <si>
    <t>แปรงสีฟันโคโดโมะ9+</t>
  </si>
  <si>
    <t>ยาสีฟันดั้งเดิม</t>
  </si>
  <si>
    <t>ลด2%ลัง2132.86</t>
  </si>
  <si>
    <t>โหล355.48</t>
  </si>
  <si>
    <t>ลด2%ลัง2818.64</t>
  </si>
  <si>
    <t>โหล469.78</t>
  </si>
  <si>
    <t>(แพคคู่)</t>
  </si>
  <si>
    <t>1*3</t>
  </si>
  <si>
    <t>ลด2%ลัง2755.72</t>
  </si>
  <si>
    <t>โหล918.58</t>
  </si>
  <si>
    <t>ชุด76.55</t>
  </si>
  <si>
    <t>ยาสีฟันสูตรเค็ม</t>
  </si>
  <si>
    <t>9-2-54</t>
  </si>
  <si>
    <t>แปรงสีฟัน ซอฟ &amp; คลีน</t>
  </si>
  <si>
    <t>7-6-56</t>
  </si>
  <si>
    <t>โหล132.12</t>
  </si>
  <si>
    <t>สบู่แดง</t>
  </si>
  <si>
    <t>60ก.</t>
  </si>
  <si>
    <t>1*4ก้อน*36พ.</t>
  </si>
  <si>
    <t>ลด24.48หีบ1284</t>
  </si>
  <si>
    <t>แพค35.15</t>
  </si>
  <si>
    <t>แชมพูดอกบัวคู่</t>
  </si>
  <si>
    <t>11-11-56</t>
  </si>
  <si>
    <t>ลด22.56หีบ1183</t>
  </si>
  <si>
    <t>โหล 591.41</t>
  </si>
  <si>
    <t>บ.สมุนไพรตราหมอจุฬา จก.</t>
  </si>
  <si>
    <t>ยาสีฟันหมอจุฬา</t>
  </si>
  <si>
    <t>1*12*6โหล</t>
  </si>
  <si>
    <t>2โหลแถม1หลอด</t>
  </si>
  <si>
    <t>ซอง</t>
  </si>
  <si>
    <t>โหล 100</t>
  </si>
  <si>
    <t>บ. มุ่งพัฒนา</t>
  </si>
  <si>
    <t>แปรงสีฟันเด็ก</t>
  </si>
  <si>
    <t>4-4-55</t>
  </si>
  <si>
    <t>6 แถม 2 โหล</t>
  </si>
  <si>
    <t>แปรงสีฟันผู้ใหญ่</t>
  </si>
  <si>
    <t>แปรงสีฟันเด็ก  ฟรุตตี้</t>
  </si>
  <si>
    <t>แปรงสีฟันเด็ก  โอเชียน</t>
  </si>
  <si>
    <t>บจก. ดีเคเอสเอช</t>
  </si>
  <si>
    <t>แปรงสีฟัน เบสิก-กลลาง</t>
  </si>
  <si>
    <t>บ. ซี. พี. คอนซูเมอร์โพรดักส์</t>
  </si>
  <si>
    <t>แปรงสีฟันไบโอเซฟตี้ เฟรชชาโคล</t>
  </si>
  <si>
    <t>1แถม1</t>
  </si>
  <si>
    <t>1*12*3แพค</t>
  </si>
  <si>
    <t>10-8-58</t>
  </si>
  <si>
    <t>34.57(66ด้ามแถม6)</t>
  </si>
  <si>
    <t>แผนก .....ผ้าอ้อม.........</t>
  </si>
  <si>
    <t>เบบี้เลิฟเทป  S          กลาง</t>
  </si>
  <si>
    <t>32ชิ้น</t>
  </si>
  <si>
    <t>14-3-55</t>
  </si>
  <si>
    <t>-323.15</t>
  </si>
  <si>
    <t>เบบี้เลิฟเทป  S         จัมโบ้</t>
  </si>
  <si>
    <t>52ชิ้น</t>
  </si>
  <si>
    <t>เบบี้เลิฟเทป  M         กลาง</t>
  </si>
  <si>
    <t>26ชิ้น</t>
  </si>
  <si>
    <t>5-3-55</t>
  </si>
  <si>
    <t>เบบี้เลิฟเทป  M        จัมโบ้</t>
  </si>
  <si>
    <t>-295.32</t>
  </si>
  <si>
    <t>เบบี้เลิฟเทป  L         กลาง</t>
  </si>
  <si>
    <t>22ชิ้น</t>
  </si>
  <si>
    <t xml:space="preserve">เบบี้เลิฟเทป  L         จัมโบ้       </t>
  </si>
  <si>
    <t>44ชิ้น</t>
  </si>
  <si>
    <t>เบบี้เลิฟเทป  XL       กลาง</t>
  </si>
  <si>
    <t>20ชิ้น</t>
  </si>
  <si>
    <t>-323.14</t>
  </si>
  <si>
    <t xml:space="preserve">เบบี้เลิฟเทป X L      จัมโบ้       </t>
  </si>
  <si>
    <t>40ชิ้น</t>
  </si>
  <si>
    <t xml:space="preserve">เบบี้แพนท์  S     </t>
  </si>
  <si>
    <t xml:space="preserve">เบบี้แพนท์   M        (เรกูล่า)กลาง     </t>
  </si>
  <si>
    <t>-332.98</t>
  </si>
  <si>
    <t>เบบี้แพนท์  M         (แวลู) จัมโบ้</t>
  </si>
  <si>
    <t>36ชิ้น</t>
  </si>
  <si>
    <t>7-7-55</t>
  </si>
  <si>
    <t>-127.88</t>
  </si>
  <si>
    <t xml:space="preserve">เบบี้แพนท์  L         (เรกูล่า)กลาง </t>
  </si>
  <si>
    <t>16ชิ้น</t>
  </si>
  <si>
    <t>เบบี้แพนท์  L          (แวลู) จัมโบ้</t>
  </si>
  <si>
    <t>6-9-55</t>
  </si>
  <si>
    <t>-127.88f7@262.52</t>
  </si>
  <si>
    <t xml:space="preserve">เบบี้แพนท์  XL       (เรกูล่า)กลาง </t>
  </si>
  <si>
    <t>14ชิ้น</t>
  </si>
  <si>
    <t>-250.68</t>
  </si>
  <si>
    <t>เบบี้แพนท์  XL       (แวลู) จัมโบ้</t>
  </si>
  <si>
    <t>-127.88  ด7@262</t>
  </si>
  <si>
    <t xml:space="preserve">เบบี้แพนท์ XXL   (เรกูล่า)กลาง   </t>
  </si>
  <si>
    <t>12ชิ้น</t>
  </si>
  <si>
    <t>4-3-55</t>
  </si>
  <si>
    <t>166.49</t>
  </si>
  <si>
    <t>เบบี้แพนท์  XXL   ( แวลู)จัมโบ้</t>
  </si>
  <si>
    <t xml:space="preserve">เบบี้ไนท์แพนท์M  (เรกูล่า)กลาง  </t>
  </si>
  <si>
    <t>17ชิ้น</t>
  </si>
  <si>
    <t>-492.53</t>
  </si>
  <si>
    <t xml:space="preserve">เบบี้ไนท์แพนท์M   (แวลู)จัมโบ้       </t>
  </si>
  <si>
    <t>34ชิ้น</t>
  </si>
  <si>
    <t>10-7-55</t>
  </si>
  <si>
    <t>-291.75</t>
  </si>
  <si>
    <t xml:space="preserve">เบบี้ไนท์แพนท์ L  (เรกูล่า)กลาง </t>
  </si>
  <si>
    <t xml:space="preserve">เบบี้ไนท์แพนท์ L   (แวลู)จัมโบ้    </t>
  </si>
  <si>
    <t>28ชิ้น</t>
  </si>
  <si>
    <t>-481.39</t>
  </si>
  <si>
    <t xml:space="preserve">เบบี้ไนท์แพนท์ X (เรกูล่า)กลาง       </t>
  </si>
  <si>
    <t xml:space="preserve">เบบี้ไนท์แพนท์XL(แวลู)จัมโบ้     </t>
  </si>
  <si>
    <t>24ชิ้น</t>
  </si>
  <si>
    <t>เซอร์เทนตี้ผู้ใหญ่ M (ธรรมดา</t>
  </si>
  <si>
    <t>-1310.44</t>
  </si>
  <si>
    <t>เซอร์เทนตี้ผู้ใหญ่ M แอคทีฟ</t>
  </si>
  <si>
    <t>-395.16</t>
  </si>
  <si>
    <t>เซอร์เทนตี้ผู้ใหญ่ L (ธรรมดา</t>
  </si>
  <si>
    <t>-622.07</t>
  </si>
  <si>
    <t>เซอร์เทนตี้ผู้ใหญ่ L แอคทีฟ</t>
  </si>
  <si>
    <t>-395.17</t>
  </si>
  <si>
    <t>เซอร์เทนตี้แอคทีฟ      XL</t>
  </si>
  <si>
    <t>9ชิ้น</t>
  </si>
  <si>
    <t>-322.08</t>
  </si>
  <si>
    <t>วราภรณ์  080-4732715</t>
  </si>
  <si>
    <t>บจก. มาตราฐานการโยธา</t>
  </si>
  <si>
    <t>วีวีดรายเปอร์ S            เล็ก</t>
  </si>
  <si>
    <t>4 ชิ้น</t>
  </si>
  <si>
    <t>20-12-53</t>
  </si>
  <si>
    <t>วีวีดรายเปอร์ S           ใหญ่</t>
  </si>
  <si>
    <t>29ชิ้น</t>
  </si>
  <si>
    <t>23-5-56</t>
  </si>
  <si>
    <t>ลด10%ด9/55@145.12</t>
  </si>
  <si>
    <t>วีวี่ดรายเปอร์   S       จัมโบ้</t>
  </si>
  <si>
    <t>1*60</t>
  </si>
  <si>
    <t>ลด10%ด9/55@1133.13</t>
  </si>
  <si>
    <t>วีวีดรายเปอร์ M        เล็ก</t>
  </si>
  <si>
    <t>วีวีดรายเปอร์ M       ใหญ่</t>
  </si>
  <si>
    <t xml:space="preserve">วีวี่ดรายเปอร์ M       จัมโบ้ </t>
  </si>
  <si>
    <t>50ชิ้น</t>
  </si>
  <si>
    <t>ด4/56@263.45</t>
  </si>
  <si>
    <t>วีวีดรายเปอร์ L        เล็ก</t>
  </si>
  <si>
    <t>20-12-54</t>
  </si>
  <si>
    <t>วีวีดรายเปอร์ L       ใหญ่</t>
  </si>
  <si>
    <t>25-02-56</t>
  </si>
  <si>
    <t xml:space="preserve">วีวี่ดรายเปอร์ L         จัมโบ้ </t>
  </si>
  <si>
    <t>42ชิ้น</t>
  </si>
  <si>
    <t>วีวีดรายเปอร์ XL      เล็ก</t>
  </si>
  <si>
    <t>วีวีดรายเปอร์ XL     ใหญ่</t>
  </si>
  <si>
    <t>18ชิ้น</t>
  </si>
  <si>
    <t>25-3-56</t>
  </si>
  <si>
    <t>ลด5%ด5/55@145.12</t>
  </si>
  <si>
    <t xml:space="preserve">วีวี่ดราย เปอร์XL       จัมโบ้ </t>
  </si>
  <si>
    <t>26-4-55</t>
  </si>
  <si>
    <t>วีวีดรายเปอร์ XXL    เล็ก</t>
  </si>
  <si>
    <t>วีวีดรายเปอร์ XXL    ใหญ่</t>
  </si>
  <si>
    <t>27-4-56</t>
  </si>
  <si>
    <t>ด2/56@131.93</t>
  </si>
  <si>
    <t xml:space="preserve">วีวี่ดรายเปอร์   XXL จัมโบ้  </t>
  </si>
  <si>
    <t>ดรายแพนท์ S</t>
  </si>
  <si>
    <t>46ชิ้น</t>
  </si>
  <si>
    <t>ลด10%ด9/55@205</t>
  </si>
  <si>
    <t>ดรายแพนท์ M   ใหญ่</t>
  </si>
  <si>
    <t>19ชิ้น</t>
  </si>
  <si>
    <t>25-2-56</t>
  </si>
  <si>
    <t>ลด7%ด9/55@131.93</t>
  </si>
  <si>
    <t>ดรายแพนท์ M   จัมโบ้</t>
  </si>
  <si>
    <t>40 ชิ้น</t>
  </si>
  <si>
    <t>ลด10%ด4/56@283.28</t>
  </si>
  <si>
    <t>ดรายแพนท์ L</t>
  </si>
  <si>
    <t>ดรายแพนท์ L  ใหญ่</t>
  </si>
  <si>
    <t>15ชิ้น</t>
  </si>
  <si>
    <t>ดรายแพนท์ L  จัมโบ้</t>
  </si>
  <si>
    <t>ลด7%ด4/56@283.28</t>
  </si>
  <si>
    <t>ดรายแพนท์ XL</t>
  </si>
  <si>
    <t>ชิ้น</t>
  </si>
  <si>
    <t>ดรายแพนท์ XL ใหญ่</t>
  </si>
  <si>
    <t>13ชิ้น</t>
  </si>
  <si>
    <t>ดรายแพนท์ XL  จัมโบ้</t>
  </si>
  <si>
    <t>ดรายแพนท์ XXL ใหญ่</t>
  </si>
  <si>
    <t>11ชิ้น</t>
  </si>
  <si>
    <t>ดรายแพนท์ XXL  ใหญ่</t>
  </si>
  <si>
    <t>แผนก.......ผ้าอ้อม.....</t>
  </si>
  <si>
    <t>อำนาจ</t>
  </si>
  <si>
    <t>087-2574926,082-6176383</t>
  </si>
  <si>
    <t>มามี่โพโคแพ้นท์ S</t>
  </si>
  <si>
    <t>6 ชิ้น</t>
  </si>
  <si>
    <t>19 ชิ้น</t>
  </si>
  <si>
    <t>ลด224(ปกติ162)</t>
  </si>
  <si>
    <t>30+4 ชิ้น</t>
  </si>
  <si>
    <t>29-11-58</t>
  </si>
  <si>
    <t>ลด138.48(ปกติ283)</t>
  </si>
  <si>
    <t>58 ชิ้น</t>
  </si>
  <si>
    <t>ลด138.48(ปกติ473)</t>
  </si>
  <si>
    <t>มามี่โพโคแพ้นท์ M(หญิง)</t>
  </si>
  <si>
    <t>5 ชิ้น</t>
  </si>
  <si>
    <t>17 ชิ้น</t>
  </si>
  <si>
    <t>28 ชิ้น</t>
  </si>
  <si>
    <t>มามี่โพโคแพ้นท์ M(ชาย)</t>
  </si>
  <si>
    <t>มามี่โพโคแพ้นท์ L(หญิง)</t>
  </si>
  <si>
    <t>22 ชิ้น</t>
  </si>
  <si>
    <t>มามี่โพโคแพ้นท์ L(ชาย)</t>
  </si>
  <si>
    <t>มามี่โพโคแพ้นท์ XL(หญิง)</t>
  </si>
  <si>
    <t>ลด225</t>
  </si>
  <si>
    <t>36 ชิ้น</t>
  </si>
  <si>
    <t>มามี่โพโคแพ้นท์ XL(ชาย)</t>
  </si>
  <si>
    <t>18 ชิ้น</t>
  </si>
  <si>
    <t>มามี่โพโคแพ้นท์ XXL(หญิง)</t>
  </si>
  <si>
    <t>มามี่โพโคแพ้นท์ XXL(ชาย)</t>
  </si>
  <si>
    <t>มามี่โพโคแพ้นท์ XXXL(ญ)</t>
  </si>
  <si>
    <t>ลด138.48</t>
  </si>
  <si>
    <t>มามี่โพโคแพ้นท์ XXXL(ช)</t>
  </si>
  <si>
    <t>มามี่โพโค แฮปี้แพนท์ S</t>
  </si>
  <si>
    <t>4ชิ้น</t>
  </si>
  <si>
    <t>ลด 72</t>
  </si>
  <si>
    <t>มามี่โพโค แฮปี้แพนท์ M</t>
  </si>
  <si>
    <t>6-6-55</t>
  </si>
  <si>
    <t>ลด 31</t>
  </si>
  <si>
    <t>24-11-55</t>
  </si>
  <si>
    <t>ลด 32</t>
  </si>
  <si>
    <t>มามี่โพโค แฮปี้แพนท์ L</t>
  </si>
  <si>
    <t>มามี่โพโค แฮปี้แพนท์ XL</t>
  </si>
  <si>
    <t>9-1-55</t>
  </si>
  <si>
    <t>52 ชิ้น</t>
  </si>
  <si>
    <t>26-3-55</t>
  </si>
  <si>
    <t>มามี่โพโค L</t>
  </si>
  <si>
    <t xml:space="preserve"> ชิ้น</t>
  </si>
  <si>
    <t>มามี่โพโค XL</t>
  </si>
  <si>
    <t>มามี่โพโค XXL</t>
  </si>
  <si>
    <t>ผ้าอ้อมผู้ใหญ่ไลฟลี่(กาว)  M</t>
  </si>
  <si>
    <t>25-8-59</t>
  </si>
  <si>
    <t>ผ้าอ้อมผู้ใหญ่ไลฟลี่(กาว)  L</t>
  </si>
  <si>
    <t>ผ้าอ้อมผู้ใหญ่ไลฟลี่(กางเกง)M</t>
  </si>
  <si>
    <t>ผ้าอ้อมผู้ใหญ่ไลฟลี่(กางเกง)L</t>
  </si>
  <si>
    <t>ผ้าอ้อมผู้ใหญ่ไลฟลี่(กางเกง)     XL</t>
  </si>
  <si>
    <t>บ.ซี.พี. คอนซูเมอร์โพรดักส์ จก</t>
  </si>
  <si>
    <t>ผ้าอ้อมผู้ใญ่คอมฟอร์ซอฟท์เบสิค</t>
  </si>
  <si>
    <t>M10ชิ้น</t>
  </si>
  <si>
    <t>7-8-58</t>
  </si>
  <si>
    <t>L10ชิ้น</t>
  </si>
  <si>
    <t>ผ้าอ้อมผู้ใญ่คอมฟอร์ซอฟท์พรีเมี่ยม</t>
  </si>
  <si>
    <t>8-10-58</t>
  </si>
  <si>
    <t>บ. แอลเอฟเอเชีย(ปท)จก</t>
  </si>
  <si>
    <t>สำลีแผ่นรถพยาบาล</t>
  </si>
  <si>
    <t>50ก.</t>
  </si>
  <si>
    <t>7-9-55</t>
  </si>
  <si>
    <t>สำลีแผ่นรถพยาบาลรีดข้าง</t>
  </si>
  <si>
    <t>100แผ่น</t>
  </si>
  <si>
    <t>9-1-56</t>
  </si>
  <si>
    <t>สำลีก้อนรถพยาบาล</t>
  </si>
  <si>
    <t>ลด10%</t>
  </si>
  <si>
    <t>สำลีก้านรถพยาบาล1แถม1</t>
  </si>
  <si>
    <t>100ก้าน</t>
  </si>
  <si>
    <t>ลด2%,7%</t>
  </si>
  <si>
    <t>ดื้อ  คัมภีร์</t>
  </si>
  <si>
    <t>ด6/55@149.58</t>
  </si>
  <si>
    <t>ด6/55@177.51</t>
  </si>
  <si>
    <t>แผนก.....ยากันยุง..............</t>
  </si>
  <si>
    <t>บ. อุดรเกษมสินทรัพย์</t>
  </si>
  <si>
    <t>เชลไดร์ กำจัดยุง    (เหลือง)</t>
  </si>
  <si>
    <t>300 มล.</t>
  </si>
  <si>
    <t>12แถม1กป.</t>
  </si>
  <si>
    <t>450 มล.</t>
  </si>
  <si>
    <t>เชลไดร์ ยุงสูตรน้ำ       (ฟ้า)</t>
  </si>
  <si>
    <t>เชลไดร์ กลิ่นลาเวเดอร์(ม่วง)</t>
  </si>
  <si>
    <t>300มล.</t>
  </si>
  <si>
    <t>เชลไดร์ 2                  (เขียว)</t>
  </si>
  <si>
    <t>10-1-53</t>
  </si>
  <si>
    <t>10-12-52</t>
  </si>
  <si>
    <t>เชลไดร1                  (ส้ม)</t>
  </si>
  <si>
    <t>12-10-55</t>
  </si>
  <si>
    <t>36แถม2กป</t>
  </si>
  <si>
    <t>72แถม5กป</t>
  </si>
  <si>
    <t>สเตดฟาส 40  (ฆ่าปลวก)</t>
  </si>
  <si>
    <t>500 มล.</t>
  </si>
  <si>
    <t>13-7-55</t>
  </si>
  <si>
    <t xml:space="preserve"> ฆ่าปลวกเพาเดอร์</t>
  </si>
  <si>
    <t>อาท</t>
  </si>
  <si>
    <t>ยาฆ่าหนู</t>
  </si>
  <si>
    <t>80ก.</t>
  </si>
  <si>
    <t>1-11-58</t>
  </si>
  <si>
    <t>ยากันยุงอาท -ลาเวเดอร์</t>
  </si>
  <si>
    <t>1*6*24แพค</t>
  </si>
  <si>
    <t>ลัง1200</t>
  </si>
  <si>
    <t>กล่อง8.33</t>
  </si>
  <si>
    <t>เบนเกต</t>
  </si>
  <si>
    <t>จานดักหนูสำเร็จรูป</t>
  </si>
  <si>
    <t>6โหล/ลัง</t>
  </si>
  <si>
    <t>โหล 420</t>
  </si>
  <si>
    <t>5-7-64</t>
  </si>
  <si>
    <t>รถ 5(6โหล/ลัง)</t>
  </si>
  <si>
    <t>โหล 295</t>
  </si>
  <si>
    <t>ไบกอนเขียวสเปรย์</t>
  </si>
  <si>
    <t>300มล</t>
  </si>
  <si>
    <t>3หีบแถม2หีบ</t>
  </si>
  <si>
    <t>4หีบแถม2หีบ</t>
  </si>
  <si>
    <t>ไบกอนกำจัดยุงสเปรย์</t>
  </si>
  <si>
    <t>ไบกอนเขียวไร้กลิ่นสเปรย์</t>
  </si>
  <si>
    <t>ไบกอนเขียวฟ้ากลิ่นสเปรย์</t>
  </si>
  <si>
    <t xml:space="preserve">  บ. แมสมาร์เก็ตติ้ง จก</t>
  </si>
  <si>
    <t>ก.ย.15 มิลกี้โลชั่น</t>
  </si>
  <si>
    <t>1*24ซอง</t>
  </si>
  <si>
    <t>ซอง 5</t>
  </si>
  <si>
    <t>กล่อง 100</t>
  </si>
  <si>
    <t>21-12-58</t>
  </si>
  <si>
    <t>บ. ศิลาสตาร์  ออยล์</t>
  </si>
  <si>
    <t>ชิลด์ท้อกซ์แนชเชอร์การ์ด 1</t>
  </si>
  <si>
    <t>18-11-54</t>
  </si>
  <si>
    <t>ลด 8%</t>
  </si>
  <si>
    <t>ชิลด์ท้อกซ์แนชเชอร์การ์ด 2</t>
  </si>
  <si>
    <t>ชิลด์ท้อกซ์เพาเวอร์การ์ด  1</t>
  </si>
  <si>
    <t>ชิลด์ท้อกซ์เพาเวอร์การ์ด  2</t>
  </si>
  <si>
    <t>4*1 หีบ</t>
  </si>
  <si>
    <t>ชิลด์ท้อกซ์เพาเวอร์การ์ด  5</t>
  </si>
  <si>
    <t>แวนิชเพาเวอร์</t>
  </si>
  <si>
    <t>1*12*6</t>
  </si>
  <si>
    <t>10-1-55</t>
  </si>
  <si>
    <t xml:space="preserve">           หีบ 681.59</t>
  </si>
  <si>
    <t>450+100ก.</t>
  </si>
  <si>
    <t>ไทยสวัสดิ์</t>
  </si>
  <si>
    <t>02-4636772</t>
  </si>
  <si>
    <t>เทียนถ้วยมงคล</t>
  </si>
  <si>
    <t>P00080</t>
  </si>
  <si>
    <t>1*4ถุง</t>
  </si>
  <si>
    <t>21-1-59</t>
  </si>
  <si>
    <t>ถุง 12</t>
  </si>
  <si>
    <t>เทียนเบอร์ 18 แดง</t>
  </si>
  <si>
    <t>P00041</t>
  </si>
  <si>
    <t>1*40ก.</t>
  </si>
  <si>
    <t>เทียน6หุนมังกร A  สีแดง</t>
  </si>
  <si>
    <t>P00022</t>
  </si>
  <si>
    <t>ห่อ 115</t>
  </si>
  <si>
    <t>เทียน8หุนมังกร A  สีแดง</t>
  </si>
  <si>
    <t>P00025</t>
  </si>
  <si>
    <t>เทียนถ้วยมงคลแดง(1*4)</t>
  </si>
  <si>
    <t>ถุง12</t>
  </si>
  <si>
    <t>อุดมสิน</t>
  </si>
  <si>
    <t xml:space="preserve">เทียนกล่องเรือหงษ์  </t>
  </si>
  <si>
    <t>6นิ้ว</t>
  </si>
  <si>
    <t>6-6-56</t>
  </si>
  <si>
    <t>ลัง420</t>
  </si>
  <si>
    <t>ซอง 4.20</t>
  </si>
  <si>
    <t>เทียนน้ำมนต์</t>
  </si>
  <si>
    <t>ลัง  950</t>
  </si>
  <si>
    <t>ห่อ 31.66</t>
  </si>
  <si>
    <t>เทียนอุดมสินหนักบาท</t>
  </si>
  <si>
    <t>ชมพู,ดำ</t>
  </si>
  <si>
    <t>ลัง 1150</t>
  </si>
  <si>
    <t>ห่อ 38.33</t>
  </si>
  <si>
    <t>เหลือง</t>
  </si>
  <si>
    <t>ลัง  910</t>
  </si>
  <si>
    <t>เทียนอุดมสิน</t>
  </si>
  <si>
    <t>เบอร์ 1</t>
  </si>
  <si>
    <t>ลัง 780</t>
  </si>
  <si>
    <t>ห่อ 26</t>
  </si>
  <si>
    <t>เทียนสิงห์ทอง</t>
  </si>
  <si>
    <t>เบอร์  1</t>
  </si>
  <si>
    <t>ลัง 850</t>
  </si>
  <si>
    <t>ห่อ28.33</t>
  </si>
  <si>
    <r>
      <rPr>
        <sz val="26"/>
        <color theme="1"/>
        <rFont val="Angsana New"/>
        <family val="1"/>
      </rPr>
      <t>เทียนเรือหงษ์</t>
    </r>
    <r>
      <rPr>
        <sz val="20"/>
        <color theme="1"/>
        <rFont val="Angsana New"/>
        <family val="1"/>
      </rPr>
      <t>(1500/30ห่อ)</t>
    </r>
  </si>
  <si>
    <t>เบอร์ 2</t>
  </si>
  <si>
    <t>ลัง 1360</t>
  </si>
  <si>
    <t>ธูปฮ่องกง</t>
  </si>
  <si>
    <t>ธูปฮ่องกงสั้น</t>
  </si>
  <si>
    <t>8-6-56</t>
  </si>
  <si>
    <t>ธูปฮ่องกงยาว</t>
  </si>
  <si>
    <t>ธูปไทย</t>
  </si>
  <si>
    <t>ธูปกำใหญ่</t>
  </si>
  <si>
    <t>กำ18</t>
  </si>
  <si>
    <t>สุ่นไท้เชียง</t>
  </si>
  <si>
    <t>ธูปไร้ควันกวนอิม13*750</t>
  </si>
  <si>
    <t>1*35ห่อ</t>
  </si>
  <si>
    <t>30-11-62</t>
  </si>
  <si>
    <t>รถ40</t>
  </si>
  <si>
    <t>ลัง3015</t>
  </si>
  <si>
    <t>ธูปไร้ควันกวนอิม13*700</t>
  </si>
  <si>
    <t>1*32ห่อ</t>
  </si>
  <si>
    <t>ลัง2760</t>
  </si>
  <si>
    <t>กิมจั้วแท้22ใบตราลูกท้อ</t>
  </si>
  <si>
    <t>1*20มัด</t>
  </si>
  <si>
    <t>มัด40</t>
  </si>
  <si>
    <t>ลัง600(550)</t>
  </si>
  <si>
    <t>29-1-69</t>
  </si>
  <si>
    <t>รถ10</t>
  </si>
  <si>
    <t>กิมจั้ว 22ใบตรานกยูง</t>
  </si>
  <si>
    <t>มัด35</t>
  </si>
  <si>
    <t xml:space="preserve">ลัง350 </t>
  </si>
  <si>
    <t>ตั่วกิม4 มาเลตราไผ่(ใหญ่)</t>
  </si>
  <si>
    <t>10*10ห่อ</t>
  </si>
  <si>
    <t>18ห่อ160</t>
  </si>
  <si>
    <t>ลัง1400</t>
  </si>
  <si>
    <t>รถ15</t>
  </si>
  <si>
    <t>ตั่วกิม9 มาเลตราไผ่</t>
  </si>
  <si>
    <t>14ห่อ120</t>
  </si>
  <si>
    <t>ลัง800</t>
  </si>
  <si>
    <r>
      <t>หงึ่งเตี๋ยแปะตั้งกิมฮวด</t>
    </r>
    <r>
      <rPr>
        <sz val="14"/>
        <color theme="1"/>
        <rFont val="Angsana New"/>
        <family val="1"/>
      </rPr>
      <t>(100ก้อน)</t>
    </r>
  </si>
  <si>
    <t>2221/1</t>
  </si>
  <si>
    <t>ห่อ 300</t>
  </si>
  <si>
    <t>ก้อน16</t>
  </si>
  <si>
    <t>รถ 30 ลัง1630</t>
  </si>
  <si>
    <t>มัด 163</t>
  </si>
  <si>
    <t>ห่อ16.30</t>
  </si>
  <si>
    <t>หงึ่งเตี๋ย4ใหม่ตราไผ่แดง</t>
  </si>
  <si>
    <t>แท่ง/200</t>
  </si>
  <si>
    <t>20-11-62</t>
  </si>
  <si>
    <t>รถ30 ลัง1280</t>
  </si>
  <si>
    <t>ก้อน 6.4</t>
  </si>
  <si>
    <t>อั่งจี้</t>
  </si>
  <si>
    <t>อ่วงแซจี้เล็กถุงใหญ่</t>
  </si>
  <si>
    <t>1*20เส้น</t>
  </si>
  <si>
    <t>เส้น30@7</t>
  </si>
  <si>
    <t>ลัง400</t>
  </si>
  <si>
    <t>ลัง280</t>
  </si>
  <si>
    <t>รถ20</t>
  </si>
  <si>
    <t>ลัง 300</t>
  </si>
  <si>
    <t>อ่วงแซจี้ใหญ่หน้าคาด</t>
  </si>
  <si>
    <t>4แท่ง/50ก้อน</t>
  </si>
  <si>
    <t>แท่ง180</t>
  </si>
  <si>
    <t>รถ20 แท่ง130</t>
  </si>
  <si>
    <t>ลัง 520</t>
  </si>
  <si>
    <t>ก้อน2.60</t>
  </si>
  <si>
    <t>แบงค์ใหญ่เซียนตราML</t>
  </si>
  <si>
    <t>1*120ห่อ</t>
  </si>
  <si>
    <t>ลัง 350</t>
  </si>
  <si>
    <t>แบงค์ฮกลกซิ่วใหญ่ตราML</t>
  </si>
  <si>
    <t>แบงค์จัมโบ้ฮ่องเต้</t>
  </si>
  <si>
    <t>12015/2</t>
  </si>
  <si>
    <t>1*100ห่อ</t>
  </si>
  <si>
    <t>ลัง 450</t>
  </si>
  <si>
    <t>26-1-69</t>
  </si>
  <si>
    <t>แบงค์จัมโบ้ซียนตราML</t>
  </si>
  <si>
    <t>12012/1</t>
  </si>
  <si>
    <t>29-2-63</t>
  </si>
  <si>
    <t>แบงค์จัมโบ้เล้งหงษ์</t>
  </si>
  <si>
    <t>12015/5</t>
  </si>
  <si>
    <t>28-8-60</t>
  </si>
  <si>
    <t>12015/6</t>
  </si>
  <si>
    <t>12015/7</t>
  </si>
  <si>
    <t>เหรียญเงินML</t>
  </si>
  <si>
    <t>15810-1</t>
  </si>
  <si>
    <t>ลัง/100มัด</t>
  </si>
  <si>
    <t>ลัง 600</t>
  </si>
  <si>
    <t>เหรียญทองML</t>
  </si>
  <si>
    <t>15809/1</t>
  </si>
  <si>
    <t>ทองแท่งโหงวฮกตุ้งใหญ่510</t>
  </si>
  <si>
    <t>ลัง550</t>
  </si>
  <si>
    <t>ทองแท่งใหญ่610</t>
  </si>
  <si>
    <t>ทองแท่งยักษ์609</t>
  </si>
  <si>
    <t>กิมตุ้ง</t>
  </si>
  <si>
    <t>กิมตุ้งยักษ์ 504</t>
  </si>
  <si>
    <t>รถ 40</t>
  </si>
  <si>
    <t>ทองเศรษฐี</t>
  </si>
  <si>
    <t>ส่ง 45</t>
  </si>
  <si>
    <t>บัวกระทง</t>
  </si>
  <si>
    <t>บัวกระทงลาย 16กลีบ</t>
  </si>
  <si>
    <t>ถุง/10ใบ</t>
  </si>
  <si>
    <t>ห่อ 260</t>
  </si>
  <si>
    <t>กระดาษม้า</t>
  </si>
  <si>
    <t>แท่ง/150ก้อน</t>
  </si>
  <si>
    <t>17-1-60</t>
  </si>
  <si>
    <t>โควอีพิมพ์สี่สี</t>
  </si>
  <si>
    <t>ลัง/20มัด</t>
  </si>
  <si>
    <t>8ใบ20</t>
  </si>
  <si>
    <t>29--1-69</t>
  </si>
  <si>
    <t>มัด21.50</t>
  </si>
  <si>
    <t>เสื้อเชิ้ตปก(ตราฮ่องเต้)ชาย</t>
  </si>
  <si>
    <t>18014A</t>
  </si>
  <si>
    <t>ลัง/100ชุด</t>
  </si>
  <si>
    <t>ส่งชุด20</t>
  </si>
  <si>
    <t>ลัง 1400</t>
  </si>
  <si>
    <t>ลัง 1440</t>
  </si>
  <si>
    <t>ชุด14.40</t>
  </si>
  <si>
    <t>เสื้อเชิ้ตปก(ตราฮ่องเต้)หญิง</t>
  </si>
  <si>
    <t>B105</t>
  </si>
  <si>
    <t>11-12-67</t>
  </si>
  <si>
    <t>เสื้อผ้าสูทนอก50ตรามังกร/ช</t>
  </si>
  <si>
    <t>18011A</t>
  </si>
  <si>
    <t>1*40ชุด</t>
  </si>
  <si>
    <t>ส่งชุด40</t>
  </si>
  <si>
    <t>ลัง1120</t>
  </si>
  <si>
    <t>ลัง1160</t>
  </si>
  <si>
    <t>ชุด 29</t>
  </si>
  <si>
    <t>เสื้อผ้าสูทนอก50ตรานก/ญ</t>
  </si>
  <si>
    <t>B101</t>
  </si>
  <si>
    <t>เสื้อโคตชาย</t>
  </si>
  <si>
    <t>A621</t>
  </si>
  <si>
    <t>6-1-68</t>
  </si>
  <si>
    <t>ลัง2600</t>
  </si>
  <si>
    <t>ลัง 2640</t>
  </si>
  <si>
    <t>เสื้อผ้าสูทผ้าเสริฐ</t>
  </si>
  <si>
    <t>A460</t>
  </si>
  <si>
    <t>ลัง2200</t>
  </si>
  <si>
    <t>ลัง 2240</t>
  </si>
  <si>
    <t>สูทไหมชาย</t>
  </si>
  <si>
    <t>A653</t>
  </si>
  <si>
    <t>ส่ง70</t>
  </si>
  <si>
    <t>ลัง2560</t>
  </si>
  <si>
    <t>เสื้อผ้าสูทไหมคอวี</t>
  </si>
  <si>
    <t>A451</t>
  </si>
  <si>
    <t>ลัง2280</t>
  </si>
  <si>
    <t>ลัง 2320</t>
  </si>
  <si>
    <t>เสือ้เชิ้ตไหมชาย</t>
  </si>
  <si>
    <t>A624</t>
  </si>
  <si>
    <t>ลัง2440</t>
  </si>
  <si>
    <t>ลัง 2480</t>
  </si>
  <si>
    <t>เสื้อผ้าไหมปีกนกสาบกุดชี่</t>
  </si>
  <si>
    <t>A455</t>
  </si>
  <si>
    <t>เสื้อผ้าไหมติดเพชร</t>
  </si>
  <si>
    <t>A482</t>
  </si>
  <si>
    <t>ชุดพระราชทานผ้าไหม A315</t>
  </si>
  <si>
    <t>ลัง 2200</t>
  </si>
  <si>
    <t>ลัง2240</t>
  </si>
  <si>
    <t>ชุด56</t>
  </si>
  <si>
    <t>เสื้อผ้าสูทนอก50ตรามังกร/ญ</t>
  </si>
  <si>
    <t>18011B</t>
  </si>
  <si>
    <t>ชุดพระราชทานผ้าไหมชาย A360/A330</t>
  </si>
  <si>
    <t>181149/1</t>
  </si>
  <si>
    <t>ชุดไหมปีกเหลี่ยม A358</t>
  </si>
  <si>
    <t>เสื้อผ้าสูทผ้าไหมลายปัก A364</t>
  </si>
  <si>
    <t>ชุดกี่เผ้าถักดอก A365</t>
  </si>
  <si>
    <t>เสื้อผ้า 4ชุดดอกตราม้า ชาย</t>
  </si>
  <si>
    <t>17004/1</t>
  </si>
  <si>
    <t>มัด10ห่อ</t>
  </si>
  <si>
    <t>ส่งชุด 20</t>
  </si>
  <si>
    <t>ลัง 650</t>
  </si>
  <si>
    <t>รถ35มัด137(5มัด)</t>
  </si>
  <si>
    <t>ลัง 685</t>
  </si>
  <si>
    <t>ห่อ13.70</t>
  </si>
  <si>
    <t>เสื้อผ้า 4ชุดดอกตราม้า หญิง</t>
  </si>
  <si>
    <t>ชุดเพชรชาย</t>
  </si>
  <si>
    <t>ลัง/80ชุด</t>
  </si>
  <si>
    <t>ชุดเพชรหญิง</t>
  </si>
  <si>
    <t>รองเท้าหนัง(หลุย) ชาย</t>
  </si>
  <si>
    <t>ลัง/20คู่</t>
  </si>
  <si>
    <t>ส่ง 25</t>
  </si>
  <si>
    <t>ลัง360</t>
  </si>
  <si>
    <t>รองเท้าหนัง(หลุย) หญิง</t>
  </si>
  <si>
    <t>ส่ง25</t>
  </si>
  <si>
    <t>รองเท้ากีฬา</t>
  </si>
  <si>
    <t>ลัง320</t>
  </si>
  <si>
    <t>รองเท้าแตะADDA</t>
  </si>
  <si>
    <t>FC003</t>
  </si>
  <si>
    <t>ลัง/40คู่</t>
  </si>
  <si>
    <t>ส่ง 20</t>
  </si>
  <si>
    <t>อ่วงป้อเล็กธรรมดา</t>
  </si>
  <si>
    <t>25013/1</t>
  </si>
  <si>
    <t>กล่อง/1000ใบ</t>
  </si>
  <si>
    <t>อ่วงป้อเล็กธรรมดา (เหลือง)</t>
  </si>
  <si>
    <t>25013/2</t>
  </si>
  <si>
    <t>กล่อง/500ใบ</t>
  </si>
  <si>
    <t>กิมฮวยธรรมดาเล็ก 701</t>
  </si>
  <si>
    <t>1*30คู่</t>
  </si>
  <si>
    <r>
      <rPr>
        <b/>
        <sz val="20"/>
        <color theme="1"/>
        <rFont val="Angsana New"/>
        <family val="1"/>
      </rPr>
      <t>กล่อง</t>
    </r>
    <r>
      <rPr>
        <b/>
        <sz val="22"/>
        <color theme="1"/>
        <rFont val="Angsana New"/>
        <family val="1"/>
      </rPr>
      <t xml:space="preserve"> 630</t>
    </r>
  </si>
  <si>
    <t>กิมฮวยหางเล็ก 702</t>
  </si>
  <si>
    <t>1*20คู่</t>
  </si>
  <si>
    <r>
      <rPr>
        <b/>
        <sz val="20"/>
        <color theme="1"/>
        <rFont val="Angsana New"/>
        <family val="1"/>
      </rPr>
      <t>กล่อง</t>
    </r>
    <r>
      <rPr>
        <b/>
        <sz val="22"/>
        <color theme="1"/>
        <rFont val="Angsana New"/>
        <family val="1"/>
      </rPr>
      <t xml:space="preserve"> 550</t>
    </r>
  </si>
  <si>
    <t>รถ 10(9/68-390)</t>
  </si>
  <si>
    <t>กิมฮวยหางเล็ก 706</t>
  </si>
  <si>
    <r>
      <rPr>
        <b/>
        <sz val="20"/>
        <color theme="1"/>
        <rFont val="Angsana New"/>
        <family val="1"/>
      </rPr>
      <t>กล่อง</t>
    </r>
    <r>
      <rPr>
        <b/>
        <sz val="22"/>
        <color theme="1"/>
        <rFont val="Angsana New"/>
        <family val="1"/>
      </rPr>
      <t xml:space="preserve"> 700</t>
    </r>
  </si>
  <si>
    <t>กิมฮวยกงเดี่ยว705</t>
  </si>
  <si>
    <t>28-10-68</t>
  </si>
  <si>
    <t>กิมฮวยหางใหญ่ 113</t>
  </si>
  <si>
    <t>1*10คู่</t>
  </si>
  <si>
    <t>กิมฮวยดอกเหมย</t>
  </si>
  <si>
    <t>1*100คู่</t>
  </si>
  <si>
    <t>อัน 15.5</t>
  </si>
  <si>
    <t>กิมฮวยมุกนอก 9ซม</t>
  </si>
  <si>
    <t>กิมฮวยมุกนอก 12ซม</t>
  </si>
  <si>
    <t>1*15คู่</t>
  </si>
  <si>
    <t>กิมฮวยมุกนอก 20ซม</t>
  </si>
  <si>
    <t>อั่งติ้วใหญ่</t>
  </si>
  <si>
    <t>ห่อ/5มัด/100ใบ</t>
  </si>
  <si>
    <t>เทียนไม้เบอร์D (2เนี้ย)</t>
  </si>
  <si>
    <t>ลัง/100คู่</t>
  </si>
  <si>
    <t>ส่ง 8</t>
  </si>
  <si>
    <t>เทียนไม้อวยพรเบอร์A</t>
  </si>
  <si>
    <t>46006A</t>
  </si>
  <si>
    <t>ลัง100คู่</t>
  </si>
  <si>
    <t>ส่ง 16</t>
  </si>
  <si>
    <t>เทียนไม้อวยพร(6เนี้ย)</t>
  </si>
  <si>
    <t>ส่ง22</t>
  </si>
  <si>
    <t>โป้ยเซียนเต้า</t>
  </si>
  <si>
    <t>81007/1</t>
  </si>
  <si>
    <t>1*50คู่</t>
  </si>
  <si>
    <t>12-12-62</t>
  </si>
  <si>
    <t>รถ 30</t>
  </si>
  <si>
    <t>คู่ 13.20</t>
  </si>
  <si>
    <t>โป้ยเซียนเต้านิ่มสำเร็จ</t>
  </si>
  <si>
    <t>8100/8</t>
  </si>
  <si>
    <t>1*12คู่</t>
  </si>
  <si>
    <t>2-10-68</t>
  </si>
  <si>
    <t>คู่ 38</t>
  </si>
  <si>
    <t>ลัง 456</t>
  </si>
  <si>
    <t>คู่ 42</t>
  </si>
  <si>
    <t>ธูปเกลียว 12ชม(3ดอก)</t>
  </si>
  <si>
    <t>J55</t>
  </si>
  <si>
    <t>ลัง/100ห่อ</t>
  </si>
  <si>
    <t>24-10-68</t>
  </si>
  <si>
    <t>ธูปไร้ควันกวนอิม(13*750)</t>
  </si>
  <si>
    <t>ลัง/35ห่อ</t>
  </si>
  <si>
    <t>ธูปไร้ควันกวนอิม(10*700)</t>
  </si>
  <si>
    <t>ลัง/32ห่อ</t>
  </si>
  <si>
    <t>ปะทัดเล็กตราแปะยิ้ม</t>
  </si>
  <si>
    <t>1*500ก.</t>
  </si>
  <si>
    <t>รถ 60</t>
  </si>
  <si>
    <t>ปะทัด ตราเทพรุ่งเรือง</t>
  </si>
  <si>
    <t>500นัด</t>
  </si>
  <si>
    <t>40กล่อง</t>
  </si>
  <si>
    <t>ปะทัด ตราเทพรุ่งเรือง1000</t>
  </si>
  <si>
    <t>AA8-1000</t>
  </si>
  <si>
    <t>16กล่อง</t>
  </si>
  <si>
    <t>รถ 120</t>
  </si>
  <si>
    <t>ปะทัด ตราเทพรุ่งเรือง2000</t>
  </si>
  <si>
    <t>AA8-2000</t>
  </si>
  <si>
    <t>8 กล่อง</t>
  </si>
  <si>
    <t>ปะทัด ตราเทพรุ่งเรือง3000</t>
  </si>
  <si>
    <t>AA8-3000</t>
  </si>
  <si>
    <t>8กล่อง</t>
  </si>
  <si>
    <t>ชุดไหว้ฉ่ซิ้งเอียใหญ่</t>
  </si>
  <si>
    <t>19-12-62</t>
  </si>
  <si>
    <t>ชุดน้ำชา1*5ทอง 741</t>
  </si>
  <si>
    <t>66741ท</t>
  </si>
  <si>
    <t>1*24ชุด</t>
  </si>
  <si>
    <t>ชุดน้ำชา1*3ทอง 742</t>
  </si>
  <si>
    <t>66142ท</t>
  </si>
  <si>
    <t>จานปลา  8นิ้ว   ใส</t>
  </si>
  <si>
    <t>จานปลา  9นิ้ว   ใส</t>
  </si>
  <si>
    <t>กระติกฮอทต้าชาร์ปทอง</t>
  </si>
  <si>
    <t>แต่ตี้</t>
  </si>
  <si>
    <t>บ้านเล็ก</t>
  </si>
  <si>
    <t>38051/2</t>
  </si>
  <si>
    <t>1/4หลัง</t>
  </si>
  <si>
    <t>รถเล็ก</t>
  </si>
  <si>
    <t>1/10คัน</t>
  </si>
  <si>
    <t>ซองอั่งเปา20K</t>
  </si>
  <si>
    <t>แพค 8</t>
  </si>
  <si>
    <t>โคมพับ 20นิ้ว</t>
  </si>
  <si>
    <t>20A-62</t>
  </si>
  <si>
    <t>โคมพับ 24นิ้ว</t>
  </si>
  <si>
    <t>24A-62</t>
  </si>
  <si>
    <t>ถุงส้มบางกลาง14*20ซม.</t>
  </si>
  <si>
    <t>A2018/5</t>
  </si>
  <si>
    <t>ถุงส้มปลา-ไฉ่ซิ้งเอีย</t>
  </si>
  <si>
    <t>A2018/8</t>
  </si>
  <si>
    <t>ป้ายอวยพรสี่เหลี่ยม</t>
  </si>
  <si>
    <t>10020/3</t>
  </si>
  <si>
    <t>ธงใหญ่(1มัด/5ห่อ/2500อัน)</t>
  </si>
  <si>
    <t>ห่อ/500อัน</t>
  </si>
  <si>
    <t>ห่อ 190</t>
  </si>
  <si>
    <t>อมรมาศ</t>
  </si>
  <si>
    <t>ธูปเซียนองค์</t>
  </si>
  <si>
    <t>ธูปเซียนองค์จัมโบ้</t>
  </si>
  <si>
    <t>1*35มัด</t>
  </si>
  <si>
    <t>ลัง 2270</t>
  </si>
  <si>
    <t>15-8-68</t>
  </si>
  <si>
    <t>ลัง 2130</t>
  </si>
  <si>
    <t>ธูปเซียนองค์กระบอก</t>
  </si>
  <si>
    <t>1*20กป</t>
  </si>
  <si>
    <t>ลัง 2100</t>
  </si>
  <si>
    <t>ลัง 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</si>
</sst>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61">
    <font>
      <sz val="10"/>
      <color rgb="FF000000"/>
      <name val="Arial"/>
    </font>
    <font>
      <sz val="24"/>
      <color theme="1"/>
      <name val="Angsana New"/>
      <family val="1"/>
    </font>
    <font>
      <b/>
      <sz val="24"/>
      <color theme="1"/>
      <name val="Angsana New"/>
      <family val="1"/>
    </font>
    <font>
      <sz val="22"/>
      <color theme="1"/>
      <name val="Angsana New"/>
      <family val="1"/>
    </font>
    <font>
      <b/>
      <sz val="24"/>
      <color rgb="FFFF0000"/>
      <name val="Angsana New"/>
      <family val="1"/>
    </font>
    <font>
      <sz val="20"/>
      <color rgb="FF0000FF"/>
      <name val="Angsana New"/>
      <family val="1"/>
    </font>
    <font>
      <b/>
      <sz val="24"/>
      <color rgb="FF000000"/>
      <name val="Angsana New"/>
      <family val="1"/>
    </font>
    <font>
      <b/>
      <sz val="20"/>
      <color rgb="FF0000FF"/>
      <name val="Angsana New"/>
      <family val="1"/>
    </font>
    <font>
      <sz val="10"/>
      <name val="Arial"/>
      <family val="2"/>
    </font>
    <font>
      <sz val="20"/>
      <color rgb="FF000000"/>
      <name val="Angsana New"/>
      <family val="1"/>
    </font>
    <font>
      <sz val="20"/>
      <color theme="1"/>
      <name val="Angsana New"/>
      <family val="1"/>
    </font>
    <font>
      <sz val="24"/>
      <color rgb="FFFF0000"/>
      <name val="Angsana New"/>
      <family val="1"/>
    </font>
    <font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22"/>
      <color rgb="FFFF0000"/>
      <name val="Angsana New"/>
      <family val="1"/>
    </font>
    <font>
      <u/>
      <sz val="10"/>
      <color rgb="FF0000FF"/>
      <name val="Arial"/>
      <family val="2"/>
    </font>
    <font>
      <sz val="20"/>
      <color rgb="FFFF0000"/>
      <name val="Angsana New"/>
      <family val="1"/>
    </font>
    <font>
      <sz val="16"/>
      <color theme="1"/>
      <name val="Angsana New"/>
      <family val="1"/>
    </font>
    <font>
      <sz val="24"/>
      <color rgb="FF7F7F7F"/>
      <name val="Angsana New"/>
      <family val="1"/>
    </font>
    <font>
      <sz val="22"/>
      <color rgb="FF7F7F7F"/>
      <name val="Angsana New"/>
      <family val="1"/>
    </font>
    <font>
      <b/>
      <sz val="24"/>
      <color rgb="FF7F7F7F"/>
      <name val="Angsana New"/>
      <family val="1"/>
    </font>
    <font>
      <sz val="20"/>
      <color rgb="FF7F7F7F"/>
      <name val="Angsana New"/>
      <family val="1"/>
    </font>
    <font>
      <sz val="22"/>
      <color rgb="FFFF0000"/>
      <name val="Angsana New"/>
      <family val="1"/>
    </font>
    <font>
      <b/>
      <sz val="20"/>
      <color rgb="FFFF0000"/>
      <name val="Angsana New"/>
      <family val="1"/>
    </font>
    <font>
      <sz val="26"/>
      <color theme="1"/>
      <name val="Angsana New"/>
      <family val="1"/>
    </font>
    <font>
      <b/>
      <sz val="18"/>
      <color rgb="FFFF0000"/>
      <name val="Angsana New"/>
      <family val="1"/>
    </font>
    <font>
      <u/>
      <sz val="16"/>
      <color rgb="FFFF0000"/>
      <name val="Arial"/>
      <family val="2"/>
    </font>
    <font>
      <sz val="26"/>
      <color rgb="FFFF0000"/>
      <name val="Angsana New"/>
      <family val="1"/>
    </font>
    <font>
      <b/>
      <sz val="24"/>
      <color rgb="FF0000FF"/>
      <name val="Angsana New"/>
      <family val="1"/>
    </font>
    <font>
      <b/>
      <sz val="14"/>
      <color theme="1"/>
      <name val="Angsana New"/>
      <family val="1"/>
    </font>
    <font>
      <b/>
      <sz val="20"/>
      <color rgb="FF000000"/>
      <name val="Angsana New"/>
      <family val="1"/>
    </font>
    <font>
      <sz val="24"/>
      <color rgb="FF000000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22"/>
      <color rgb="FF000000"/>
      <name val="Angsana New"/>
      <family val="1"/>
    </font>
    <font>
      <sz val="14"/>
      <color theme="1"/>
      <name val="Angsana New"/>
      <family val="1"/>
    </font>
    <font>
      <sz val="24"/>
      <color rgb="FF0000FF"/>
      <name val="Angsana New"/>
      <family val="1"/>
    </font>
    <font>
      <b/>
      <sz val="24"/>
      <color rgb="FF595959"/>
      <name val="Angsana New"/>
      <family val="1"/>
    </font>
    <font>
      <sz val="24"/>
      <color rgb="FF595959"/>
      <name val="Angsana New"/>
      <family val="1"/>
    </font>
    <font>
      <sz val="22"/>
      <color rgb="FF0000FF"/>
      <name val="Angsana New"/>
      <family val="1"/>
    </font>
    <font>
      <u/>
      <sz val="9"/>
      <color rgb="FF0000FF"/>
      <name val="Arial"/>
      <family val="2"/>
    </font>
    <font>
      <b/>
      <sz val="24"/>
      <color theme="5"/>
      <name val="Angsana New"/>
      <family val="1"/>
    </font>
    <font>
      <u/>
      <sz val="14"/>
      <color rgb="FF0000FF"/>
      <name val="Arial"/>
      <family val="2"/>
    </font>
    <font>
      <b/>
      <sz val="16"/>
      <color theme="1"/>
      <name val="Angsana New"/>
      <family val="1"/>
    </font>
    <font>
      <sz val="18"/>
      <color rgb="FF0000FF"/>
      <name val="Angsana New"/>
      <family val="1"/>
    </font>
    <font>
      <sz val="22"/>
      <color rgb="FF974806"/>
      <name val="Angsana New"/>
      <family val="1"/>
    </font>
    <font>
      <b/>
      <sz val="22"/>
      <color rgb="FF7F7F7F"/>
      <name val="Angsana New"/>
      <family val="1"/>
    </font>
    <font>
      <b/>
      <sz val="18"/>
      <color theme="1"/>
      <name val="Angsana New"/>
      <family val="1"/>
    </font>
    <font>
      <b/>
      <sz val="28"/>
      <color theme="1"/>
      <name val="Angsana New"/>
      <family val="1"/>
    </font>
    <font>
      <sz val="28"/>
      <color theme="1"/>
      <name val="Angsana New"/>
      <family val="1"/>
    </font>
    <font>
      <b/>
      <sz val="26"/>
      <color theme="1"/>
      <name val="Angsana New"/>
      <family val="1"/>
    </font>
    <font>
      <sz val="24"/>
      <name val="Angsana New"/>
      <family val="1"/>
    </font>
    <font>
      <b/>
      <sz val="24"/>
      <name val="Angsana New"/>
      <family val="1"/>
    </font>
    <font>
      <sz val="22"/>
      <name val="Angsana New"/>
      <family val="1"/>
    </font>
    <font>
      <sz val="20"/>
      <name val="Angsana New"/>
      <family val="1"/>
    </font>
    <font>
      <sz val="8"/>
      <name val="Arial"/>
      <family val="2"/>
    </font>
    <font>
      <b/>
      <sz val="36"/>
      <color theme="1"/>
      <name val="Angsana New"/>
      <family val="1"/>
    </font>
    <font>
      <sz val="20"/>
      <color rgb="FF00B050"/>
      <name val="Angsana New"/>
      <family val="1"/>
    </font>
    <font>
      <b/>
      <sz val="11"/>
      <color rgb="FFFF0000"/>
      <name val="Angsana New"/>
      <family val="1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AEEF3"/>
        <bgColor rgb="FFDAEEF3"/>
      </patternFill>
    </fill>
    <fill>
      <patternFill patternType="solid">
        <fgColor rgb="FFFFCC99"/>
        <bgColor rgb="FFFFCC99"/>
      </patternFill>
    </fill>
    <fill>
      <patternFill patternType="solid">
        <fgColor rgb="FFFBD4B4"/>
        <bgColor rgb="FFFBD4B4"/>
      </patternFill>
    </fill>
    <fill>
      <patternFill patternType="solid">
        <fgColor rgb="FFFF6600"/>
        <bgColor rgb="FFFF6600"/>
      </patternFill>
    </fill>
    <fill>
      <patternFill patternType="solid">
        <fgColor rgb="FFCCC0D9"/>
        <bgColor rgb="FFCCC0D9"/>
      </patternFill>
    </fill>
    <fill>
      <patternFill patternType="solid">
        <fgColor rgb="FF99CC00"/>
        <bgColor rgb="FF99CC0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E5DFEC"/>
        <bgColor rgb="FFE5DFEC"/>
      </patternFill>
    </fill>
    <fill>
      <patternFill patternType="solid">
        <fgColor rgb="FFFFCC00"/>
        <bgColor rgb="FFFFCC0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AAE57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6D9F0"/>
      </patternFill>
    </fill>
    <fill>
      <patternFill patternType="solid">
        <fgColor rgb="FFAAE571"/>
        <bgColor rgb="FFC6D9F0"/>
      </patternFill>
    </fill>
    <fill>
      <patternFill patternType="solid">
        <fgColor rgb="FFF6C3FF"/>
        <bgColor indexed="64"/>
      </patternFill>
    </fill>
  </fills>
  <borders count="76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13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3" fillId="0" borderId="0" xfId="0" applyNumberFormat="1" applyFont="1"/>
    <xf numFmtId="49" fontId="1" fillId="0" borderId="0" xfId="0" applyNumberFormat="1" applyFont="1"/>
    <xf numFmtId="2" fontId="4" fillId="0" borderId="0" xfId="0" applyNumberFormat="1" applyFont="1"/>
    <xf numFmtId="2" fontId="1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0" borderId="0" xfId="0" applyFont="1"/>
    <xf numFmtId="49" fontId="2" fillId="0" borderId="0" xfId="0" applyNumberFormat="1" applyFont="1"/>
    <xf numFmtId="2" fontId="2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49" fontId="10" fillId="0" borderId="9" xfId="0" applyNumberFormat="1" applyFont="1" applyBorder="1"/>
    <xf numFmtId="2" fontId="1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49" fontId="1" fillId="4" borderId="11" xfId="0" applyNumberFormat="1" applyFont="1" applyFill="1" applyBorder="1" applyAlignment="1">
      <alignment horizontal="left"/>
    </xf>
    <xf numFmtId="0" fontId="3" fillId="4" borderId="9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8" xfId="0" applyFont="1" applyFill="1" applyBorder="1" applyAlignment="1">
      <alignment horizontal="right"/>
    </xf>
    <xf numFmtId="49" fontId="9" fillId="4" borderId="11" xfId="0" applyNumberFormat="1" applyFont="1" applyFill="1" applyBorder="1"/>
    <xf numFmtId="0" fontId="1" fillId="4" borderId="9" xfId="0" applyFont="1" applyFill="1" applyBorder="1" applyAlignment="1">
      <alignment horizontal="right"/>
    </xf>
    <xf numFmtId="49" fontId="10" fillId="4" borderId="9" xfId="0" applyNumberFormat="1" applyFont="1" applyFill="1" applyBorder="1"/>
    <xf numFmtId="2" fontId="11" fillId="4" borderId="9" xfId="0" applyNumberFormat="1" applyFont="1" applyFill="1" applyBorder="1" applyAlignment="1">
      <alignment horizontal="right"/>
    </xf>
    <xf numFmtId="2" fontId="4" fillId="4" borderId="13" xfId="0" applyNumberFormat="1" applyFont="1" applyFill="1" applyBorder="1" applyAlignment="1">
      <alignment horizontal="right"/>
    </xf>
    <xf numFmtId="0" fontId="1" fillId="4" borderId="11" xfId="0" applyFont="1" applyFill="1" applyBorder="1"/>
    <xf numFmtId="0" fontId="6" fillId="4" borderId="12" xfId="0" applyFont="1" applyFill="1" applyBorder="1"/>
    <xf numFmtId="0" fontId="6" fillId="4" borderId="8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left"/>
    </xf>
    <xf numFmtId="49" fontId="15" fillId="4" borderId="9" xfId="0" applyNumberFormat="1" applyFont="1" applyFill="1" applyBorder="1"/>
    <xf numFmtId="0" fontId="2" fillId="3" borderId="11" xfId="0" applyFont="1" applyFill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12" xfId="0" applyFont="1" applyFill="1" applyBorder="1"/>
    <xf numFmtId="49" fontId="9" fillId="5" borderId="11" xfId="0" applyNumberFormat="1" applyFont="1" applyFill="1" applyBorder="1"/>
    <xf numFmtId="1" fontId="11" fillId="0" borderId="9" xfId="0" applyNumberFormat="1" applyFont="1" applyBorder="1" applyAlignment="1">
      <alignment horizontal="right"/>
    </xf>
    <xf numFmtId="0" fontId="1" fillId="5" borderId="11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right"/>
    </xf>
    <xf numFmtId="2" fontId="16" fillId="0" borderId="9" xfId="0" applyNumberFormat="1" applyFont="1" applyBorder="1" applyAlignment="1">
      <alignment horizontal="right"/>
    </xf>
    <xf numFmtId="49" fontId="17" fillId="0" borderId="9" xfId="0" applyNumberFormat="1" applyFont="1" applyBorder="1"/>
    <xf numFmtId="0" fontId="18" fillId="5" borderId="11" xfId="0" applyFont="1" applyFill="1" applyBorder="1" applyAlignment="1">
      <alignment horizontal="left"/>
    </xf>
    <xf numFmtId="0" fontId="19" fillId="0" borderId="9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2" borderId="11" xfId="0" applyFont="1" applyFill="1" applyBorder="1" applyAlignment="1">
      <alignment horizontal="right"/>
    </xf>
    <xf numFmtId="0" fontId="20" fillId="2" borderId="8" xfId="0" applyFont="1" applyFill="1" applyBorder="1" applyAlignment="1">
      <alignment horizontal="right"/>
    </xf>
    <xf numFmtId="0" fontId="18" fillId="0" borderId="9" xfId="0" applyFont="1" applyBorder="1" applyAlignment="1">
      <alignment horizontal="right"/>
    </xf>
    <xf numFmtId="49" fontId="21" fillId="0" borderId="9" xfId="0" applyNumberFormat="1" applyFont="1" applyBorder="1"/>
    <xf numFmtId="2" fontId="21" fillId="0" borderId="9" xfId="0" applyNumberFormat="1" applyFont="1" applyBorder="1" applyAlignment="1">
      <alignment horizontal="right"/>
    </xf>
    <xf numFmtId="4" fontId="7" fillId="5" borderId="13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2" borderId="15" xfId="0" applyFont="1" applyFill="1" applyBorder="1"/>
    <xf numFmtId="0" fontId="2" fillId="6" borderId="12" xfId="0" applyFont="1" applyFill="1" applyBorder="1"/>
    <xf numFmtId="0" fontId="2" fillId="6" borderId="8" xfId="0" applyFont="1" applyFill="1" applyBorder="1" applyAlignment="1">
      <alignment horizontal="right"/>
    </xf>
    <xf numFmtId="0" fontId="1" fillId="4" borderId="16" xfId="0" applyFont="1" applyFill="1" applyBorder="1" applyAlignment="1">
      <alignment horizontal="center"/>
    </xf>
    <xf numFmtId="2" fontId="22" fillId="4" borderId="9" xfId="0" applyNumberFormat="1" applyFont="1" applyFill="1" applyBorder="1" applyAlignment="1">
      <alignment horizontal="right"/>
    </xf>
    <xf numFmtId="0" fontId="1" fillId="4" borderId="13" xfId="0" applyFont="1" applyFill="1" applyBorder="1"/>
    <xf numFmtId="0" fontId="2" fillId="4" borderId="13" xfId="0" applyFont="1" applyFill="1" applyBorder="1"/>
    <xf numFmtId="2" fontId="23" fillId="4" borderId="13" xfId="0" applyNumberFormat="1" applyFont="1" applyFill="1" applyBorder="1" applyAlignment="1">
      <alignment horizontal="right"/>
    </xf>
    <xf numFmtId="0" fontId="3" fillId="7" borderId="9" xfId="0" applyFont="1" applyFill="1" applyBorder="1" applyAlignment="1">
      <alignment horizontal="center"/>
    </xf>
    <xf numFmtId="0" fontId="2" fillId="7" borderId="12" xfId="0" applyFont="1" applyFill="1" applyBorder="1"/>
    <xf numFmtId="0" fontId="2" fillId="7" borderId="8" xfId="0" applyFont="1" applyFill="1" applyBorder="1" applyAlignment="1">
      <alignment horizontal="right"/>
    </xf>
    <xf numFmtId="49" fontId="9" fillId="7" borderId="11" xfId="0" applyNumberFormat="1" applyFont="1" applyFill="1" applyBorder="1"/>
    <xf numFmtId="0" fontId="1" fillId="7" borderId="9" xfId="0" applyFont="1" applyFill="1" applyBorder="1" applyAlignment="1">
      <alignment horizontal="right"/>
    </xf>
    <xf numFmtId="49" fontId="10" fillId="7" borderId="9" xfId="0" applyNumberFormat="1" applyFont="1" applyFill="1" applyBorder="1"/>
    <xf numFmtId="2" fontId="11" fillId="7" borderId="9" xfId="0" applyNumberFormat="1" applyFont="1" applyFill="1" applyBorder="1" applyAlignment="1">
      <alignment horizontal="right"/>
    </xf>
    <xf numFmtId="2" fontId="4" fillId="7" borderId="13" xfId="0" applyNumberFormat="1" applyFont="1" applyFill="1" applyBorder="1" applyAlignment="1">
      <alignment horizontal="right"/>
    </xf>
    <xf numFmtId="0" fontId="6" fillId="6" borderId="12" xfId="0" applyFont="1" applyFill="1" applyBorder="1"/>
    <xf numFmtId="0" fontId="6" fillId="6" borderId="8" xfId="0" applyFont="1" applyFill="1" applyBorder="1" applyAlignment="1">
      <alignment horizontal="right"/>
    </xf>
    <xf numFmtId="0" fontId="3" fillId="4" borderId="11" xfId="0" applyFont="1" applyFill="1" applyBorder="1"/>
    <xf numFmtId="0" fontId="3" fillId="4" borderId="13" xfId="0" applyFont="1" applyFill="1" applyBorder="1" applyAlignment="1">
      <alignment horizontal="center"/>
    </xf>
    <xf numFmtId="0" fontId="13" fillId="4" borderId="10" xfId="0" applyFont="1" applyFill="1" applyBorder="1"/>
    <xf numFmtId="0" fontId="13" fillId="4" borderId="8" xfId="0" applyFont="1" applyFill="1" applyBorder="1" applyAlignment="1">
      <alignment horizontal="right"/>
    </xf>
    <xf numFmtId="0" fontId="3" fillId="4" borderId="9" xfId="0" applyFont="1" applyFill="1" applyBorder="1" applyAlignment="1">
      <alignment horizontal="right"/>
    </xf>
    <xf numFmtId="0" fontId="1" fillId="5" borderId="7" xfId="0" applyFont="1" applyFill="1" applyBorder="1"/>
    <xf numFmtId="0" fontId="13" fillId="5" borderId="7" xfId="0" applyFont="1" applyFill="1" applyBorder="1"/>
    <xf numFmtId="0" fontId="13" fillId="5" borderId="7" xfId="0" applyFont="1" applyFill="1" applyBorder="1" applyAlignment="1">
      <alignment horizontal="center"/>
    </xf>
    <xf numFmtId="0" fontId="3" fillId="0" borderId="0" xfId="0" applyFont="1"/>
    <xf numFmtId="49" fontId="13" fillId="0" borderId="0" xfId="0" applyNumberFormat="1" applyFont="1"/>
    <xf numFmtId="2" fontId="14" fillId="0" borderId="0" xfId="0" applyNumberFormat="1" applyFont="1"/>
    <xf numFmtId="2" fontId="1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5" borderId="9" xfId="0" applyFont="1" applyFill="1" applyBorder="1" applyAlignment="1">
      <alignment horizontal="right"/>
    </xf>
    <xf numFmtId="49" fontId="10" fillId="5" borderId="9" xfId="0" applyNumberFormat="1" applyFont="1" applyFill="1" applyBorder="1"/>
    <xf numFmtId="2" fontId="11" fillId="5" borderId="9" xfId="0" applyNumberFormat="1" applyFont="1" applyFill="1" applyBorder="1" applyAlignment="1">
      <alignment horizontal="right"/>
    </xf>
    <xf numFmtId="2" fontId="4" fillId="5" borderId="13" xfId="0" applyNumberFormat="1" applyFont="1" applyFill="1" applyBorder="1" applyAlignment="1">
      <alignment horizontal="right"/>
    </xf>
    <xf numFmtId="0" fontId="2" fillId="2" borderId="11" xfId="0" applyFont="1" applyFill="1" applyBorder="1"/>
    <xf numFmtId="0" fontId="2" fillId="2" borderId="17" xfId="0" applyFont="1" applyFill="1" applyBorder="1"/>
    <xf numFmtId="0" fontId="13" fillId="2" borderId="10" xfId="0" applyFont="1" applyFill="1" applyBorder="1"/>
    <xf numFmtId="0" fontId="13" fillId="2" borderId="8" xfId="0" applyFont="1" applyFill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8" xfId="0" applyFont="1" applyBorder="1" applyAlignment="1">
      <alignment horizontal="center"/>
    </xf>
    <xf numFmtId="0" fontId="2" fillId="2" borderId="19" xfId="0" applyFont="1" applyFill="1" applyBorder="1"/>
    <xf numFmtId="0" fontId="2" fillId="2" borderId="20" xfId="0" applyFont="1" applyFill="1" applyBorder="1" applyAlignment="1">
      <alignment horizontal="right"/>
    </xf>
    <xf numFmtId="0" fontId="1" fillId="0" borderId="18" xfId="0" applyFont="1" applyBorder="1" applyAlignment="1">
      <alignment horizontal="right"/>
    </xf>
    <xf numFmtId="49" fontId="10" fillId="0" borderId="18" xfId="0" applyNumberFormat="1" applyFont="1" applyBorder="1"/>
    <xf numFmtId="2" fontId="11" fillId="0" borderId="18" xfId="0" applyNumberFormat="1" applyFont="1" applyBorder="1" applyAlignment="1">
      <alignment horizontal="right"/>
    </xf>
    <xf numFmtId="2" fontId="4" fillId="0" borderId="18" xfId="0" applyNumberFormat="1" applyFont="1" applyBorder="1" applyAlignment="1">
      <alignment horizontal="right"/>
    </xf>
    <xf numFmtId="0" fontId="1" fillId="4" borderId="21" xfId="0" applyFont="1" applyFill="1" applyBorder="1" applyAlignment="1">
      <alignment horizontal="right"/>
    </xf>
    <xf numFmtId="2" fontId="11" fillId="4" borderId="21" xfId="0" applyNumberFormat="1" applyFont="1" applyFill="1" applyBorder="1" applyAlignment="1">
      <alignment horizontal="right"/>
    </xf>
    <xf numFmtId="2" fontId="26" fillId="4" borderId="13" xfId="0" applyNumberFormat="1" applyFont="1" applyFill="1" applyBorder="1" applyAlignment="1">
      <alignment horizontal="right"/>
    </xf>
    <xf numFmtId="0" fontId="3" fillId="4" borderId="18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49" fontId="9" fillId="4" borderId="23" xfId="0" applyNumberFormat="1" applyFont="1" applyFill="1" applyBorder="1"/>
    <xf numFmtId="0" fontId="1" fillId="4" borderId="18" xfId="0" applyFont="1" applyFill="1" applyBorder="1" applyAlignment="1">
      <alignment horizontal="right"/>
    </xf>
    <xf numFmtId="2" fontId="11" fillId="5" borderId="18" xfId="0" applyNumberFormat="1" applyFont="1" applyFill="1" applyBorder="1" applyAlignment="1">
      <alignment horizontal="right"/>
    </xf>
    <xf numFmtId="2" fontId="4" fillId="5" borderId="18" xfId="0" applyNumberFormat="1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2" fillId="4" borderId="1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3" borderId="13" xfId="0" applyFont="1" applyFill="1" applyBorder="1"/>
    <xf numFmtId="0" fontId="13" fillId="2" borderId="17" xfId="0" applyFont="1" applyFill="1" applyBorder="1"/>
    <xf numFmtId="0" fontId="1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49" fontId="2" fillId="0" borderId="9" xfId="0" applyNumberFormat="1" applyFont="1" applyBorder="1"/>
    <xf numFmtId="2" fontId="4" fillId="0" borderId="9" xfId="0" applyNumberFormat="1" applyFont="1" applyBorder="1"/>
    <xf numFmtId="0" fontId="2" fillId="2" borderId="24" xfId="0" applyFont="1" applyFill="1" applyBorder="1" applyAlignment="1">
      <alignment horizontal="center"/>
    </xf>
    <xf numFmtId="0" fontId="1" fillId="0" borderId="10" xfId="0" applyFont="1" applyBorder="1"/>
    <xf numFmtId="2" fontId="2" fillId="0" borderId="9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right"/>
    </xf>
    <xf numFmtId="0" fontId="10" fillId="0" borderId="14" xfId="0" applyFont="1" applyBorder="1" applyAlignment="1">
      <alignment horizontal="center"/>
    </xf>
    <xf numFmtId="0" fontId="6" fillId="2" borderId="12" xfId="0" applyFont="1" applyFill="1" applyBorder="1"/>
    <xf numFmtId="0" fontId="6" fillId="2" borderId="8" xfId="0" applyFont="1" applyFill="1" applyBorder="1" applyAlignment="1">
      <alignment horizontal="right"/>
    </xf>
    <xf numFmtId="2" fontId="16" fillId="4" borderId="9" xfId="0" applyNumberFormat="1" applyFont="1" applyFill="1" applyBorder="1" applyAlignment="1">
      <alignment horizontal="right"/>
    </xf>
    <xf numFmtId="0" fontId="2" fillId="4" borderId="10" xfId="0" applyFont="1" applyFill="1" applyBorder="1"/>
    <xf numFmtId="1" fontId="1" fillId="0" borderId="9" xfId="0" applyNumberFormat="1" applyFont="1" applyBorder="1" applyAlignment="1">
      <alignment horizontal="right"/>
    </xf>
    <xf numFmtId="0" fontId="3" fillId="4" borderId="1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right"/>
    </xf>
    <xf numFmtId="0" fontId="13" fillId="4" borderId="17" xfId="0" applyFont="1" applyFill="1" applyBorder="1"/>
    <xf numFmtId="2" fontId="14" fillId="4" borderId="13" xfId="0" applyNumberFormat="1" applyFont="1" applyFill="1" applyBorder="1" applyAlignment="1">
      <alignment horizontal="right"/>
    </xf>
    <xf numFmtId="0" fontId="2" fillId="4" borderId="11" xfId="0" applyFont="1" applyFill="1" applyBorder="1" applyAlignment="1">
      <alignment horizontal="left"/>
    </xf>
    <xf numFmtId="2" fontId="4" fillId="4" borderId="25" xfId="0" applyNumberFormat="1" applyFont="1" applyFill="1" applyBorder="1" applyAlignment="1">
      <alignment horizontal="right"/>
    </xf>
    <xf numFmtId="0" fontId="10" fillId="4" borderId="1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13" fillId="5" borderId="27" xfId="0" applyFont="1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 applyAlignment="1">
      <alignment horizontal="center"/>
    </xf>
    <xf numFmtId="0" fontId="1" fillId="8" borderId="12" xfId="0" applyFont="1" applyFill="1" applyBorder="1"/>
    <xf numFmtId="0" fontId="2" fillId="8" borderId="8" xfId="0" applyFont="1" applyFill="1" applyBorder="1" applyAlignment="1">
      <alignment horizontal="right"/>
    </xf>
    <xf numFmtId="49" fontId="9" fillId="8" borderId="11" xfId="0" applyNumberFormat="1" applyFont="1" applyFill="1" applyBorder="1"/>
    <xf numFmtId="0" fontId="1" fillId="8" borderId="9" xfId="0" applyFont="1" applyFill="1" applyBorder="1" applyAlignment="1">
      <alignment horizontal="right"/>
    </xf>
    <xf numFmtId="49" fontId="10" fillId="8" borderId="9" xfId="0" applyNumberFormat="1" applyFont="1" applyFill="1" applyBorder="1"/>
    <xf numFmtId="2" fontId="11" fillId="8" borderId="9" xfId="0" applyNumberFormat="1" applyFont="1" applyFill="1" applyBorder="1" applyAlignment="1">
      <alignment horizontal="right"/>
    </xf>
    <xf numFmtId="2" fontId="4" fillId="8" borderId="13" xfId="0" applyNumberFormat="1" applyFont="1" applyFill="1" applyBorder="1" applyAlignment="1">
      <alignment horizontal="right"/>
    </xf>
    <xf numFmtId="0" fontId="3" fillId="8" borderId="11" xfId="0" applyFont="1" applyFill="1" applyBorder="1" applyAlignment="1">
      <alignment horizontal="left"/>
    </xf>
    <xf numFmtId="1" fontId="11" fillId="8" borderId="9" xfId="0" applyNumberFormat="1" applyFont="1" applyFill="1" applyBorder="1" applyAlignment="1">
      <alignment horizontal="right"/>
    </xf>
    <xf numFmtId="1" fontId="4" fillId="8" borderId="13" xfId="0" applyNumberFormat="1" applyFont="1" applyFill="1" applyBorder="1" applyAlignment="1">
      <alignment horizontal="right"/>
    </xf>
    <xf numFmtId="0" fontId="3" fillId="5" borderId="11" xfId="0" applyFont="1" applyFill="1" applyBorder="1" applyAlignment="1">
      <alignment horizontal="left"/>
    </xf>
    <xf numFmtId="0" fontId="1" fillId="2" borderId="11" xfId="0" applyFont="1" applyFill="1" applyBorder="1"/>
    <xf numFmtId="1" fontId="27" fillId="0" borderId="9" xfId="0" applyNumberFormat="1" applyFont="1" applyBorder="1" applyAlignment="1">
      <alignment horizontal="right"/>
    </xf>
    <xf numFmtId="0" fontId="1" fillId="2" borderId="12" xfId="0" applyFont="1" applyFill="1" applyBorder="1"/>
    <xf numFmtId="1" fontId="11" fillId="5" borderId="9" xfId="0" applyNumberFormat="1" applyFont="1" applyFill="1" applyBorder="1" applyAlignment="1">
      <alignment horizontal="right"/>
    </xf>
    <xf numFmtId="0" fontId="1" fillId="3" borderId="13" xfId="0" applyFont="1" applyFill="1" applyBorder="1"/>
    <xf numFmtId="0" fontId="3" fillId="8" borderId="28" xfId="0" applyFont="1" applyFill="1" applyBorder="1"/>
    <xf numFmtId="0" fontId="17" fillId="8" borderId="29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3" fillId="8" borderId="27" xfId="0" applyFont="1" applyFill="1" applyBorder="1"/>
    <xf numFmtId="0" fontId="3" fillId="8" borderId="24" xfId="0" applyFont="1" applyFill="1" applyBorder="1" applyAlignment="1">
      <alignment horizontal="right"/>
    </xf>
    <xf numFmtId="0" fontId="1" fillId="8" borderId="29" xfId="0" applyFont="1" applyFill="1" applyBorder="1" applyAlignment="1">
      <alignment horizontal="right"/>
    </xf>
    <xf numFmtId="49" fontId="10" fillId="8" borderId="29" xfId="0" applyNumberFormat="1" applyFont="1" applyFill="1" applyBorder="1"/>
    <xf numFmtId="2" fontId="11" fillId="8" borderId="29" xfId="0" applyNumberFormat="1" applyFont="1" applyFill="1" applyBorder="1" applyAlignment="1">
      <alignment horizontal="right"/>
    </xf>
    <xf numFmtId="2" fontId="4" fillId="8" borderId="24" xfId="0" applyNumberFormat="1" applyFont="1" applyFill="1" applyBorder="1" applyAlignment="1">
      <alignment horizontal="right"/>
    </xf>
    <xf numFmtId="0" fontId="3" fillId="8" borderId="10" xfId="0" applyFont="1" applyFill="1" applyBorder="1"/>
    <xf numFmtId="0" fontId="3" fillId="8" borderId="12" xfId="0" applyFont="1" applyFill="1" applyBorder="1"/>
    <xf numFmtId="0" fontId="3" fillId="8" borderId="8" xfId="0" applyFont="1" applyFill="1" applyBorder="1" applyAlignment="1">
      <alignment horizontal="right"/>
    </xf>
    <xf numFmtId="2" fontId="16" fillId="8" borderId="9" xfId="0" applyNumberFormat="1" applyFont="1" applyFill="1" applyBorder="1" applyAlignment="1">
      <alignment horizontal="right"/>
    </xf>
    <xf numFmtId="2" fontId="23" fillId="8" borderId="8" xfId="0" applyNumberFormat="1" applyFont="1" applyFill="1" applyBorder="1" applyAlignment="1">
      <alignment horizontal="right"/>
    </xf>
    <xf numFmtId="0" fontId="10" fillId="8" borderId="8" xfId="0" applyFont="1" applyFill="1" applyBorder="1" applyAlignment="1">
      <alignment horizontal="right"/>
    </xf>
    <xf numFmtId="2" fontId="4" fillId="8" borderId="8" xfId="0" applyNumberFormat="1" applyFont="1" applyFill="1" applyBorder="1" applyAlignment="1">
      <alignment horizontal="right"/>
    </xf>
    <xf numFmtId="0" fontId="17" fillId="8" borderId="9" xfId="0" applyFont="1" applyFill="1" applyBorder="1" applyAlignment="1">
      <alignment horizontal="center"/>
    </xf>
    <xf numFmtId="0" fontId="3" fillId="8" borderId="31" xfId="0" applyFont="1" applyFill="1" applyBorder="1"/>
    <xf numFmtId="0" fontId="3" fillId="8" borderId="18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3" fillId="8" borderId="19" xfId="0" applyFont="1" applyFill="1" applyBorder="1"/>
    <xf numFmtId="0" fontId="10" fillId="8" borderId="20" xfId="0" applyFont="1" applyFill="1" applyBorder="1" applyAlignment="1">
      <alignment horizontal="right"/>
    </xf>
    <xf numFmtId="49" fontId="9" fillId="8" borderId="23" xfId="0" applyNumberFormat="1" applyFont="1" applyFill="1" applyBorder="1"/>
    <xf numFmtId="0" fontId="1" fillId="8" borderId="18" xfId="0" applyFont="1" applyFill="1" applyBorder="1" applyAlignment="1">
      <alignment horizontal="right"/>
    </xf>
    <xf numFmtId="49" fontId="10" fillId="8" borderId="18" xfId="0" applyNumberFormat="1" applyFont="1" applyFill="1" applyBorder="1"/>
    <xf numFmtId="2" fontId="16" fillId="8" borderId="18" xfId="0" applyNumberFormat="1" applyFont="1" applyFill="1" applyBorder="1" applyAlignment="1">
      <alignment horizontal="right"/>
    </xf>
    <xf numFmtId="2" fontId="23" fillId="8" borderId="20" xfId="0" applyNumberFormat="1" applyFont="1" applyFill="1" applyBorder="1" applyAlignment="1">
      <alignment horizontal="right"/>
    </xf>
    <xf numFmtId="0" fontId="3" fillId="9" borderId="16" xfId="0" applyFont="1" applyFill="1" applyBorder="1"/>
    <xf numFmtId="0" fontId="10" fillId="9" borderId="32" xfId="0" applyFont="1" applyFill="1" applyBorder="1" applyAlignment="1">
      <alignment horizontal="center"/>
    </xf>
    <xf numFmtId="0" fontId="1" fillId="9" borderId="15" xfId="0" applyFont="1" applyFill="1" applyBorder="1"/>
    <xf numFmtId="49" fontId="9" fillId="9" borderId="16" xfId="0" applyNumberFormat="1" applyFont="1" applyFill="1" applyBorder="1"/>
    <xf numFmtId="0" fontId="1" fillId="9" borderId="32" xfId="0" applyFont="1" applyFill="1" applyBorder="1" applyAlignment="1">
      <alignment horizontal="right"/>
    </xf>
    <xf numFmtId="49" fontId="10" fillId="9" borderId="32" xfId="0" applyNumberFormat="1" applyFont="1" applyFill="1" applyBorder="1"/>
    <xf numFmtId="2" fontId="11" fillId="9" borderId="32" xfId="0" applyNumberFormat="1" applyFont="1" applyFill="1" applyBorder="1" applyAlignment="1">
      <alignment horizontal="right"/>
    </xf>
    <xf numFmtId="0" fontId="3" fillId="9" borderId="11" xfId="0" applyFont="1" applyFill="1" applyBorder="1"/>
    <xf numFmtId="0" fontId="10" fillId="9" borderId="9" xfId="0" applyFont="1" applyFill="1" applyBorder="1" applyAlignment="1">
      <alignment horizontal="center"/>
    </xf>
    <xf numFmtId="0" fontId="1" fillId="9" borderId="12" xfId="0" applyFont="1" applyFill="1" applyBorder="1"/>
    <xf numFmtId="0" fontId="10" fillId="9" borderId="8" xfId="0" applyFont="1" applyFill="1" applyBorder="1" applyAlignment="1">
      <alignment horizontal="right"/>
    </xf>
    <xf numFmtId="49" fontId="9" fillId="9" borderId="11" xfId="0" applyNumberFormat="1" applyFont="1" applyFill="1" applyBorder="1"/>
    <xf numFmtId="0" fontId="1" fillId="9" borderId="9" xfId="0" applyFont="1" applyFill="1" applyBorder="1" applyAlignment="1">
      <alignment horizontal="right"/>
    </xf>
    <xf numFmtId="49" fontId="10" fillId="9" borderId="9" xfId="0" applyNumberFormat="1" applyFont="1" applyFill="1" applyBorder="1"/>
    <xf numFmtId="2" fontId="11" fillId="9" borderId="9" xfId="0" applyNumberFormat="1" applyFont="1" applyFill="1" applyBorder="1" applyAlignment="1">
      <alignment horizontal="right"/>
    </xf>
    <xf numFmtId="2" fontId="14" fillId="9" borderId="13" xfId="0" applyNumberFormat="1" applyFont="1" applyFill="1" applyBorder="1" applyAlignment="1">
      <alignment horizontal="right"/>
    </xf>
    <xf numFmtId="0" fontId="2" fillId="5" borderId="7" xfId="0" applyFont="1" applyFill="1" applyBorder="1"/>
    <xf numFmtId="0" fontId="2" fillId="5" borderId="7" xfId="0" applyFont="1" applyFill="1" applyBorder="1" applyAlignment="1">
      <alignment horizontal="center"/>
    </xf>
    <xf numFmtId="0" fontId="2" fillId="0" borderId="9" xfId="0" applyFont="1" applyBorder="1"/>
    <xf numFmtId="1" fontId="16" fillId="0" borderId="9" xfId="0" applyNumberFormat="1" applyFont="1" applyBorder="1" applyAlignment="1">
      <alignment horizontal="right"/>
    </xf>
    <xf numFmtId="0" fontId="10" fillId="4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3" xfId="0" applyFont="1" applyFill="1" applyBorder="1"/>
    <xf numFmtId="0" fontId="1" fillId="5" borderId="10" xfId="0" applyFont="1" applyFill="1" applyBorder="1"/>
    <xf numFmtId="0" fontId="3" fillId="0" borderId="9" xfId="0" applyFont="1" applyBorder="1"/>
    <xf numFmtId="49" fontId="13" fillId="0" borderId="9" xfId="0" applyNumberFormat="1" applyFont="1" applyBorder="1"/>
    <xf numFmtId="0" fontId="1" fillId="3" borderId="17" xfId="0" applyFont="1" applyFill="1" applyBorder="1"/>
    <xf numFmtId="0" fontId="28" fillId="0" borderId="0" xfId="0" applyFont="1" applyAlignment="1">
      <alignment horizontal="left"/>
    </xf>
    <xf numFmtId="0" fontId="2" fillId="5" borderId="9" xfId="0" applyFont="1" applyFill="1" applyBorder="1" applyAlignment="1">
      <alignment horizontal="center"/>
    </xf>
    <xf numFmtId="49" fontId="3" fillId="5" borderId="11" xfId="0" applyNumberFormat="1" applyFont="1" applyFill="1" applyBorder="1"/>
    <xf numFmtId="0" fontId="1" fillId="5" borderId="9" xfId="0" applyFont="1" applyFill="1" applyBorder="1"/>
    <xf numFmtId="49" fontId="2" fillId="5" borderId="9" xfId="0" applyNumberFormat="1" applyFont="1" applyFill="1" applyBorder="1"/>
    <xf numFmtId="2" fontId="4" fillId="5" borderId="9" xfId="0" applyNumberFormat="1" applyFont="1" applyFill="1" applyBorder="1"/>
    <xf numFmtId="2" fontId="2" fillId="5" borderId="13" xfId="0" applyNumberFormat="1" applyFont="1" applyFill="1" applyBorder="1" applyAlignment="1">
      <alignment horizontal="center"/>
    </xf>
    <xf numFmtId="49" fontId="29" fillId="0" borderId="9" xfId="0" applyNumberFormat="1" applyFont="1" applyBorder="1"/>
    <xf numFmtId="2" fontId="4" fillId="0" borderId="9" xfId="0" applyNumberFormat="1" applyFont="1" applyBorder="1" applyAlignment="1">
      <alignment horizontal="center"/>
    </xf>
    <xf numFmtId="2" fontId="2" fillId="5" borderId="9" xfId="0" applyNumberFormat="1" applyFont="1" applyFill="1" applyBorder="1" applyAlignment="1">
      <alignment horizontal="center"/>
    </xf>
    <xf numFmtId="0" fontId="2" fillId="5" borderId="17" xfId="0" applyFont="1" applyFill="1" applyBorder="1"/>
    <xf numFmtId="0" fontId="2" fillId="5" borderId="11" xfId="0" applyFont="1" applyFill="1" applyBorder="1" applyAlignment="1">
      <alignment horizontal="right"/>
    </xf>
    <xf numFmtId="2" fontId="14" fillId="0" borderId="9" xfId="0" applyNumberFormat="1" applyFont="1" applyBorder="1"/>
    <xf numFmtId="0" fontId="13" fillId="0" borderId="0" xfId="0" applyFont="1"/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9" fontId="9" fillId="0" borderId="0" xfId="0" applyNumberFormat="1" applyFont="1"/>
    <xf numFmtId="0" fontId="1" fillId="0" borderId="0" xfId="0" applyFont="1" applyAlignment="1">
      <alignment horizontal="right"/>
    </xf>
    <xf numFmtId="49" fontId="10" fillId="0" borderId="0" xfId="0" applyNumberFormat="1" applyFont="1"/>
    <xf numFmtId="2" fontId="11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0" fontId="13" fillId="0" borderId="2" xfId="0" applyFont="1" applyBorder="1" applyAlignment="1">
      <alignment horizontal="center"/>
    </xf>
    <xf numFmtId="49" fontId="30" fillId="0" borderId="1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2" fontId="31" fillId="0" borderId="2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11" borderId="9" xfId="0" applyFont="1" applyFill="1" applyBorder="1"/>
    <xf numFmtId="0" fontId="3" fillId="0" borderId="35" xfId="0" applyFont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3" borderId="9" xfId="0" applyFont="1" applyFill="1" applyBorder="1"/>
    <xf numFmtId="0" fontId="2" fillId="0" borderId="35" xfId="0" applyFont="1" applyBorder="1"/>
    <xf numFmtId="2" fontId="4" fillId="0" borderId="35" xfId="0" applyNumberFormat="1" applyFont="1" applyBorder="1" applyAlignment="1">
      <alignment horizontal="right"/>
    </xf>
    <xf numFmtId="0" fontId="4" fillId="2" borderId="20" xfId="0" applyFont="1" applyFill="1" applyBorder="1" applyAlignment="1">
      <alignment horizontal="right"/>
    </xf>
    <xf numFmtId="2" fontId="4" fillId="5" borderId="7" xfId="0" applyNumberFormat="1" applyFont="1" applyFill="1" applyBorder="1" applyAlignment="1">
      <alignment horizontal="right"/>
    </xf>
    <xf numFmtId="2" fontId="32" fillId="0" borderId="18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29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49" fontId="9" fillId="0" borderId="36" xfId="0" applyNumberFormat="1" applyFont="1" applyBorder="1"/>
    <xf numFmtId="0" fontId="1" fillId="0" borderId="29" xfId="0" applyFont="1" applyBorder="1" applyAlignment="1">
      <alignment horizontal="right"/>
    </xf>
    <xf numFmtId="49" fontId="10" fillId="0" borderId="29" xfId="0" applyNumberFormat="1" applyFont="1" applyBorder="1"/>
    <xf numFmtId="2" fontId="32" fillId="0" borderId="29" xfId="0" applyNumberFormat="1" applyFont="1" applyBorder="1" applyAlignment="1">
      <alignment horizontal="right"/>
    </xf>
    <xf numFmtId="2" fontId="4" fillId="0" borderId="37" xfId="0" applyNumberFormat="1" applyFont="1" applyBorder="1" applyAlignment="1">
      <alignment horizontal="right"/>
    </xf>
    <xf numFmtId="0" fontId="1" fillId="8" borderId="11" xfId="0" applyFont="1" applyFill="1" applyBorder="1"/>
    <xf numFmtId="0" fontId="3" fillId="8" borderId="13" xfId="0" applyFont="1" applyFill="1" applyBorder="1" applyAlignment="1">
      <alignment horizontal="center"/>
    </xf>
    <xf numFmtId="0" fontId="2" fillId="8" borderId="17" xfId="0" applyFont="1" applyFill="1" applyBorder="1"/>
    <xf numFmtId="0" fontId="1" fillId="8" borderId="32" xfId="0" applyFont="1" applyFill="1" applyBorder="1" applyAlignment="1">
      <alignment horizontal="right"/>
    </xf>
    <xf numFmtId="0" fontId="3" fillId="12" borderId="11" xfId="0" applyFont="1" applyFill="1" applyBorder="1"/>
    <xf numFmtId="0" fontId="3" fillId="12" borderId="9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2" fillId="12" borderId="17" xfId="0" applyFont="1" applyFill="1" applyBorder="1"/>
    <xf numFmtId="0" fontId="2" fillId="12" borderId="8" xfId="0" applyFont="1" applyFill="1" applyBorder="1" applyAlignment="1">
      <alignment horizontal="right"/>
    </xf>
    <xf numFmtId="0" fontId="1" fillId="12" borderId="9" xfId="0" applyFont="1" applyFill="1" applyBorder="1" applyAlignment="1">
      <alignment horizontal="right"/>
    </xf>
    <xf numFmtId="49" fontId="10" fillId="12" borderId="9" xfId="0" applyNumberFormat="1" applyFont="1" applyFill="1" applyBorder="1"/>
    <xf numFmtId="2" fontId="11" fillId="12" borderId="9" xfId="0" applyNumberFormat="1" applyFont="1" applyFill="1" applyBorder="1" applyAlignment="1">
      <alignment horizontal="right"/>
    </xf>
    <xf numFmtId="2" fontId="4" fillId="12" borderId="13" xfId="0" applyNumberFormat="1" applyFont="1" applyFill="1" applyBorder="1" applyAlignment="1">
      <alignment horizontal="right"/>
    </xf>
    <xf numFmtId="2" fontId="32" fillId="12" borderId="9" xfId="0" applyNumberFormat="1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2" fontId="22" fillId="0" borderId="9" xfId="0" applyNumberFormat="1" applyFont="1" applyBorder="1" applyAlignment="1">
      <alignment horizontal="right"/>
    </xf>
    <xf numFmtId="0" fontId="13" fillId="5" borderId="7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center"/>
    </xf>
    <xf numFmtId="2" fontId="11" fillId="0" borderId="2" xfId="0" applyNumberFormat="1" applyFont="1" applyBorder="1" applyAlignment="1">
      <alignment horizontal="center"/>
    </xf>
    <xf numFmtId="49" fontId="2" fillId="10" borderId="9" xfId="0" applyNumberFormat="1" applyFont="1" applyFill="1" applyBorder="1"/>
    <xf numFmtId="0" fontId="2" fillId="2" borderId="10" xfId="0" applyFont="1" applyFill="1" applyBorder="1"/>
    <xf numFmtId="0" fontId="33" fillId="4" borderId="8" xfId="0" applyFont="1" applyFill="1" applyBorder="1" applyAlignment="1">
      <alignment horizontal="right"/>
    </xf>
    <xf numFmtId="0" fontId="3" fillId="5" borderId="13" xfId="0" applyFont="1" applyFill="1" applyBorder="1" applyAlignment="1">
      <alignment horizontal="center"/>
    </xf>
    <xf numFmtId="49" fontId="9" fillId="0" borderId="38" xfId="0" applyNumberFormat="1" applyFont="1" applyBorder="1"/>
    <xf numFmtId="0" fontId="2" fillId="4" borderId="11" xfId="0" applyFont="1" applyFill="1" applyBorder="1"/>
    <xf numFmtId="0" fontId="2" fillId="3" borderId="9" xfId="0" applyFont="1" applyFill="1" applyBorder="1" applyAlignment="1">
      <alignment horizontal="right"/>
    </xf>
    <xf numFmtId="2" fontId="32" fillId="4" borderId="9" xfId="0" applyNumberFormat="1" applyFont="1" applyFill="1" applyBorder="1" applyAlignment="1">
      <alignment horizontal="right"/>
    </xf>
    <xf numFmtId="49" fontId="2" fillId="5" borderId="13" xfId="0" applyNumberFormat="1" applyFont="1" applyFill="1" applyBorder="1"/>
    <xf numFmtId="0" fontId="2" fillId="2" borderId="39" xfId="0" applyFont="1" applyFill="1" applyBorder="1"/>
    <xf numFmtId="49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6" xfId="0" applyFont="1" applyBorder="1" applyAlignment="1">
      <alignment horizontal="center"/>
    </xf>
    <xf numFmtId="0" fontId="2" fillId="3" borderId="11" xfId="0" applyFont="1" applyFill="1" applyBorder="1"/>
    <xf numFmtId="0" fontId="1" fillId="13" borderId="11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0" fontId="2" fillId="13" borderId="10" xfId="0" applyFont="1" applyFill="1" applyBorder="1"/>
    <xf numFmtId="0" fontId="2" fillId="13" borderId="8" xfId="0" applyFont="1" applyFill="1" applyBorder="1" applyAlignment="1">
      <alignment horizontal="right"/>
    </xf>
    <xf numFmtId="49" fontId="9" fillId="13" borderId="11" xfId="0" applyNumberFormat="1" applyFont="1" applyFill="1" applyBorder="1"/>
    <xf numFmtId="0" fontId="1" fillId="13" borderId="9" xfId="0" applyFont="1" applyFill="1" applyBorder="1" applyAlignment="1">
      <alignment horizontal="right"/>
    </xf>
    <xf numFmtId="49" fontId="10" fillId="13" borderId="9" xfId="0" applyNumberFormat="1" applyFont="1" applyFill="1" applyBorder="1"/>
    <xf numFmtId="2" fontId="11" fillId="13" borderId="9" xfId="0" applyNumberFormat="1" applyFont="1" applyFill="1" applyBorder="1" applyAlignment="1">
      <alignment horizontal="right"/>
    </xf>
    <xf numFmtId="2" fontId="4" fillId="13" borderId="13" xfId="0" applyNumberFormat="1" applyFont="1" applyFill="1" applyBorder="1" applyAlignment="1">
      <alignment horizontal="right"/>
    </xf>
    <xf numFmtId="0" fontId="6" fillId="13" borderId="8" xfId="0" applyFont="1" applyFill="1" applyBorder="1" applyAlignment="1">
      <alignment horizontal="right"/>
    </xf>
    <xf numFmtId="0" fontId="3" fillId="13" borderId="12" xfId="0" applyFont="1" applyFill="1" applyBorder="1" applyAlignment="1">
      <alignment horizontal="center"/>
    </xf>
    <xf numFmtId="0" fontId="2" fillId="13" borderId="17" xfId="0" applyFont="1" applyFill="1" applyBorder="1"/>
    <xf numFmtId="0" fontId="2" fillId="14" borderId="10" xfId="0" applyFont="1" applyFill="1" applyBorder="1"/>
    <xf numFmtId="0" fontId="2" fillId="14" borderId="8" xfId="0" applyFont="1" applyFill="1" applyBorder="1" applyAlignment="1">
      <alignment horizontal="right"/>
    </xf>
    <xf numFmtId="0" fontId="1" fillId="14" borderId="10" xfId="0" applyFont="1" applyFill="1" applyBorder="1" applyAlignment="1">
      <alignment horizontal="right"/>
    </xf>
    <xf numFmtId="0" fontId="13" fillId="14" borderId="17" xfId="0" applyFont="1" applyFill="1" applyBorder="1"/>
    <xf numFmtId="0" fontId="13" fillId="14" borderId="8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2" fillId="4" borderId="33" xfId="0" applyFont="1" applyFill="1" applyBorder="1"/>
    <xf numFmtId="49" fontId="10" fillId="4" borderId="21" xfId="0" applyNumberFormat="1" applyFont="1" applyFill="1" applyBorder="1"/>
    <xf numFmtId="0" fontId="2" fillId="4" borderId="17" xfId="0" applyFont="1" applyFill="1" applyBorder="1"/>
    <xf numFmtId="0" fontId="2" fillId="5" borderId="7" xfId="0" applyFont="1" applyFill="1" applyBorder="1" applyAlignment="1">
      <alignment horizontal="right"/>
    </xf>
    <xf numFmtId="0" fontId="13" fillId="4" borderId="27" xfId="0" applyFont="1" applyFill="1" applyBorder="1" applyAlignment="1">
      <alignment horizontal="center"/>
    </xf>
    <xf numFmtId="1" fontId="4" fillId="4" borderId="13" xfId="0" applyNumberFormat="1" applyFont="1" applyFill="1" applyBorder="1" applyAlignment="1">
      <alignment horizontal="right"/>
    </xf>
    <xf numFmtId="0" fontId="2" fillId="5" borderId="13" xfId="0" applyFont="1" applyFill="1" applyBorder="1"/>
    <xf numFmtId="0" fontId="3" fillId="4" borderId="21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3" fillId="4" borderId="9" xfId="0" applyFont="1" applyFill="1" applyBorder="1"/>
    <xf numFmtId="0" fontId="17" fillId="4" borderId="9" xfId="0" applyFont="1" applyFill="1" applyBorder="1" applyAlignment="1">
      <alignment horizontal="center"/>
    </xf>
    <xf numFmtId="49" fontId="9" fillId="4" borderId="9" xfId="0" applyNumberFormat="1" applyFont="1" applyFill="1" applyBorder="1"/>
    <xf numFmtId="2" fontId="4" fillId="4" borderId="9" xfId="0" applyNumberFormat="1" applyFont="1" applyFill="1" applyBorder="1" applyAlignment="1">
      <alignment horizontal="right"/>
    </xf>
    <xf numFmtId="2" fontId="23" fillId="4" borderId="9" xfId="0" applyNumberFormat="1" applyFont="1" applyFill="1" applyBorder="1" applyAlignment="1">
      <alignment horizontal="right"/>
    </xf>
    <xf numFmtId="0" fontId="3" fillId="4" borderId="16" xfId="0" applyFont="1" applyFill="1" applyBorder="1"/>
    <xf numFmtId="0" fontId="10" fillId="4" borderId="32" xfId="0" applyFont="1" applyFill="1" applyBorder="1" applyAlignment="1">
      <alignment horizontal="center"/>
    </xf>
    <xf numFmtId="49" fontId="9" fillId="4" borderId="16" xfId="0" applyNumberFormat="1" applyFont="1" applyFill="1" applyBorder="1"/>
    <xf numFmtId="0" fontId="1" fillId="4" borderId="32" xfId="0" applyFont="1" applyFill="1" applyBorder="1" applyAlignment="1">
      <alignment horizontal="right"/>
    </xf>
    <xf numFmtId="49" fontId="10" fillId="4" borderId="32" xfId="0" applyNumberFormat="1" applyFont="1" applyFill="1" applyBorder="1"/>
    <xf numFmtId="2" fontId="11" fillId="4" borderId="3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4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2" fontId="11" fillId="0" borderId="2" xfId="0" applyNumberFormat="1" applyFont="1" applyBorder="1" applyAlignment="1">
      <alignment horizontal="right"/>
    </xf>
    <xf numFmtId="0" fontId="2" fillId="4" borderId="44" xfId="0" applyFont="1" applyFill="1" applyBorder="1" applyAlignment="1">
      <alignment horizontal="right"/>
    </xf>
    <xf numFmtId="0" fontId="1" fillId="4" borderId="28" xfId="0" applyFont="1" applyFill="1" applyBorder="1"/>
    <xf numFmtId="0" fontId="12" fillId="4" borderId="29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2" fillId="4" borderId="27" xfId="0" applyFont="1" applyFill="1" applyBorder="1"/>
    <xf numFmtId="0" fontId="2" fillId="4" borderId="24" xfId="0" applyFont="1" applyFill="1" applyBorder="1" applyAlignment="1">
      <alignment horizontal="right"/>
    </xf>
    <xf numFmtId="0" fontId="1" fillId="4" borderId="29" xfId="0" applyFont="1" applyFill="1" applyBorder="1" applyAlignment="1">
      <alignment horizontal="right"/>
    </xf>
    <xf numFmtId="49" fontId="10" fillId="4" borderId="29" xfId="0" applyNumberFormat="1" applyFont="1" applyFill="1" applyBorder="1"/>
    <xf numFmtId="2" fontId="11" fillId="4" borderId="29" xfId="0" applyNumberFormat="1" applyFont="1" applyFill="1" applyBorder="1" applyAlignment="1">
      <alignment horizontal="right"/>
    </xf>
    <xf numFmtId="2" fontId="4" fillId="4" borderId="24" xfId="0" applyNumberFormat="1" applyFont="1" applyFill="1" applyBorder="1" applyAlignment="1">
      <alignment horizontal="right"/>
    </xf>
    <xf numFmtId="0" fontId="1" fillId="4" borderId="10" xfId="0" applyFont="1" applyFill="1" applyBorder="1"/>
    <xf numFmtId="2" fontId="23" fillId="4" borderId="8" xfId="0" applyNumberFormat="1" applyFont="1" applyFill="1" applyBorder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12" fillId="4" borderId="9" xfId="0" applyFont="1" applyFill="1" applyBorder="1" applyAlignment="1">
      <alignment horizontal="center"/>
    </xf>
    <xf numFmtId="0" fontId="1" fillId="4" borderId="31" xfId="0" applyFont="1" applyFill="1" applyBorder="1"/>
    <xf numFmtId="0" fontId="2" fillId="4" borderId="19" xfId="0" applyFont="1" applyFill="1" applyBorder="1"/>
    <xf numFmtId="0" fontId="2" fillId="4" borderId="20" xfId="0" applyFont="1" applyFill="1" applyBorder="1" applyAlignment="1">
      <alignment horizontal="right"/>
    </xf>
    <xf numFmtId="49" fontId="10" fillId="4" borderId="18" xfId="0" applyNumberFormat="1" applyFont="1" applyFill="1" applyBorder="1"/>
    <xf numFmtId="2" fontId="16" fillId="4" borderId="18" xfId="0" applyNumberFormat="1" applyFont="1" applyFill="1" applyBorder="1" applyAlignment="1">
      <alignment horizontal="right"/>
    </xf>
    <xf numFmtId="2" fontId="23" fillId="4" borderId="20" xfId="0" applyNumberFormat="1" applyFont="1" applyFill="1" applyBorder="1" applyAlignment="1">
      <alignment horizontal="right"/>
    </xf>
    <xf numFmtId="0" fontId="1" fillId="4" borderId="16" xfId="0" applyFont="1" applyFill="1" applyBorder="1"/>
    <xf numFmtId="0" fontId="3" fillId="4" borderId="32" xfId="0" applyFont="1" applyFill="1" applyBorder="1" applyAlignment="1">
      <alignment horizontal="center"/>
    </xf>
    <xf numFmtId="0" fontId="2" fillId="4" borderId="15" xfId="0" applyFont="1" applyFill="1" applyBorder="1"/>
    <xf numFmtId="1" fontId="4" fillId="5" borderId="7" xfId="0" applyNumberFormat="1" applyFont="1" applyFill="1" applyBorder="1" applyAlignment="1">
      <alignment horizontal="right"/>
    </xf>
    <xf numFmtId="1" fontId="27" fillId="4" borderId="9" xfId="0" applyNumberFormat="1" applyFont="1" applyFill="1" applyBorder="1" applyAlignment="1">
      <alignment horizontal="right"/>
    </xf>
    <xf numFmtId="0" fontId="1" fillId="5" borderId="11" xfId="0" applyFont="1" applyFill="1" applyBorder="1"/>
    <xf numFmtId="2" fontId="25" fillId="0" borderId="0" xfId="0" applyNumberFormat="1" applyFont="1" applyAlignment="1">
      <alignment horizontal="right"/>
    </xf>
    <xf numFmtId="0" fontId="1" fillId="5" borderId="11" xfId="0" applyFont="1" applyFill="1" applyBorder="1" applyAlignment="1">
      <alignment horizontal="right"/>
    </xf>
    <xf numFmtId="0" fontId="2" fillId="15" borderId="13" xfId="0" applyFont="1" applyFill="1" applyBorder="1"/>
    <xf numFmtId="0" fontId="2" fillId="15" borderId="11" xfId="0" applyFont="1" applyFill="1" applyBorder="1" applyAlignment="1">
      <alignment horizontal="left"/>
    </xf>
    <xf numFmtId="0" fontId="1" fillId="15" borderId="13" xfId="0" applyFont="1" applyFill="1" applyBorder="1"/>
    <xf numFmtId="2" fontId="32" fillId="0" borderId="9" xfId="0" applyNumberFormat="1" applyFont="1" applyBorder="1" applyAlignment="1">
      <alignment horizontal="right"/>
    </xf>
    <xf numFmtId="1" fontId="4" fillId="5" borderId="13" xfId="0" applyNumberFormat="1" applyFont="1" applyFill="1" applyBorder="1" applyAlignment="1">
      <alignment horizontal="right"/>
    </xf>
    <xf numFmtId="0" fontId="2" fillId="5" borderId="11" xfId="0" applyFont="1" applyFill="1" applyBorder="1" applyAlignment="1">
      <alignment horizontal="left"/>
    </xf>
    <xf numFmtId="0" fontId="13" fillId="5" borderId="9" xfId="0" applyFont="1" applyFill="1" applyBorder="1"/>
    <xf numFmtId="0" fontId="3" fillId="5" borderId="9" xfId="0" applyFont="1" applyFill="1" applyBorder="1"/>
    <xf numFmtId="0" fontId="2" fillId="16" borderId="13" xfId="0" applyFont="1" applyFill="1" applyBorder="1"/>
    <xf numFmtId="0" fontId="1" fillId="16" borderId="11" xfId="0" applyFont="1" applyFill="1" applyBorder="1" applyAlignment="1">
      <alignment horizontal="left"/>
    </xf>
    <xf numFmtId="2" fontId="14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34" xfId="0" applyFont="1" applyBorder="1" applyAlignment="1">
      <alignment horizontal="right"/>
    </xf>
    <xf numFmtId="2" fontId="16" fillId="0" borderId="18" xfId="0" applyNumberFormat="1" applyFont="1" applyBorder="1" applyAlignment="1">
      <alignment horizontal="right"/>
    </xf>
    <xf numFmtId="0" fontId="3" fillId="0" borderId="45" xfId="0" applyFont="1" applyBorder="1" applyAlignment="1">
      <alignment horizontal="center"/>
    </xf>
    <xf numFmtId="0" fontId="2" fillId="2" borderId="16" xfId="0" applyFont="1" applyFill="1" applyBorder="1"/>
    <xf numFmtId="0" fontId="2" fillId="2" borderId="23" xfId="0" applyFont="1" applyFill="1" applyBorder="1"/>
    <xf numFmtId="0" fontId="4" fillId="2" borderId="8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49" fontId="9" fillId="0" borderId="9" xfId="0" applyNumberFormat="1" applyFont="1" applyBorder="1"/>
    <xf numFmtId="2" fontId="4" fillId="0" borderId="9" xfId="0" applyNumberFormat="1" applyFont="1" applyBorder="1" applyAlignment="1">
      <alignment horizontal="right"/>
    </xf>
    <xf numFmtId="49" fontId="17" fillId="5" borderId="9" xfId="0" applyNumberFormat="1" applyFont="1" applyFill="1" applyBorder="1"/>
    <xf numFmtId="0" fontId="2" fillId="17" borderId="13" xfId="0" applyFont="1" applyFill="1" applyBorder="1"/>
    <xf numFmtId="0" fontId="1" fillId="17" borderId="9" xfId="0" applyFont="1" applyFill="1" applyBorder="1"/>
    <xf numFmtId="49" fontId="35" fillId="0" borderId="9" xfId="0" applyNumberFormat="1" applyFont="1" applyBorder="1"/>
    <xf numFmtId="0" fontId="3" fillId="3" borderId="9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49" fontId="12" fillId="5" borderId="9" xfId="0" applyNumberFormat="1" applyFont="1" applyFill="1" applyBorder="1"/>
    <xf numFmtId="0" fontId="2" fillId="4" borderId="9" xfId="0" applyFont="1" applyFill="1" applyBorder="1"/>
    <xf numFmtId="0" fontId="1" fillId="4" borderId="9" xfId="0" applyFont="1" applyFill="1" applyBorder="1"/>
    <xf numFmtId="0" fontId="12" fillId="0" borderId="46" xfId="0" applyFont="1" applyBorder="1"/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49" fontId="3" fillId="4" borderId="11" xfId="0" applyNumberFormat="1" applyFont="1" applyFill="1" applyBorder="1"/>
    <xf numFmtId="49" fontId="2" fillId="4" borderId="9" xfId="0" applyNumberFormat="1" applyFont="1" applyFill="1" applyBorder="1"/>
    <xf numFmtId="2" fontId="4" fillId="4" borderId="9" xfId="0" applyNumberFormat="1" applyFont="1" applyFill="1" applyBorder="1"/>
    <xf numFmtId="2" fontId="2" fillId="4" borderId="13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1" fontId="36" fillId="0" borderId="0" xfId="0" applyNumberFormat="1" applyFont="1" applyAlignment="1">
      <alignment horizontal="right"/>
    </xf>
    <xf numFmtId="2" fontId="11" fillId="0" borderId="0" xfId="0" applyNumberFormat="1" applyFont="1"/>
    <xf numFmtId="2" fontId="36" fillId="0" borderId="0" xfId="0" applyNumberFormat="1" applyFont="1" applyAlignment="1">
      <alignment horizontal="right"/>
    </xf>
    <xf numFmtId="0" fontId="2" fillId="2" borderId="3" xfId="0" applyFont="1" applyFill="1" applyBorder="1" applyAlignment="1">
      <alignment horizontal="right"/>
    </xf>
    <xf numFmtId="49" fontId="10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49" fontId="3" fillId="0" borderId="9" xfId="0" applyNumberFormat="1" applyFont="1" applyBorder="1"/>
    <xf numFmtId="0" fontId="1" fillId="8" borderId="9" xfId="0" applyFont="1" applyFill="1" applyBorder="1"/>
    <xf numFmtId="0" fontId="2" fillId="8" borderId="12" xfId="0" applyFont="1" applyFill="1" applyBorder="1" applyAlignment="1">
      <alignment horizontal="right"/>
    </xf>
    <xf numFmtId="0" fontId="2" fillId="8" borderId="8" xfId="0" applyFont="1" applyFill="1" applyBorder="1" applyAlignment="1">
      <alignment horizontal="center"/>
    </xf>
    <xf numFmtId="49" fontId="10" fillId="8" borderId="11" xfId="0" applyNumberFormat="1" applyFont="1" applyFill="1" applyBorder="1"/>
    <xf numFmtId="0" fontId="3" fillId="8" borderId="9" xfId="0" applyFont="1" applyFill="1" applyBorder="1"/>
    <xf numFmtId="2" fontId="36" fillId="8" borderId="13" xfId="0" applyNumberFormat="1" applyFont="1" applyFill="1" applyBorder="1" applyAlignment="1">
      <alignment horizontal="right"/>
    </xf>
    <xf numFmtId="0" fontId="20" fillId="8" borderId="8" xfId="0" applyFont="1" applyFill="1" applyBorder="1" applyAlignment="1">
      <alignment horizontal="center"/>
    </xf>
    <xf numFmtId="0" fontId="1" fillId="9" borderId="11" xfId="0" applyFont="1" applyFill="1" applyBorder="1"/>
    <xf numFmtId="0" fontId="1" fillId="9" borderId="9" xfId="0" applyFont="1" applyFill="1" applyBorder="1"/>
    <xf numFmtId="0" fontId="2" fillId="9" borderId="12" xfId="0" applyFont="1" applyFill="1" applyBorder="1" applyAlignment="1">
      <alignment horizontal="right"/>
    </xf>
    <xf numFmtId="0" fontId="2" fillId="9" borderId="8" xfId="0" applyFont="1" applyFill="1" applyBorder="1" applyAlignment="1">
      <alignment horizontal="center"/>
    </xf>
    <xf numFmtId="49" fontId="10" fillId="9" borderId="11" xfId="0" applyNumberFormat="1" applyFont="1" applyFill="1" applyBorder="1"/>
    <xf numFmtId="49" fontId="3" fillId="9" borderId="9" xfId="0" applyNumberFormat="1" applyFont="1" applyFill="1" applyBorder="1"/>
    <xf numFmtId="2" fontId="36" fillId="9" borderId="13" xfId="0" applyNumberFormat="1" applyFont="1" applyFill="1" applyBorder="1" applyAlignment="1">
      <alignment horizontal="right"/>
    </xf>
    <xf numFmtId="2" fontId="4" fillId="9" borderId="13" xfId="0" applyNumberFormat="1" applyFont="1" applyFill="1" applyBorder="1" applyAlignment="1">
      <alignment horizontal="right"/>
    </xf>
    <xf numFmtId="0" fontId="20" fillId="9" borderId="8" xfId="0" applyFont="1" applyFill="1" applyBorder="1" applyAlignment="1">
      <alignment horizontal="center"/>
    </xf>
    <xf numFmtId="0" fontId="1" fillId="18" borderId="11" xfId="0" applyFont="1" applyFill="1" applyBorder="1"/>
    <xf numFmtId="0" fontId="1" fillId="18" borderId="9" xfId="0" applyFont="1" applyFill="1" applyBorder="1"/>
    <xf numFmtId="0" fontId="2" fillId="18" borderId="12" xfId="0" applyFont="1" applyFill="1" applyBorder="1" applyAlignment="1">
      <alignment horizontal="right"/>
    </xf>
    <xf numFmtId="0" fontId="2" fillId="18" borderId="8" xfId="0" applyFont="1" applyFill="1" applyBorder="1" applyAlignment="1">
      <alignment horizontal="center"/>
    </xf>
    <xf numFmtId="49" fontId="10" fillId="18" borderId="11" xfId="0" applyNumberFormat="1" applyFont="1" applyFill="1" applyBorder="1"/>
    <xf numFmtId="49" fontId="3" fillId="18" borderId="9" xfId="0" applyNumberFormat="1" applyFont="1" applyFill="1" applyBorder="1"/>
    <xf numFmtId="2" fontId="36" fillId="18" borderId="13" xfId="0" applyNumberFormat="1" applyFont="1" applyFill="1" applyBorder="1" applyAlignment="1">
      <alignment horizontal="right"/>
    </xf>
    <xf numFmtId="2" fontId="4" fillId="18" borderId="13" xfId="0" applyNumberFormat="1" applyFont="1" applyFill="1" applyBorder="1" applyAlignment="1">
      <alignment horizontal="right"/>
    </xf>
    <xf numFmtId="0" fontId="20" fillId="18" borderId="8" xfId="0" applyFont="1" applyFill="1" applyBorder="1" applyAlignment="1">
      <alignment horizontal="center"/>
    </xf>
    <xf numFmtId="49" fontId="10" fillId="18" borderId="9" xfId="0" applyNumberFormat="1" applyFont="1" applyFill="1" applyBorder="1"/>
    <xf numFmtId="0" fontId="1" fillId="0" borderId="47" xfId="0" applyFont="1" applyBorder="1" applyAlignment="1">
      <alignment horizontal="left"/>
    </xf>
    <xf numFmtId="0" fontId="2" fillId="2" borderId="15" xfId="0" applyFont="1" applyFill="1" applyBorder="1" applyAlignment="1">
      <alignment horizontal="right"/>
    </xf>
    <xf numFmtId="4" fontId="7" fillId="5" borderId="7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2" fillId="2" borderId="12" xfId="0" applyFont="1" applyFill="1" applyBorder="1" applyAlignment="1">
      <alignment horizontal="right"/>
    </xf>
    <xf numFmtId="49" fontId="10" fillId="5" borderId="11" xfId="0" applyNumberFormat="1" applyFont="1" applyFill="1" applyBorder="1"/>
    <xf numFmtId="49" fontId="3" fillId="5" borderId="9" xfId="0" applyNumberFormat="1" applyFont="1" applyFill="1" applyBorder="1"/>
    <xf numFmtId="2" fontId="36" fillId="5" borderId="13" xfId="0" applyNumberFormat="1" applyFont="1" applyFill="1" applyBorder="1" applyAlignment="1">
      <alignment horizontal="right"/>
    </xf>
    <xf numFmtId="0" fontId="20" fillId="2" borderId="8" xfId="0" applyFont="1" applyFill="1" applyBorder="1" applyAlignment="1">
      <alignment horizontal="center"/>
    </xf>
    <xf numFmtId="0" fontId="37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right"/>
    </xf>
    <xf numFmtId="49" fontId="12" fillId="0" borderId="9" xfId="0" applyNumberFormat="1" applyFont="1" applyBorder="1"/>
    <xf numFmtId="2" fontId="36" fillId="0" borderId="9" xfId="0" applyNumberFormat="1" applyFont="1" applyBorder="1" applyAlignment="1">
      <alignment horizontal="right"/>
    </xf>
    <xf numFmtId="0" fontId="1" fillId="19" borderId="11" xfId="0" applyFont="1" applyFill="1" applyBorder="1"/>
    <xf numFmtId="0" fontId="3" fillId="19" borderId="9" xfId="0" applyFont="1" applyFill="1" applyBorder="1"/>
    <xf numFmtId="0" fontId="2" fillId="19" borderId="12" xfId="0" applyFont="1" applyFill="1" applyBorder="1" applyAlignment="1">
      <alignment horizontal="right"/>
    </xf>
    <xf numFmtId="0" fontId="2" fillId="19" borderId="8" xfId="0" applyFont="1" applyFill="1" applyBorder="1" applyAlignment="1">
      <alignment horizontal="center"/>
    </xf>
    <xf numFmtId="49" fontId="10" fillId="19" borderId="11" xfId="0" applyNumberFormat="1" applyFont="1" applyFill="1" applyBorder="1"/>
    <xf numFmtId="0" fontId="1" fillId="19" borderId="9" xfId="0" applyFont="1" applyFill="1" applyBorder="1"/>
    <xf numFmtId="49" fontId="3" fillId="19" borderId="9" xfId="0" applyNumberFormat="1" applyFont="1" applyFill="1" applyBorder="1"/>
    <xf numFmtId="2" fontId="36" fillId="19" borderId="13" xfId="0" applyNumberFormat="1" applyFont="1" applyFill="1" applyBorder="1" applyAlignment="1">
      <alignment horizontal="right"/>
    </xf>
    <xf numFmtId="2" fontId="4" fillId="19" borderId="13" xfId="0" applyNumberFormat="1" applyFont="1" applyFill="1" applyBorder="1" applyAlignment="1">
      <alignment horizontal="right"/>
    </xf>
    <xf numFmtId="0" fontId="10" fillId="19" borderId="9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49" fontId="10" fillId="4" borderId="11" xfId="0" applyNumberFormat="1" applyFont="1" applyFill="1" applyBorder="1"/>
    <xf numFmtId="49" fontId="3" fillId="4" borderId="9" xfId="0" applyNumberFormat="1" applyFont="1" applyFill="1" applyBorder="1"/>
    <xf numFmtId="2" fontId="36" fillId="4" borderId="13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9" borderId="32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left"/>
    </xf>
    <xf numFmtId="0" fontId="13" fillId="0" borderId="34" xfId="0" applyFont="1" applyBorder="1"/>
    <xf numFmtId="0" fontId="1" fillId="0" borderId="8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1" fillId="2" borderId="8" xfId="0" applyFont="1" applyFill="1" applyBorder="1"/>
    <xf numFmtId="0" fontId="1" fillId="0" borderId="35" xfId="0" applyFont="1" applyBorder="1" applyAlignment="1">
      <alignment horizontal="left"/>
    </xf>
    <xf numFmtId="0" fontId="38" fillId="2" borderId="8" xfId="0" applyFont="1" applyFill="1" applyBorder="1"/>
    <xf numFmtId="0" fontId="10" fillId="0" borderId="9" xfId="0" applyFont="1" applyBorder="1"/>
    <xf numFmtId="49" fontId="33" fillId="0" borderId="1" xfId="0" applyNumberFormat="1" applyFont="1" applyBorder="1" applyAlignment="1">
      <alignment horizontal="center"/>
    </xf>
    <xf numFmtId="0" fontId="2" fillId="15" borderId="9" xfId="0" applyFont="1" applyFill="1" applyBorder="1"/>
    <xf numFmtId="0" fontId="1" fillId="15" borderId="9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right"/>
    </xf>
    <xf numFmtId="49" fontId="10" fillId="3" borderId="11" xfId="0" applyNumberFormat="1" applyFont="1" applyFill="1" applyBorder="1"/>
    <xf numFmtId="0" fontId="6" fillId="2" borderId="17" xfId="0" applyFont="1" applyFill="1" applyBorder="1" applyAlignment="1">
      <alignment horizontal="right"/>
    </xf>
    <xf numFmtId="0" fontId="2" fillId="2" borderId="33" xfId="0" applyFont="1" applyFill="1" applyBorder="1" applyAlignment="1">
      <alignment horizontal="right"/>
    </xf>
    <xf numFmtId="0" fontId="13" fillId="2" borderId="10" xfId="0" applyFont="1" applyFill="1" applyBorder="1" applyAlignment="1">
      <alignment horizontal="right"/>
    </xf>
    <xf numFmtId="0" fontId="13" fillId="2" borderId="17" xfId="0" applyFont="1" applyFill="1" applyBorder="1" applyAlignment="1">
      <alignment horizontal="right"/>
    </xf>
    <xf numFmtId="0" fontId="1" fillId="0" borderId="34" xfId="0" applyFont="1" applyBorder="1"/>
    <xf numFmtId="49" fontId="10" fillId="0" borderId="0" xfId="0" applyNumberFormat="1" applyFont="1" applyAlignment="1">
      <alignment horizontal="left"/>
    </xf>
    <xf numFmtId="0" fontId="36" fillId="0" borderId="0" xfId="0" applyFont="1" applyAlignment="1">
      <alignment horizontal="right"/>
    </xf>
    <xf numFmtId="0" fontId="2" fillId="0" borderId="34" xfId="0" applyFont="1" applyBorder="1"/>
    <xf numFmtId="0" fontId="1" fillId="15" borderId="11" xfId="0" applyFont="1" applyFill="1" applyBorder="1" applyAlignment="1">
      <alignment horizontal="left"/>
    </xf>
    <xf numFmtId="0" fontId="2" fillId="10" borderId="13" xfId="0" applyFont="1" applyFill="1" applyBorder="1"/>
    <xf numFmtId="0" fontId="2" fillId="10" borderId="11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left"/>
    </xf>
    <xf numFmtId="0" fontId="2" fillId="15" borderId="17" xfId="0" applyFont="1" applyFill="1" applyBorder="1"/>
    <xf numFmtId="0" fontId="3" fillId="0" borderId="8" xfId="0" applyFont="1" applyBorder="1" applyAlignment="1">
      <alignment horizontal="left"/>
    </xf>
    <xf numFmtId="0" fontId="10" fillId="0" borderId="18" xfId="0" applyFont="1" applyBorder="1"/>
    <xf numFmtId="0" fontId="1" fillId="0" borderId="20" xfId="0" applyFont="1" applyBorder="1" applyAlignment="1">
      <alignment horizontal="left"/>
    </xf>
    <xf numFmtId="0" fontId="2" fillId="2" borderId="19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1" fillId="0" borderId="18" xfId="0" applyFont="1" applyBorder="1"/>
    <xf numFmtId="49" fontId="3" fillId="0" borderId="18" xfId="0" applyNumberFormat="1" applyFont="1" applyBorder="1"/>
    <xf numFmtId="0" fontId="12" fillId="0" borderId="46" xfId="0" applyFont="1" applyBorder="1" applyAlignment="1">
      <alignment horizontal="left"/>
    </xf>
    <xf numFmtId="0" fontId="1" fillId="0" borderId="48" xfId="0" applyFont="1" applyBorder="1"/>
    <xf numFmtId="0" fontId="1" fillId="0" borderId="34" xfId="0" applyFont="1" applyBorder="1" applyAlignment="1">
      <alignment horizontal="left"/>
    </xf>
    <xf numFmtId="2" fontId="36" fillId="0" borderId="34" xfId="0" applyNumberFormat="1" applyFont="1" applyBorder="1" applyAlignment="1">
      <alignment horizontal="right"/>
    </xf>
    <xf numFmtId="2" fontId="4" fillId="0" borderId="34" xfId="0" applyNumberFormat="1" applyFont="1" applyBorder="1" applyAlignment="1">
      <alignment horizontal="right"/>
    </xf>
    <xf numFmtId="0" fontId="12" fillId="0" borderId="9" xfId="0" applyFont="1" applyBorder="1" applyAlignment="1">
      <alignment horizontal="left"/>
    </xf>
    <xf numFmtId="2" fontId="36" fillId="0" borderId="35" xfId="0" applyNumberFormat="1" applyFont="1" applyBorder="1" applyAlignment="1">
      <alignment horizontal="right"/>
    </xf>
    <xf numFmtId="2" fontId="40" fillId="0" borderId="35" xfId="0" applyNumberFormat="1" applyFont="1" applyBorder="1" applyAlignment="1">
      <alignment horizontal="right"/>
    </xf>
    <xf numFmtId="0" fontId="24" fillId="0" borderId="18" xfId="0" applyFont="1" applyBorder="1"/>
    <xf numFmtId="0" fontId="2" fillId="0" borderId="49" xfId="0" applyFont="1" applyBorder="1"/>
    <xf numFmtId="0" fontId="2" fillId="0" borderId="50" xfId="0" applyFont="1" applyBorder="1"/>
    <xf numFmtId="49" fontId="10" fillId="5" borderId="16" xfId="0" applyNumberFormat="1" applyFont="1" applyFill="1" applyBorder="1"/>
    <xf numFmtId="0" fontId="1" fillId="5" borderId="32" xfId="0" applyFont="1" applyFill="1" applyBorder="1"/>
    <xf numFmtId="49" fontId="3" fillId="5" borderId="32" xfId="0" applyNumberFormat="1" applyFont="1" applyFill="1" applyBorder="1"/>
    <xf numFmtId="0" fontId="2" fillId="2" borderId="9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2" fontId="36" fillId="5" borderId="9" xfId="0" applyNumberFormat="1" applyFont="1" applyFill="1" applyBorder="1" applyAlignment="1">
      <alignment horizontal="right"/>
    </xf>
    <xf numFmtId="49" fontId="10" fillId="5" borderId="51" xfId="0" applyNumberFormat="1" applyFont="1" applyFill="1" applyBorder="1"/>
    <xf numFmtId="0" fontId="1" fillId="5" borderId="52" xfId="0" applyFont="1" applyFill="1" applyBorder="1"/>
    <xf numFmtId="49" fontId="3" fillId="5" borderId="52" xfId="0" applyNumberFormat="1" applyFont="1" applyFill="1" applyBorder="1"/>
    <xf numFmtId="2" fontId="36" fillId="5" borderId="53" xfId="0" applyNumberFormat="1" applyFont="1" applyFill="1" applyBorder="1" applyAlignment="1">
      <alignment horizontal="right"/>
    </xf>
    <xf numFmtId="2" fontId="4" fillId="5" borderId="53" xfId="0" applyNumberFormat="1" applyFont="1" applyFill="1" applyBorder="1" applyAlignment="1">
      <alignment horizontal="right"/>
    </xf>
    <xf numFmtId="2" fontId="18" fillId="5" borderId="13" xfId="0" applyNumberFormat="1" applyFont="1" applyFill="1" applyBorder="1" applyAlignment="1">
      <alignment horizontal="right"/>
    </xf>
    <xf numFmtId="2" fontId="20" fillId="5" borderId="13" xfId="0" applyNumberFormat="1" applyFont="1" applyFill="1" applyBorder="1" applyAlignment="1">
      <alignment horizontal="right"/>
    </xf>
    <xf numFmtId="0" fontId="2" fillId="10" borderId="17" xfId="0" applyFont="1" applyFill="1" applyBorder="1"/>
    <xf numFmtId="0" fontId="2" fillId="15" borderId="11" xfId="0" applyFont="1" applyFill="1" applyBorder="1"/>
    <xf numFmtId="0" fontId="2" fillId="5" borderId="13" xfId="0" applyFont="1" applyFill="1" applyBorder="1" applyAlignment="1">
      <alignment horizontal="left"/>
    </xf>
    <xf numFmtId="0" fontId="1" fillId="0" borderId="8" xfId="0" applyFont="1" applyBorder="1"/>
    <xf numFmtId="16" fontId="1" fillId="0" borderId="8" xfId="0" applyNumberFormat="1" applyFont="1" applyBorder="1" applyAlignment="1">
      <alignment horizontal="left"/>
    </xf>
    <xf numFmtId="0" fontId="33" fillId="0" borderId="8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12" fillId="0" borderId="9" xfId="0" applyFont="1" applyBorder="1"/>
    <xf numFmtId="0" fontId="45" fillId="0" borderId="9" xfId="0" applyFont="1" applyBorder="1"/>
    <xf numFmtId="0" fontId="6" fillId="2" borderId="12" xfId="0" applyFont="1" applyFill="1" applyBorder="1" applyAlignment="1">
      <alignment horizontal="right"/>
    </xf>
    <xf numFmtId="1" fontId="1" fillId="0" borderId="0" xfId="0" applyNumberFormat="1" applyFont="1"/>
    <xf numFmtId="49" fontId="13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33" fillId="0" borderId="2" xfId="0" applyNumberFormat="1" applyFont="1" applyBorder="1" applyAlignment="1">
      <alignment horizontal="center"/>
    </xf>
    <xf numFmtId="0" fontId="2" fillId="10" borderId="10" xfId="0" applyFont="1" applyFill="1" applyBorder="1"/>
    <xf numFmtId="0" fontId="1" fillId="10" borderId="32" xfId="0" applyFont="1" applyFill="1" applyBorder="1"/>
    <xf numFmtId="0" fontId="1" fillId="0" borderId="24" xfId="0" applyFont="1" applyBorder="1" applyAlignment="1">
      <alignment horizontal="center"/>
    </xf>
    <xf numFmtId="1" fontId="1" fillId="0" borderId="9" xfId="0" applyNumberFormat="1" applyFont="1" applyBorder="1"/>
    <xf numFmtId="0" fontId="1" fillId="13" borderId="9" xfId="0" applyFont="1" applyFill="1" applyBorder="1" applyAlignment="1">
      <alignment horizontal="center"/>
    </xf>
    <xf numFmtId="16" fontId="1" fillId="13" borderId="8" xfId="0" applyNumberFormat="1" applyFont="1" applyFill="1" applyBorder="1" applyAlignment="1">
      <alignment horizontal="center"/>
    </xf>
    <xf numFmtId="0" fontId="2" fillId="13" borderId="10" xfId="0" applyFont="1" applyFill="1" applyBorder="1" applyAlignment="1">
      <alignment horizontal="right"/>
    </xf>
    <xf numFmtId="0" fontId="2" fillId="13" borderId="8" xfId="0" applyFont="1" applyFill="1" applyBorder="1" applyAlignment="1">
      <alignment horizontal="center"/>
    </xf>
    <xf numFmtId="49" fontId="3" fillId="13" borderId="11" xfId="0" applyNumberFormat="1" applyFont="1" applyFill="1" applyBorder="1"/>
    <xf numFmtId="1" fontId="1" fillId="13" borderId="9" xfId="0" applyNumberFormat="1" applyFont="1" applyFill="1" applyBorder="1"/>
    <xf numFmtId="2" fontId="36" fillId="13" borderId="9" xfId="0" applyNumberFormat="1" applyFont="1" applyFill="1" applyBorder="1" applyAlignment="1">
      <alignment horizontal="right"/>
    </xf>
    <xf numFmtId="0" fontId="1" fillId="13" borderId="8" xfId="0" applyFont="1" applyFill="1" applyBorder="1" applyAlignment="1">
      <alignment horizontal="center"/>
    </xf>
    <xf numFmtId="17" fontId="1" fillId="13" borderId="9" xfId="0" applyNumberFormat="1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0" fillId="16" borderId="11" xfId="0" applyFont="1" applyFill="1" applyBorder="1"/>
    <xf numFmtId="0" fontId="1" fillId="16" borderId="9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2" fillId="16" borderId="10" xfId="0" applyFont="1" applyFill="1" applyBorder="1" applyAlignment="1">
      <alignment horizontal="right"/>
    </xf>
    <xf numFmtId="0" fontId="6" fillId="16" borderId="8" xfId="0" applyFont="1" applyFill="1" applyBorder="1" applyAlignment="1">
      <alignment horizontal="center"/>
    </xf>
    <xf numFmtId="49" fontId="3" fillId="16" borderId="11" xfId="0" applyNumberFormat="1" applyFont="1" applyFill="1" applyBorder="1"/>
    <xf numFmtId="1" fontId="1" fillId="16" borderId="9" xfId="0" applyNumberFormat="1" applyFont="1" applyFill="1" applyBorder="1"/>
    <xf numFmtId="49" fontId="10" fillId="16" borderId="9" xfId="0" applyNumberFormat="1" applyFont="1" applyFill="1" applyBorder="1"/>
    <xf numFmtId="2" fontId="36" fillId="16" borderId="9" xfId="0" applyNumberFormat="1" applyFont="1" applyFill="1" applyBorder="1" applyAlignment="1">
      <alignment horizontal="right"/>
    </xf>
    <xf numFmtId="2" fontId="4" fillId="16" borderId="13" xfId="0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1" fontId="1" fillId="5" borderId="9" xfId="0" applyNumberFormat="1" applyFont="1" applyFill="1" applyBorder="1"/>
    <xf numFmtId="0" fontId="10" fillId="20" borderId="11" xfId="0" applyFont="1" applyFill="1" applyBorder="1"/>
    <xf numFmtId="0" fontId="1" fillId="20" borderId="9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right"/>
    </xf>
    <xf numFmtId="0" fontId="6" fillId="20" borderId="8" xfId="0" applyFont="1" applyFill="1" applyBorder="1" applyAlignment="1">
      <alignment horizontal="center"/>
    </xf>
    <xf numFmtId="49" fontId="3" fillId="20" borderId="11" xfId="0" applyNumberFormat="1" applyFont="1" applyFill="1" applyBorder="1"/>
    <xf numFmtId="1" fontId="1" fillId="20" borderId="9" xfId="0" applyNumberFormat="1" applyFont="1" applyFill="1" applyBorder="1"/>
    <xf numFmtId="49" fontId="10" fillId="20" borderId="9" xfId="0" applyNumberFormat="1" applyFont="1" applyFill="1" applyBorder="1"/>
    <xf numFmtId="2" fontId="36" fillId="20" borderId="9" xfId="0" applyNumberFormat="1" applyFont="1" applyFill="1" applyBorder="1" applyAlignment="1">
      <alignment horizontal="right"/>
    </xf>
    <xf numFmtId="2" fontId="4" fillId="20" borderId="13" xfId="0" applyNumberFormat="1" applyFont="1" applyFill="1" applyBorder="1" applyAlignment="1">
      <alignment horizontal="right"/>
    </xf>
    <xf numFmtId="16" fontId="1" fillId="0" borderId="8" xfId="0" applyNumberFormat="1" applyFont="1" applyBorder="1" applyAlignment="1">
      <alignment horizontal="center"/>
    </xf>
    <xf numFmtId="0" fontId="10" fillId="21" borderId="11" xfId="0" applyFont="1" applyFill="1" applyBorder="1"/>
    <xf numFmtId="0" fontId="1" fillId="21" borderId="32" xfId="0" applyFont="1" applyFill="1" applyBorder="1" applyAlignment="1">
      <alignment horizontal="center"/>
    </xf>
    <xf numFmtId="49" fontId="3" fillId="21" borderId="16" xfId="0" applyNumberFormat="1" applyFont="1" applyFill="1" applyBorder="1"/>
    <xf numFmtId="1" fontId="1" fillId="21" borderId="32" xfId="0" applyNumberFormat="1" applyFont="1" applyFill="1" applyBorder="1"/>
    <xf numFmtId="49" fontId="10" fillId="21" borderId="32" xfId="0" applyNumberFormat="1" applyFont="1" applyFill="1" applyBorder="1"/>
    <xf numFmtId="2" fontId="36" fillId="21" borderId="32" xfId="0" applyNumberFormat="1" applyFont="1" applyFill="1" applyBorder="1" applyAlignment="1">
      <alignment horizontal="right"/>
    </xf>
    <xf numFmtId="2" fontId="4" fillId="21" borderId="13" xfId="0" applyNumberFormat="1" applyFont="1" applyFill="1" applyBorder="1" applyAlignment="1">
      <alignment horizontal="right"/>
    </xf>
    <xf numFmtId="0" fontId="1" fillId="0" borderId="50" xfId="0" applyFont="1" applyBorder="1"/>
    <xf numFmtId="49" fontId="3" fillId="5" borderId="16" xfId="0" applyNumberFormat="1" applyFont="1" applyFill="1" applyBorder="1"/>
    <xf numFmtId="1" fontId="1" fillId="5" borderId="32" xfId="0" applyNumberFormat="1" applyFont="1" applyFill="1" applyBorder="1"/>
    <xf numFmtId="49" fontId="10" fillId="5" borderId="32" xfId="0" applyNumberFormat="1" applyFont="1" applyFill="1" applyBorder="1"/>
    <xf numFmtId="2" fontId="36" fillId="5" borderId="32" xfId="0" applyNumberFormat="1" applyFont="1" applyFill="1" applyBorder="1" applyAlignment="1">
      <alignment horizontal="right"/>
    </xf>
    <xf numFmtId="0" fontId="3" fillId="10" borderId="11" xfId="0" applyFont="1" applyFill="1" applyBorder="1" applyAlignment="1">
      <alignment horizontal="left"/>
    </xf>
    <xf numFmtId="0" fontId="1" fillId="10" borderId="9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right"/>
    </xf>
    <xf numFmtId="0" fontId="2" fillId="10" borderId="8" xfId="0" applyFont="1" applyFill="1" applyBorder="1" applyAlignment="1">
      <alignment horizontal="center"/>
    </xf>
    <xf numFmtId="49" fontId="3" fillId="10" borderId="11" xfId="0" applyNumberFormat="1" applyFont="1" applyFill="1" applyBorder="1"/>
    <xf numFmtId="1" fontId="1" fillId="10" borderId="9" xfId="0" applyNumberFormat="1" applyFont="1" applyFill="1" applyBorder="1"/>
    <xf numFmtId="49" fontId="10" fillId="10" borderId="9" xfId="0" applyNumberFormat="1" applyFont="1" applyFill="1" applyBorder="1"/>
    <xf numFmtId="2" fontId="36" fillId="10" borderId="9" xfId="0" applyNumberFormat="1" applyFont="1" applyFill="1" applyBorder="1" applyAlignment="1">
      <alignment horizontal="right"/>
    </xf>
    <xf numFmtId="2" fontId="4" fillId="10" borderId="13" xfId="0" applyNumberFormat="1" applyFont="1" applyFill="1" applyBorder="1" applyAlignment="1">
      <alignment horizontal="right"/>
    </xf>
    <xf numFmtId="2" fontId="4" fillId="10" borderId="7" xfId="0" applyNumberFormat="1" applyFont="1" applyFill="1" applyBorder="1" applyAlignment="1">
      <alignment horizontal="right"/>
    </xf>
    <xf numFmtId="0" fontId="1" fillId="5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2" fillId="10" borderId="32" xfId="0" applyFont="1" applyFill="1" applyBorder="1"/>
    <xf numFmtId="0" fontId="1" fillId="10" borderId="32" xfId="0" applyFont="1" applyFill="1" applyBorder="1" applyAlignment="1">
      <alignment horizontal="left"/>
    </xf>
    <xf numFmtId="0" fontId="1" fillId="12" borderId="11" xfId="0" applyFont="1" applyFill="1" applyBorder="1"/>
    <xf numFmtId="0" fontId="1" fillId="12" borderId="9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right"/>
    </xf>
    <xf numFmtId="0" fontId="2" fillId="12" borderId="8" xfId="0" applyFont="1" applyFill="1" applyBorder="1" applyAlignment="1">
      <alignment horizontal="center"/>
    </xf>
    <xf numFmtId="49" fontId="3" fillId="12" borderId="11" xfId="0" applyNumberFormat="1" applyFont="1" applyFill="1" applyBorder="1"/>
    <xf numFmtId="1" fontId="1" fillId="12" borderId="9" xfId="0" applyNumberFormat="1" applyFont="1" applyFill="1" applyBorder="1"/>
    <xf numFmtId="2" fontId="36" fillId="12" borderId="9" xfId="0" applyNumberFormat="1" applyFont="1" applyFill="1" applyBorder="1" applyAlignment="1">
      <alignment horizontal="right"/>
    </xf>
    <xf numFmtId="0" fontId="2" fillId="12" borderId="10" xfId="0" applyFont="1" applyFill="1" applyBorder="1" applyAlignment="1">
      <alignment horizontal="right"/>
    </xf>
    <xf numFmtId="0" fontId="1" fillId="12" borderId="13" xfId="0" applyFont="1" applyFill="1" applyBorder="1" applyAlignment="1">
      <alignment horizontal="center"/>
    </xf>
    <xf numFmtId="0" fontId="13" fillId="12" borderId="10" xfId="0" applyFont="1" applyFill="1" applyBorder="1" applyAlignment="1">
      <alignment horizontal="right"/>
    </xf>
    <xf numFmtId="0" fontId="13" fillId="12" borderId="8" xfId="0" applyFont="1" applyFill="1" applyBorder="1" applyAlignment="1">
      <alignment horizontal="center"/>
    </xf>
    <xf numFmtId="1" fontId="3" fillId="12" borderId="9" xfId="0" applyNumberFormat="1" applyFont="1" applyFill="1" applyBorder="1"/>
    <xf numFmtId="0" fontId="2" fillId="0" borderId="35" xfId="0" applyFont="1" applyBorder="1" applyAlignment="1">
      <alignment horizontal="left"/>
    </xf>
    <xf numFmtId="1" fontId="1" fillId="12" borderId="21" xfId="0" applyNumberFormat="1" applyFont="1" applyFill="1" applyBorder="1"/>
    <xf numFmtId="49" fontId="10" fillId="12" borderId="21" xfId="0" applyNumberFormat="1" applyFont="1" applyFill="1" applyBorder="1"/>
    <xf numFmtId="2" fontId="36" fillId="12" borderId="21" xfId="0" applyNumberFormat="1" applyFont="1" applyFill="1" applyBorder="1" applyAlignment="1">
      <alignment horizontal="right"/>
    </xf>
    <xf numFmtId="0" fontId="1" fillId="0" borderId="35" xfId="0" applyFont="1" applyBorder="1"/>
    <xf numFmtId="0" fontId="1" fillId="12" borderId="32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2" fillId="12" borderId="32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46" fillId="12" borderId="8" xfId="0" applyFont="1" applyFill="1" applyBorder="1" applyAlignment="1">
      <alignment horizontal="center"/>
    </xf>
    <xf numFmtId="0" fontId="1" fillId="8" borderId="16" xfId="0" applyFont="1" applyFill="1" applyBorder="1"/>
    <xf numFmtId="0" fontId="1" fillId="8" borderId="9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right"/>
    </xf>
    <xf numFmtId="0" fontId="4" fillId="8" borderId="8" xfId="0" applyFont="1" applyFill="1" applyBorder="1" applyAlignment="1">
      <alignment horizontal="center"/>
    </xf>
    <xf numFmtId="49" fontId="3" fillId="8" borderId="11" xfId="0" applyNumberFormat="1" applyFont="1" applyFill="1" applyBorder="1"/>
    <xf numFmtId="1" fontId="1" fillId="8" borderId="9" xfId="0" applyNumberFormat="1" applyFont="1" applyFill="1" applyBorder="1"/>
    <xf numFmtId="2" fontId="36" fillId="8" borderId="9" xfId="0" applyNumberFormat="1" applyFont="1" applyFill="1" applyBorder="1" applyAlignment="1">
      <alignment horizontal="right"/>
    </xf>
    <xf numFmtId="0" fontId="13" fillId="8" borderId="8" xfId="0" applyFont="1" applyFill="1" applyBorder="1" applyAlignment="1">
      <alignment horizontal="center"/>
    </xf>
    <xf numFmtId="1" fontId="3" fillId="8" borderId="9" xfId="0" applyNumberFormat="1" applyFont="1" applyFill="1" applyBorder="1"/>
    <xf numFmtId="0" fontId="1" fillId="8" borderId="3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left"/>
    </xf>
    <xf numFmtId="0" fontId="46" fillId="8" borderId="8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right"/>
    </xf>
    <xf numFmtId="1" fontId="3" fillId="0" borderId="9" xfId="0" applyNumberFormat="1" applyFont="1" applyBorder="1"/>
    <xf numFmtId="1" fontId="1" fillId="0" borderId="2" xfId="0" applyNumberFormat="1" applyFont="1" applyBorder="1" applyAlignment="1">
      <alignment horizontal="center"/>
    </xf>
    <xf numFmtId="2" fontId="36" fillId="0" borderId="2" xfId="0" applyNumberFormat="1" applyFont="1" applyBorder="1" applyAlignment="1">
      <alignment horizontal="center"/>
    </xf>
    <xf numFmtId="0" fontId="1" fillId="15" borderId="17" xfId="0" applyFont="1" applyFill="1" applyBorder="1"/>
    <xf numFmtId="0" fontId="2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" fontId="1" fillId="4" borderId="9" xfId="0" applyNumberFormat="1" applyFont="1" applyFill="1" applyBorder="1"/>
    <xf numFmtId="2" fontId="36" fillId="4" borderId="9" xfId="0" applyNumberFormat="1" applyFont="1" applyFill="1" applyBorder="1" applyAlignment="1">
      <alignment horizontal="right"/>
    </xf>
    <xf numFmtId="0" fontId="1" fillId="22" borderId="11" xfId="0" applyFont="1" applyFill="1" applyBorder="1" applyAlignment="1">
      <alignment horizontal="left"/>
    </xf>
    <xf numFmtId="0" fontId="1" fillId="22" borderId="9" xfId="0" applyFont="1" applyFill="1" applyBorder="1" applyAlignment="1">
      <alignment horizontal="center"/>
    </xf>
    <xf numFmtId="0" fontId="2" fillId="22" borderId="12" xfId="0" applyFont="1" applyFill="1" applyBorder="1" applyAlignment="1">
      <alignment horizontal="center"/>
    </xf>
    <xf numFmtId="0" fontId="2" fillId="22" borderId="8" xfId="0" applyFont="1" applyFill="1" applyBorder="1" applyAlignment="1">
      <alignment horizontal="center"/>
    </xf>
    <xf numFmtId="49" fontId="3" fillId="22" borderId="11" xfId="0" applyNumberFormat="1" applyFont="1" applyFill="1" applyBorder="1"/>
    <xf numFmtId="1" fontId="1" fillId="22" borderId="9" xfId="0" applyNumberFormat="1" applyFont="1" applyFill="1" applyBorder="1"/>
    <xf numFmtId="49" fontId="10" fillId="22" borderId="9" xfId="0" applyNumberFormat="1" applyFont="1" applyFill="1" applyBorder="1"/>
    <xf numFmtId="2" fontId="36" fillId="22" borderId="9" xfId="0" applyNumberFormat="1" applyFont="1" applyFill="1" applyBorder="1" applyAlignment="1">
      <alignment horizontal="right"/>
    </xf>
    <xf numFmtId="2" fontId="4" fillId="22" borderId="13" xfId="0" applyNumberFormat="1" applyFont="1" applyFill="1" applyBorder="1" applyAlignment="1">
      <alignment horizontal="right"/>
    </xf>
    <xf numFmtId="0" fontId="1" fillId="22" borderId="11" xfId="0" applyFont="1" applyFill="1" applyBorder="1" applyAlignment="1">
      <alignment horizontal="right"/>
    </xf>
    <xf numFmtId="0" fontId="1" fillId="12" borderId="11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right"/>
    </xf>
    <xf numFmtId="0" fontId="2" fillId="12" borderId="12" xfId="0" applyFont="1" applyFill="1" applyBorder="1" applyAlignment="1">
      <alignment horizontal="center"/>
    </xf>
    <xf numFmtId="1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" fillId="8" borderId="11" xfId="0" applyFont="1" applyFill="1" applyBorder="1" applyAlignment="1">
      <alignment horizontal="left"/>
    </xf>
    <xf numFmtId="0" fontId="2" fillId="8" borderId="12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left"/>
    </xf>
    <xf numFmtId="2" fontId="4" fillId="20" borderId="25" xfId="0" applyNumberFormat="1" applyFont="1" applyFill="1" applyBorder="1" applyAlignment="1">
      <alignment horizontal="right"/>
    </xf>
    <xf numFmtId="0" fontId="2" fillId="20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2" fontId="36" fillId="0" borderId="2" xfId="0" applyNumberFormat="1" applyFont="1" applyBorder="1" applyAlignment="1">
      <alignment horizontal="right"/>
    </xf>
    <xf numFmtId="0" fontId="2" fillId="20" borderId="11" xfId="0" applyFont="1" applyFill="1" applyBorder="1" applyAlignment="1">
      <alignment horizontal="left"/>
    </xf>
    <xf numFmtId="0" fontId="1" fillId="2" borderId="17" xfId="0" applyFont="1" applyFill="1" applyBorder="1"/>
    <xf numFmtId="49" fontId="1" fillId="0" borderId="9" xfId="0" applyNumberFormat="1" applyFont="1" applyBorder="1"/>
    <xf numFmtId="2" fontId="36" fillId="0" borderId="9" xfId="0" applyNumberFormat="1" applyFont="1" applyBorder="1"/>
    <xf numFmtId="0" fontId="2" fillId="4" borderId="16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2" fontId="36" fillId="4" borderId="9" xfId="0" applyNumberFormat="1" applyFont="1" applyFill="1" applyBorder="1"/>
    <xf numFmtId="2" fontId="4" fillId="4" borderId="25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left"/>
    </xf>
    <xf numFmtId="0" fontId="1" fillId="4" borderId="17" xfId="0" applyFont="1" applyFill="1" applyBorder="1"/>
    <xf numFmtId="49" fontId="1" fillId="4" borderId="9" xfId="0" applyNumberFormat="1" applyFont="1" applyFill="1" applyBorder="1"/>
    <xf numFmtId="2" fontId="4" fillId="4" borderId="13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right"/>
    </xf>
    <xf numFmtId="0" fontId="13" fillId="3" borderId="11" xfId="0" applyFont="1" applyFill="1" applyBorder="1" applyAlignment="1">
      <alignment horizontal="left"/>
    </xf>
    <xf numFmtId="2" fontId="39" fillId="0" borderId="9" xfId="0" applyNumberFormat="1" applyFont="1" applyBorder="1" applyAlignment="1">
      <alignment horizontal="right"/>
    </xf>
    <xf numFmtId="2" fontId="36" fillId="0" borderId="0" xfId="0" applyNumberFormat="1" applyFont="1"/>
    <xf numFmtId="2" fontId="28" fillId="0" borderId="2" xfId="0" applyNumberFormat="1" applyFont="1" applyBorder="1" applyAlignment="1">
      <alignment horizontal="center"/>
    </xf>
    <xf numFmtId="0" fontId="2" fillId="2" borderId="28" xfId="0" applyFont="1" applyFill="1" applyBorder="1"/>
    <xf numFmtId="0" fontId="1" fillId="2" borderId="10" xfId="0" applyFont="1" applyFill="1" applyBorder="1"/>
    <xf numFmtId="0" fontId="1" fillId="2" borderId="8" xfId="0" applyFont="1" applyFill="1" applyBorder="1" applyAlignment="1">
      <alignment horizontal="center"/>
    </xf>
    <xf numFmtId="2" fontId="36" fillId="5" borderId="9" xfId="0" applyNumberFormat="1" applyFont="1" applyFill="1" applyBorder="1"/>
    <xf numFmtId="0" fontId="13" fillId="5" borderId="12" xfId="0" applyFont="1" applyFill="1" applyBorder="1" applyAlignment="1">
      <alignment horizontal="left"/>
    </xf>
    <xf numFmtId="2" fontId="4" fillId="5" borderId="13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left"/>
    </xf>
    <xf numFmtId="0" fontId="13" fillId="0" borderId="9" xfId="0" applyFont="1" applyBorder="1" applyAlignment="1">
      <alignment horizontal="center"/>
    </xf>
    <xf numFmtId="0" fontId="1" fillId="3" borderId="11" xfId="0" applyFont="1" applyFill="1" applyBorder="1"/>
    <xf numFmtId="0" fontId="1" fillId="2" borderId="39" xfId="0" applyFont="1" applyFill="1" applyBorder="1"/>
    <xf numFmtId="2" fontId="39" fillId="0" borderId="0" xfId="0" applyNumberFormat="1" applyFont="1"/>
    <xf numFmtId="2" fontId="14" fillId="0" borderId="0" xfId="0" applyNumberFormat="1" applyFont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left"/>
    </xf>
    <xf numFmtId="0" fontId="6" fillId="2" borderId="17" xfId="0" applyFont="1" applyFill="1" applyBorder="1"/>
    <xf numFmtId="0" fontId="2" fillId="5" borderId="11" xfId="0" applyFont="1" applyFill="1" applyBorder="1"/>
    <xf numFmtId="0" fontId="13" fillId="0" borderId="6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2" fillId="0" borderId="38" xfId="0" applyFont="1" applyBorder="1"/>
    <xf numFmtId="0" fontId="2" fillId="0" borderId="37" xfId="0" applyFont="1" applyBorder="1" applyAlignment="1">
      <alignment horizontal="center"/>
    </xf>
    <xf numFmtId="0" fontId="2" fillId="0" borderId="10" xfId="0" applyFont="1" applyBorder="1"/>
    <xf numFmtId="0" fontId="1" fillId="0" borderId="55" xfId="0" applyFont="1" applyBorder="1"/>
    <xf numFmtId="0" fontId="1" fillId="0" borderId="10" xfId="0" applyFont="1" applyBorder="1" applyAlignment="1">
      <alignment horizontal="left"/>
    </xf>
    <xf numFmtId="0" fontId="1" fillId="0" borderId="38" xfId="0" applyFont="1" applyBorder="1"/>
    <xf numFmtId="0" fontId="13" fillId="2" borderId="31" xfId="0" applyFont="1" applyFill="1" applyBorder="1"/>
    <xf numFmtId="0" fontId="13" fillId="2" borderId="20" xfId="0" applyFont="1" applyFill="1" applyBorder="1" applyAlignment="1">
      <alignment horizontal="center"/>
    </xf>
    <xf numFmtId="2" fontId="39" fillId="0" borderId="9" xfId="0" applyNumberFormat="1" applyFont="1" applyBorder="1"/>
    <xf numFmtId="0" fontId="13" fillId="0" borderId="14" xfId="0" applyFont="1" applyBorder="1" applyAlignment="1">
      <alignment horizontal="left"/>
    </xf>
    <xf numFmtId="0" fontId="36" fillId="0" borderId="0" xfId="0" applyFont="1" applyAlignment="1">
      <alignment horizontal="left"/>
    </xf>
    <xf numFmtId="4" fontId="7" fillId="0" borderId="56" xfId="0" applyNumberFormat="1" applyFont="1" applyBorder="1" applyAlignment="1">
      <alignment horizontal="center"/>
    </xf>
    <xf numFmtId="4" fontId="7" fillId="0" borderId="57" xfId="0" applyNumberFormat="1" applyFont="1" applyBorder="1" applyAlignment="1">
      <alignment horizontal="center"/>
    </xf>
    <xf numFmtId="0" fontId="2" fillId="10" borderId="17" xfId="0" applyFont="1" applyFill="1" applyBorder="1" applyAlignment="1">
      <alignment horizontal="left"/>
    </xf>
    <xf numFmtId="4" fontId="7" fillId="0" borderId="9" xfId="0" applyNumberFormat="1" applyFont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0" fontId="2" fillId="12" borderId="10" xfId="0" applyFont="1" applyFill="1" applyBorder="1"/>
    <xf numFmtId="0" fontId="1" fillId="12" borderId="9" xfId="0" applyFont="1" applyFill="1" applyBorder="1"/>
    <xf numFmtId="49" fontId="3" fillId="12" borderId="9" xfId="0" applyNumberFormat="1" applyFont="1" applyFill="1" applyBorder="1"/>
    <xf numFmtId="2" fontId="36" fillId="12" borderId="9" xfId="0" applyNumberFormat="1" applyFont="1" applyFill="1" applyBorder="1"/>
    <xf numFmtId="4" fontId="5" fillId="0" borderId="48" xfId="0" applyNumberFormat="1" applyFont="1" applyBorder="1" applyAlignment="1">
      <alignment horizontal="center"/>
    </xf>
    <xf numFmtId="4" fontId="7" fillId="5" borderId="9" xfId="0" applyNumberFormat="1" applyFont="1" applyFill="1" applyBorder="1" applyAlignment="1">
      <alignment horizontal="center"/>
    </xf>
    <xf numFmtId="0" fontId="1" fillId="16" borderId="11" xfId="0" applyFont="1" applyFill="1" applyBorder="1"/>
    <xf numFmtId="0" fontId="3" fillId="16" borderId="9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2" fillId="16" borderId="10" xfId="0" applyFont="1" applyFill="1" applyBorder="1"/>
    <xf numFmtId="0" fontId="2" fillId="16" borderId="8" xfId="0" applyFont="1" applyFill="1" applyBorder="1" applyAlignment="1">
      <alignment horizontal="center"/>
    </xf>
    <xf numFmtId="0" fontId="1" fillId="16" borderId="9" xfId="0" applyFont="1" applyFill="1" applyBorder="1"/>
    <xf numFmtId="49" fontId="3" fillId="16" borderId="9" xfId="0" applyNumberFormat="1" applyFont="1" applyFill="1" applyBorder="1"/>
    <xf numFmtId="2" fontId="36" fillId="16" borderId="9" xfId="0" applyNumberFormat="1" applyFont="1" applyFill="1" applyBorder="1"/>
    <xf numFmtId="0" fontId="2" fillId="16" borderId="39" xfId="0" applyFont="1" applyFill="1" applyBorder="1"/>
    <xf numFmtId="0" fontId="1" fillId="16" borderId="21" xfId="0" applyFont="1" applyFill="1" applyBorder="1"/>
    <xf numFmtId="49" fontId="3" fillId="16" borderId="21" xfId="0" applyNumberFormat="1" applyFont="1" applyFill="1" applyBorder="1"/>
    <xf numFmtId="2" fontId="36" fillId="16" borderId="21" xfId="0" applyNumberFormat="1" applyFont="1" applyFill="1" applyBorder="1"/>
    <xf numFmtId="0" fontId="2" fillId="4" borderId="10" xfId="0" applyFont="1" applyFill="1" applyBorder="1" applyAlignment="1">
      <alignment horizontal="right"/>
    </xf>
    <xf numFmtId="0" fontId="1" fillId="4" borderId="21" xfId="0" applyFont="1" applyFill="1" applyBorder="1"/>
    <xf numFmtId="49" fontId="3" fillId="4" borderId="21" xfId="0" applyNumberFormat="1" applyFont="1" applyFill="1" applyBorder="1"/>
    <xf numFmtId="2" fontId="36" fillId="4" borderId="21" xfId="0" applyNumberFormat="1" applyFont="1" applyFill="1" applyBorder="1"/>
    <xf numFmtId="0" fontId="18" fillId="0" borderId="9" xfId="0" applyFont="1" applyBorder="1"/>
    <xf numFmtId="49" fontId="19" fillId="0" borderId="9" xfId="0" applyNumberFormat="1" applyFont="1" applyBorder="1"/>
    <xf numFmtId="2" fontId="18" fillId="0" borderId="9" xfId="0" applyNumberFormat="1" applyFont="1" applyBorder="1"/>
    <xf numFmtId="0" fontId="2" fillId="2" borderId="5" xfId="0" applyFont="1" applyFill="1" applyBorder="1"/>
    <xf numFmtId="0" fontId="3" fillId="0" borderId="35" xfId="0" applyFont="1" applyBorder="1" applyAlignment="1">
      <alignment horizontal="left"/>
    </xf>
    <xf numFmtId="2" fontId="36" fillId="0" borderId="18" xfId="0" applyNumberFormat="1" applyFont="1" applyBorder="1"/>
    <xf numFmtId="0" fontId="1" fillId="0" borderId="36" xfId="0" applyFont="1" applyBorder="1"/>
    <xf numFmtId="0" fontId="3" fillId="0" borderId="37" xfId="0" applyFont="1" applyBorder="1" applyAlignment="1">
      <alignment horizontal="left"/>
    </xf>
    <xf numFmtId="49" fontId="3" fillId="0" borderId="36" xfId="0" applyNumberFormat="1" applyFont="1" applyBorder="1"/>
    <xf numFmtId="0" fontId="1" fillId="0" borderId="29" xfId="0" applyFont="1" applyBorder="1"/>
    <xf numFmtId="49" fontId="3" fillId="0" borderId="29" xfId="0" applyNumberFormat="1" applyFont="1" applyBorder="1"/>
    <xf numFmtId="2" fontId="36" fillId="0" borderId="29" xfId="0" applyNumberFormat="1" applyFont="1" applyBorder="1"/>
    <xf numFmtId="2" fontId="4" fillId="5" borderId="58" xfId="0" applyNumberFormat="1" applyFont="1" applyFill="1" applyBorder="1" applyAlignment="1">
      <alignment horizontal="right"/>
    </xf>
    <xf numFmtId="49" fontId="3" fillId="5" borderId="23" xfId="0" applyNumberFormat="1" applyFont="1" applyFill="1" applyBorder="1"/>
    <xf numFmtId="0" fontId="1" fillId="5" borderId="18" xfId="0" applyFont="1" applyFill="1" applyBorder="1"/>
    <xf numFmtId="49" fontId="3" fillId="5" borderId="18" xfId="0" applyNumberFormat="1" applyFont="1" applyFill="1" applyBorder="1"/>
    <xf numFmtId="2" fontId="36" fillId="5" borderId="18" xfId="0" applyNumberFormat="1" applyFont="1" applyFill="1" applyBorder="1"/>
    <xf numFmtId="0" fontId="1" fillId="3" borderId="16" xfId="0" applyFont="1" applyFill="1" applyBorder="1"/>
    <xf numFmtId="0" fontId="3" fillId="5" borderId="13" xfId="0" applyFont="1" applyFill="1" applyBorder="1" applyAlignment="1">
      <alignment horizontal="left"/>
    </xf>
    <xf numFmtId="0" fontId="47" fillId="2" borderId="8" xfId="0" applyFont="1" applyFill="1" applyBorder="1" applyAlignment="1">
      <alignment horizontal="center"/>
    </xf>
    <xf numFmtId="4" fontId="7" fillId="0" borderId="59" xfId="0" applyNumberFormat="1" applyFont="1" applyBorder="1" applyAlignment="1">
      <alignment horizontal="center"/>
    </xf>
    <xf numFmtId="4" fontId="7" fillId="0" borderId="60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4" fontId="7" fillId="5" borderId="12" xfId="0" applyNumberFormat="1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2" fontId="1" fillId="0" borderId="0" xfId="0" applyNumberFormat="1" applyFont="1"/>
    <xf numFmtId="0" fontId="47" fillId="2" borderId="8" xfId="0" applyFont="1" applyFill="1" applyBorder="1" applyAlignment="1">
      <alignment horizontal="right"/>
    </xf>
    <xf numFmtId="1" fontId="36" fillId="0" borderId="9" xfId="0" applyNumberFormat="1" applyFont="1" applyBorder="1"/>
    <xf numFmtId="0" fontId="33" fillId="2" borderId="8" xfId="0" applyFont="1" applyFill="1" applyBorder="1" applyAlignment="1">
      <alignment horizontal="right"/>
    </xf>
    <xf numFmtId="0" fontId="43" fillId="0" borderId="9" xfId="0" applyFont="1" applyBorder="1" applyAlignment="1">
      <alignment horizontal="center"/>
    </xf>
    <xf numFmtId="0" fontId="33" fillId="2" borderId="8" xfId="0" applyFont="1" applyFill="1" applyBorder="1" applyAlignment="1">
      <alignment horizontal="center"/>
    </xf>
    <xf numFmtId="2" fontId="39" fillId="4" borderId="9" xfId="0" applyNumberFormat="1" applyFont="1" applyFill="1" applyBorder="1"/>
    <xf numFmtId="0" fontId="10" fillId="4" borderId="11" xfId="0" applyFont="1" applyFill="1" applyBorder="1"/>
    <xf numFmtId="1" fontId="36" fillId="5" borderId="9" xfId="0" applyNumberFormat="1" applyFont="1" applyFill="1" applyBorder="1"/>
    <xf numFmtId="0" fontId="1" fillId="23" borderId="11" xfId="0" applyFont="1" applyFill="1" applyBorder="1"/>
    <xf numFmtId="0" fontId="1" fillId="23" borderId="9" xfId="0" applyFont="1" applyFill="1" applyBorder="1" applyAlignment="1">
      <alignment horizontal="center"/>
    </xf>
    <xf numFmtId="0" fontId="3" fillId="11" borderId="9" xfId="0" applyFont="1" applyFill="1" applyBorder="1"/>
    <xf numFmtId="0" fontId="3" fillId="11" borderId="13" xfId="0" applyFont="1" applyFill="1" applyBorder="1"/>
    <xf numFmtId="0" fontId="1" fillId="4" borderId="12" xfId="0" applyFont="1" applyFill="1" applyBorder="1" applyAlignment="1">
      <alignment horizontal="center"/>
    </xf>
    <xf numFmtId="49" fontId="1" fillId="4" borderId="11" xfId="0" applyNumberFormat="1" applyFont="1" applyFill="1" applyBorder="1"/>
    <xf numFmtId="0" fontId="48" fillId="11" borderId="11" xfId="0" applyFont="1" applyFill="1" applyBorder="1"/>
    <xf numFmtId="0" fontId="3" fillId="11" borderId="9" xfId="0" applyFont="1" applyFill="1" applyBorder="1" applyAlignment="1">
      <alignment horizontal="center"/>
    </xf>
    <xf numFmtId="49" fontId="1" fillId="5" borderId="11" xfId="0" applyNumberFormat="1" applyFont="1" applyFill="1" applyBorder="1"/>
    <xf numFmtId="49" fontId="1" fillId="5" borderId="9" xfId="0" applyNumberFormat="1" applyFont="1" applyFill="1" applyBorder="1"/>
    <xf numFmtId="2" fontId="2" fillId="5" borderId="7" xfId="0" applyNumberFormat="1" applyFont="1" applyFill="1" applyBorder="1" applyAlignment="1">
      <alignment horizontal="center"/>
    </xf>
    <xf numFmtId="0" fontId="2" fillId="11" borderId="10" xfId="0" applyFont="1" applyFill="1" applyBorder="1"/>
    <xf numFmtId="0" fontId="2" fillId="11" borderId="9" xfId="0" applyFont="1" applyFill="1" applyBorder="1" applyAlignment="1">
      <alignment horizontal="center"/>
    </xf>
    <xf numFmtId="0" fontId="24" fillId="4" borderId="10" xfId="0" applyFont="1" applyFill="1" applyBorder="1"/>
    <xf numFmtId="0" fontId="33" fillId="4" borderId="10" xfId="0" applyFont="1" applyFill="1" applyBorder="1"/>
    <xf numFmtId="2" fontId="23" fillId="4" borderId="9" xfId="0" applyNumberFormat="1" applyFont="1" applyFill="1" applyBorder="1"/>
    <xf numFmtId="49" fontId="2" fillId="4" borderId="21" xfId="0" applyNumberFormat="1" applyFont="1" applyFill="1" applyBorder="1"/>
    <xf numFmtId="2" fontId="23" fillId="4" borderId="21" xfId="0" applyNumberFormat="1" applyFont="1" applyFill="1" applyBorder="1"/>
    <xf numFmtId="2" fontId="25" fillId="4" borderId="9" xfId="0" applyNumberFormat="1" applyFont="1" applyFill="1" applyBorder="1"/>
    <xf numFmtId="2" fontId="23" fillId="0" borderId="9" xfId="0" applyNumberFormat="1" applyFont="1" applyBorder="1"/>
    <xf numFmtId="0" fontId="2" fillId="10" borderId="11" xfId="0" applyFont="1" applyFill="1" applyBorder="1"/>
    <xf numFmtId="0" fontId="49" fillId="4" borderId="10" xfId="0" applyFont="1" applyFill="1" applyBorder="1"/>
    <xf numFmtId="0" fontId="2" fillId="24" borderId="11" xfId="0" applyFont="1" applyFill="1" applyBorder="1"/>
    <xf numFmtId="0" fontId="3" fillId="24" borderId="9" xfId="0" applyFont="1" applyFill="1" applyBorder="1" applyAlignment="1">
      <alignment horizontal="center"/>
    </xf>
    <xf numFmtId="0" fontId="3" fillId="24" borderId="12" xfId="0" applyFont="1" applyFill="1" applyBorder="1" applyAlignment="1">
      <alignment horizontal="center"/>
    </xf>
    <xf numFmtId="0" fontId="2" fillId="24" borderId="10" xfId="0" applyFont="1" applyFill="1" applyBorder="1"/>
    <xf numFmtId="0" fontId="2" fillId="24" borderId="8" xfId="0" applyFont="1" applyFill="1" applyBorder="1" applyAlignment="1">
      <alignment horizontal="center"/>
    </xf>
    <xf numFmtId="49" fontId="3" fillId="24" borderId="11" xfId="0" applyNumberFormat="1" applyFont="1" applyFill="1" applyBorder="1"/>
    <xf numFmtId="0" fontId="1" fillId="24" borderId="9" xfId="0" applyFont="1" applyFill="1" applyBorder="1"/>
    <xf numFmtId="49" fontId="3" fillId="24" borderId="9" xfId="0" applyNumberFormat="1" applyFont="1" applyFill="1" applyBorder="1"/>
    <xf numFmtId="2" fontId="36" fillId="24" borderId="9" xfId="0" applyNumberFormat="1" applyFont="1" applyFill="1" applyBorder="1"/>
    <xf numFmtId="2" fontId="4" fillId="24" borderId="13" xfId="0" applyNumberFormat="1" applyFont="1" applyFill="1" applyBorder="1" applyAlignment="1">
      <alignment horizontal="right"/>
    </xf>
    <xf numFmtId="0" fontId="1" fillId="24" borderId="11" xfId="0" applyFont="1" applyFill="1" applyBorder="1"/>
    <xf numFmtId="1" fontId="4" fillId="24" borderId="13" xfId="0" applyNumberFormat="1" applyFont="1" applyFill="1" applyBorder="1" applyAlignment="1">
      <alignment horizontal="right"/>
    </xf>
    <xf numFmtId="0" fontId="49" fillId="3" borderId="10" xfId="0" applyFont="1" applyFill="1" applyBorder="1"/>
    <xf numFmtId="2" fontId="11" fillId="4" borderId="9" xfId="0" applyNumberFormat="1" applyFont="1" applyFill="1" applyBorder="1"/>
    <xf numFmtId="0" fontId="6" fillId="4" borderId="8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2" fontId="4" fillId="4" borderId="21" xfId="0" applyNumberFormat="1" applyFont="1" applyFill="1" applyBorder="1"/>
    <xf numFmtId="0" fontId="50" fillId="3" borderId="10" xfId="0" applyFont="1" applyFill="1" applyBorder="1"/>
    <xf numFmtId="0" fontId="49" fillId="5" borderId="10" xfId="0" applyFont="1" applyFill="1" applyBorder="1"/>
    <xf numFmtId="2" fontId="2" fillId="0" borderId="9" xfId="0" applyNumberFormat="1" applyFont="1" applyBorder="1"/>
    <xf numFmtId="0" fontId="24" fillId="0" borderId="10" xfId="0" applyFont="1" applyBorder="1"/>
    <xf numFmtId="0" fontId="50" fillId="4" borderId="10" xfId="0" applyFont="1" applyFill="1" applyBorder="1"/>
    <xf numFmtId="49" fontId="49" fillId="0" borderId="9" xfId="0" applyNumberFormat="1" applyFont="1" applyBorder="1"/>
    <xf numFmtId="2" fontId="1" fillId="4" borderId="9" xfId="0" applyNumberFormat="1" applyFont="1" applyFill="1" applyBorder="1"/>
    <xf numFmtId="2" fontId="3" fillId="4" borderId="13" xfId="0" applyNumberFormat="1" applyFont="1" applyFill="1" applyBorder="1" applyAlignment="1">
      <alignment horizontal="center"/>
    </xf>
    <xf numFmtId="2" fontId="1" fillId="4" borderId="13" xfId="0" applyNumberFormat="1" applyFont="1" applyFill="1" applyBorder="1" applyAlignment="1">
      <alignment horizontal="center"/>
    </xf>
    <xf numFmtId="2" fontId="1" fillId="0" borderId="9" xfId="0" applyNumberFormat="1" applyFont="1" applyBorder="1"/>
    <xf numFmtId="2" fontId="22" fillId="4" borderId="9" xfId="0" applyNumberFormat="1" applyFont="1" applyFill="1" applyBorder="1"/>
    <xf numFmtId="2" fontId="11" fillId="0" borderId="9" xfId="0" applyNumberFormat="1" applyFont="1" applyBorder="1"/>
    <xf numFmtId="2" fontId="22" fillId="0" borderId="9" xfId="0" applyNumberFormat="1" applyFont="1" applyBorder="1"/>
    <xf numFmtId="2" fontId="22" fillId="5" borderId="9" xfId="0" applyNumberFormat="1" applyFont="1" applyFill="1" applyBorder="1"/>
    <xf numFmtId="0" fontId="47" fillId="2" borderId="12" xfId="0" applyFont="1" applyFill="1" applyBorder="1"/>
    <xf numFmtId="0" fontId="43" fillId="0" borderId="14" xfId="0" applyFont="1" applyBorder="1" applyAlignment="1">
      <alignment horizontal="left"/>
    </xf>
    <xf numFmtId="0" fontId="33" fillId="0" borderId="9" xfId="0" applyFont="1" applyBorder="1" applyAlignment="1">
      <alignment horizontal="center"/>
    </xf>
    <xf numFmtId="11" fontId="13" fillId="0" borderId="9" xfId="0" applyNumberFormat="1" applyFont="1" applyBorder="1" applyAlignment="1">
      <alignment horizontal="center"/>
    </xf>
    <xf numFmtId="0" fontId="13" fillId="4" borderId="7" xfId="0" applyFont="1" applyFill="1" applyBorder="1"/>
    <xf numFmtId="0" fontId="13" fillId="4" borderId="7" xfId="0" applyFont="1" applyFill="1" applyBorder="1" applyAlignment="1">
      <alignment horizontal="center"/>
    </xf>
    <xf numFmtId="0" fontId="13" fillId="2" borderId="7" xfId="0" applyFont="1" applyFill="1" applyBorder="1"/>
    <xf numFmtId="0" fontId="13" fillId="2" borderId="7" xfId="0" applyFont="1" applyFill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2" borderId="44" xfId="0" applyFont="1" applyFill="1" applyBorder="1" applyAlignment="1">
      <alignment horizontal="right"/>
    </xf>
    <xf numFmtId="0" fontId="2" fillId="0" borderId="46" xfId="0" applyFont="1" applyBorder="1" applyAlignment="1">
      <alignment horizontal="left"/>
    </xf>
    <xf numFmtId="0" fontId="2" fillId="0" borderId="6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13" fillId="4" borderId="9" xfId="0" applyFont="1" applyFill="1" applyBorder="1"/>
    <xf numFmtId="2" fontId="14" fillId="4" borderId="9" xfId="0" applyNumberFormat="1" applyFont="1" applyFill="1" applyBorder="1" applyAlignment="1">
      <alignment horizontal="right"/>
    </xf>
    <xf numFmtId="0" fontId="1" fillId="0" borderId="60" xfId="0" applyFont="1" applyBorder="1"/>
    <xf numFmtId="0" fontId="1" fillId="0" borderId="60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13" fillId="6" borderId="17" xfId="0" applyFont="1" applyFill="1" applyBorder="1"/>
    <xf numFmtId="0" fontId="13" fillId="6" borderId="8" xfId="0" applyFont="1" applyFill="1" applyBorder="1" applyAlignment="1">
      <alignment horizontal="right"/>
    </xf>
    <xf numFmtId="0" fontId="2" fillId="4" borderId="16" xfId="0" applyFont="1" applyFill="1" applyBorder="1"/>
    <xf numFmtId="0" fontId="2" fillId="25" borderId="11" xfId="0" applyFont="1" applyFill="1" applyBorder="1"/>
    <xf numFmtId="0" fontId="10" fillId="4" borderId="12" xfId="0" applyFont="1" applyFill="1" applyBorder="1" applyAlignment="1">
      <alignment horizontal="center"/>
    </xf>
    <xf numFmtId="0" fontId="1" fillId="4" borderId="39" xfId="0" applyFont="1" applyFill="1" applyBorder="1"/>
    <xf numFmtId="2" fontId="39" fillId="0" borderId="35" xfId="0" applyNumberFormat="1" applyFont="1" applyBorder="1" applyAlignment="1">
      <alignment horizontal="right"/>
    </xf>
    <xf numFmtId="0" fontId="2" fillId="26" borderId="9" xfId="0" applyFont="1" applyFill="1" applyBorder="1"/>
    <xf numFmtId="0" fontId="1" fillId="26" borderId="9" xfId="0" applyFont="1" applyFill="1" applyBorder="1" applyAlignment="1">
      <alignment horizontal="left"/>
    </xf>
    <xf numFmtId="49" fontId="3" fillId="29" borderId="11" xfId="0" applyNumberFormat="1" applyFont="1" applyFill="1" applyBorder="1"/>
    <xf numFmtId="2" fontId="51" fillId="0" borderId="9" xfId="0" applyNumberFormat="1" applyFont="1" applyBorder="1"/>
    <xf numFmtId="2" fontId="53" fillId="0" borderId="9" xfId="0" applyNumberFormat="1" applyFont="1" applyBorder="1"/>
    <xf numFmtId="2" fontId="51" fillId="5" borderId="9" xfId="0" applyNumberFormat="1" applyFont="1" applyFill="1" applyBorder="1"/>
    <xf numFmtId="0" fontId="31" fillId="2" borderId="8" xfId="0" applyFont="1" applyFill="1" applyBorder="1" applyAlignment="1">
      <alignment horizontal="center"/>
    </xf>
    <xf numFmtId="0" fontId="3" fillId="2" borderId="10" xfId="0" applyFont="1" applyFill="1" applyBorder="1"/>
    <xf numFmtId="0" fontId="12" fillId="0" borderId="14" xfId="0" applyFont="1" applyBorder="1" applyAlignment="1">
      <alignment horizontal="left"/>
    </xf>
    <xf numFmtId="1" fontId="53" fillId="0" borderId="9" xfId="0" applyNumberFormat="1" applyFont="1" applyBorder="1"/>
    <xf numFmtId="1" fontId="51" fillId="0" borderId="9" xfId="0" applyNumberFormat="1" applyFont="1" applyBorder="1"/>
    <xf numFmtId="1" fontId="54" fillId="0" borderId="9" xfId="0" applyNumberFormat="1" applyFont="1" applyBorder="1"/>
    <xf numFmtId="49" fontId="35" fillId="5" borderId="9" xfId="0" applyNumberFormat="1" applyFont="1" applyFill="1" applyBorder="1"/>
    <xf numFmtId="49" fontId="10" fillId="31" borderId="11" xfId="0" applyNumberFormat="1" applyFont="1" applyFill="1" applyBorder="1"/>
    <xf numFmtId="49" fontId="10" fillId="32" borderId="9" xfId="0" applyNumberFormat="1" applyFont="1" applyFill="1" applyBorder="1"/>
    <xf numFmtId="49" fontId="10" fillId="33" borderId="46" xfId="0" applyNumberFormat="1" applyFont="1" applyFill="1" applyBorder="1"/>
    <xf numFmtId="0" fontId="3" fillId="2" borderId="8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4" fillId="0" borderId="2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13" fillId="0" borderId="52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9" fontId="13" fillId="0" borderId="51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49" fontId="2" fillId="0" borderId="52" xfId="0" applyNumberFormat="1" applyFont="1" applyBorder="1" applyAlignment="1">
      <alignment horizontal="center"/>
    </xf>
    <xf numFmtId="2" fontId="28" fillId="0" borderId="52" xfId="0" applyNumberFormat="1" applyFont="1" applyBorder="1" applyAlignment="1">
      <alignment horizontal="center"/>
    </xf>
    <xf numFmtId="2" fontId="4" fillId="0" borderId="53" xfId="0" applyNumberFormat="1" applyFont="1" applyBorder="1" applyAlignment="1">
      <alignment horizontal="center"/>
    </xf>
    <xf numFmtId="0" fontId="3" fillId="0" borderId="13" xfId="0" applyFont="1" applyBorder="1"/>
    <xf numFmtId="0" fontId="2" fillId="2" borderId="47" xfId="0" applyFont="1" applyFill="1" applyBorder="1" applyAlignment="1">
      <alignment horizontal="center"/>
    </xf>
    <xf numFmtId="49" fontId="3" fillId="0" borderId="11" xfId="0" applyNumberFormat="1" applyFont="1" applyBorder="1"/>
    <xf numFmtId="0" fontId="2" fillId="0" borderId="17" xfId="0" applyFont="1" applyBorder="1"/>
    <xf numFmtId="0" fontId="1" fillId="0" borderId="11" xfId="0" applyFont="1" applyBorder="1"/>
    <xf numFmtId="2" fontId="51" fillId="0" borderId="13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52" fillId="27" borderId="11" xfId="0" applyFont="1" applyFill="1" applyBorder="1"/>
    <xf numFmtId="2" fontId="54" fillId="0" borderId="13" xfId="0" applyNumberFormat="1" applyFont="1" applyBorder="1" applyAlignment="1">
      <alignment horizontal="center"/>
    </xf>
    <xf numFmtId="2" fontId="53" fillId="0" borderId="13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49" fontId="3" fillId="33" borderId="11" xfId="0" applyNumberFormat="1" applyFont="1" applyFill="1" applyBorder="1"/>
    <xf numFmtId="49" fontId="3" fillId="28" borderId="11" xfId="0" applyNumberFormat="1" applyFont="1" applyFill="1" applyBorder="1"/>
    <xf numFmtId="0" fontId="13" fillId="0" borderId="12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33" xfId="0" applyFont="1" applyBorder="1"/>
    <xf numFmtId="0" fontId="1" fillId="0" borderId="12" xfId="0" applyFont="1" applyBorder="1" applyAlignment="1">
      <alignment horizontal="left"/>
    </xf>
    <xf numFmtId="49" fontId="1" fillId="0" borderId="11" xfId="0" applyNumberFormat="1" applyFont="1" applyBorder="1"/>
    <xf numFmtId="0" fontId="1" fillId="0" borderId="21" xfId="0" applyFont="1" applyBorder="1"/>
    <xf numFmtId="49" fontId="2" fillId="0" borderId="21" xfId="0" applyNumberFormat="1" applyFont="1" applyBorder="1"/>
    <xf numFmtId="2" fontId="36" fillId="0" borderId="21" xfId="0" applyNumberFormat="1" applyFont="1" applyBorder="1"/>
    <xf numFmtId="2" fontId="4" fillId="0" borderId="41" xfId="0" applyNumberFormat="1" applyFont="1" applyBorder="1" applyAlignment="1">
      <alignment horizontal="center"/>
    </xf>
    <xf numFmtId="0" fontId="1" fillId="0" borderId="16" xfId="0" applyFont="1" applyBorder="1"/>
    <xf numFmtId="0" fontId="13" fillId="0" borderId="13" xfId="0" applyFont="1" applyBorder="1" applyAlignment="1">
      <alignment horizontal="left"/>
    </xf>
    <xf numFmtId="2" fontId="25" fillId="0" borderId="13" xfId="0" applyNumberFormat="1" applyFont="1" applyBorder="1" applyAlignment="1">
      <alignment horizontal="center"/>
    </xf>
    <xf numFmtId="0" fontId="2" fillId="0" borderId="42" xfId="0" applyFont="1" applyBorder="1"/>
    <xf numFmtId="0" fontId="1" fillId="5" borderId="42" xfId="0" applyFont="1" applyFill="1" applyBorder="1"/>
    <xf numFmtId="0" fontId="13" fillId="0" borderId="4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3" fillId="0" borderId="25" xfId="0" applyFont="1" applyBorder="1" applyAlignment="1">
      <alignment horizontal="left"/>
    </xf>
    <xf numFmtId="0" fontId="13" fillId="0" borderId="53" xfId="0" applyFont="1" applyBorder="1" applyAlignment="1">
      <alignment horizontal="left"/>
    </xf>
    <xf numFmtId="49" fontId="3" fillId="0" borderId="51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2" fontId="36" fillId="0" borderId="52" xfId="0" applyNumberFormat="1" applyFont="1" applyBorder="1" applyAlignment="1">
      <alignment horizontal="center"/>
    </xf>
    <xf numFmtId="0" fontId="1" fillId="4" borderId="54" xfId="0" applyFont="1" applyFill="1" applyBorder="1"/>
    <xf numFmtId="0" fontId="3" fillId="0" borderId="13" xfId="0" applyFont="1" applyBorder="1" applyAlignment="1">
      <alignment horizontal="left"/>
    </xf>
    <xf numFmtId="0" fontId="2" fillId="0" borderId="13" xfId="0" applyFont="1" applyBorder="1"/>
    <xf numFmtId="0" fontId="2" fillId="27" borderId="11" xfId="0" applyFont="1" applyFill="1" applyBorder="1"/>
    <xf numFmtId="0" fontId="2" fillId="0" borderId="13" xfId="0" applyFont="1" applyBorder="1" applyAlignment="1">
      <alignment horizontal="center"/>
    </xf>
    <xf numFmtId="0" fontId="1" fillId="0" borderId="42" xfId="0" applyFont="1" applyBorder="1"/>
    <xf numFmtId="2" fontId="36" fillId="0" borderId="42" xfId="0" applyNumberFormat="1" applyFont="1" applyBorder="1"/>
    <xf numFmtId="2" fontId="4" fillId="0" borderId="42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6" xfId="0" applyFont="1" applyBorder="1" applyAlignment="1">
      <alignment horizontal="left"/>
    </xf>
    <xf numFmtId="0" fontId="1" fillId="5" borderId="38" xfId="0" applyFont="1" applyFill="1" applyBorder="1"/>
    <xf numFmtId="0" fontId="3" fillId="0" borderId="32" xfId="0" applyFont="1" applyBorder="1" applyAlignment="1">
      <alignment horizontal="center"/>
    </xf>
    <xf numFmtId="0" fontId="2" fillId="2" borderId="54" xfId="0" applyFont="1" applyFill="1" applyBorder="1"/>
    <xf numFmtId="0" fontId="13" fillId="0" borderId="1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1" fillId="0" borderId="32" xfId="0" applyFont="1" applyBorder="1"/>
    <xf numFmtId="0" fontId="13" fillId="0" borderId="17" xfId="0" applyFont="1" applyBorder="1"/>
    <xf numFmtId="2" fontId="14" fillId="0" borderId="13" xfId="0" applyNumberFormat="1" applyFont="1" applyBorder="1" applyAlignment="1">
      <alignment horizontal="center"/>
    </xf>
    <xf numFmtId="0" fontId="1" fillId="0" borderId="17" xfId="0" applyFont="1" applyBorder="1"/>
    <xf numFmtId="0" fontId="13" fillId="5" borderId="14" xfId="0" applyFont="1" applyFill="1" applyBorder="1" applyAlignment="1">
      <alignment horizontal="left"/>
    </xf>
    <xf numFmtId="0" fontId="2" fillId="2" borderId="42" xfId="0" applyFont="1" applyFill="1" applyBorder="1"/>
    <xf numFmtId="0" fontId="2" fillId="0" borderId="4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25" xfId="0" applyFont="1" applyBorder="1" applyAlignment="1">
      <alignment horizontal="left"/>
    </xf>
    <xf numFmtId="2" fontId="28" fillId="0" borderId="25" xfId="0" applyNumberFormat="1" applyFont="1" applyBorder="1" applyAlignment="1">
      <alignment horizontal="right"/>
    </xf>
    <xf numFmtId="2" fontId="4" fillId="0" borderId="25" xfId="0" applyNumberFormat="1" applyFont="1" applyBorder="1" applyAlignment="1">
      <alignment horizontal="right"/>
    </xf>
    <xf numFmtId="0" fontId="2" fillId="0" borderId="53" xfId="0" applyFont="1" applyBorder="1" applyAlignment="1">
      <alignment horizontal="center"/>
    </xf>
    <xf numFmtId="0" fontId="2" fillId="0" borderId="53" xfId="0" applyFont="1" applyBorder="1" applyAlignment="1">
      <alignment horizontal="left"/>
    </xf>
    <xf numFmtId="49" fontId="10" fillId="0" borderId="51" xfId="0" applyNumberFormat="1" applyFont="1" applyBorder="1" applyAlignment="1">
      <alignment horizontal="center"/>
    </xf>
    <xf numFmtId="49" fontId="3" fillId="0" borderId="52" xfId="0" applyNumberFormat="1" applyFont="1" applyBorder="1" applyAlignment="1">
      <alignment horizontal="center"/>
    </xf>
    <xf numFmtId="2" fontId="28" fillId="0" borderId="53" xfId="0" applyNumberFormat="1" applyFont="1" applyBorder="1" applyAlignment="1">
      <alignment horizontal="right"/>
    </xf>
    <xf numFmtId="2" fontId="4" fillId="0" borderId="53" xfId="0" applyNumberFormat="1" applyFont="1" applyBorder="1" applyAlignment="1">
      <alignment horizontal="right"/>
    </xf>
    <xf numFmtId="0" fontId="1" fillId="15" borderId="36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49" fontId="10" fillId="0" borderId="11" xfId="0" applyNumberFormat="1" applyFont="1" applyBorder="1"/>
    <xf numFmtId="2" fontId="36" fillId="0" borderId="25" xfId="0" applyNumberFormat="1" applyFont="1" applyBorder="1" applyAlignment="1">
      <alignment horizontal="right"/>
    </xf>
    <xf numFmtId="2" fontId="4" fillId="0" borderId="13" xfId="0" applyNumberFormat="1" applyFont="1" applyBorder="1" applyAlignment="1">
      <alignment horizontal="right"/>
    </xf>
    <xf numFmtId="0" fontId="1" fillId="0" borderId="13" xfId="0" applyFont="1" applyBorder="1"/>
    <xf numFmtId="0" fontId="1" fillId="8" borderId="14" xfId="0" applyFont="1" applyFill="1" applyBorder="1" applyAlignment="1">
      <alignment horizontal="left"/>
    </xf>
    <xf numFmtId="0" fontId="15" fillId="8" borderId="9" xfId="0" applyFont="1" applyFill="1" applyBorder="1"/>
    <xf numFmtId="0" fontId="1" fillId="9" borderId="14" xfId="0" applyFont="1" applyFill="1" applyBorder="1" applyAlignment="1">
      <alignment horizontal="left"/>
    </xf>
    <xf numFmtId="0" fontId="1" fillId="18" borderId="14" xfId="0" applyFont="1" applyFill="1" applyBorder="1" applyAlignment="1">
      <alignment horizontal="left"/>
    </xf>
    <xf numFmtId="2" fontId="36" fillId="0" borderId="32" xfId="0" applyNumberFormat="1" applyFont="1" applyBorder="1" applyAlignment="1">
      <alignment horizontal="right"/>
    </xf>
    <xf numFmtId="2" fontId="36" fillId="0" borderId="13" xfId="0" applyNumberFormat="1" applyFont="1" applyBorder="1" applyAlignment="1">
      <alignment horizontal="right"/>
    </xf>
    <xf numFmtId="0" fontId="2" fillId="2" borderId="42" xfId="0" applyFont="1" applyFill="1" applyBorder="1" applyAlignment="1">
      <alignment horizontal="right"/>
    </xf>
    <xf numFmtId="2" fontId="36" fillId="0" borderId="41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1" fillId="19" borderId="14" xfId="0" applyFont="1" applyFill="1" applyBorder="1" applyAlignment="1">
      <alignment horizontal="left"/>
    </xf>
    <xf numFmtId="0" fontId="10" fillId="19" borderId="14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2" fontId="36" fillId="0" borderId="53" xfId="0" applyNumberFormat="1" applyFont="1" applyBorder="1" applyAlignment="1">
      <alignment horizontal="right"/>
    </xf>
    <xf numFmtId="0" fontId="2" fillId="4" borderId="37" xfId="0" applyFont="1" applyFill="1" applyBorder="1"/>
    <xf numFmtId="0" fontId="1" fillId="9" borderId="45" xfId="0" applyFont="1" applyFill="1" applyBorder="1" applyAlignment="1">
      <alignment horizontal="left"/>
    </xf>
    <xf numFmtId="49" fontId="15" fillId="9" borderId="9" xfId="0" applyNumberFormat="1" applyFont="1" applyFill="1" applyBorder="1"/>
    <xf numFmtId="0" fontId="15" fillId="9" borderId="9" xfId="0" applyFont="1" applyFill="1" applyBorder="1"/>
    <xf numFmtId="0" fontId="13" fillId="0" borderId="13" xfId="0" applyFont="1" applyBorder="1"/>
    <xf numFmtId="0" fontId="3" fillId="0" borderId="16" xfId="0" applyFont="1" applyBorder="1" applyAlignment="1">
      <alignment horizontal="left"/>
    </xf>
    <xf numFmtId="0" fontId="10" fillId="0" borderId="32" xfId="0" applyFont="1" applyBorder="1"/>
    <xf numFmtId="0" fontId="36" fillId="0" borderId="13" xfId="0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2" fillId="0" borderId="41" xfId="0" applyFont="1" applyBorder="1" applyAlignment="1">
      <alignment horizontal="center"/>
    </xf>
    <xf numFmtId="0" fontId="2" fillId="0" borderId="41" xfId="0" applyFont="1" applyBorder="1"/>
    <xf numFmtId="49" fontId="5" fillId="0" borderId="11" xfId="0" applyNumberFormat="1" applyFont="1" applyBorder="1" applyAlignment="1">
      <alignment horizontal="right"/>
    </xf>
    <xf numFmtId="2" fontId="23" fillId="0" borderId="12" xfId="0" applyNumberFormat="1" applyFont="1" applyBorder="1" applyAlignment="1">
      <alignment horizontal="right"/>
    </xf>
    <xf numFmtId="49" fontId="10" fillId="33" borderId="11" xfId="0" applyNumberFormat="1" applyFont="1" applyFill="1" applyBorder="1"/>
    <xf numFmtId="0" fontId="12" fillId="0" borderId="11" xfId="0" applyFont="1" applyBorder="1" applyAlignment="1">
      <alignment horizontal="left"/>
    </xf>
    <xf numFmtId="2" fontId="28" fillId="0" borderId="25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49" fontId="33" fillId="0" borderId="51" xfId="0" applyNumberFormat="1" applyFont="1" applyBorder="1" applyAlignment="1">
      <alignment horizontal="center"/>
    </xf>
    <xf numFmtId="2" fontId="28" fillId="0" borderId="53" xfId="0" applyNumberFormat="1" applyFont="1" applyBorder="1" applyAlignment="1">
      <alignment horizontal="center"/>
    </xf>
    <xf numFmtId="0" fontId="2" fillId="2" borderId="54" xfId="0" applyFont="1" applyFill="1" applyBorder="1" applyAlignment="1">
      <alignment horizontal="right"/>
    </xf>
    <xf numFmtId="2" fontId="14" fillId="0" borderId="13" xfId="0" applyNumberFormat="1" applyFont="1" applyBorder="1" applyAlignment="1">
      <alignment horizontal="right"/>
    </xf>
    <xf numFmtId="49" fontId="3" fillId="0" borderId="21" xfId="0" applyNumberFormat="1" applyFont="1" applyBorder="1"/>
    <xf numFmtId="49" fontId="10" fillId="27" borderId="11" xfId="0" applyNumberFormat="1" applyFont="1" applyFill="1" applyBorder="1"/>
    <xf numFmtId="0" fontId="10" fillId="0" borderId="11" xfId="0" applyFont="1" applyBorder="1" applyAlignment="1">
      <alignment horizontal="left"/>
    </xf>
    <xf numFmtId="2" fontId="39" fillId="0" borderId="13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2" fontId="23" fillId="0" borderId="13" xfId="0" applyNumberFormat="1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49" fontId="10" fillId="0" borderId="23" xfId="0" applyNumberFormat="1" applyFont="1" applyBorder="1"/>
    <xf numFmtId="2" fontId="36" fillId="0" borderId="58" xfId="0" applyNumberFormat="1" applyFont="1" applyBorder="1" applyAlignment="1">
      <alignment horizontal="right"/>
    </xf>
    <xf numFmtId="2" fontId="4" fillId="0" borderId="58" xfId="0" applyNumberFormat="1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24" fillId="0" borderId="32" xfId="0" applyFont="1" applyBorder="1"/>
    <xf numFmtId="0" fontId="2" fillId="2" borderId="50" xfId="0" applyFont="1" applyFill="1" applyBorder="1" applyAlignment="1">
      <alignment horizontal="right"/>
    </xf>
    <xf numFmtId="49" fontId="10" fillId="0" borderId="16" xfId="0" applyNumberFormat="1" applyFont="1" applyBorder="1"/>
    <xf numFmtId="49" fontId="3" fillId="0" borderId="32" xfId="0" applyNumberFormat="1" applyFont="1" applyBorder="1"/>
    <xf numFmtId="0" fontId="1" fillId="0" borderId="58" xfId="0" applyFont="1" applyBorder="1" applyAlignment="1">
      <alignment horizontal="left"/>
    </xf>
    <xf numFmtId="0" fontId="2" fillId="2" borderId="49" xfId="0" applyFont="1" applyFill="1" applyBorder="1" applyAlignment="1">
      <alignment horizontal="right"/>
    </xf>
    <xf numFmtId="0" fontId="10" fillId="0" borderId="16" xfId="0" applyFont="1" applyBorder="1" applyAlignment="1">
      <alignment horizontal="left"/>
    </xf>
    <xf numFmtId="0" fontId="47" fillId="2" borderId="47" xfId="0" applyFont="1" applyFill="1" applyBorder="1" applyAlignment="1">
      <alignment horizontal="center"/>
    </xf>
    <xf numFmtId="49" fontId="10" fillId="33" borderId="16" xfId="0" applyNumberFormat="1" applyFont="1" applyFill="1" applyBorder="1"/>
    <xf numFmtId="2" fontId="36" fillId="5" borderId="35" xfId="0" applyNumberFormat="1" applyFont="1" applyFill="1" applyBorder="1" applyAlignment="1">
      <alignment horizontal="right"/>
    </xf>
    <xf numFmtId="2" fontId="4" fillId="5" borderId="35" xfId="0" applyNumberFormat="1" applyFont="1" applyFill="1" applyBorder="1" applyAlignment="1">
      <alignment horizontal="right"/>
    </xf>
    <xf numFmtId="0" fontId="1" fillId="0" borderId="51" xfId="0" applyFont="1" applyBorder="1" applyAlignment="1">
      <alignment horizontal="left"/>
    </xf>
    <xf numFmtId="0" fontId="1" fillId="0" borderId="52" xfId="0" applyFont="1" applyBorder="1"/>
    <xf numFmtId="0" fontId="1" fillId="0" borderId="53" xfId="0" applyFont="1" applyBorder="1" applyAlignment="1">
      <alignment horizontal="left"/>
    </xf>
    <xf numFmtId="0" fontId="41" fillId="2" borderId="47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right"/>
    </xf>
    <xf numFmtId="2" fontId="15" fillId="5" borderId="13" xfId="0" applyNumberFormat="1" applyFont="1" applyFill="1" applyBorder="1" applyAlignment="1">
      <alignment horizontal="right"/>
    </xf>
    <xf numFmtId="2" fontId="42" fillId="0" borderId="13" xfId="0" applyNumberFormat="1" applyFont="1" applyBorder="1" applyAlignment="1">
      <alignment horizontal="right"/>
    </xf>
    <xf numFmtId="0" fontId="43" fillId="0" borderId="13" xfId="0" applyFont="1" applyBorder="1" applyAlignment="1">
      <alignment horizontal="left"/>
    </xf>
    <xf numFmtId="2" fontId="15" fillId="0" borderId="13" xfId="0" applyNumberFormat="1" applyFont="1" applyBorder="1" applyAlignment="1">
      <alignment horizontal="right"/>
    </xf>
    <xf numFmtId="2" fontId="44" fillId="0" borderId="13" xfId="0" applyNumberFormat="1" applyFont="1" applyBorder="1" applyAlignment="1">
      <alignment horizontal="right"/>
    </xf>
    <xf numFmtId="0" fontId="3" fillId="27" borderId="11" xfId="0" applyFont="1" applyFill="1" applyBorder="1" applyAlignment="1">
      <alignment horizontal="left"/>
    </xf>
    <xf numFmtId="2" fontId="10" fillId="0" borderId="13" xfId="0" applyNumberFormat="1" applyFont="1" applyBorder="1" applyAlignment="1">
      <alignment horizontal="right"/>
    </xf>
    <xf numFmtId="0" fontId="45" fillId="0" borderId="1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42" xfId="0" applyFont="1" applyBorder="1" applyAlignment="1">
      <alignment horizontal="center"/>
    </xf>
    <xf numFmtId="0" fontId="2" fillId="0" borderId="42" xfId="0" applyFont="1" applyBorder="1" applyAlignment="1">
      <alignment horizontal="right"/>
    </xf>
    <xf numFmtId="49" fontId="3" fillId="0" borderId="42" xfId="0" applyNumberFormat="1" applyFont="1" applyBorder="1"/>
    <xf numFmtId="2" fontId="36" fillId="0" borderId="42" xfId="0" applyNumberFormat="1" applyFont="1" applyBorder="1" applyAlignment="1">
      <alignment horizontal="right"/>
    </xf>
    <xf numFmtId="2" fontId="23" fillId="0" borderId="42" xfId="0" applyNumberFormat="1" applyFont="1" applyBorder="1" applyAlignment="1">
      <alignment horizontal="right"/>
    </xf>
    <xf numFmtId="2" fontId="11" fillId="0" borderId="13" xfId="0" applyNumberFormat="1" applyFont="1" applyBorder="1" applyAlignment="1">
      <alignment horizontal="right"/>
    </xf>
    <xf numFmtId="0" fontId="2" fillId="5" borderId="14" xfId="0" applyFont="1" applyFill="1" applyBorder="1" applyAlignment="1">
      <alignment horizontal="left"/>
    </xf>
    <xf numFmtId="4" fontId="7" fillId="0" borderId="3" xfId="0" applyNumberFormat="1" applyFont="1" applyBorder="1" applyAlignment="1">
      <alignment horizontal="center"/>
    </xf>
    <xf numFmtId="2" fontId="4" fillId="0" borderId="52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2" fillId="3" borderId="54" xfId="0" applyFont="1" applyFill="1" applyBorder="1"/>
    <xf numFmtId="49" fontId="9" fillId="0" borderId="11" xfId="0" applyNumberFormat="1" applyFont="1" applyBorder="1"/>
    <xf numFmtId="4" fontId="7" fillId="0" borderId="13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0" fontId="3" fillId="0" borderId="32" xfId="0" applyFont="1" applyBorder="1" applyAlignment="1">
      <alignment horizontal="right"/>
    </xf>
    <xf numFmtId="0" fontId="3" fillId="4" borderId="14" xfId="0" applyFont="1" applyFill="1" applyBorder="1" applyAlignment="1">
      <alignment horizontal="center"/>
    </xf>
    <xf numFmtId="49" fontId="21" fillId="0" borderId="11" xfId="0" applyNumberFormat="1" applyFont="1" applyBorder="1"/>
    <xf numFmtId="2" fontId="20" fillId="0" borderId="13" xfId="0" applyNumberFormat="1" applyFont="1" applyBorder="1" applyAlignment="1">
      <alignment horizontal="right"/>
    </xf>
    <xf numFmtId="0" fontId="2" fillId="3" borderId="46" xfId="0" applyFont="1" applyFill="1" applyBorder="1"/>
    <xf numFmtId="0" fontId="2" fillId="2" borderId="47" xfId="0" applyFont="1" applyFill="1" applyBorder="1" applyAlignment="1">
      <alignment horizontal="right"/>
    </xf>
    <xf numFmtId="0" fontId="24" fillId="7" borderId="46" xfId="0" applyFont="1" applyFill="1" applyBorder="1"/>
    <xf numFmtId="0" fontId="3" fillId="7" borderId="14" xfId="0" applyFont="1" applyFill="1" applyBorder="1" applyAlignment="1">
      <alignment horizontal="center"/>
    </xf>
    <xf numFmtId="0" fontId="2" fillId="4" borderId="34" xfId="0" applyFont="1" applyFill="1" applyBorder="1"/>
    <xf numFmtId="0" fontId="3" fillId="5" borderId="14" xfId="0" applyFont="1" applyFill="1" applyBorder="1" applyAlignment="1">
      <alignment horizontal="center"/>
    </xf>
    <xf numFmtId="2" fontId="25" fillId="0" borderId="13" xfId="0" applyNumberFormat="1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49" fontId="10" fillId="0" borderId="21" xfId="0" applyNumberFormat="1" applyFont="1" applyBorder="1"/>
    <xf numFmtId="2" fontId="11" fillId="0" borderId="21" xfId="0" applyNumberFormat="1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49" fontId="9" fillId="0" borderId="23" xfId="0" applyNumberFormat="1" applyFont="1" applyBorder="1"/>
    <xf numFmtId="0" fontId="1" fillId="0" borderId="43" xfId="0" applyFont="1" applyBorder="1" applyAlignment="1">
      <alignment horizontal="left"/>
    </xf>
    <xf numFmtId="0" fontId="2" fillId="4" borderId="42" xfId="0" applyFont="1" applyFill="1" applyBorder="1" applyAlignment="1">
      <alignment horizontal="right"/>
    </xf>
    <xf numFmtId="2" fontId="4" fillId="4" borderId="41" xfId="0" applyNumberFormat="1" applyFont="1" applyFill="1" applyBorder="1" applyAlignment="1">
      <alignment horizontal="right"/>
    </xf>
    <xf numFmtId="0" fontId="2" fillId="4" borderId="41" xfId="0" applyFont="1" applyFill="1" applyBorder="1"/>
    <xf numFmtId="0" fontId="2" fillId="0" borderId="4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1" fontId="4" fillId="0" borderId="13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3" borderId="43" xfId="0" applyFont="1" applyFill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2" fillId="4" borderId="46" xfId="0" applyFont="1" applyFill="1" applyBorder="1"/>
    <xf numFmtId="0" fontId="1" fillId="4" borderId="43" xfId="0" applyFont="1" applyFill="1" applyBorder="1" applyAlignment="1">
      <alignment horizontal="left"/>
    </xf>
    <xf numFmtId="0" fontId="2" fillId="4" borderId="43" xfId="0" applyFont="1" applyFill="1" applyBorder="1" applyAlignment="1">
      <alignment horizontal="left"/>
    </xf>
    <xf numFmtId="0" fontId="13" fillId="5" borderId="37" xfId="0" applyFont="1" applyFill="1" applyBorder="1" applyAlignment="1">
      <alignment horizontal="center"/>
    </xf>
    <xf numFmtId="0" fontId="13" fillId="5" borderId="3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49" fontId="9" fillId="8" borderId="36" xfId="0" applyNumberFormat="1" applyFont="1" applyFill="1" applyBorder="1"/>
    <xf numFmtId="0" fontId="2" fillId="0" borderId="12" xfId="0" applyFont="1" applyBorder="1"/>
    <xf numFmtId="0" fontId="3" fillId="9" borderId="45" xfId="0" applyFont="1" applyFill="1" applyBorder="1" applyAlignment="1">
      <alignment horizontal="center"/>
    </xf>
    <xf numFmtId="0" fontId="10" fillId="9" borderId="47" xfId="0" applyFont="1" applyFill="1" applyBorder="1" applyAlignment="1">
      <alignment horizontal="right"/>
    </xf>
    <xf numFmtId="2" fontId="14" fillId="9" borderId="35" xfId="0" applyNumberFormat="1" applyFont="1" applyFill="1" applyBorder="1" applyAlignment="1">
      <alignment horizontal="right"/>
    </xf>
    <xf numFmtId="0" fontId="3" fillId="9" borderId="14" xfId="0" applyFont="1" applyFill="1" applyBorder="1" applyAlignment="1">
      <alignment horizontal="center"/>
    </xf>
    <xf numFmtId="2" fontId="4" fillId="0" borderId="21" xfId="0" applyNumberFormat="1" applyFont="1" applyBorder="1"/>
    <xf numFmtId="2" fontId="2" fillId="0" borderId="41" xfId="0" applyNumberFormat="1" applyFont="1" applyBorder="1" applyAlignment="1">
      <alignment horizontal="center"/>
    </xf>
    <xf numFmtId="0" fontId="2" fillId="3" borderId="38" xfId="0" applyFont="1" applyFill="1" applyBorder="1"/>
    <xf numFmtId="0" fontId="2" fillId="3" borderId="34" xfId="0" applyFont="1" applyFill="1" applyBorder="1"/>
    <xf numFmtId="2" fontId="13" fillId="0" borderId="13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3" fillId="0" borderId="53" xfId="0" applyFont="1" applyBorder="1" applyAlignment="1">
      <alignment horizontal="center"/>
    </xf>
    <xf numFmtId="0" fontId="2" fillId="2" borderId="6" xfId="0" applyFont="1" applyFill="1" applyBorder="1" applyAlignment="1">
      <alignment horizontal="right"/>
    </xf>
    <xf numFmtId="49" fontId="30" fillId="0" borderId="51" xfId="0" applyNumberFormat="1" applyFont="1" applyBorder="1" applyAlignment="1">
      <alignment horizontal="center"/>
    </xf>
    <xf numFmtId="49" fontId="10" fillId="0" borderId="52" xfId="0" applyNumberFormat="1" applyFont="1" applyBorder="1" applyAlignment="1">
      <alignment horizontal="center"/>
    </xf>
    <xf numFmtId="2" fontId="31" fillId="0" borderId="52" xfId="0" applyNumberFormat="1" applyFont="1" applyBorder="1" applyAlignment="1">
      <alignment horizontal="center"/>
    </xf>
    <xf numFmtId="0" fontId="2" fillId="10" borderId="35" xfId="0" applyFont="1" applyFill="1" applyBorder="1"/>
    <xf numFmtId="0" fontId="2" fillId="0" borderId="58" xfId="0" applyFont="1" applyBorder="1"/>
    <xf numFmtId="0" fontId="1" fillId="0" borderId="23" xfId="0" applyFont="1" applyBorder="1"/>
    <xf numFmtId="0" fontId="3" fillId="0" borderId="58" xfId="0" applyFont="1" applyBorder="1" applyAlignment="1">
      <alignment horizontal="center"/>
    </xf>
    <xf numFmtId="0" fontId="2" fillId="2" borderId="49" xfId="0" applyFont="1" applyFill="1" applyBorder="1"/>
    <xf numFmtId="0" fontId="3" fillId="0" borderId="16" xfId="0" applyFont="1" applyBorder="1"/>
    <xf numFmtId="0" fontId="2" fillId="2" borderId="50" xfId="0" applyFont="1" applyFill="1" applyBorder="1"/>
    <xf numFmtId="49" fontId="9" fillId="0" borderId="16" xfId="0" applyNumberFormat="1" applyFont="1" applyBorder="1"/>
    <xf numFmtId="0" fontId="1" fillId="0" borderId="32" xfId="0" applyFont="1" applyBorder="1" applyAlignment="1">
      <alignment horizontal="right"/>
    </xf>
    <xf numFmtId="49" fontId="10" fillId="0" borderId="32" xfId="0" applyNumberFormat="1" applyFont="1" applyBorder="1"/>
    <xf numFmtId="2" fontId="11" fillId="0" borderId="32" xfId="0" applyNumberFormat="1" applyFont="1" applyBorder="1" applyAlignment="1">
      <alignment horizontal="right"/>
    </xf>
    <xf numFmtId="0" fontId="3" fillId="0" borderId="23" xfId="0" applyFont="1" applyBorder="1"/>
    <xf numFmtId="49" fontId="9" fillId="8" borderId="38" xfId="0" applyNumberFormat="1" applyFont="1" applyFill="1" applyBorder="1"/>
    <xf numFmtId="49" fontId="9" fillId="12" borderId="38" xfId="0" applyNumberFormat="1" applyFont="1" applyFill="1" applyBorder="1"/>
    <xf numFmtId="0" fontId="3" fillId="0" borderId="21" xfId="0" applyFont="1" applyBorder="1" applyAlignment="1">
      <alignment horizontal="center"/>
    </xf>
    <xf numFmtId="0" fontId="2" fillId="0" borderId="43" xfId="0" applyFont="1" applyBorder="1"/>
    <xf numFmtId="2" fontId="11" fillId="0" borderId="5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2" fillId="0" borderId="13" xfId="0" applyNumberFormat="1" applyFont="1" applyBorder="1"/>
    <xf numFmtId="49" fontId="2" fillId="0" borderId="13" xfId="0" applyNumberFormat="1" applyFont="1" applyBorder="1" applyAlignment="1">
      <alignment horizontal="center"/>
    </xf>
    <xf numFmtId="17" fontId="3" fillId="0" borderId="13" xfId="0" applyNumberFormat="1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3" fillId="4" borderId="43" xfId="0" applyFont="1" applyFill="1" applyBorder="1" applyAlignment="1">
      <alignment horizontal="left"/>
    </xf>
    <xf numFmtId="0" fontId="10" fillId="0" borderId="11" xfId="0" applyFont="1" applyBorder="1"/>
    <xf numFmtId="0" fontId="3" fillId="0" borderId="11" xfId="0" applyFont="1" applyBorder="1"/>
    <xf numFmtId="49" fontId="13" fillId="0" borderId="21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2" fillId="4" borderId="35" xfId="0" applyFont="1" applyFill="1" applyBorder="1"/>
    <xf numFmtId="0" fontId="2" fillId="4" borderId="42" xfId="0" applyFont="1" applyFill="1" applyBorder="1"/>
    <xf numFmtId="0" fontId="2" fillId="0" borderId="11" xfId="0" applyFont="1" applyBorder="1"/>
    <xf numFmtId="0" fontId="2" fillId="0" borderId="42" xfId="0" applyFont="1" applyBorder="1" applyAlignment="1">
      <alignment horizontal="left"/>
    </xf>
    <xf numFmtId="0" fontId="3" fillId="0" borderId="42" xfId="0" applyFont="1" applyBorder="1" applyAlignment="1">
      <alignment horizontal="center"/>
    </xf>
    <xf numFmtId="0" fontId="13" fillId="0" borderId="42" xfId="0" applyFont="1" applyBorder="1" applyAlignment="1">
      <alignment horizontal="right"/>
    </xf>
    <xf numFmtId="0" fontId="9" fillId="0" borderId="42" xfId="0" applyFont="1" applyBorder="1" applyAlignment="1">
      <alignment horizontal="center"/>
    </xf>
    <xf numFmtId="0" fontId="3" fillId="0" borderId="42" xfId="0" applyFont="1" applyBorder="1" applyAlignment="1">
      <alignment horizontal="right"/>
    </xf>
    <xf numFmtId="0" fontId="10" fillId="0" borderId="42" xfId="0" applyFont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" fillId="4" borderId="43" xfId="0" applyFont="1" applyFill="1" applyBorder="1"/>
    <xf numFmtId="49" fontId="9" fillId="4" borderId="43" xfId="0" applyNumberFormat="1" applyFont="1" applyFill="1" applyBorder="1"/>
    <xf numFmtId="0" fontId="3" fillId="4" borderId="45" xfId="0" applyFont="1" applyFill="1" applyBorder="1" applyAlignment="1">
      <alignment horizontal="center"/>
    </xf>
    <xf numFmtId="2" fontId="14" fillId="4" borderId="35" xfId="0" applyNumberFormat="1" applyFont="1" applyFill="1" applyBorder="1" applyAlignment="1">
      <alignment horizontal="right"/>
    </xf>
    <xf numFmtId="2" fontId="11" fillId="0" borderId="42" xfId="0" applyNumberFormat="1" applyFont="1" applyBorder="1" applyAlignment="1">
      <alignment horizontal="right"/>
    </xf>
    <xf numFmtId="2" fontId="4" fillId="0" borderId="42" xfId="0" applyNumberFormat="1" applyFont="1" applyBorder="1" applyAlignment="1">
      <alignment horizontal="right"/>
    </xf>
    <xf numFmtId="0" fontId="2" fillId="15" borderId="34" xfId="0" applyFont="1" applyFill="1" applyBorder="1"/>
    <xf numFmtId="0" fontId="3" fillId="0" borderId="52" xfId="0" applyFont="1" applyBorder="1" applyAlignment="1">
      <alignment horizontal="center"/>
    </xf>
    <xf numFmtId="49" fontId="9" fillId="0" borderId="51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2" fontId="11" fillId="0" borderId="52" xfId="0" applyNumberFormat="1" applyFont="1" applyBorder="1" applyAlignment="1">
      <alignment horizontal="right"/>
    </xf>
    <xf numFmtId="0" fontId="2" fillId="4" borderId="54" xfId="0" applyFont="1" applyFill="1" applyBorder="1"/>
    <xf numFmtId="49" fontId="9" fillId="4" borderId="36" xfId="0" applyNumberFormat="1" applyFont="1" applyFill="1" applyBorder="1"/>
    <xf numFmtId="0" fontId="2" fillId="4" borderId="47" xfId="0" applyFont="1" applyFill="1" applyBorder="1" applyAlignment="1">
      <alignment horizontal="right"/>
    </xf>
    <xf numFmtId="0" fontId="9" fillId="0" borderId="42" xfId="0" applyFont="1" applyBorder="1" applyAlignment="1">
      <alignment horizontal="left"/>
    </xf>
    <xf numFmtId="0" fontId="1" fillId="0" borderId="42" xfId="0" applyFont="1" applyBorder="1" applyAlignment="1">
      <alignment horizontal="right"/>
    </xf>
    <xf numFmtId="0" fontId="10" fillId="0" borderId="42" xfId="0" applyFont="1" applyBorder="1" applyAlignment="1">
      <alignment horizontal="left"/>
    </xf>
    <xf numFmtId="0" fontId="2" fillId="15" borderId="54" xfId="0" applyFont="1" applyFill="1" applyBorder="1"/>
    <xf numFmtId="0" fontId="2" fillId="15" borderId="46" xfId="0" applyFont="1" applyFill="1" applyBorder="1"/>
    <xf numFmtId="2" fontId="16" fillId="0" borderId="3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49" fontId="1" fillId="0" borderId="23" xfId="0" applyNumberFormat="1" applyFont="1" applyBorder="1" applyAlignment="1">
      <alignment horizontal="right"/>
    </xf>
    <xf numFmtId="2" fontId="16" fillId="0" borderId="21" xfId="0" applyNumberFormat="1" applyFont="1" applyBorder="1" applyAlignment="1">
      <alignment horizontal="right"/>
    </xf>
    <xf numFmtId="49" fontId="15" fillId="5" borderId="9" xfId="0" applyNumberFormat="1" applyFont="1" applyFill="1" applyBorder="1"/>
    <xf numFmtId="0" fontId="17" fillId="0" borderId="11" xfId="0" applyFont="1" applyBorder="1"/>
    <xf numFmtId="0" fontId="10" fillId="5" borderId="14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1" fontId="2" fillId="0" borderId="52" xfId="0" applyNumberFormat="1" applyFont="1" applyBorder="1" applyAlignment="1">
      <alignment horizontal="center"/>
    </xf>
    <xf numFmtId="49" fontId="33" fillId="0" borderId="52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21" borderId="47" xfId="0" applyFont="1" applyFill="1" applyBorder="1" applyAlignment="1">
      <alignment horizontal="center"/>
    </xf>
    <xf numFmtId="0" fontId="2" fillId="21" borderId="50" xfId="0" applyFont="1" applyFill="1" applyBorder="1" applyAlignment="1">
      <alignment horizontal="right"/>
    </xf>
    <xf numFmtId="0" fontId="2" fillId="21" borderId="47" xfId="0" applyFont="1" applyFill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49" fontId="3" fillId="5" borderId="42" xfId="0" applyNumberFormat="1" applyFont="1" applyFill="1" applyBorder="1"/>
    <xf numFmtId="1" fontId="1" fillId="5" borderId="42" xfId="0" applyNumberFormat="1" applyFont="1" applyFill="1" applyBorder="1"/>
    <xf numFmtId="49" fontId="10" fillId="5" borderId="42" xfId="0" applyNumberFormat="1" applyFont="1" applyFill="1" applyBorder="1"/>
    <xf numFmtId="2" fontId="36" fillId="5" borderId="42" xfId="0" applyNumberFormat="1" applyFont="1" applyFill="1" applyBorder="1" applyAlignment="1">
      <alignment horizontal="right"/>
    </xf>
    <xf numFmtId="49" fontId="3" fillId="0" borderId="16" xfId="0" applyNumberFormat="1" applyFont="1" applyBorder="1"/>
    <xf numFmtId="1" fontId="1" fillId="0" borderId="32" xfId="0" applyNumberFormat="1" applyFont="1" applyBorder="1"/>
    <xf numFmtId="49" fontId="15" fillId="12" borderId="9" xfId="0" applyNumberFormat="1" applyFont="1" applyFill="1" applyBorder="1"/>
    <xf numFmtId="2" fontId="4" fillId="12" borderId="41" xfId="0" applyNumberFormat="1" applyFont="1" applyFill="1" applyBorder="1" applyAlignment="1">
      <alignment horizontal="right"/>
    </xf>
    <xf numFmtId="0" fontId="1" fillId="8" borderId="47" xfId="0" applyFont="1" applyFill="1" applyBorder="1" applyAlignment="1">
      <alignment horizontal="center"/>
    </xf>
    <xf numFmtId="49" fontId="15" fillId="8" borderId="9" xfId="0" applyNumberFormat="1" applyFont="1" applyFill="1" applyBorder="1"/>
    <xf numFmtId="0" fontId="1" fillId="8" borderId="35" xfId="0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1" fontId="1" fillId="0" borderId="52" xfId="0" applyNumberFormat="1" applyFont="1" applyBorder="1" applyAlignment="1">
      <alignment horizontal="center"/>
    </xf>
    <xf numFmtId="0" fontId="1" fillId="22" borderId="14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20" borderId="14" xfId="0" applyFont="1" applyFill="1" applyBorder="1" applyAlignment="1">
      <alignment horizontal="center"/>
    </xf>
    <xf numFmtId="0" fontId="2" fillId="20" borderId="47" xfId="0" applyFont="1" applyFill="1" applyBorder="1" applyAlignment="1">
      <alignment horizontal="center"/>
    </xf>
    <xf numFmtId="1" fontId="1" fillId="0" borderId="21" xfId="0" applyNumberFormat="1" applyFont="1" applyBorder="1"/>
    <xf numFmtId="2" fontId="36" fillId="0" borderId="21" xfId="0" applyNumberFormat="1" applyFont="1" applyBorder="1" applyAlignment="1">
      <alignment horizontal="right"/>
    </xf>
    <xf numFmtId="2" fontId="36" fillId="0" borderId="52" xfId="0" applyNumberFormat="1" applyFont="1" applyBorder="1" applyAlignment="1">
      <alignment horizontal="right"/>
    </xf>
    <xf numFmtId="49" fontId="15" fillId="5" borderId="32" xfId="0" applyNumberFormat="1" applyFont="1" applyFill="1" applyBorder="1"/>
    <xf numFmtId="0" fontId="2" fillId="5" borderId="14" xfId="0" applyFont="1" applyFill="1" applyBorder="1" applyAlignment="1">
      <alignment horizontal="center"/>
    </xf>
    <xf numFmtId="2" fontId="4" fillId="16" borderId="41" xfId="0" applyNumberFormat="1" applyFont="1" applyFill="1" applyBorder="1" applyAlignment="1">
      <alignment horizontal="right"/>
    </xf>
    <xf numFmtId="14" fontId="2" fillId="0" borderId="17" xfId="0" applyNumberFormat="1" applyFont="1" applyBorder="1"/>
    <xf numFmtId="0" fontId="12" fillId="0" borderId="13" xfId="0" applyFont="1" applyBorder="1" applyAlignment="1">
      <alignment horizontal="left"/>
    </xf>
    <xf numFmtId="49" fontId="19" fillId="0" borderId="11" xfId="0" applyNumberFormat="1" applyFont="1" applyBorder="1"/>
    <xf numFmtId="0" fontId="1" fillId="0" borderId="51" xfId="0" applyFont="1" applyBorder="1"/>
    <xf numFmtId="17" fontId="3" fillId="0" borderId="53" xfId="0" applyNumberFormat="1" applyFont="1" applyBorder="1" applyAlignment="1">
      <alignment horizontal="center"/>
    </xf>
    <xf numFmtId="49" fontId="19" fillId="0" borderId="51" xfId="0" applyNumberFormat="1" applyFont="1" applyBorder="1"/>
    <xf numFmtId="0" fontId="18" fillId="0" borderId="52" xfId="0" applyFont="1" applyBorder="1"/>
    <xf numFmtId="49" fontId="19" fillId="0" borderId="52" xfId="0" applyNumberFormat="1" applyFont="1" applyBorder="1"/>
    <xf numFmtId="2" fontId="20" fillId="0" borderId="53" xfId="0" applyNumberFormat="1" applyFont="1" applyBorder="1" applyAlignment="1">
      <alignment horizontal="right"/>
    </xf>
    <xf numFmtId="2" fontId="18" fillId="0" borderId="52" xfId="0" applyNumberFormat="1" applyFont="1" applyBorder="1"/>
    <xf numFmtId="2" fontId="36" fillId="0" borderId="32" xfId="0" applyNumberFormat="1" applyFont="1" applyBorder="1"/>
    <xf numFmtId="0" fontId="3" fillId="0" borderId="58" xfId="0" applyFont="1" applyBorder="1" applyAlignment="1">
      <alignment horizontal="left"/>
    </xf>
    <xf numFmtId="49" fontId="3" fillId="0" borderId="23" xfId="0" applyNumberFormat="1" applyFont="1" applyBorder="1"/>
    <xf numFmtId="4" fontId="7" fillId="0" borderId="12" xfId="0" applyNumberFormat="1" applyFont="1" applyBorder="1" applyAlignment="1">
      <alignment horizontal="center"/>
    </xf>
    <xf numFmtId="4" fontId="7" fillId="0" borderId="42" xfId="0" applyNumberFormat="1" applyFont="1" applyBorder="1" applyAlignment="1">
      <alignment horizontal="center"/>
    </xf>
    <xf numFmtId="1" fontId="54" fillId="0" borderId="13" xfId="0" applyNumberFormat="1" applyFont="1" applyBorder="1" applyAlignment="1">
      <alignment horizontal="right"/>
    </xf>
    <xf numFmtId="49" fontId="3" fillId="30" borderId="11" xfId="0" applyNumberFormat="1" applyFont="1" applyFill="1" applyBorder="1"/>
    <xf numFmtId="2" fontId="54" fillId="0" borderId="13" xfId="0" applyNumberFormat="1" applyFont="1" applyBorder="1" applyAlignment="1">
      <alignment horizontal="right"/>
    </xf>
    <xf numFmtId="0" fontId="2" fillId="10" borderId="54" xfId="0" applyFont="1" applyFill="1" applyBorder="1"/>
    <xf numFmtId="0" fontId="2" fillId="10" borderId="36" xfId="0" applyFont="1" applyFill="1" applyBorder="1"/>
    <xf numFmtId="0" fontId="1" fillId="0" borderId="12" xfId="0" applyFont="1" applyBorder="1" applyAlignment="1">
      <alignment horizontal="center"/>
    </xf>
    <xf numFmtId="0" fontId="2" fillId="11" borderId="54" xfId="0" applyFont="1" applyFill="1" applyBorder="1"/>
    <xf numFmtId="0" fontId="2" fillId="11" borderId="36" xfId="0" applyFont="1" applyFill="1" applyBorder="1"/>
    <xf numFmtId="2" fontId="2" fillId="0" borderId="25" xfId="0" applyNumberFormat="1" applyFont="1" applyBorder="1" applyAlignment="1">
      <alignment horizontal="center"/>
    </xf>
    <xf numFmtId="2" fontId="2" fillId="0" borderId="53" xfId="0" applyNumberFormat="1" applyFont="1" applyBorder="1" applyAlignment="1">
      <alignment horizontal="center"/>
    </xf>
    <xf numFmtId="2" fontId="2" fillId="4" borderId="41" xfId="0" applyNumberFormat="1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left"/>
    </xf>
    <xf numFmtId="2" fontId="3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0" fontId="2" fillId="3" borderId="36" xfId="0" applyFont="1" applyFill="1" applyBorder="1"/>
    <xf numFmtId="0" fontId="47" fillId="5" borderId="14" xfId="0" applyFont="1" applyFill="1" applyBorder="1" applyAlignment="1">
      <alignment horizontal="left"/>
    </xf>
    <xf numFmtId="0" fontId="2" fillId="2" borderId="61" xfId="0" applyFont="1" applyFill="1" applyBorder="1" applyAlignment="1">
      <alignment horizontal="center"/>
    </xf>
    <xf numFmtId="0" fontId="24" fillId="4" borderId="46" xfId="0" applyFont="1" applyFill="1" applyBorder="1"/>
    <xf numFmtId="0" fontId="3" fillId="4" borderId="35" xfId="0" applyFont="1" applyFill="1" applyBorder="1" applyAlignment="1">
      <alignment horizontal="center"/>
    </xf>
    <xf numFmtId="49" fontId="9" fillId="4" borderId="38" xfId="0" applyNumberFormat="1" applyFont="1" applyFill="1" applyBorder="1"/>
    <xf numFmtId="0" fontId="10" fillId="0" borderId="13" xfId="0" applyFont="1" applyBorder="1" applyAlignment="1">
      <alignment horizontal="center"/>
    </xf>
    <xf numFmtId="0" fontId="1" fillId="27" borderId="11" xfId="0" applyFont="1" applyFill="1" applyBorder="1"/>
    <xf numFmtId="2" fontId="25" fillId="9" borderId="13" xfId="0" applyNumberFormat="1" applyFont="1" applyFill="1" applyBorder="1" applyAlignment="1">
      <alignment horizontal="right"/>
    </xf>
    <xf numFmtId="0" fontId="2" fillId="26" borderId="11" xfId="0" applyFont="1" applyFill="1" applyBorder="1"/>
    <xf numFmtId="49" fontId="10" fillId="34" borderId="11" xfId="0" applyNumberFormat="1" applyFont="1" applyFill="1" applyBorder="1"/>
    <xf numFmtId="49" fontId="10" fillId="35" borderId="11" xfId="0" applyNumberFormat="1" applyFont="1" applyFill="1" applyBorder="1"/>
    <xf numFmtId="49" fontId="3" fillId="34" borderId="11" xfId="0" applyNumberFormat="1" applyFont="1" applyFill="1" applyBorder="1"/>
    <xf numFmtId="0" fontId="33" fillId="5" borderId="14" xfId="0" applyFont="1" applyFill="1" applyBorder="1" applyAlignment="1">
      <alignment horizontal="left"/>
    </xf>
    <xf numFmtId="49" fontId="3" fillId="35" borderId="11" xfId="0" applyNumberFormat="1" applyFont="1" applyFill="1" applyBorder="1"/>
    <xf numFmtId="49" fontId="3" fillId="36" borderId="11" xfId="0" applyNumberFormat="1" applyFont="1" applyFill="1" applyBorder="1"/>
    <xf numFmtId="0" fontId="56" fillId="27" borderId="11" xfId="0" applyFont="1" applyFill="1" applyBorder="1" applyAlignment="1">
      <alignment horizontal="left"/>
    </xf>
    <xf numFmtId="2" fontId="51" fillId="0" borderId="25" xfId="0" applyNumberFormat="1" applyFont="1" applyBorder="1" applyAlignment="1">
      <alignment horizontal="center"/>
    </xf>
    <xf numFmtId="2" fontId="51" fillId="0" borderId="53" xfId="0" applyNumberFormat="1" applyFont="1" applyBorder="1" applyAlignment="1">
      <alignment horizontal="center"/>
    </xf>
    <xf numFmtId="2" fontId="51" fillId="5" borderId="13" xfId="0" applyNumberFormat="1" applyFont="1" applyFill="1" applyBorder="1" applyAlignment="1">
      <alignment horizontal="right"/>
    </xf>
    <xf numFmtId="2" fontId="51" fillId="0" borderId="13" xfId="0" applyNumberFormat="1" applyFont="1" applyBorder="1" applyAlignment="1">
      <alignment horizontal="right"/>
    </xf>
    <xf numFmtId="2" fontId="1" fillId="5" borderId="9" xfId="0" applyNumberFormat="1" applyFont="1" applyFill="1" applyBorder="1"/>
    <xf numFmtId="2" fontId="10" fillId="5" borderId="13" xfId="0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49" fontId="57" fillId="0" borderId="9" xfId="0" applyNumberFormat="1" applyFont="1" applyBorder="1"/>
    <xf numFmtId="0" fontId="1" fillId="37" borderId="11" xfId="0" applyFont="1" applyFill="1" applyBorder="1"/>
    <xf numFmtId="0" fontId="1" fillId="37" borderId="32" xfId="0" applyFont="1" applyFill="1" applyBorder="1" applyAlignment="1">
      <alignment horizontal="center"/>
    </xf>
    <xf numFmtId="0" fontId="1" fillId="37" borderId="45" xfId="0" applyFont="1" applyFill="1" applyBorder="1" applyAlignment="1">
      <alignment horizontal="left"/>
    </xf>
    <xf numFmtId="0" fontId="2" fillId="37" borderId="12" xfId="0" applyFont="1" applyFill="1" applyBorder="1" applyAlignment="1">
      <alignment horizontal="right"/>
    </xf>
    <xf numFmtId="0" fontId="2" fillId="37" borderId="8" xfId="0" applyFont="1" applyFill="1" applyBorder="1" applyAlignment="1">
      <alignment horizontal="center"/>
    </xf>
    <xf numFmtId="49" fontId="10" fillId="37" borderId="11" xfId="0" applyNumberFormat="1" applyFont="1" applyFill="1" applyBorder="1"/>
    <xf numFmtId="0" fontId="1" fillId="37" borderId="9" xfId="0" applyFont="1" applyFill="1" applyBorder="1"/>
    <xf numFmtId="49" fontId="15" fillId="37" borderId="9" xfId="0" applyNumberFormat="1" applyFont="1" applyFill="1" applyBorder="1"/>
    <xf numFmtId="2" fontId="36" fillId="37" borderId="13" xfId="0" applyNumberFormat="1" applyFont="1" applyFill="1" applyBorder="1" applyAlignment="1">
      <alignment horizontal="right"/>
    </xf>
    <xf numFmtId="2" fontId="25" fillId="37" borderId="13" xfId="0" applyNumberFormat="1" applyFont="1" applyFill="1" applyBorder="1" applyAlignment="1">
      <alignment horizontal="right"/>
    </xf>
    <xf numFmtId="0" fontId="1" fillId="37" borderId="9" xfId="0" applyFont="1" applyFill="1" applyBorder="1" applyAlignment="1">
      <alignment horizontal="center"/>
    </xf>
    <xf numFmtId="0" fontId="1" fillId="37" borderId="8" xfId="0" applyFont="1" applyFill="1" applyBorder="1" applyAlignment="1">
      <alignment horizontal="left"/>
    </xf>
    <xf numFmtId="0" fontId="20" fillId="37" borderId="8" xfId="0" applyFont="1" applyFill="1" applyBorder="1" applyAlignment="1">
      <alignment horizontal="center"/>
    </xf>
    <xf numFmtId="0" fontId="15" fillId="37" borderId="9" xfId="0" applyFont="1" applyFill="1" applyBorder="1"/>
    <xf numFmtId="2" fontId="4" fillId="37" borderId="13" xfId="0" applyNumberFormat="1" applyFont="1" applyFill="1" applyBorder="1" applyAlignment="1">
      <alignment horizontal="right"/>
    </xf>
    <xf numFmtId="49" fontId="3" fillId="37" borderId="9" xfId="0" applyNumberFormat="1" applyFont="1" applyFill="1" applyBorder="1"/>
    <xf numFmtId="49" fontId="10" fillId="38" borderId="11" xfId="0" applyNumberFormat="1" applyFont="1" applyFill="1" applyBorder="1"/>
    <xf numFmtId="0" fontId="3" fillId="0" borderId="32" xfId="0" applyFont="1" applyBorder="1"/>
    <xf numFmtId="0" fontId="1" fillId="2" borderId="10" xfId="0" applyFont="1" applyFill="1" applyBorder="1" applyAlignment="1">
      <alignment horizontal="right"/>
    </xf>
    <xf numFmtId="0" fontId="10" fillId="2" borderId="10" xfId="0" applyFont="1" applyFill="1" applyBorder="1" applyAlignment="1">
      <alignment horizontal="right"/>
    </xf>
    <xf numFmtId="0" fontId="39" fillId="0" borderId="13" xfId="0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0" fontId="12" fillId="0" borderId="32" xfId="0" applyFont="1" applyBorder="1"/>
    <xf numFmtId="2" fontId="58" fillId="0" borderId="13" xfId="0" applyNumberFormat="1" applyFont="1" applyBorder="1" applyAlignment="1">
      <alignment horizontal="right"/>
    </xf>
    <xf numFmtId="49" fontId="10" fillId="34" borderId="9" xfId="0" applyNumberFormat="1" applyFont="1" applyFill="1" applyBorder="1"/>
    <xf numFmtId="0" fontId="35" fillId="0" borderId="9" xfId="0" applyFont="1" applyBorder="1"/>
    <xf numFmtId="0" fontId="1" fillId="39" borderId="11" xfId="0" applyFont="1" applyFill="1" applyBorder="1"/>
    <xf numFmtId="0" fontId="12" fillId="5" borderId="9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left"/>
    </xf>
    <xf numFmtId="2" fontId="1" fillId="5" borderId="13" xfId="0" applyNumberFormat="1" applyFont="1" applyFill="1" applyBorder="1" applyAlignment="1">
      <alignment horizontal="center"/>
    </xf>
    <xf numFmtId="49" fontId="10" fillId="28" borderId="11" xfId="0" applyNumberFormat="1" applyFont="1" applyFill="1" applyBorder="1"/>
    <xf numFmtId="164" fontId="12" fillId="34" borderId="9" xfId="0" applyNumberFormat="1" applyFont="1" applyFill="1" applyBorder="1"/>
    <xf numFmtId="14" fontId="10" fillId="28" borderId="9" xfId="0" applyNumberFormat="1" applyFont="1" applyFill="1" applyBorder="1"/>
    <xf numFmtId="0" fontId="60" fillId="2" borderId="12" xfId="1" applyFont="1" applyFill="1" applyBorder="1"/>
    <xf numFmtId="0" fontId="1" fillId="0" borderId="39" xfId="0" applyFont="1" applyBorder="1"/>
    <xf numFmtId="0" fontId="13" fillId="5" borderId="21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left"/>
    </xf>
    <xf numFmtId="0" fontId="6" fillId="2" borderId="42" xfId="0" applyFont="1" applyFill="1" applyBorder="1"/>
    <xf numFmtId="0" fontId="6" fillId="2" borderId="26" xfId="0" applyFont="1" applyFill="1" applyBorder="1" applyAlignment="1">
      <alignment horizontal="center"/>
    </xf>
    <xf numFmtId="49" fontId="3" fillId="35" borderId="43" xfId="0" applyNumberFormat="1" applyFont="1" applyFill="1" applyBorder="1"/>
    <xf numFmtId="0" fontId="1" fillId="5" borderId="21" xfId="0" applyFont="1" applyFill="1" applyBorder="1"/>
    <xf numFmtId="49" fontId="2" fillId="5" borderId="21" xfId="0" applyNumberFormat="1" applyFont="1" applyFill="1" applyBorder="1"/>
    <xf numFmtId="2" fontId="36" fillId="5" borderId="21" xfId="0" applyNumberFormat="1" applyFont="1" applyFill="1" applyBorder="1"/>
    <xf numFmtId="2" fontId="4" fillId="5" borderId="41" xfId="0" applyNumberFormat="1" applyFont="1" applyFill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45" xfId="0" applyFont="1" applyBorder="1" applyAlignment="1">
      <alignment horizontal="left"/>
    </xf>
    <xf numFmtId="49" fontId="2" fillId="0" borderId="32" xfId="0" applyNumberFormat="1" applyFont="1" applyBorder="1"/>
    <xf numFmtId="2" fontId="4" fillId="0" borderId="35" xfId="0" applyNumberFormat="1" applyFont="1" applyBorder="1" applyAlignment="1">
      <alignment horizontal="center"/>
    </xf>
    <xf numFmtId="0" fontId="1" fillId="0" borderId="62" xfId="0" applyFont="1" applyBorder="1"/>
    <xf numFmtId="0" fontId="13" fillId="0" borderId="63" xfId="0" applyFont="1" applyBorder="1" applyAlignment="1">
      <alignment horizontal="center"/>
    </xf>
    <xf numFmtId="0" fontId="13" fillId="0" borderId="64" xfId="0" applyFont="1" applyBorder="1" applyAlignment="1">
      <alignment horizontal="left"/>
    </xf>
    <xf numFmtId="0" fontId="2" fillId="2" borderId="65" xfId="0" applyFont="1" applyFill="1" applyBorder="1"/>
    <xf numFmtId="0" fontId="2" fillId="2" borderId="66" xfId="0" applyFont="1" applyFill="1" applyBorder="1" applyAlignment="1">
      <alignment horizontal="center"/>
    </xf>
    <xf numFmtId="49" fontId="10" fillId="34" borderId="67" xfId="0" applyNumberFormat="1" applyFont="1" applyFill="1" applyBorder="1"/>
    <xf numFmtId="0" fontId="1" fillId="0" borderId="63" xfId="0" applyFont="1" applyBorder="1"/>
    <xf numFmtId="49" fontId="2" fillId="5" borderId="63" xfId="0" applyNumberFormat="1" applyFont="1" applyFill="1" applyBorder="1"/>
    <xf numFmtId="2" fontId="36" fillId="0" borderId="63" xfId="0" applyNumberFormat="1" applyFont="1" applyBorder="1"/>
    <xf numFmtId="2" fontId="4" fillId="0" borderId="68" xfId="0" applyNumberFormat="1" applyFont="1" applyBorder="1" applyAlignment="1">
      <alignment horizontal="center"/>
    </xf>
    <xf numFmtId="0" fontId="1" fillId="0" borderId="69" xfId="0" applyFont="1" applyBorder="1"/>
    <xf numFmtId="0" fontId="13" fillId="0" borderId="70" xfId="0" applyFont="1" applyBorder="1" applyAlignment="1">
      <alignment horizontal="center"/>
    </xf>
    <xf numFmtId="0" fontId="13" fillId="0" borderId="71" xfId="0" applyFont="1" applyBorder="1" applyAlignment="1">
      <alignment horizontal="left"/>
    </xf>
    <xf numFmtId="0" fontId="2" fillId="2" borderId="72" xfId="0" applyFont="1" applyFill="1" applyBorder="1"/>
    <xf numFmtId="0" fontId="2" fillId="2" borderId="73" xfId="0" applyFont="1" applyFill="1" applyBorder="1" applyAlignment="1">
      <alignment horizontal="center"/>
    </xf>
    <xf numFmtId="49" fontId="10" fillId="34" borderId="74" xfId="0" applyNumberFormat="1" applyFont="1" applyFill="1" applyBorder="1"/>
    <xf numFmtId="0" fontId="1" fillId="0" borderId="70" xfId="0" applyFont="1" applyBorder="1"/>
    <xf numFmtId="49" fontId="2" fillId="5" borderId="70" xfId="0" applyNumberFormat="1" applyFont="1" applyFill="1" applyBorder="1"/>
    <xf numFmtId="2" fontId="36" fillId="0" borderId="70" xfId="0" applyNumberFormat="1" applyFont="1" applyBorder="1"/>
    <xf numFmtId="2" fontId="4" fillId="0" borderId="75" xfId="0" applyNumberFormat="1" applyFont="1" applyBorder="1" applyAlignment="1">
      <alignment horizontal="center"/>
    </xf>
    <xf numFmtId="1" fontId="1" fillId="4" borderId="13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3" borderId="17" xfId="0" applyFont="1" applyFill="1" applyBorder="1"/>
    <xf numFmtId="0" fontId="2" fillId="0" borderId="3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3" xfId="0" applyFont="1" applyBorder="1" applyAlignment="1">
      <alignment horizontal="center"/>
    </xf>
    <xf numFmtId="0" fontId="2" fillId="10" borderId="54" xfId="0" applyFont="1" applyFill="1" applyBorder="1" applyAlignment="1">
      <alignment horizontal="left"/>
    </xf>
    <xf numFmtId="0" fontId="2" fillId="4" borderId="54" xfId="0" applyFont="1" applyFill="1" applyBorder="1" applyAlignment="1">
      <alignment horizontal="left"/>
    </xf>
    <xf numFmtId="0" fontId="2" fillId="3" borderId="54" xfId="0" applyFont="1" applyFill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49" fontId="2" fillId="0" borderId="41" xfId="0" applyNumberFormat="1" applyFont="1" applyBorder="1" applyAlignment="1">
      <alignment horizontal="center"/>
    </xf>
    <xf numFmtId="0" fontId="2" fillId="10" borderId="13" xfId="0" applyFont="1" applyFill="1" applyBorder="1" applyAlignment="1">
      <alignment horizontal="left"/>
    </xf>
    <xf numFmtId="0" fontId="2" fillId="0" borderId="34" xfId="0" applyFont="1" applyBorder="1" applyAlignment="1">
      <alignment horizontal="center"/>
    </xf>
    <xf numFmtId="0" fontId="0" fillId="0" borderId="0" xfId="0" applyAlignment="1"/>
    <xf numFmtId="0" fontId="8" fillId="0" borderId="1" xfId="0" applyFont="1" applyBorder="1" applyAlignment="1"/>
    <xf numFmtId="0" fontId="8" fillId="0" borderId="36" xfId="0" applyFont="1" applyBorder="1" applyAlignment="1"/>
    <xf numFmtId="0" fontId="8" fillId="0" borderId="43" xfId="0" applyFont="1" applyBorder="1" applyAlignment="1"/>
    <xf numFmtId="0" fontId="2" fillId="3" borderId="17" xfId="0" applyFont="1" applyFill="1" applyBorder="1" applyAlignment="1"/>
    <xf numFmtId="0" fontId="8" fillId="0" borderId="11" xfId="0" applyFont="1" applyBorder="1" applyAlignment="1"/>
    <xf numFmtId="0" fontId="8" fillId="0" borderId="42" xfId="0" applyFont="1" applyBorder="1" applyAlignment="1"/>
    <xf numFmtId="0" fontId="8" fillId="0" borderId="12" xfId="0" applyFont="1" applyBorder="1" applyAlignment="1"/>
    <xf numFmtId="0" fontId="8" fillId="0" borderId="4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34</xdr:row>
      <xdr:rowOff>0</xdr:rowOff>
    </xdr:from>
    <xdr:ext cx="104775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5298375" y="3579975"/>
          <a:ext cx="952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36</xdr:row>
      <xdr:rowOff>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34</xdr:row>
      <xdr:rowOff>0</xdr:rowOff>
    </xdr:from>
    <xdr:ext cx="10477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298375" y="3660938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37</xdr:row>
      <xdr:rowOff>19050</xdr:rowOff>
    </xdr:from>
    <xdr:ext cx="104775" cy="419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98375" y="3575213"/>
          <a:ext cx="9525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64</xdr:row>
      <xdr:rowOff>19050</xdr:rowOff>
    </xdr:from>
    <xdr:ext cx="104775" cy="2381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236</xdr:row>
      <xdr:rowOff>19050</xdr:rowOff>
    </xdr:from>
    <xdr:ext cx="104775" cy="2381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239</xdr:row>
      <xdr:rowOff>19050</xdr:rowOff>
    </xdr:from>
    <xdr:ext cx="104775" cy="2381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56</xdr:row>
      <xdr:rowOff>19050</xdr:rowOff>
    </xdr:from>
    <xdr:ext cx="104775" cy="2381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52</xdr:row>
      <xdr:rowOff>19050</xdr:rowOff>
    </xdr:from>
    <xdr:ext cx="104775" cy="2381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54</xdr:row>
      <xdr:rowOff>19050</xdr:rowOff>
    </xdr:from>
    <xdr:ext cx="104775" cy="2381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229</xdr:row>
      <xdr:rowOff>19050</xdr:rowOff>
    </xdr:from>
    <xdr:ext cx="104775" cy="2381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232</xdr:row>
      <xdr:rowOff>19050</xdr:rowOff>
    </xdr:from>
    <xdr:ext cx="104775" cy="238125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81</xdr:row>
      <xdr:rowOff>19050</xdr:rowOff>
    </xdr:from>
    <xdr:ext cx="104775" cy="23812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83</xdr:row>
      <xdr:rowOff>19050</xdr:rowOff>
    </xdr:from>
    <xdr:ext cx="104775" cy="238125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333375</xdr:colOff>
      <xdr:row>85</xdr:row>
      <xdr:rowOff>419100</xdr:rowOff>
    </xdr:from>
    <xdr:ext cx="104775" cy="25717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77</xdr:row>
      <xdr:rowOff>19050</xdr:rowOff>
    </xdr:from>
    <xdr:ext cx="104775" cy="238125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79</xdr:row>
      <xdr:rowOff>19050</xdr:rowOff>
    </xdr:from>
    <xdr:ext cx="104775" cy="238125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77</xdr:row>
      <xdr:rowOff>19050</xdr:rowOff>
    </xdr:from>
    <xdr:ext cx="104775" cy="238125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79</xdr:row>
      <xdr:rowOff>19050</xdr:rowOff>
    </xdr:from>
    <xdr:ext cx="104775" cy="238125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78</xdr:row>
      <xdr:rowOff>19050</xdr:rowOff>
    </xdr:from>
    <xdr:ext cx="104775" cy="238125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80</xdr:row>
      <xdr:rowOff>19050</xdr:rowOff>
    </xdr:from>
    <xdr:ext cx="104775" cy="238125"/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76</xdr:row>
      <xdr:rowOff>19050</xdr:rowOff>
    </xdr:from>
    <xdr:ext cx="104775" cy="238125"/>
    <xdr:sp macro="" textlink="">
      <xdr:nvSpPr>
        <xdr:cNvPr id="27" name="Shap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76</xdr:row>
      <xdr:rowOff>19050</xdr:rowOff>
    </xdr:from>
    <xdr:ext cx="104775" cy="238125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</xdr:row>
      <xdr:rowOff>19050</xdr:rowOff>
    </xdr:from>
    <xdr:ext cx="104775" cy="238125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15</xdr:row>
      <xdr:rowOff>19050</xdr:rowOff>
    </xdr:from>
    <xdr:ext cx="104775" cy="238125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</xdr:row>
      <xdr:rowOff>19050</xdr:rowOff>
    </xdr:from>
    <xdr:ext cx="104775" cy="238125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9</xdr:row>
      <xdr:rowOff>19050</xdr:rowOff>
    </xdr:from>
    <xdr:ext cx="104775" cy="238125"/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</xdr:row>
      <xdr:rowOff>19050</xdr:rowOff>
    </xdr:from>
    <xdr:ext cx="104775" cy="238125"/>
    <xdr:sp macro="" textlink="">
      <xdr:nvSpPr>
        <xdr:cNvPr id="33" name="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9</xdr:row>
      <xdr:rowOff>19050</xdr:rowOff>
    </xdr:from>
    <xdr:ext cx="104775" cy="238125"/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</xdr:row>
      <xdr:rowOff>19050</xdr:rowOff>
    </xdr:from>
    <xdr:ext cx="104775" cy="238125"/>
    <xdr:sp macro="" textlink="">
      <xdr:nvSpPr>
        <xdr:cNvPr id="35" name="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10</xdr:row>
      <xdr:rowOff>19050</xdr:rowOff>
    </xdr:from>
    <xdr:ext cx="104775" cy="238125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</xdr:row>
      <xdr:rowOff>19050</xdr:rowOff>
    </xdr:from>
    <xdr:ext cx="104775" cy="238125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</xdr:row>
      <xdr:rowOff>19050</xdr:rowOff>
    </xdr:from>
    <xdr:ext cx="104775" cy="238125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</xdr:row>
      <xdr:rowOff>19050</xdr:rowOff>
    </xdr:from>
    <xdr:ext cx="104775" cy="238125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125</xdr:row>
      <xdr:rowOff>19050</xdr:rowOff>
    </xdr:from>
    <xdr:ext cx="104775" cy="238125"/>
    <xdr:sp macro="" textlink="">
      <xdr:nvSpPr>
        <xdr:cNvPr id="40" name="Shap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127</xdr:row>
      <xdr:rowOff>19050</xdr:rowOff>
    </xdr:from>
    <xdr:ext cx="104775" cy="238125"/>
    <xdr:sp macro="" textlink="">
      <xdr:nvSpPr>
        <xdr:cNvPr id="41" name="Shap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16</xdr:row>
      <xdr:rowOff>19050</xdr:rowOff>
    </xdr:from>
    <xdr:ext cx="104775" cy="238125"/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81</xdr:row>
      <xdr:rowOff>19050</xdr:rowOff>
    </xdr:from>
    <xdr:ext cx="104775" cy="238125"/>
    <xdr:sp macro="" textlink="">
      <xdr:nvSpPr>
        <xdr:cNvPr id="43" name="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83</xdr:row>
      <xdr:rowOff>19050</xdr:rowOff>
    </xdr:from>
    <xdr:ext cx="104775" cy="238125"/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238125</xdr:colOff>
      <xdr:row>85</xdr:row>
      <xdr:rowOff>95250</xdr:rowOff>
    </xdr:from>
    <xdr:ext cx="104775" cy="238125"/>
    <xdr:sp macro="" textlink="">
      <xdr:nvSpPr>
        <xdr:cNvPr id="45" name="Shap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77</xdr:row>
      <xdr:rowOff>19050</xdr:rowOff>
    </xdr:from>
    <xdr:ext cx="104775" cy="238125"/>
    <xdr:sp macro="" textlink="">
      <xdr:nvSpPr>
        <xdr:cNvPr id="46" name="Shap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79</xdr:row>
      <xdr:rowOff>19050</xdr:rowOff>
    </xdr:from>
    <xdr:ext cx="104775" cy="238125"/>
    <xdr:sp macro="" textlink="">
      <xdr:nvSpPr>
        <xdr:cNvPr id="47" name="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77</xdr:row>
      <xdr:rowOff>19050</xdr:rowOff>
    </xdr:from>
    <xdr:ext cx="104775" cy="238125"/>
    <xdr:sp macro="" textlink="">
      <xdr:nvSpPr>
        <xdr:cNvPr id="48" name="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79</xdr:row>
      <xdr:rowOff>19050</xdr:rowOff>
    </xdr:from>
    <xdr:ext cx="104775" cy="238125"/>
    <xdr:sp macro="" textlink="">
      <xdr:nvSpPr>
        <xdr:cNvPr id="49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78</xdr:row>
      <xdr:rowOff>19050</xdr:rowOff>
    </xdr:from>
    <xdr:ext cx="104775" cy="238125"/>
    <xdr:sp macro="" textlink="">
      <xdr:nvSpPr>
        <xdr:cNvPr id="50" name="Shap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80</xdr:row>
      <xdr:rowOff>19050</xdr:rowOff>
    </xdr:from>
    <xdr:ext cx="104775" cy="238125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76</xdr:row>
      <xdr:rowOff>19050</xdr:rowOff>
    </xdr:from>
    <xdr:ext cx="104775" cy="238125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76</xdr:row>
      <xdr:rowOff>19050</xdr:rowOff>
    </xdr:from>
    <xdr:ext cx="104775" cy="238125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114</xdr:row>
      <xdr:rowOff>19050</xdr:rowOff>
    </xdr:from>
    <xdr:ext cx="104775" cy="238125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112</xdr:row>
      <xdr:rowOff>19050</xdr:rowOff>
    </xdr:from>
    <xdr:ext cx="104775" cy="238125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116</xdr:row>
      <xdr:rowOff>19050</xdr:rowOff>
    </xdr:from>
    <xdr:ext cx="104775" cy="238125"/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118</xdr:row>
      <xdr:rowOff>19050</xdr:rowOff>
    </xdr:from>
    <xdr:ext cx="104775" cy="238125"/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116</xdr:row>
      <xdr:rowOff>19050</xdr:rowOff>
    </xdr:from>
    <xdr:ext cx="104775" cy="238125"/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118</xdr:row>
      <xdr:rowOff>19050</xdr:rowOff>
    </xdr:from>
    <xdr:ext cx="104775" cy="238125"/>
    <xdr:sp macro="" textlink="">
      <xdr:nvSpPr>
        <xdr:cNvPr id="59" name="Shape 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102</xdr:row>
      <xdr:rowOff>19050</xdr:rowOff>
    </xdr:from>
    <xdr:ext cx="104775" cy="238125"/>
    <xdr:sp macro="" textlink="">
      <xdr:nvSpPr>
        <xdr:cNvPr id="60" name="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100</xdr:row>
      <xdr:rowOff>19050</xdr:rowOff>
    </xdr:from>
    <xdr:ext cx="104775" cy="238125"/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113</xdr:row>
      <xdr:rowOff>19050</xdr:rowOff>
    </xdr:from>
    <xdr:ext cx="104775" cy="238125"/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115</xdr:row>
      <xdr:rowOff>19050</xdr:rowOff>
    </xdr:from>
    <xdr:ext cx="104775" cy="238125"/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113</xdr:row>
      <xdr:rowOff>19050</xdr:rowOff>
    </xdr:from>
    <xdr:ext cx="104775" cy="238125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115</xdr:row>
      <xdr:rowOff>19050</xdr:rowOff>
    </xdr:from>
    <xdr:ext cx="104775" cy="238125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238125</xdr:colOff>
      <xdr:row>86</xdr:row>
      <xdr:rowOff>95250</xdr:rowOff>
    </xdr:from>
    <xdr:ext cx="104775" cy="238125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31</xdr:row>
      <xdr:rowOff>19050</xdr:rowOff>
    </xdr:from>
    <xdr:ext cx="104775" cy="238125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33</xdr:row>
      <xdr:rowOff>19050</xdr:rowOff>
    </xdr:from>
    <xdr:ext cx="104775" cy="238125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33</xdr:row>
      <xdr:rowOff>19050</xdr:rowOff>
    </xdr:from>
    <xdr:ext cx="104775" cy="238125"/>
    <xdr:sp macro="" textlink="">
      <xdr:nvSpPr>
        <xdr:cNvPr id="70" name="Shape 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30</xdr:row>
      <xdr:rowOff>19050</xdr:rowOff>
    </xdr:from>
    <xdr:ext cx="104775" cy="238125"/>
    <xdr:sp macro="" textlink="">
      <xdr:nvSpPr>
        <xdr:cNvPr id="71" name="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32</xdr:row>
      <xdr:rowOff>19050</xdr:rowOff>
    </xdr:from>
    <xdr:ext cx="104775" cy="238125"/>
    <xdr:sp macro="" textlink="">
      <xdr:nvSpPr>
        <xdr:cNvPr id="72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30</xdr:row>
      <xdr:rowOff>19050</xdr:rowOff>
    </xdr:from>
    <xdr:ext cx="104775" cy="238125"/>
    <xdr:sp macro="" textlink="">
      <xdr:nvSpPr>
        <xdr:cNvPr id="73" name="Shape 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32</xdr:row>
      <xdr:rowOff>19050</xdr:rowOff>
    </xdr:from>
    <xdr:ext cx="104775" cy="238125"/>
    <xdr:sp macro="" textlink="">
      <xdr:nvSpPr>
        <xdr:cNvPr id="74" name="Shape 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29</xdr:row>
      <xdr:rowOff>19050</xdr:rowOff>
    </xdr:from>
    <xdr:ext cx="104775" cy="238125"/>
    <xdr:sp macro="" textlink="">
      <xdr:nvSpPr>
        <xdr:cNvPr id="75" name="Shape 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31</xdr:row>
      <xdr:rowOff>19050</xdr:rowOff>
    </xdr:from>
    <xdr:ext cx="104775" cy="238125"/>
    <xdr:sp macro="" textlink="">
      <xdr:nvSpPr>
        <xdr:cNvPr id="76" name="Shape 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31</xdr:row>
      <xdr:rowOff>19050</xdr:rowOff>
    </xdr:from>
    <xdr:ext cx="104775" cy="238125"/>
    <xdr:sp macro="" textlink="">
      <xdr:nvSpPr>
        <xdr:cNvPr id="77" name="Shape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28</xdr:row>
      <xdr:rowOff>19050</xdr:rowOff>
    </xdr:from>
    <xdr:ext cx="104775" cy="238125"/>
    <xdr:sp macro="" textlink="">
      <xdr:nvSpPr>
        <xdr:cNvPr id="78" name="Shape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30</xdr:row>
      <xdr:rowOff>19050</xdr:rowOff>
    </xdr:from>
    <xdr:ext cx="104775" cy="238125"/>
    <xdr:sp macro="" textlink="">
      <xdr:nvSpPr>
        <xdr:cNvPr id="79" name="Shape 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28</xdr:row>
      <xdr:rowOff>19050</xdr:rowOff>
    </xdr:from>
    <xdr:ext cx="104775" cy="238125"/>
    <xdr:sp macro="" textlink="">
      <xdr:nvSpPr>
        <xdr:cNvPr id="80" name="Shape 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30</xdr:row>
      <xdr:rowOff>19050</xdr:rowOff>
    </xdr:from>
    <xdr:ext cx="104775" cy="238125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33</xdr:row>
      <xdr:rowOff>19050</xdr:rowOff>
    </xdr:from>
    <xdr:ext cx="104775" cy="238125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33</xdr:row>
      <xdr:rowOff>19050</xdr:rowOff>
    </xdr:from>
    <xdr:ext cx="104775" cy="238125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85" name="Shape 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56</xdr:row>
      <xdr:rowOff>19050</xdr:rowOff>
    </xdr:from>
    <xdr:ext cx="104775" cy="238125"/>
    <xdr:sp macro="" textlink="">
      <xdr:nvSpPr>
        <xdr:cNvPr id="86" name="Shape 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87" name="Shape 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90" name="Shape 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63</xdr:row>
      <xdr:rowOff>19050</xdr:rowOff>
    </xdr:from>
    <xdr:ext cx="104775" cy="238125"/>
    <xdr:sp macro="" textlink="">
      <xdr:nvSpPr>
        <xdr:cNvPr id="91" name="Shape 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92" name="Shape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93" name="Shape 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94" name="Shape 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56</xdr:row>
      <xdr:rowOff>19050</xdr:rowOff>
    </xdr:from>
    <xdr:ext cx="104775" cy="238125"/>
    <xdr:sp macro="" textlink="">
      <xdr:nvSpPr>
        <xdr:cNvPr id="95" name="Shape 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54</xdr:row>
      <xdr:rowOff>19050</xdr:rowOff>
    </xdr:from>
    <xdr:ext cx="104775" cy="238125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56</xdr:row>
      <xdr:rowOff>19050</xdr:rowOff>
    </xdr:from>
    <xdr:ext cx="104775" cy="238125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00" name="Shape 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101" name="Shape 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102" name="Shape 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53</xdr:row>
      <xdr:rowOff>19050</xdr:rowOff>
    </xdr:from>
    <xdr:ext cx="104775" cy="238125"/>
    <xdr:sp macro="" textlink="">
      <xdr:nvSpPr>
        <xdr:cNvPr id="103" name="Shape 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53</xdr:row>
      <xdr:rowOff>19050</xdr:rowOff>
    </xdr:from>
    <xdr:ext cx="104775" cy="238125"/>
    <xdr:sp macro="" textlink="">
      <xdr:nvSpPr>
        <xdr:cNvPr id="105" name="Shape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55</xdr:row>
      <xdr:rowOff>19050</xdr:rowOff>
    </xdr:from>
    <xdr:ext cx="104775" cy="238125"/>
    <xdr:sp macro="" textlink="">
      <xdr:nvSpPr>
        <xdr:cNvPr id="106" name="Shape 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54</xdr:row>
      <xdr:rowOff>19050</xdr:rowOff>
    </xdr:from>
    <xdr:ext cx="104775" cy="238125"/>
    <xdr:sp macro="" textlink="">
      <xdr:nvSpPr>
        <xdr:cNvPr id="107" name="Shape 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56</xdr:row>
      <xdr:rowOff>19050</xdr:rowOff>
    </xdr:from>
    <xdr:ext cx="104775" cy="238125"/>
    <xdr:sp macro="" textlink="">
      <xdr:nvSpPr>
        <xdr:cNvPr id="108" name="Shape 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58</xdr:row>
      <xdr:rowOff>19050</xdr:rowOff>
    </xdr:from>
    <xdr:ext cx="104775" cy="238125"/>
    <xdr:sp macro="" textlink="">
      <xdr:nvSpPr>
        <xdr:cNvPr id="109" name="Shape 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63</xdr:row>
      <xdr:rowOff>19050</xdr:rowOff>
    </xdr:from>
    <xdr:ext cx="104775" cy="238125"/>
    <xdr:sp macro="" textlink="">
      <xdr:nvSpPr>
        <xdr:cNvPr id="114" name="Shape 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65</xdr:row>
      <xdr:rowOff>19050</xdr:rowOff>
    </xdr:from>
    <xdr:ext cx="104775" cy="238125"/>
    <xdr:sp macro="" textlink="">
      <xdr:nvSpPr>
        <xdr:cNvPr id="115" name="Shap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17" name="Shape 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18" name="Shape 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120" name="Shape 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121" name="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22" name="Shape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23" name="Shape 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63</xdr:row>
      <xdr:rowOff>19050</xdr:rowOff>
    </xdr:from>
    <xdr:ext cx="104775" cy="238125"/>
    <xdr:sp macro="" textlink="">
      <xdr:nvSpPr>
        <xdr:cNvPr id="124" name="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64</xdr:row>
      <xdr:rowOff>19050</xdr:rowOff>
    </xdr:from>
    <xdr:ext cx="104775" cy="238125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63</xdr:row>
      <xdr:rowOff>19050</xdr:rowOff>
    </xdr:from>
    <xdr:ext cx="104775" cy="238125"/>
    <xdr:sp macro="" textlink="">
      <xdr:nvSpPr>
        <xdr:cNvPr id="129" name="Shape 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31" name="Shape 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132" name="Shape 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59</xdr:row>
      <xdr:rowOff>19050</xdr:rowOff>
    </xdr:from>
    <xdr:ext cx="104775" cy="238125"/>
    <xdr:sp macro="" textlink="">
      <xdr:nvSpPr>
        <xdr:cNvPr id="133" name="Shape 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61</xdr:row>
      <xdr:rowOff>19050</xdr:rowOff>
    </xdr:from>
    <xdr:ext cx="104775" cy="238125"/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60</xdr:row>
      <xdr:rowOff>19050</xdr:rowOff>
    </xdr:from>
    <xdr:ext cx="104775" cy="238125"/>
    <xdr:sp macro="" textlink="">
      <xdr:nvSpPr>
        <xdr:cNvPr id="135" name="Shape 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62</xdr:row>
      <xdr:rowOff>19050</xdr:rowOff>
    </xdr:from>
    <xdr:ext cx="104775" cy="238125"/>
    <xdr:sp macro="" textlink="">
      <xdr:nvSpPr>
        <xdr:cNvPr id="136" name="Shape 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36</xdr:row>
      <xdr:rowOff>0</xdr:rowOff>
    </xdr:from>
    <xdr:ext cx="114300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93613" y="3656175"/>
          <a:ext cx="1047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127</xdr:row>
      <xdr:rowOff>19050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129</xdr:row>
      <xdr:rowOff>19050</xdr:rowOff>
    </xdr:from>
    <xdr:ext cx="104775" cy="2381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102</xdr:row>
      <xdr:rowOff>19050</xdr:rowOff>
    </xdr:from>
    <xdr:ext cx="104775" cy="2381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100</xdr:row>
      <xdr:rowOff>19050</xdr:rowOff>
    </xdr:from>
    <xdr:ext cx="104775" cy="2381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127</xdr:row>
      <xdr:rowOff>19050</xdr:rowOff>
    </xdr:from>
    <xdr:ext cx="104775" cy="2381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129</xdr:row>
      <xdr:rowOff>19050</xdr:rowOff>
    </xdr:from>
    <xdr:ext cx="104775" cy="2381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191</xdr:row>
      <xdr:rowOff>19050</xdr:rowOff>
    </xdr:from>
    <xdr:ext cx="104775" cy="2381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193</xdr:row>
      <xdr:rowOff>19050</xdr:rowOff>
    </xdr:from>
    <xdr:ext cx="104775" cy="2381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195</xdr:row>
      <xdr:rowOff>19050</xdr:rowOff>
    </xdr:from>
    <xdr:ext cx="104775" cy="2381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187</xdr:row>
      <xdr:rowOff>19050</xdr:rowOff>
    </xdr:from>
    <xdr:ext cx="104775" cy="2381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189</xdr:row>
      <xdr:rowOff>19050</xdr:rowOff>
    </xdr:from>
    <xdr:ext cx="104775" cy="2381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187</xdr:row>
      <xdr:rowOff>19050</xdr:rowOff>
    </xdr:from>
    <xdr:ext cx="104775" cy="2381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189</xdr:row>
      <xdr:rowOff>19050</xdr:rowOff>
    </xdr:from>
    <xdr:ext cx="104775" cy="2381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188</xdr:row>
      <xdr:rowOff>19050</xdr:rowOff>
    </xdr:from>
    <xdr:ext cx="104775" cy="2381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190</xdr:row>
      <xdr:rowOff>19050</xdr:rowOff>
    </xdr:from>
    <xdr:ext cx="104775" cy="238125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192</xdr:row>
      <xdr:rowOff>19050</xdr:rowOff>
    </xdr:from>
    <xdr:ext cx="104775" cy="23812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186</xdr:row>
      <xdr:rowOff>19050</xdr:rowOff>
    </xdr:from>
    <xdr:ext cx="104775" cy="238125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186</xdr:row>
      <xdr:rowOff>19050</xdr:rowOff>
    </xdr:from>
    <xdr:ext cx="104775" cy="238125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74</xdr:row>
      <xdr:rowOff>0</xdr:rowOff>
    </xdr:from>
    <xdr:ext cx="104775" cy="257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39</xdr:row>
      <xdr:rowOff>19050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36</xdr:row>
      <xdr:rowOff>0</xdr:rowOff>
    </xdr:from>
    <xdr:ext cx="104775" cy="2381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72</xdr:row>
      <xdr:rowOff>0</xdr:rowOff>
    </xdr:from>
    <xdr:ext cx="104775" cy="2381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75</xdr:row>
      <xdr:rowOff>19050</xdr:rowOff>
    </xdr:from>
    <xdr:ext cx="104775" cy="2381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34</xdr:row>
      <xdr:rowOff>0</xdr:rowOff>
    </xdr:from>
    <xdr:ext cx="104775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298375" y="3579975"/>
          <a:ext cx="952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38</xdr:row>
      <xdr:rowOff>19050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40</xdr:row>
      <xdr:rowOff>19050</xdr:rowOff>
    </xdr:from>
    <xdr:ext cx="104775" cy="2381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200025</xdr:colOff>
      <xdr:row>36</xdr:row>
      <xdr:rowOff>0</xdr:rowOff>
    </xdr:from>
    <xdr:ext cx="114300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5293613" y="3656175"/>
          <a:ext cx="1047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36</xdr:row>
      <xdr:rowOff>0</xdr:rowOff>
    </xdr:from>
    <xdr:ext cx="123825" cy="4476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5288850" y="3556163"/>
          <a:ext cx="11430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17</xdr:row>
      <xdr:rowOff>19050</xdr:rowOff>
    </xdr:from>
    <xdr:ext cx="1047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19</xdr:row>
      <xdr:rowOff>19050</xdr:rowOff>
    </xdr:from>
    <xdr:ext cx="104775" cy="2381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32</xdr:row>
      <xdr:rowOff>19050</xdr:rowOff>
    </xdr:from>
    <xdr:ext cx="104775" cy="2381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34</xdr:row>
      <xdr:rowOff>19050</xdr:rowOff>
    </xdr:from>
    <xdr:ext cx="104775" cy="2381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6</xdr:row>
      <xdr:rowOff>19050</xdr:rowOff>
    </xdr:from>
    <xdr:ext cx="104775" cy="2381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209550</xdr:colOff>
      <xdr:row>8</xdr:row>
      <xdr:rowOff>19050</xdr:rowOff>
    </xdr:from>
    <xdr:ext cx="104775" cy="2381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5298375" y="3665700"/>
          <a:ext cx="95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322@26.81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about:bla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21" Type="http://schemas.openxmlformats.org/officeDocument/2006/relationships/drawing" Target="../drawings/drawing6.xml"/><Relationship Id="rId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1" Type="http://schemas.openxmlformats.org/officeDocument/2006/relationships/hyperlink" Target="mailto:-127.88f7@262.52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&#3648;&#3626;&#3657;&#3609;30@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abSelected="1" workbookViewId="0">
      <selection activeCell="I3" sqref="I3"/>
    </sheetView>
  </sheetViews>
  <sheetFormatPr defaultColWidth="14.42578125" defaultRowHeight="15" customHeight="1"/>
  <cols>
    <col min="1" max="1" width="2.140625" customWidth="1"/>
    <col min="2" max="2" width="34.140625" customWidth="1"/>
    <col min="3" max="3" width="12.140625" customWidth="1"/>
    <col min="4" max="4" width="11" customWidth="1"/>
    <col min="5" max="5" width="9.85546875" customWidth="1"/>
    <col min="6" max="6" width="11.42578125" customWidth="1"/>
    <col min="7" max="7" width="10.5703125" customWidth="1"/>
    <col min="8" max="8" width="11.5703125" customWidth="1"/>
    <col min="9" max="9" width="20" customWidth="1"/>
    <col min="10" max="10" width="11.85546875" customWidth="1"/>
    <col min="11" max="11" width="9.85546875" customWidth="1"/>
    <col min="12" max="16" width="12.140625" customWidth="1"/>
    <col min="17" max="26" width="8" customWidth="1"/>
  </cols>
  <sheetData>
    <row r="1" spans="1:26" ht="30.75" customHeight="1">
      <c r="A1" s="1"/>
      <c r="B1" s="2"/>
      <c r="C1" s="250"/>
      <c r="D1" s="314"/>
      <c r="E1" s="4"/>
      <c r="F1" s="5"/>
      <c r="G1" s="6"/>
      <c r="H1" s="1"/>
      <c r="I1" s="7"/>
      <c r="J1" s="729"/>
      <c r="K1" s="26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314"/>
      <c r="E2" s="4"/>
      <c r="F2" s="5"/>
      <c r="G2" s="6"/>
      <c r="H2" s="1"/>
      <c r="I2" s="13"/>
      <c r="J2" s="729"/>
      <c r="K2" s="26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1</v>
      </c>
      <c r="B3" s="1387"/>
      <c r="C3" s="247"/>
      <c r="D3" s="314"/>
      <c r="E3" s="4"/>
      <c r="F3" s="5"/>
      <c r="G3" s="6"/>
      <c r="H3" s="1"/>
      <c r="I3" s="13"/>
      <c r="J3" s="729"/>
      <c r="K3" s="26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2"/>
      <c r="C4" s="250"/>
      <c r="D4" s="314"/>
      <c r="E4" s="4"/>
      <c r="F4" s="5"/>
      <c r="G4" s="6"/>
      <c r="H4" s="1"/>
      <c r="I4" s="7"/>
      <c r="J4" s="729"/>
      <c r="K4" s="26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258" t="s">
        <v>3</v>
      </c>
      <c r="D5" s="918" t="s">
        <v>4</v>
      </c>
      <c r="E5" s="17" t="s">
        <v>5</v>
      </c>
      <c r="F5" s="919" t="s">
        <v>5</v>
      </c>
      <c r="G5" s="571" t="s">
        <v>6</v>
      </c>
      <c r="H5" s="16" t="s">
        <v>7</v>
      </c>
      <c r="I5" s="20" t="s">
        <v>8</v>
      </c>
      <c r="J5" s="730" t="s">
        <v>9</v>
      </c>
      <c r="K5" s="1291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3"/>
      <c r="D6" s="924" t="s">
        <v>10</v>
      </c>
      <c r="E6" s="24" t="s">
        <v>11</v>
      </c>
      <c r="F6" s="925" t="s">
        <v>12</v>
      </c>
      <c r="G6" s="926"/>
      <c r="H6" s="927" t="s">
        <v>13</v>
      </c>
      <c r="I6" s="928" t="s">
        <v>14</v>
      </c>
      <c r="J6" s="929" t="s">
        <v>15</v>
      </c>
      <c r="K6" s="1292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379"/>
      <c r="B7" s="1389"/>
      <c r="C7" s="51"/>
      <c r="D7" s="931"/>
      <c r="E7" s="731"/>
      <c r="F7" s="932"/>
      <c r="G7" s="933"/>
      <c r="H7" s="132"/>
      <c r="I7" s="136"/>
      <c r="J7" s="713"/>
      <c r="K7" s="129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34"/>
      <c r="B8" s="1299" t="s">
        <v>17</v>
      </c>
      <c r="C8" s="1300" t="s">
        <v>18</v>
      </c>
      <c r="D8" s="1301" t="s">
        <v>19</v>
      </c>
      <c r="E8" s="1302">
        <v>25</v>
      </c>
      <c r="F8" s="1303"/>
      <c r="G8" s="1304" t="s">
        <v>20</v>
      </c>
      <c r="H8" s="1305">
        <v>582</v>
      </c>
      <c r="I8" s="1306"/>
      <c r="J8" s="1307">
        <v>509</v>
      </c>
      <c r="K8" s="1308" t="s">
        <v>21</v>
      </c>
      <c r="L8" s="1"/>
      <c r="M8" s="1">
        <v>5962</v>
      </c>
      <c r="N8" s="1">
        <v>7.0000000000000007E-2</v>
      </c>
      <c r="O8" s="1">
        <f>M8*N8+5962</f>
        <v>6379.34</v>
      </c>
      <c r="P8" s="1">
        <f>O8/14</f>
        <v>455.66714285714289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34"/>
      <c r="B9" s="1299" t="s">
        <v>22</v>
      </c>
      <c r="C9" s="1309" t="s">
        <v>23</v>
      </c>
      <c r="D9" s="1310" t="s">
        <v>24</v>
      </c>
      <c r="E9" s="1302">
        <v>40</v>
      </c>
      <c r="F9" s="1311"/>
      <c r="G9" s="1315" t="s">
        <v>25</v>
      </c>
      <c r="H9" s="1305">
        <v>408</v>
      </c>
      <c r="I9" s="1312"/>
      <c r="J9" s="1307">
        <v>398.6</v>
      </c>
      <c r="K9" s="1313">
        <v>33.22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34"/>
      <c r="B10" s="1299" t="s">
        <v>22</v>
      </c>
      <c r="C10" s="1309" t="s">
        <v>26</v>
      </c>
      <c r="D10" s="1310" t="s">
        <v>27</v>
      </c>
      <c r="E10" s="1302">
        <v>57</v>
      </c>
      <c r="F10" s="1303"/>
      <c r="G10" s="1304" t="s">
        <v>28</v>
      </c>
      <c r="H10" s="1305"/>
      <c r="I10" s="1314"/>
      <c r="J10" s="1307">
        <v>415.71</v>
      </c>
      <c r="K10" s="1313">
        <v>51.96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34"/>
      <c r="B11" s="1299" t="s">
        <v>22</v>
      </c>
      <c r="C11" s="1309" t="s">
        <v>29</v>
      </c>
      <c r="D11" s="1310" t="s">
        <v>30</v>
      </c>
      <c r="E11" s="1302">
        <v>155</v>
      </c>
      <c r="F11" s="1303"/>
      <c r="G11" s="1315" t="s">
        <v>25</v>
      </c>
      <c r="H11" s="1305">
        <v>530</v>
      </c>
      <c r="I11" s="1314"/>
      <c r="J11" s="1307">
        <v>553.98</v>
      </c>
      <c r="K11" s="1313">
        <v>92.33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34"/>
      <c r="B12" s="935" t="s">
        <v>31</v>
      </c>
      <c r="C12" s="32" t="s">
        <v>26</v>
      </c>
      <c r="D12" s="503" t="s">
        <v>32</v>
      </c>
      <c r="E12" s="474">
        <v>95</v>
      </c>
      <c r="F12" s="135"/>
      <c r="G12" s="1004" t="s">
        <v>33</v>
      </c>
      <c r="H12" s="132"/>
      <c r="I12" s="443"/>
      <c r="J12" s="1013"/>
      <c r="K12" s="1006">
        <v>68.38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34"/>
      <c r="B13" s="935" t="s">
        <v>34</v>
      </c>
      <c r="C13" s="32" t="s">
        <v>26</v>
      </c>
      <c r="D13" s="503" t="s">
        <v>24</v>
      </c>
      <c r="E13" s="474">
        <v>95</v>
      </c>
      <c r="F13" s="135"/>
      <c r="G13" s="1004" t="s">
        <v>35</v>
      </c>
      <c r="H13" s="132">
        <v>1118</v>
      </c>
      <c r="I13" s="443"/>
      <c r="J13" s="1013">
        <v>783.36</v>
      </c>
      <c r="K13" s="1006">
        <v>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34"/>
      <c r="B14" s="935" t="s">
        <v>36</v>
      </c>
      <c r="C14" s="32" t="s">
        <v>37</v>
      </c>
      <c r="D14" s="470" t="s">
        <v>24</v>
      </c>
      <c r="E14" s="474"/>
      <c r="F14" s="135"/>
      <c r="G14" s="475" t="s">
        <v>38</v>
      </c>
      <c r="H14" s="237"/>
      <c r="I14" s="476"/>
      <c r="J14" s="1013"/>
      <c r="K14" s="104" t="s">
        <v>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34"/>
      <c r="B15" s="935" t="s">
        <v>40</v>
      </c>
      <c r="C15" s="32" t="s">
        <v>41</v>
      </c>
      <c r="D15" s="504" t="s">
        <v>24</v>
      </c>
      <c r="E15" s="474">
        <v>95</v>
      </c>
      <c r="F15" s="135"/>
      <c r="G15" s="475" t="s">
        <v>42</v>
      </c>
      <c r="H15" s="237">
        <v>1122</v>
      </c>
      <c r="I15" s="443" t="s">
        <v>43</v>
      </c>
      <c r="J15" s="1013">
        <f>1595.05/2</f>
        <v>797.52499999999998</v>
      </c>
      <c r="K15" s="104">
        <f>J15/12</f>
        <v>66.46041666666666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34"/>
      <c r="B16" s="1026" t="s">
        <v>44</v>
      </c>
      <c r="C16" s="1316" t="s">
        <v>45</v>
      </c>
      <c r="D16" s="470" t="s">
        <v>46</v>
      </c>
      <c r="E16" s="1317" t="s">
        <v>47</v>
      </c>
      <c r="F16" s="1318" t="s">
        <v>48</v>
      </c>
      <c r="G16" s="1323" t="s">
        <v>25</v>
      </c>
      <c r="H16" s="132">
        <v>718</v>
      </c>
      <c r="I16" s="231"/>
      <c r="J16" s="1013">
        <v>555.72</v>
      </c>
      <c r="K16" s="1006">
        <v>92.62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34"/>
      <c r="B17" s="1026" t="s">
        <v>49</v>
      </c>
      <c r="C17" s="1316" t="s">
        <v>45</v>
      </c>
      <c r="D17" s="470" t="s">
        <v>46</v>
      </c>
      <c r="E17" s="1317" t="s">
        <v>47</v>
      </c>
      <c r="F17" s="1318" t="s">
        <v>48</v>
      </c>
      <c r="G17" s="1323" t="s">
        <v>25</v>
      </c>
      <c r="H17" s="132">
        <v>714</v>
      </c>
      <c r="I17" s="231"/>
      <c r="J17" s="1028">
        <v>552.55999999999995</v>
      </c>
      <c r="K17" s="1006">
        <v>92.09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34"/>
      <c r="B18" s="1026"/>
      <c r="C18" s="1027"/>
      <c r="D18" s="506"/>
      <c r="E18" s="480"/>
      <c r="F18" s="505"/>
      <c r="G18" s="30"/>
      <c r="H18" s="132"/>
      <c r="I18" s="231"/>
      <c r="J18" s="1028"/>
      <c r="K18" s="100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34"/>
      <c r="B19" s="1026"/>
      <c r="C19" s="983"/>
      <c r="D19" s="473"/>
      <c r="E19" s="480"/>
      <c r="F19" s="505"/>
      <c r="G19" s="30"/>
      <c r="H19" s="132"/>
      <c r="I19" s="231"/>
      <c r="J19" s="1013"/>
      <c r="K19" s="100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339"/>
      <c r="B20" s="1060" t="s">
        <v>50</v>
      </c>
      <c r="C20" s="1321" t="s">
        <v>51</v>
      </c>
      <c r="D20" s="470" t="s">
        <v>52</v>
      </c>
      <c r="E20" s="480" t="s">
        <v>53</v>
      </c>
      <c r="F20" s="505" t="s">
        <v>54</v>
      </c>
      <c r="G20" s="1323" t="s">
        <v>25</v>
      </c>
      <c r="H20" s="132">
        <v>663</v>
      </c>
      <c r="I20" s="231"/>
      <c r="J20" s="1013">
        <v>440.52</v>
      </c>
      <c r="K20" s="1322" t="s">
        <v>55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339"/>
      <c r="B21" s="1026" t="s">
        <v>56</v>
      </c>
      <c r="C21" s="1027" t="s">
        <v>57</v>
      </c>
      <c r="D21" s="506" t="s">
        <v>58</v>
      </c>
      <c r="E21" s="480">
        <v>16</v>
      </c>
      <c r="F21" s="505" t="s">
        <v>59</v>
      </c>
      <c r="G21" s="1323" t="s">
        <v>25</v>
      </c>
      <c r="H21" s="132">
        <v>418</v>
      </c>
      <c r="I21" s="231" t="s">
        <v>60</v>
      </c>
      <c r="J21" s="1319" t="s">
        <v>61</v>
      </c>
      <c r="K21" s="1320">
        <v>12.99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339"/>
      <c r="B22" s="1026" t="s">
        <v>62</v>
      </c>
      <c r="C22" s="1027" t="s">
        <v>57</v>
      </c>
      <c r="D22" s="506" t="s">
        <v>58</v>
      </c>
      <c r="E22" s="480">
        <v>16</v>
      </c>
      <c r="F22" s="505" t="s">
        <v>59</v>
      </c>
      <c r="G22" s="1323" t="s">
        <v>25</v>
      </c>
      <c r="H22" s="132">
        <v>418</v>
      </c>
      <c r="I22" s="231" t="s">
        <v>60</v>
      </c>
      <c r="J22" s="1319" t="s">
        <v>61</v>
      </c>
      <c r="K22" s="1320">
        <v>12.99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339"/>
      <c r="B23" s="1026" t="s">
        <v>63</v>
      </c>
      <c r="C23" s="983" t="s">
        <v>64</v>
      </c>
      <c r="D23" s="473" t="s">
        <v>65</v>
      </c>
      <c r="E23" s="480" t="s">
        <v>66</v>
      </c>
      <c r="F23" s="505"/>
      <c r="G23" s="30" t="s">
        <v>67</v>
      </c>
      <c r="H23" s="132"/>
      <c r="I23" s="231"/>
      <c r="J23" s="1013"/>
      <c r="K23" s="1006">
        <v>6.83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339"/>
      <c r="B24" s="1026" t="s">
        <v>63</v>
      </c>
      <c r="C24" s="983" t="s">
        <v>68</v>
      </c>
      <c r="D24" s="470" t="s">
        <v>69</v>
      </c>
      <c r="E24" s="480">
        <v>27</v>
      </c>
      <c r="F24" s="505"/>
      <c r="G24" s="30" t="s">
        <v>70</v>
      </c>
      <c r="H24" s="132"/>
      <c r="I24" s="231"/>
      <c r="J24" s="1028">
        <v>1183.8599999999999</v>
      </c>
      <c r="K24" s="1006">
        <v>24.66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339"/>
      <c r="B25" s="1026" t="s">
        <v>63</v>
      </c>
      <c r="C25" s="983" t="s">
        <v>71</v>
      </c>
      <c r="D25" s="470" t="s">
        <v>19</v>
      </c>
      <c r="E25" s="480">
        <v>45</v>
      </c>
      <c r="F25" s="505"/>
      <c r="G25" s="30" t="s">
        <v>72</v>
      </c>
      <c r="H25" s="132"/>
      <c r="I25" s="231"/>
      <c r="J25" s="1028"/>
      <c r="K25" s="1006">
        <v>38.75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339"/>
      <c r="B26" s="1029" t="s">
        <v>73</v>
      </c>
      <c r="C26" s="132" t="s">
        <v>74</v>
      </c>
      <c r="D26" s="1003" t="s">
        <v>69</v>
      </c>
      <c r="E26" s="480">
        <v>12</v>
      </c>
      <c r="F26" s="135">
        <v>120</v>
      </c>
      <c r="G26" s="1004" t="s">
        <v>75</v>
      </c>
      <c r="H26" s="132"/>
      <c r="I26" s="443"/>
      <c r="J26" s="1013">
        <v>115.08</v>
      </c>
      <c r="K26" s="1006">
        <v>9.59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339"/>
      <c r="B27" s="1029" t="s">
        <v>76</v>
      </c>
      <c r="C27" s="132" t="s">
        <v>77</v>
      </c>
      <c r="D27" s="1003" t="s">
        <v>19</v>
      </c>
      <c r="E27" s="480">
        <v>35</v>
      </c>
      <c r="F27" s="135"/>
      <c r="G27" s="475" t="s">
        <v>78</v>
      </c>
      <c r="H27" s="237">
        <v>765</v>
      </c>
      <c r="I27" s="231"/>
      <c r="J27" s="477">
        <v>710.96</v>
      </c>
      <c r="K27" s="104">
        <v>29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45"/>
      <c r="B28" s="1029" t="s">
        <v>79</v>
      </c>
      <c r="C28" s="132" t="s">
        <v>80</v>
      </c>
      <c r="D28" s="1003" t="s">
        <v>81</v>
      </c>
      <c r="E28" s="480">
        <v>62</v>
      </c>
      <c r="F28" s="505"/>
      <c r="G28" s="30" t="s">
        <v>78</v>
      </c>
      <c r="H28" s="132">
        <v>785</v>
      </c>
      <c r="I28" s="231"/>
      <c r="J28" s="1028">
        <v>1008</v>
      </c>
      <c r="K28" s="1006">
        <v>56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46"/>
      <c r="B29" s="1029" t="s">
        <v>76</v>
      </c>
      <c r="C29" s="132" t="s">
        <v>82</v>
      </c>
      <c r="D29" s="503" t="s">
        <v>32</v>
      </c>
      <c r="E29" s="480">
        <v>170</v>
      </c>
      <c r="F29" s="507"/>
      <c r="G29" s="30" t="s">
        <v>83</v>
      </c>
      <c r="H29" s="132">
        <v>714</v>
      </c>
      <c r="I29" s="508" t="s">
        <v>84</v>
      </c>
      <c r="J29" s="1028">
        <v>608.67999999999995</v>
      </c>
      <c r="K29" s="1006">
        <v>152.16999999999999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34"/>
      <c r="B30" s="1029" t="s">
        <v>85</v>
      </c>
      <c r="C30" s="132" t="s">
        <v>86</v>
      </c>
      <c r="D30" s="1003" t="s">
        <v>19</v>
      </c>
      <c r="E30" s="480">
        <v>27</v>
      </c>
      <c r="F30" s="135" t="s">
        <v>87</v>
      </c>
      <c r="G30" s="1284" t="s">
        <v>25</v>
      </c>
      <c r="H30" s="132">
        <v>673</v>
      </c>
      <c r="I30" s="1324" t="s">
        <v>88</v>
      </c>
      <c r="J30" s="1013" t="s">
        <v>89</v>
      </c>
      <c r="K30" s="1006">
        <v>21.74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34"/>
      <c r="B31" s="1029" t="s">
        <v>90</v>
      </c>
      <c r="C31" s="132" t="s">
        <v>91</v>
      </c>
      <c r="D31" s="1003" t="s">
        <v>92</v>
      </c>
      <c r="E31" s="480">
        <v>47</v>
      </c>
      <c r="F31" s="135"/>
      <c r="G31" s="1285" t="s">
        <v>25</v>
      </c>
      <c r="H31" s="237">
        <v>525</v>
      </c>
      <c r="I31" s="231"/>
      <c r="J31" s="477" t="s">
        <v>93</v>
      </c>
      <c r="K31" s="104">
        <v>41.76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34"/>
      <c r="B32" s="1029"/>
      <c r="C32" s="132"/>
      <c r="D32" s="1003"/>
      <c r="E32" s="480"/>
      <c r="F32" s="505"/>
      <c r="G32" s="30"/>
      <c r="H32" s="132"/>
      <c r="I32" s="231"/>
      <c r="J32" s="1028"/>
      <c r="K32" s="100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34"/>
      <c r="B33" s="1029"/>
      <c r="C33" s="132"/>
      <c r="D33" s="503"/>
      <c r="E33" s="480"/>
      <c r="F33" s="507"/>
      <c r="G33" s="30"/>
      <c r="H33" s="132"/>
      <c r="I33" s="508"/>
      <c r="J33" s="1028"/>
      <c r="K33" s="100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56"/>
      <c r="B34" s="1029"/>
      <c r="C34" s="132"/>
      <c r="D34" s="1003"/>
      <c r="E34" s="480"/>
      <c r="F34" s="135"/>
      <c r="G34" s="1004"/>
      <c r="H34" s="132"/>
      <c r="I34" s="231"/>
      <c r="J34" s="1013"/>
      <c r="K34" s="1006"/>
      <c r="L34" s="95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customHeight="1">
      <c r="A35" s="1"/>
      <c r="B35" s="93"/>
      <c r="C35" s="357"/>
      <c r="D35" s="158"/>
      <c r="E35" s="94"/>
      <c r="F35" s="95"/>
      <c r="G35" s="6"/>
      <c r="H35" s="96"/>
      <c r="I35" s="97"/>
      <c r="J35" s="741"/>
      <c r="K35" s="74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4" t="s">
        <v>0</v>
      </c>
      <c r="B36" s="1368"/>
      <c r="C36" s="250"/>
      <c r="D36" s="314"/>
      <c r="E36" s="4"/>
      <c r="F36" s="5"/>
      <c r="G36" s="6"/>
      <c r="H36" s="1"/>
      <c r="I36" s="13"/>
      <c r="J36" s="729"/>
      <c r="K36" s="26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376" t="s">
        <v>94</v>
      </c>
      <c r="B37" s="1387"/>
      <c r="C37" s="247"/>
      <c r="D37" s="314"/>
      <c r="E37" s="4"/>
      <c r="F37" s="5"/>
      <c r="G37" s="6"/>
      <c r="H37" s="1"/>
      <c r="I37" s="13"/>
      <c r="J37" s="729"/>
      <c r="K37" s="26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.5" customHeight="1">
      <c r="A38" s="1"/>
      <c r="B38" s="2"/>
      <c r="C38" s="250"/>
      <c r="D38" s="314"/>
      <c r="E38" s="4"/>
      <c r="F38" s="5"/>
      <c r="G38" s="6"/>
      <c r="H38" s="1"/>
      <c r="I38" s="7"/>
      <c r="J38" s="729"/>
      <c r="K38" s="26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1375" t="s">
        <v>2</v>
      </c>
      <c r="B39" s="1388"/>
      <c r="C39" s="258" t="s">
        <v>3</v>
      </c>
      <c r="D39" s="962" t="s">
        <v>4</v>
      </c>
      <c r="E39" s="17" t="s">
        <v>5</v>
      </c>
      <c r="F39" s="919" t="s">
        <v>5</v>
      </c>
      <c r="G39" s="18" t="s">
        <v>6</v>
      </c>
      <c r="H39" s="19" t="s">
        <v>7</v>
      </c>
      <c r="I39" s="20" t="s">
        <v>8</v>
      </c>
      <c r="J39" s="678" t="s">
        <v>9</v>
      </c>
      <c r="K39" s="920" t="s">
        <v>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 thickBot="1">
      <c r="A40" s="921"/>
      <c r="B40" s="922"/>
      <c r="C40" s="923"/>
      <c r="D40" s="963" t="s">
        <v>10</v>
      </c>
      <c r="E40" s="24" t="s">
        <v>11</v>
      </c>
      <c r="F40" s="925" t="s">
        <v>12</v>
      </c>
      <c r="G40" s="964"/>
      <c r="H40" s="965" t="s">
        <v>13</v>
      </c>
      <c r="I40" s="928" t="s">
        <v>14</v>
      </c>
      <c r="J40" s="966" t="s">
        <v>15</v>
      </c>
      <c r="K40" s="930" t="s">
        <v>16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79" t="s">
        <v>95</v>
      </c>
      <c r="B41" s="1389"/>
      <c r="C41" s="51"/>
      <c r="D41" s="931"/>
      <c r="E41" s="731"/>
      <c r="F41" s="932"/>
      <c r="G41" s="933"/>
      <c r="H41" s="132"/>
      <c r="I41" s="136"/>
      <c r="J41" s="713"/>
      <c r="K41" s="1291"/>
      <c r="L41" s="129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customHeight="1">
      <c r="A42" s="934"/>
      <c r="B42" s="1029" t="s">
        <v>96</v>
      </c>
      <c r="C42" s="132" t="s">
        <v>97</v>
      </c>
      <c r="D42" s="1003" t="s">
        <v>98</v>
      </c>
      <c r="E42" s="514">
        <v>20</v>
      </c>
      <c r="F42" s="155" t="s">
        <v>99</v>
      </c>
      <c r="G42" s="914" t="s">
        <v>100</v>
      </c>
      <c r="H42" s="237">
        <v>676</v>
      </c>
      <c r="I42" s="443" t="s">
        <v>101</v>
      </c>
      <c r="J42" s="477">
        <v>616.32000000000005</v>
      </c>
      <c r="K42" s="1293">
        <v>17.12</v>
      </c>
      <c r="L42" s="1293">
        <v>17.12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934"/>
      <c r="B43" s="1029" t="s">
        <v>96</v>
      </c>
      <c r="C43" s="132" t="s">
        <v>26</v>
      </c>
      <c r="D43" s="1003" t="s">
        <v>24</v>
      </c>
      <c r="E43" s="512">
        <v>47</v>
      </c>
      <c r="F43" s="135" t="s">
        <v>102</v>
      </c>
      <c r="G43" s="914" t="s">
        <v>103</v>
      </c>
      <c r="H43" s="132">
        <v>545</v>
      </c>
      <c r="I43" s="443" t="s">
        <v>104</v>
      </c>
      <c r="J43" s="1013">
        <v>497.55</v>
      </c>
      <c r="K43" s="1294">
        <v>41.46</v>
      </c>
      <c r="L43" s="1294">
        <v>41.46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934"/>
      <c r="B44" s="1029" t="s">
        <v>96</v>
      </c>
      <c r="C44" s="132" t="s">
        <v>105</v>
      </c>
      <c r="D44" s="1003" t="s">
        <v>32</v>
      </c>
      <c r="E44" s="512">
        <v>130</v>
      </c>
      <c r="F44" s="135"/>
      <c r="G44" s="914" t="s">
        <v>100</v>
      </c>
      <c r="H44" s="237">
        <v>596</v>
      </c>
      <c r="I44" s="476" t="s">
        <v>106</v>
      </c>
      <c r="J44" s="477">
        <v>407.67</v>
      </c>
      <c r="K44" s="1293">
        <v>101.92</v>
      </c>
      <c r="L44" s="1293">
        <v>101.92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34"/>
      <c r="B45" s="1029" t="s">
        <v>107</v>
      </c>
      <c r="C45" s="132" t="s">
        <v>41</v>
      </c>
      <c r="D45" s="1003"/>
      <c r="E45" s="512"/>
      <c r="F45" s="135"/>
      <c r="G45" s="1004"/>
      <c r="H45" s="132"/>
      <c r="I45" s="476"/>
      <c r="J45" s="1013"/>
      <c r="K45" s="1293"/>
      <c r="L45" s="129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34"/>
      <c r="B46" s="1029" t="s">
        <v>107</v>
      </c>
      <c r="C46" s="132" t="s">
        <v>108</v>
      </c>
      <c r="D46" s="1003"/>
      <c r="E46" s="512"/>
      <c r="F46" s="135"/>
      <c r="G46" s="1004"/>
      <c r="H46" s="132"/>
      <c r="I46" s="443"/>
      <c r="J46" s="1013"/>
      <c r="K46" s="1294"/>
      <c r="L46" s="129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969"/>
      <c r="B47" s="935"/>
      <c r="C47" s="738"/>
      <c r="D47" s="954"/>
      <c r="E47" s="106"/>
      <c r="F47" s="135"/>
      <c r="G47" s="933"/>
      <c r="H47" s="132"/>
      <c r="I47" s="136"/>
      <c r="J47" s="713"/>
      <c r="K47" s="93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969"/>
      <c r="B48" s="935"/>
      <c r="C48" s="743"/>
      <c r="D48" s="744"/>
      <c r="E48" s="106"/>
      <c r="F48" s="135"/>
      <c r="G48" s="236"/>
      <c r="H48" s="237"/>
      <c r="I48" s="238"/>
      <c r="J48" s="734"/>
      <c r="K48" s="73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935"/>
      <c r="C49" s="738"/>
      <c r="D49" s="954"/>
      <c r="E49" s="106"/>
      <c r="F49" s="135"/>
      <c r="G49" s="933"/>
      <c r="H49" s="132"/>
      <c r="I49" s="136"/>
      <c r="J49" s="713"/>
      <c r="K49" s="93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953"/>
      <c r="C50" s="738"/>
      <c r="D50" s="954"/>
      <c r="E50" s="106"/>
      <c r="F50" s="135"/>
      <c r="G50" s="933"/>
      <c r="H50" s="132"/>
      <c r="I50" s="136"/>
      <c r="J50" s="713"/>
      <c r="K50" s="9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935"/>
      <c r="C51" s="743"/>
      <c r="D51" s="744"/>
      <c r="E51" s="745"/>
      <c r="F51" s="155"/>
      <c r="G51" s="236"/>
      <c r="H51" s="237"/>
      <c r="I51" s="238"/>
      <c r="J51" s="734"/>
      <c r="K51" s="73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1325" t="s">
        <v>109</v>
      </c>
      <c r="C52" s="738"/>
      <c r="D52" s="954"/>
      <c r="E52" s="106"/>
      <c r="F52" s="135"/>
      <c r="G52" s="933"/>
      <c r="H52" s="132"/>
      <c r="I52" s="136"/>
      <c r="J52" s="713"/>
      <c r="K52" s="93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953" t="s">
        <v>110</v>
      </c>
      <c r="C53" s="1326" t="s">
        <v>24</v>
      </c>
      <c r="D53" s="1327" t="s">
        <v>111</v>
      </c>
      <c r="E53" s="711">
        <v>10</v>
      </c>
      <c r="F53" s="733" t="s">
        <v>112</v>
      </c>
      <c r="G53" s="236" t="s">
        <v>113</v>
      </c>
      <c r="H53" s="237" t="s">
        <v>114</v>
      </c>
      <c r="I53" s="830" t="s">
        <v>115</v>
      </c>
      <c r="J53" s="1295" t="s">
        <v>48</v>
      </c>
      <c r="K53" s="1328" t="s">
        <v>116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935"/>
      <c r="C54" s="743"/>
      <c r="D54" s="744"/>
      <c r="E54" s="106"/>
      <c r="F54" s="135"/>
      <c r="G54" s="236"/>
      <c r="H54" s="237"/>
      <c r="I54" s="238"/>
      <c r="J54" s="734"/>
      <c r="K54" s="73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343"/>
      <c r="B55" s="953"/>
      <c r="C55" s="743"/>
      <c r="D55" s="744"/>
      <c r="E55" s="106"/>
      <c r="F55" s="135"/>
      <c r="G55" s="236"/>
      <c r="H55" s="237"/>
      <c r="I55" s="238"/>
      <c r="J55" s="734"/>
      <c r="K55" s="73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935"/>
      <c r="C56" s="738"/>
      <c r="D56" s="954"/>
      <c r="E56" s="106"/>
      <c r="F56" s="135"/>
      <c r="G56" s="933"/>
      <c r="H56" s="132"/>
      <c r="I56" s="136"/>
      <c r="J56" s="734"/>
      <c r="K56" s="93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953"/>
      <c r="C57" s="738"/>
      <c r="D57" s="954"/>
      <c r="E57" s="106"/>
      <c r="F57" s="135"/>
      <c r="G57" s="933"/>
      <c r="H57" s="132"/>
      <c r="I57" s="136"/>
      <c r="J57" s="713"/>
      <c r="K57" s="93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69"/>
      <c r="B58" s="935"/>
      <c r="C58" s="738"/>
      <c r="D58" s="954"/>
      <c r="E58" s="302"/>
      <c r="F58" s="135"/>
      <c r="G58" s="933"/>
      <c r="H58" s="132"/>
      <c r="I58" s="241"/>
      <c r="J58" s="713"/>
      <c r="K58" s="93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69"/>
      <c r="B59" s="953"/>
      <c r="C59" s="738"/>
      <c r="D59" s="954"/>
      <c r="E59" s="302"/>
      <c r="F59" s="135"/>
      <c r="G59" s="933"/>
      <c r="H59" s="132"/>
      <c r="I59" s="136"/>
      <c r="J59" s="713"/>
      <c r="K59" s="9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69"/>
      <c r="B60" s="935"/>
      <c r="C60" s="738"/>
      <c r="D60" s="954"/>
      <c r="E60" s="302"/>
      <c r="F60" s="135"/>
      <c r="G60" s="933"/>
      <c r="H60" s="132"/>
      <c r="I60" s="136"/>
      <c r="J60" s="713"/>
      <c r="K60" s="93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69"/>
      <c r="B61" s="953"/>
      <c r="C61" s="738"/>
      <c r="D61" s="954"/>
      <c r="E61" s="302"/>
      <c r="F61" s="135"/>
      <c r="G61" s="933"/>
      <c r="H61" s="132"/>
      <c r="I61" s="136"/>
      <c r="J61" s="713"/>
      <c r="K61" s="93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71"/>
      <c r="B62" s="935"/>
      <c r="C62" s="738"/>
      <c r="D62" s="954"/>
      <c r="E62" s="294"/>
      <c r="F62" s="135"/>
      <c r="G62" s="933"/>
      <c r="H62" s="132"/>
      <c r="I62" s="136"/>
      <c r="J62" s="713"/>
      <c r="K62" s="9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53"/>
      <c r="C63" s="738"/>
      <c r="D63" s="954"/>
      <c r="E63" s="229"/>
      <c r="F63" s="135"/>
      <c r="G63" s="933"/>
      <c r="H63" s="949"/>
      <c r="I63" s="950"/>
      <c r="J63" s="951"/>
      <c r="K63" s="95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746"/>
      <c r="C64" s="738"/>
      <c r="D64" s="954"/>
      <c r="E64" s="229"/>
      <c r="F64" s="135"/>
      <c r="G64" s="933"/>
      <c r="H64" s="132"/>
      <c r="I64" s="136"/>
      <c r="J64" s="713"/>
      <c r="K64" s="9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935"/>
      <c r="C65" s="738"/>
      <c r="D65" s="954"/>
      <c r="E65" s="106"/>
      <c r="F65" s="135"/>
      <c r="G65" s="933"/>
      <c r="H65" s="132"/>
      <c r="I65" s="136"/>
      <c r="J65" s="713"/>
      <c r="K65" s="9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/>
      <c r="C66" s="738"/>
      <c r="D66" s="954"/>
      <c r="E66" s="107"/>
      <c r="F66" s="35"/>
      <c r="G66" s="933"/>
      <c r="H66" s="231"/>
      <c r="I66" s="232"/>
      <c r="J66" s="713"/>
      <c r="K66" s="93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935"/>
      <c r="C67" s="738"/>
      <c r="D67" s="954"/>
      <c r="E67" s="131"/>
      <c r="F67" s="35"/>
      <c r="G67" s="933"/>
      <c r="H67" s="231"/>
      <c r="I67" s="232"/>
      <c r="J67" s="713"/>
      <c r="K67" s="9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56"/>
      <c r="B68" s="972"/>
      <c r="C68" s="958"/>
      <c r="D68" s="958"/>
      <c r="E68" s="959"/>
      <c r="F68" s="959"/>
      <c r="G68" s="959"/>
      <c r="H68" s="959"/>
      <c r="I68" s="959"/>
      <c r="J68" s="973"/>
      <c r="K68" s="97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4"/>
      <c r="B69" s="1"/>
      <c r="C69" s="357"/>
      <c r="D69" s="158"/>
      <c r="E69" s="94"/>
      <c r="F69" s="95"/>
      <c r="G69" s="6"/>
      <c r="H69" s="96"/>
      <c r="I69" s="97"/>
      <c r="J69" s="729"/>
      <c r="K69" s="26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4" t="s">
        <v>0</v>
      </c>
      <c r="B70" s="1368"/>
      <c r="C70" s="250"/>
      <c r="D70" s="314"/>
      <c r="E70" s="4"/>
      <c r="F70" s="5"/>
      <c r="G70" s="6"/>
      <c r="H70" s="1"/>
      <c r="I70" s="13"/>
      <c r="J70" s="729"/>
      <c r="K70" s="26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5.25" customHeight="1">
      <c r="A71" s="1376" t="s">
        <v>117</v>
      </c>
      <c r="B71" s="1387"/>
      <c r="C71" s="247"/>
      <c r="D71" s="314"/>
      <c r="E71" s="4"/>
      <c r="F71" s="5"/>
      <c r="G71" s="6"/>
      <c r="H71" s="1"/>
      <c r="I71" s="13"/>
      <c r="J71" s="729"/>
      <c r="K71" s="26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5.25" customHeight="1">
      <c r="A72" s="1"/>
      <c r="B72" s="2"/>
      <c r="C72" s="250"/>
      <c r="D72" s="314"/>
      <c r="E72" s="4"/>
      <c r="F72" s="5"/>
      <c r="G72" s="6"/>
      <c r="H72" s="1"/>
      <c r="I72" s="7"/>
      <c r="J72" s="729"/>
      <c r="K72" s="26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77" t="s">
        <v>2</v>
      </c>
      <c r="B73" s="1390"/>
      <c r="C73" s="975" t="s">
        <v>3</v>
      </c>
      <c r="D73" s="976" t="s">
        <v>4</v>
      </c>
      <c r="E73" s="17" t="s">
        <v>5</v>
      </c>
      <c r="F73" s="919" t="s">
        <v>5</v>
      </c>
      <c r="G73" s="18" t="s">
        <v>6</v>
      </c>
      <c r="H73" s="19" t="s">
        <v>7</v>
      </c>
      <c r="I73" s="20" t="s">
        <v>8</v>
      </c>
      <c r="J73" s="678" t="s">
        <v>9</v>
      </c>
      <c r="K73" s="920" t="s">
        <v>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5.25" customHeight="1" thickBot="1">
      <c r="A74" s="921"/>
      <c r="B74" s="922"/>
      <c r="C74" s="923"/>
      <c r="D74" s="747" t="s">
        <v>10</v>
      </c>
      <c r="E74" s="24" t="s">
        <v>11</v>
      </c>
      <c r="F74" s="925" t="s">
        <v>12</v>
      </c>
      <c r="G74" s="964"/>
      <c r="H74" s="965" t="s">
        <v>13</v>
      </c>
      <c r="I74" s="928" t="s">
        <v>14</v>
      </c>
      <c r="J74" s="966" t="s">
        <v>16</v>
      </c>
      <c r="K74" s="930" t="s">
        <v>15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618"/>
      <c r="B75" s="841" t="s">
        <v>118</v>
      </c>
      <c r="C75" s="51"/>
      <c r="D75" s="1164"/>
      <c r="E75" s="302"/>
      <c r="F75" s="135"/>
      <c r="G75" s="933"/>
      <c r="H75" s="132"/>
      <c r="I75" s="443"/>
      <c r="J75" s="734"/>
      <c r="K75" s="100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934"/>
      <c r="B76" s="935" t="s">
        <v>119</v>
      </c>
      <c r="C76" s="51" t="s">
        <v>120</v>
      </c>
      <c r="D76" s="1164" t="s">
        <v>121</v>
      </c>
      <c r="E76" s="302"/>
      <c r="F76" s="135"/>
      <c r="G76" s="933" t="s">
        <v>122</v>
      </c>
      <c r="H76" s="132"/>
      <c r="I76" s="443"/>
      <c r="J76" s="713" t="s">
        <v>123</v>
      </c>
      <c r="K76" s="1117" t="s">
        <v>124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934"/>
      <c r="B77" s="935" t="s">
        <v>125</v>
      </c>
      <c r="C77" s="51" t="s">
        <v>126</v>
      </c>
      <c r="D77" s="1164" t="s">
        <v>127</v>
      </c>
      <c r="E77" s="302">
        <v>180</v>
      </c>
      <c r="F77" s="135"/>
      <c r="G77" s="933" t="s">
        <v>128</v>
      </c>
      <c r="H77" s="132">
        <v>1800</v>
      </c>
      <c r="I77" s="443" t="s">
        <v>129</v>
      </c>
      <c r="J77" s="713" t="s">
        <v>130</v>
      </c>
      <c r="K77" s="1117" t="s">
        <v>131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>
      <c r="A78" s="934"/>
      <c r="B78" s="935" t="s">
        <v>132</v>
      </c>
      <c r="C78" s="51" t="s">
        <v>120</v>
      </c>
      <c r="D78" s="1164" t="s">
        <v>121</v>
      </c>
      <c r="E78" s="302"/>
      <c r="F78" s="135"/>
      <c r="G78" s="933" t="s">
        <v>122</v>
      </c>
      <c r="H78" s="132"/>
      <c r="I78" s="443"/>
      <c r="J78" s="713" t="s">
        <v>133</v>
      </c>
      <c r="K78" s="1117" t="s">
        <v>134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934"/>
      <c r="B79" s="842"/>
      <c r="C79" s="427"/>
      <c r="D79" s="1210"/>
      <c r="E79" s="38"/>
      <c r="F79" s="428"/>
      <c r="G79" s="429"/>
      <c r="H79" s="425"/>
      <c r="I79" s="430"/>
      <c r="J79" s="431"/>
      <c r="K79" s="43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34"/>
      <c r="B80" s="843"/>
      <c r="C80" s="844"/>
      <c r="D80" s="845"/>
      <c r="E80" s="846"/>
      <c r="F80" s="847"/>
      <c r="G80" s="848"/>
      <c r="H80" s="849"/>
      <c r="I80" s="850"/>
      <c r="J80" s="851"/>
      <c r="K80" s="85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34"/>
      <c r="B81" s="853"/>
      <c r="C81" s="844"/>
      <c r="D81" s="845"/>
      <c r="E81" s="846"/>
      <c r="F81" s="847"/>
      <c r="G81" s="848"/>
      <c r="H81" s="849"/>
      <c r="I81" s="850"/>
      <c r="J81" s="851"/>
      <c r="K81" s="85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5.25" customHeight="1">
      <c r="A82" s="934"/>
      <c r="B82" s="853"/>
      <c r="C82" s="844"/>
      <c r="D82" s="845"/>
      <c r="E82" s="846"/>
      <c r="F82" s="847"/>
      <c r="G82" s="848"/>
      <c r="H82" s="849"/>
      <c r="I82" s="850"/>
      <c r="J82" s="851"/>
      <c r="K82" s="85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34"/>
      <c r="B83" s="853"/>
      <c r="C83" s="844"/>
      <c r="D83" s="845"/>
      <c r="E83" s="846"/>
      <c r="F83" s="847"/>
      <c r="G83" s="848"/>
      <c r="H83" s="849"/>
      <c r="I83" s="850"/>
      <c r="J83" s="851"/>
      <c r="K83" s="85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34"/>
      <c r="B84" s="855" t="s">
        <v>135</v>
      </c>
      <c r="C84" s="708"/>
      <c r="D84" s="1210"/>
      <c r="E84" s="38"/>
      <c r="F84" s="428"/>
      <c r="G84" s="429" t="s">
        <v>136</v>
      </c>
      <c r="H84" s="425"/>
      <c r="I84" s="722" t="s">
        <v>137</v>
      </c>
      <c r="J84" s="856"/>
      <c r="K84" s="43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34"/>
      <c r="B85" s="834" t="s">
        <v>138</v>
      </c>
      <c r="C85" s="493" t="s">
        <v>139</v>
      </c>
      <c r="D85" s="1210"/>
      <c r="E85" s="46"/>
      <c r="F85" s="857"/>
      <c r="G85" s="429" t="s">
        <v>140</v>
      </c>
      <c r="H85" s="425"/>
      <c r="I85" s="430"/>
      <c r="J85" s="431" t="s">
        <v>141</v>
      </c>
      <c r="K85" s="43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34"/>
      <c r="B86" s="375" t="s">
        <v>142</v>
      </c>
      <c r="C86" s="493" t="s">
        <v>143</v>
      </c>
      <c r="D86" s="1210"/>
      <c r="E86" s="38"/>
      <c r="F86" s="428"/>
      <c r="G86" s="429"/>
      <c r="H86" s="425"/>
      <c r="I86" s="430"/>
      <c r="J86" s="431" t="s">
        <v>141</v>
      </c>
      <c r="K86" s="43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34"/>
      <c r="B87" s="375" t="s">
        <v>144</v>
      </c>
      <c r="C87" s="493" t="s">
        <v>145</v>
      </c>
      <c r="D87" s="1210"/>
      <c r="E87" s="38"/>
      <c r="F87" s="428"/>
      <c r="G87" s="429"/>
      <c r="H87" s="425"/>
      <c r="I87" s="430"/>
      <c r="J87" s="431"/>
      <c r="K87" s="43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34"/>
      <c r="B88" s="375" t="s">
        <v>146</v>
      </c>
      <c r="C88" s="493" t="s">
        <v>147</v>
      </c>
      <c r="D88" s="1210"/>
      <c r="E88" s="38"/>
      <c r="F88" s="428"/>
      <c r="G88" s="429" t="s">
        <v>148</v>
      </c>
      <c r="H88" s="425"/>
      <c r="I88" s="430" t="s">
        <v>149</v>
      </c>
      <c r="J88" s="431">
        <v>600</v>
      </c>
      <c r="K88" s="43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244"/>
      <c r="B89" s="375" t="s">
        <v>150</v>
      </c>
      <c r="C89" s="493" t="s">
        <v>147</v>
      </c>
      <c r="D89" s="1210"/>
      <c r="E89" s="38"/>
      <c r="F89" s="428"/>
      <c r="G89" s="429" t="s">
        <v>148</v>
      </c>
      <c r="H89" s="425"/>
      <c r="I89" s="430"/>
      <c r="J89" s="431">
        <v>1200</v>
      </c>
      <c r="K89" s="43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34"/>
      <c r="B90" s="375" t="s">
        <v>151</v>
      </c>
      <c r="C90" s="493" t="s">
        <v>147</v>
      </c>
      <c r="D90" s="1210"/>
      <c r="E90" s="38"/>
      <c r="F90" s="428"/>
      <c r="G90" s="429" t="s">
        <v>148</v>
      </c>
      <c r="H90" s="425"/>
      <c r="I90" s="430"/>
      <c r="J90" s="431">
        <v>1600</v>
      </c>
      <c r="K90" s="43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34"/>
      <c r="B91" s="375" t="s">
        <v>152</v>
      </c>
      <c r="C91" s="493" t="s">
        <v>147</v>
      </c>
      <c r="D91" s="1210"/>
      <c r="E91" s="38"/>
      <c r="F91" s="428"/>
      <c r="G91" s="429" t="s">
        <v>148</v>
      </c>
      <c r="H91" s="425"/>
      <c r="I91" s="430"/>
      <c r="J91" s="431">
        <v>1600</v>
      </c>
      <c r="K91" s="43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34"/>
      <c r="B92" s="375" t="s">
        <v>153</v>
      </c>
      <c r="C92" s="493" t="s">
        <v>147</v>
      </c>
      <c r="D92" s="1210"/>
      <c r="E92" s="38"/>
      <c r="F92" s="428"/>
      <c r="G92" s="429" t="s">
        <v>148</v>
      </c>
      <c r="H92" s="425"/>
      <c r="I92" s="430"/>
      <c r="J92" s="431">
        <v>1600</v>
      </c>
      <c r="K92" s="43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34"/>
      <c r="B93" s="139"/>
      <c r="C93" s="738"/>
      <c r="D93" s="980"/>
      <c r="E93" s="302"/>
      <c r="F93" s="135"/>
      <c r="G93" s="751"/>
      <c r="H93" s="133"/>
      <c r="I93" s="971"/>
      <c r="J93" s="713"/>
      <c r="K93" s="93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34"/>
      <c r="B94" s="139"/>
      <c r="C94" s="738"/>
      <c r="D94" s="954"/>
      <c r="E94" s="302"/>
      <c r="F94" s="135"/>
      <c r="G94" s="751"/>
      <c r="H94" s="133"/>
      <c r="I94" s="971"/>
      <c r="J94" s="713"/>
      <c r="K94" s="9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34"/>
      <c r="B95" s="139"/>
      <c r="C95" s="738"/>
      <c r="D95" s="954"/>
      <c r="E95" s="302"/>
      <c r="F95" s="135"/>
      <c r="G95" s="933"/>
      <c r="H95" s="132"/>
      <c r="I95" s="136"/>
      <c r="J95" s="713"/>
      <c r="K95" s="9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45"/>
      <c r="B96" s="139"/>
      <c r="C96" s="738"/>
      <c r="D96" s="954"/>
      <c r="E96" s="294"/>
      <c r="F96" s="135"/>
      <c r="G96" s="933"/>
      <c r="H96" s="132"/>
      <c r="I96" s="136"/>
      <c r="J96" s="713"/>
      <c r="K96" s="93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46"/>
      <c r="B97" s="139"/>
      <c r="C97" s="738"/>
      <c r="D97" s="954"/>
      <c r="E97" s="229"/>
      <c r="F97" s="135"/>
      <c r="G97" s="933"/>
      <c r="H97" s="949"/>
      <c r="I97" s="950"/>
      <c r="J97" s="951"/>
      <c r="K97" s="9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34"/>
      <c r="B98" s="753"/>
      <c r="C98" s="738"/>
      <c r="D98" s="954"/>
      <c r="E98" s="229"/>
      <c r="F98" s="135"/>
      <c r="G98" s="933"/>
      <c r="H98" s="132"/>
      <c r="I98" s="136"/>
      <c r="J98" s="713"/>
      <c r="K98" s="93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34"/>
      <c r="B99" s="753"/>
      <c r="C99" s="738"/>
      <c r="D99" s="954"/>
      <c r="E99" s="106"/>
      <c r="F99" s="135"/>
      <c r="G99" s="933"/>
      <c r="H99" s="132"/>
      <c r="I99" s="136"/>
      <c r="J99" s="713"/>
      <c r="K99" s="93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34"/>
      <c r="B100" s="434"/>
      <c r="C100" s="738"/>
      <c r="D100" s="954"/>
      <c r="E100" s="106"/>
      <c r="F100" s="135"/>
      <c r="G100" s="933"/>
      <c r="H100" s="132"/>
      <c r="I100" s="136"/>
      <c r="J100" s="713"/>
      <c r="K100" s="93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5.25" customHeight="1">
      <c r="A101" s="984"/>
      <c r="B101" s="433"/>
      <c r="C101" s="738"/>
      <c r="D101" s="954"/>
      <c r="E101" s="755"/>
      <c r="F101" s="756"/>
      <c r="G101" s="933"/>
      <c r="H101" s="231"/>
      <c r="I101" s="232"/>
      <c r="J101" s="757"/>
      <c r="K101" s="98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5.25" customHeight="1">
      <c r="A102" s="934"/>
      <c r="B102" s="434"/>
      <c r="C102" s="738"/>
      <c r="D102" s="954"/>
      <c r="E102" s="229"/>
      <c r="F102" s="156"/>
      <c r="G102" s="933"/>
      <c r="H102" s="132"/>
      <c r="I102" s="136"/>
      <c r="J102" s="713"/>
      <c r="K102" s="93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5.25" customHeight="1">
      <c r="A103" s="984"/>
      <c r="B103" s="433"/>
      <c r="C103" s="738"/>
      <c r="D103" s="954"/>
      <c r="E103" s="755"/>
      <c r="F103" s="756"/>
      <c r="G103" s="933"/>
      <c r="H103" s="231"/>
      <c r="I103" s="232"/>
      <c r="J103" s="757"/>
      <c r="K103" s="98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4"/>
      <c r="B104" s="1368"/>
      <c r="C104" s="250"/>
      <c r="D104" s="314"/>
      <c r="E104" s="4"/>
      <c r="F104" s="5"/>
      <c r="G104" s="6"/>
      <c r="H104" s="1"/>
      <c r="I104" s="13"/>
      <c r="J104" s="729"/>
      <c r="K104" s="26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4" t="s">
        <v>0</v>
      </c>
      <c r="B105" s="1368"/>
      <c r="C105" s="250"/>
      <c r="D105" s="314"/>
      <c r="E105" s="4"/>
      <c r="F105" s="5"/>
      <c r="G105" s="6"/>
      <c r="H105" s="1"/>
      <c r="I105" s="13"/>
      <c r="J105" s="729"/>
      <c r="K105" s="26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1376" t="s">
        <v>117</v>
      </c>
      <c r="B106" s="1387"/>
      <c r="C106" s="247"/>
      <c r="D106" s="314"/>
      <c r="E106" s="4"/>
      <c r="F106" s="5"/>
      <c r="G106" s="6"/>
      <c r="H106" s="1"/>
      <c r="I106" s="13"/>
      <c r="J106" s="729"/>
      <c r="K106" s="26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1"/>
      <c r="B107" s="2"/>
      <c r="C107" s="250"/>
      <c r="D107" s="314"/>
      <c r="E107" s="4"/>
      <c r="F107" s="5"/>
      <c r="G107" s="6"/>
      <c r="H107" s="1"/>
      <c r="I107" s="7"/>
      <c r="J107" s="729"/>
      <c r="K107" s="26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1375" t="s">
        <v>2</v>
      </c>
      <c r="B108" s="1388"/>
      <c r="C108" s="258" t="s">
        <v>3</v>
      </c>
      <c r="D108" s="962" t="s">
        <v>4</v>
      </c>
      <c r="E108" s="17" t="s">
        <v>5</v>
      </c>
      <c r="F108" s="919" t="s">
        <v>5</v>
      </c>
      <c r="G108" s="18" t="s">
        <v>6</v>
      </c>
      <c r="H108" s="19" t="s">
        <v>7</v>
      </c>
      <c r="I108" s="20" t="s">
        <v>8</v>
      </c>
      <c r="J108" s="678" t="s">
        <v>9</v>
      </c>
      <c r="K108" s="920" t="s">
        <v>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5.25" customHeight="1" thickBot="1">
      <c r="A109" s="921"/>
      <c r="B109" s="922"/>
      <c r="C109" s="923"/>
      <c r="D109" s="963" t="s">
        <v>10</v>
      </c>
      <c r="E109" s="24" t="s">
        <v>11</v>
      </c>
      <c r="F109" s="925" t="s">
        <v>12</v>
      </c>
      <c r="G109" s="964"/>
      <c r="H109" s="965" t="s">
        <v>13</v>
      </c>
      <c r="I109" s="928" t="s">
        <v>14</v>
      </c>
      <c r="J109" s="966" t="s">
        <v>16</v>
      </c>
      <c r="K109" s="930" t="s">
        <v>15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1378" t="s">
        <v>154</v>
      </c>
      <c r="B110" s="1389"/>
      <c r="C110" s="51"/>
      <c r="D110" s="931"/>
      <c r="E110" s="731"/>
      <c r="F110" s="932"/>
      <c r="G110" s="933"/>
      <c r="H110" s="132"/>
      <c r="I110" s="443"/>
      <c r="J110" s="713"/>
      <c r="K110" s="995"/>
      <c r="L110" s="99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986"/>
      <c r="B111" s="935" t="s">
        <v>155</v>
      </c>
      <c r="C111" s="51" t="s">
        <v>156</v>
      </c>
      <c r="D111" s="51" t="s">
        <v>157</v>
      </c>
      <c r="E111" s="302" t="s">
        <v>158</v>
      </c>
      <c r="F111" s="813" t="s">
        <v>159</v>
      </c>
      <c r="G111" s="933" t="s">
        <v>160</v>
      </c>
      <c r="H111" s="132"/>
      <c r="I111" s="59" t="s">
        <v>161</v>
      </c>
      <c r="J111" s="912" t="s">
        <v>162</v>
      </c>
      <c r="K111" s="1259" t="s">
        <v>163</v>
      </c>
      <c r="L111" s="125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>
      <c r="A112" s="986"/>
      <c r="B112" s="935" t="s">
        <v>164</v>
      </c>
      <c r="C112" s="51" t="s">
        <v>156</v>
      </c>
      <c r="D112" s="1107" t="s">
        <v>19</v>
      </c>
      <c r="E112" s="302" t="s">
        <v>165</v>
      </c>
      <c r="F112" s="813" t="s">
        <v>166</v>
      </c>
      <c r="G112" s="1286" t="s">
        <v>167</v>
      </c>
      <c r="H112" s="132"/>
      <c r="I112" s="1298" t="s">
        <v>168</v>
      </c>
      <c r="J112" s="910" t="s">
        <v>169</v>
      </c>
      <c r="K112" s="1259" t="s">
        <v>170</v>
      </c>
      <c r="L112" s="125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986"/>
      <c r="B113" s="1171" t="s">
        <v>171</v>
      </c>
      <c r="C113" s="33" t="s">
        <v>172</v>
      </c>
      <c r="D113" s="1107" t="s">
        <v>173</v>
      </c>
      <c r="E113" s="302" t="s">
        <v>174</v>
      </c>
      <c r="F113" s="813" t="s">
        <v>175</v>
      </c>
      <c r="G113" s="933" t="s">
        <v>160</v>
      </c>
      <c r="H113" s="132"/>
      <c r="I113" s="481" t="s">
        <v>176</v>
      </c>
      <c r="J113" s="911" t="s">
        <v>177</v>
      </c>
      <c r="K113" s="1259" t="s">
        <v>178</v>
      </c>
      <c r="L113" s="125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986"/>
      <c r="B114" s="935" t="s">
        <v>179</v>
      </c>
      <c r="C114" s="51" t="s">
        <v>180</v>
      </c>
      <c r="D114" s="1107" t="s">
        <v>181</v>
      </c>
      <c r="E114" s="302" t="s">
        <v>182</v>
      </c>
      <c r="F114" s="815" t="s">
        <v>183</v>
      </c>
      <c r="G114" s="933" t="s">
        <v>184</v>
      </c>
      <c r="H114" s="132"/>
      <c r="I114" s="443"/>
      <c r="J114" s="904" t="s">
        <v>185</v>
      </c>
      <c r="K114" s="1259" t="s">
        <v>186</v>
      </c>
      <c r="L114" s="125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986"/>
      <c r="B115" s="935" t="s">
        <v>187</v>
      </c>
      <c r="C115" s="816" t="s">
        <v>188</v>
      </c>
      <c r="D115" s="1107" t="s">
        <v>189</v>
      </c>
      <c r="E115" s="302" t="s">
        <v>190</v>
      </c>
      <c r="F115" s="817" t="s">
        <v>191</v>
      </c>
      <c r="G115" s="1260" t="s">
        <v>192</v>
      </c>
      <c r="H115" s="132"/>
      <c r="I115" s="30" t="s">
        <v>193</v>
      </c>
      <c r="J115" s="911" t="s">
        <v>194</v>
      </c>
      <c r="K115" s="1261" t="s">
        <v>195</v>
      </c>
      <c r="L115" s="12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86"/>
      <c r="B116" s="935" t="s">
        <v>196</v>
      </c>
      <c r="C116" s="816" t="s">
        <v>188</v>
      </c>
      <c r="D116" s="1107" t="s">
        <v>189</v>
      </c>
      <c r="E116" s="302" t="s">
        <v>190</v>
      </c>
      <c r="F116" s="817" t="s">
        <v>191</v>
      </c>
      <c r="G116" s="1260" t="s">
        <v>197</v>
      </c>
      <c r="H116" s="132"/>
      <c r="I116" s="30" t="s">
        <v>193</v>
      </c>
      <c r="J116" s="911" t="s">
        <v>194</v>
      </c>
      <c r="K116" s="1261" t="s">
        <v>195</v>
      </c>
      <c r="L116" s="12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86"/>
      <c r="B117" s="935" t="s">
        <v>198</v>
      </c>
      <c r="C117" s="51" t="s">
        <v>199</v>
      </c>
      <c r="D117" s="1107"/>
      <c r="E117" s="107" t="s">
        <v>200</v>
      </c>
      <c r="F117" s="813" t="s">
        <v>201</v>
      </c>
      <c r="G117" s="1260" t="s">
        <v>192</v>
      </c>
      <c r="H117" s="132"/>
      <c r="I117" s="443" t="s">
        <v>202</v>
      </c>
      <c r="J117" s="911" t="s">
        <v>203</v>
      </c>
      <c r="K117" s="1261" t="s">
        <v>204</v>
      </c>
      <c r="L117" s="12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86"/>
      <c r="B118" s="935" t="s">
        <v>205</v>
      </c>
      <c r="C118" s="51" t="s">
        <v>199</v>
      </c>
      <c r="D118" s="1107"/>
      <c r="E118" s="107" t="s">
        <v>206</v>
      </c>
      <c r="F118" s="813" t="s">
        <v>207</v>
      </c>
      <c r="G118" s="933" t="s">
        <v>208</v>
      </c>
      <c r="H118" s="132"/>
      <c r="I118" s="443"/>
      <c r="J118" s="911" t="s">
        <v>209</v>
      </c>
      <c r="K118" s="1261" t="s">
        <v>210</v>
      </c>
      <c r="L118" s="12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986"/>
      <c r="B119" s="935"/>
      <c r="C119" s="51"/>
      <c r="D119" s="1107"/>
      <c r="E119" s="107"/>
      <c r="F119" s="813"/>
      <c r="G119" s="933"/>
      <c r="H119" s="132"/>
      <c r="I119" s="443"/>
      <c r="J119" s="814"/>
      <c r="K119" s="1048"/>
      <c r="L119" s="104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34"/>
      <c r="B120" s="935"/>
      <c r="C120" s="51"/>
      <c r="D120" s="1107"/>
      <c r="E120" s="302"/>
      <c r="F120" s="135"/>
      <c r="G120" s="1260" t="s">
        <v>192</v>
      </c>
      <c r="H120" s="132" t="s">
        <v>211</v>
      </c>
      <c r="I120" s="30" t="s">
        <v>212</v>
      </c>
      <c r="J120" s="814"/>
      <c r="K120" s="1006"/>
      <c r="L120" s="100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934"/>
      <c r="B121" s="935"/>
      <c r="C121" s="51"/>
      <c r="D121" s="1107"/>
      <c r="E121" s="302"/>
      <c r="F121" s="135"/>
      <c r="G121" s="933"/>
      <c r="H121" s="132" t="s">
        <v>213</v>
      </c>
      <c r="I121" s="420" t="s">
        <v>214</v>
      </c>
      <c r="J121" s="814"/>
      <c r="K121" s="1006"/>
      <c r="L121" s="100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934"/>
      <c r="B122" s="935"/>
      <c r="C122" s="51"/>
      <c r="D122" s="1107"/>
      <c r="E122" s="302"/>
      <c r="F122" s="155"/>
      <c r="G122" s="236"/>
      <c r="H122" s="237" t="s">
        <v>215</v>
      </c>
      <c r="I122" s="913" t="s">
        <v>216</v>
      </c>
      <c r="J122" s="734"/>
      <c r="K122" s="1006"/>
      <c r="L122" s="100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34"/>
      <c r="B123" s="139"/>
      <c r="C123" s="743"/>
      <c r="D123" s="987"/>
      <c r="E123" s="53"/>
      <c r="F123" s="135"/>
      <c r="G123" s="236"/>
      <c r="H123" s="237"/>
      <c r="I123" s="238"/>
      <c r="J123" s="734"/>
      <c r="K123" s="73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244"/>
      <c r="B124" s="230"/>
      <c r="C124" s="743"/>
      <c r="D124" s="987"/>
      <c r="E124" s="53"/>
      <c r="F124" s="135"/>
      <c r="G124" s="236"/>
      <c r="H124" s="237"/>
      <c r="I124" s="238"/>
      <c r="J124" s="734"/>
      <c r="K124" s="73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34"/>
      <c r="B125" s="139"/>
      <c r="C125" s="738"/>
      <c r="D125" s="758"/>
      <c r="E125" s="53"/>
      <c r="F125" s="135"/>
      <c r="G125" s="933"/>
      <c r="H125" s="132"/>
      <c r="I125" s="136"/>
      <c r="J125" s="734"/>
      <c r="K125" s="93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34"/>
      <c r="B126" s="139"/>
      <c r="C126" s="738"/>
      <c r="D126" s="758"/>
      <c r="E126" s="53"/>
      <c r="F126" s="135"/>
      <c r="G126" s="933"/>
      <c r="H126" s="132"/>
      <c r="I126" s="136"/>
      <c r="J126" s="713"/>
      <c r="K126" s="93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34"/>
      <c r="B127" s="139"/>
      <c r="C127" s="738"/>
      <c r="D127" s="758"/>
      <c r="E127" s="105"/>
      <c r="F127" s="135"/>
      <c r="G127" s="933"/>
      <c r="H127" s="132"/>
      <c r="I127" s="241"/>
      <c r="J127" s="713"/>
      <c r="K127" s="93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34"/>
      <c r="B128" s="139"/>
      <c r="C128" s="738"/>
      <c r="D128" s="758"/>
      <c r="E128" s="105"/>
      <c r="F128" s="135"/>
      <c r="G128" s="933"/>
      <c r="H128" s="132"/>
      <c r="I128" s="136"/>
      <c r="J128" s="713"/>
      <c r="K128" s="93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34"/>
      <c r="B129" s="139"/>
      <c r="C129" s="738"/>
      <c r="D129" s="758"/>
      <c r="E129" s="105"/>
      <c r="F129" s="135"/>
      <c r="G129" s="933"/>
      <c r="H129" s="132"/>
      <c r="I129" s="136"/>
      <c r="J129" s="713"/>
      <c r="K129" s="93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34"/>
      <c r="B130" s="230"/>
      <c r="C130" s="738"/>
      <c r="D130" s="758"/>
      <c r="E130" s="105"/>
      <c r="F130" s="135"/>
      <c r="G130" s="933"/>
      <c r="H130" s="132"/>
      <c r="I130" s="136"/>
      <c r="J130" s="713"/>
      <c r="K130" s="93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45"/>
      <c r="B131" s="139"/>
      <c r="C131" s="738"/>
      <c r="D131" s="758"/>
      <c r="E131" s="228"/>
      <c r="F131" s="135"/>
      <c r="G131" s="933"/>
      <c r="H131" s="132"/>
      <c r="I131" s="136"/>
      <c r="J131" s="713"/>
      <c r="K131" s="93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46"/>
      <c r="B132" s="139"/>
      <c r="C132" s="738"/>
      <c r="D132" s="758"/>
      <c r="E132" s="988"/>
      <c r="F132" s="135"/>
      <c r="G132" s="933"/>
      <c r="H132" s="949"/>
      <c r="I132" s="950"/>
      <c r="J132" s="951"/>
      <c r="K132" s="95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34"/>
      <c r="B133" s="139"/>
      <c r="C133" s="738"/>
      <c r="D133" s="758"/>
      <c r="E133" s="229"/>
      <c r="F133" s="135"/>
      <c r="G133" s="933"/>
      <c r="H133" s="132"/>
      <c r="I133" s="136"/>
      <c r="J133" s="713"/>
      <c r="K133" s="93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34"/>
      <c r="B134" s="139"/>
      <c r="C134" s="738"/>
      <c r="D134" s="758"/>
      <c r="E134" s="106"/>
      <c r="F134" s="135"/>
      <c r="G134" s="933"/>
      <c r="H134" s="132"/>
      <c r="I134" s="136"/>
      <c r="J134" s="713"/>
      <c r="K134" s="93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34"/>
      <c r="B135" s="433"/>
      <c r="C135" s="738"/>
      <c r="D135" s="954"/>
      <c r="E135" s="107"/>
      <c r="F135" s="35"/>
      <c r="G135" s="933"/>
      <c r="H135" s="231"/>
      <c r="I135" s="232"/>
      <c r="J135" s="713"/>
      <c r="K135" s="93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34"/>
      <c r="B136" s="433"/>
      <c r="C136" s="738"/>
      <c r="D136" s="954"/>
      <c r="E136" s="131"/>
      <c r="F136" s="35"/>
      <c r="G136" s="933"/>
      <c r="H136" s="231"/>
      <c r="I136" s="232"/>
      <c r="J136" s="713"/>
      <c r="K136" s="93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34"/>
      <c r="B137" s="433"/>
      <c r="C137" s="738"/>
      <c r="D137" s="954"/>
      <c r="E137" s="131"/>
      <c r="F137" s="35"/>
      <c r="G137" s="933"/>
      <c r="H137" s="231"/>
      <c r="I137" s="232"/>
      <c r="J137" s="713"/>
      <c r="K137" s="93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34"/>
      <c r="B138" s="433"/>
      <c r="C138" s="738"/>
      <c r="D138" s="954"/>
      <c r="E138" s="131"/>
      <c r="F138" s="35"/>
      <c r="G138" s="933"/>
      <c r="H138" s="231"/>
      <c r="I138" s="232"/>
      <c r="J138" s="713"/>
      <c r="K138" s="93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1"/>
      <c r="B139" s="158"/>
      <c r="C139" s="357"/>
      <c r="D139" s="158"/>
      <c r="E139" s="223"/>
      <c r="F139" s="224"/>
      <c r="G139" s="6"/>
      <c r="H139" s="1"/>
      <c r="I139" s="13"/>
      <c r="J139" s="729"/>
      <c r="K139" s="26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4" t="s">
        <v>0</v>
      </c>
      <c r="B140" s="1368"/>
      <c r="C140" s="250"/>
      <c r="D140" s="314"/>
      <c r="E140" s="4"/>
      <c r="F140" s="5"/>
      <c r="G140" s="6"/>
      <c r="H140" s="1"/>
      <c r="I140" s="13"/>
      <c r="J140" s="729"/>
      <c r="K140" s="26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1376" t="s">
        <v>117</v>
      </c>
      <c r="B141" s="1387"/>
      <c r="C141" s="247"/>
      <c r="D141" s="314"/>
      <c r="E141" s="4"/>
      <c r="F141" s="5"/>
      <c r="G141" s="6"/>
      <c r="H141" s="1"/>
      <c r="I141" s="13"/>
      <c r="J141" s="729"/>
      <c r="K141" s="26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5.25" customHeight="1">
      <c r="A142" s="1"/>
      <c r="B142" s="2"/>
      <c r="C142" s="250"/>
      <c r="D142" s="314"/>
      <c r="E142" s="4"/>
      <c r="F142" s="5"/>
      <c r="G142" s="6"/>
      <c r="H142" s="1"/>
      <c r="I142" s="7"/>
      <c r="J142" s="729"/>
      <c r="K142" s="26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1375" t="s">
        <v>2</v>
      </c>
      <c r="B143" s="1388"/>
      <c r="C143" s="258" t="s">
        <v>3</v>
      </c>
      <c r="D143" s="962" t="s">
        <v>4</v>
      </c>
      <c r="E143" s="17" t="s">
        <v>5</v>
      </c>
      <c r="F143" s="919" t="s">
        <v>5</v>
      </c>
      <c r="G143" s="18" t="s">
        <v>6</v>
      </c>
      <c r="H143" s="19" t="s">
        <v>7</v>
      </c>
      <c r="I143" s="20" t="s">
        <v>8</v>
      </c>
      <c r="J143" s="678" t="s">
        <v>9</v>
      </c>
      <c r="K143" s="920" t="s">
        <v>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5.25" customHeight="1">
      <c r="A144" s="921"/>
      <c r="B144" s="922"/>
      <c r="C144" s="923"/>
      <c r="D144" s="963" t="s">
        <v>10</v>
      </c>
      <c r="E144" s="24" t="s">
        <v>11</v>
      </c>
      <c r="F144" s="925" t="s">
        <v>12</v>
      </c>
      <c r="G144" s="964"/>
      <c r="H144" s="965" t="s">
        <v>13</v>
      </c>
      <c r="I144" s="928" t="s">
        <v>14</v>
      </c>
      <c r="J144" s="966" t="s">
        <v>16</v>
      </c>
      <c r="K144" s="930" t="s">
        <v>15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986"/>
      <c r="B145" s="977"/>
      <c r="C145" s="738"/>
      <c r="D145" s="758"/>
      <c r="E145" s="70"/>
      <c r="F145" s="932"/>
      <c r="G145" s="933"/>
      <c r="H145" s="132"/>
      <c r="I145" s="136"/>
      <c r="J145" s="713"/>
      <c r="K145" s="92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934"/>
      <c r="B146" s="139"/>
      <c r="C146" s="738"/>
      <c r="D146" s="758"/>
      <c r="E146" s="53"/>
      <c r="F146" s="135"/>
      <c r="G146" s="933"/>
      <c r="H146" s="132"/>
      <c r="I146" s="136"/>
      <c r="J146" s="713"/>
      <c r="K146" s="93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934"/>
      <c r="B147" s="139"/>
      <c r="C147" s="738"/>
      <c r="D147" s="758"/>
      <c r="E147" s="53"/>
      <c r="F147" s="135"/>
      <c r="G147" s="933"/>
      <c r="H147" s="132"/>
      <c r="I147" s="136"/>
      <c r="J147" s="713"/>
      <c r="K147" s="93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>
      <c r="A148" s="934"/>
      <c r="B148" s="139"/>
      <c r="C148" s="738"/>
      <c r="D148" s="758"/>
      <c r="E148" s="53"/>
      <c r="F148" s="135"/>
      <c r="G148" s="933"/>
      <c r="H148" s="132"/>
      <c r="I148" s="136"/>
      <c r="J148" s="713"/>
      <c r="K148" s="93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934"/>
      <c r="B149" s="139"/>
      <c r="C149" s="738"/>
      <c r="D149" s="758"/>
      <c r="E149" s="53"/>
      <c r="F149" s="135"/>
      <c r="G149" s="933"/>
      <c r="H149" s="132"/>
      <c r="I149" s="136"/>
      <c r="J149" s="713"/>
      <c r="K149" s="93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934"/>
      <c r="B150" s="139"/>
      <c r="C150" s="738"/>
      <c r="D150" s="758"/>
      <c r="E150" s="53"/>
      <c r="F150" s="135"/>
      <c r="G150" s="933"/>
      <c r="H150" s="132"/>
      <c r="I150" s="136"/>
      <c r="J150" s="713"/>
      <c r="K150" s="93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934"/>
      <c r="B151" s="139"/>
      <c r="C151" s="738"/>
      <c r="D151" s="758"/>
      <c r="E151" s="53"/>
      <c r="F151" s="135"/>
      <c r="G151" s="933"/>
      <c r="H151" s="132"/>
      <c r="I151" s="136"/>
      <c r="J151" s="713"/>
      <c r="K151" s="93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34"/>
      <c r="B152" s="139"/>
      <c r="C152" s="743"/>
      <c r="D152" s="987"/>
      <c r="E152" s="53"/>
      <c r="F152" s="135"/>
      <c r="G152" s="236"/>
      <c r="H152" s="237"/>
      <c r="I152" s="238"/>
      <c r="J152" s="734"/>
      <c r="K152" s="73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34"/>
      <c r="B153" s="139"/>
      <c r="C153" s="738"/>
      <c r="D153" s="758"/>
      <c r="E153" s="53"/>
      <c r="F153" s="135"/>
      <c r="G153" s="933"/>
      <c r="H153" s="132"/>
      <c r="I153" s="136"/>
      <c r="J153" s="713"/>
      <c r="K153" s="93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34"/>
      <c r="B154" s="139"/>
      <c r="C154" s="738"/>
      <c r="D154" s="758"/>
      <c r="E154" s="53"/>
      <c r="F154" s="135"/>
      <c r="G154" s="933"/>
      <c r="H154" s="132"/>
      <c r="I154" s="136"/>
      <c r="J154" s="713"/>
      <c r="K154" s="93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934"/>
      <c r="B155" s="230"/>
      <c r="C155" s="743"/>
      <c r="D155" s="987"/>
      <c r="E155" s="143"/>
      <c r="F155" s="155"/>
      <c r="G155" s="236"/>
      <c r="H155" s="237"/>
      <c r="I155" s="238"/>
      <c r="J155" s="734"/>
      <c r="K155" s="73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34"/>
      <c r="B156" s="139"/>
      <c r="C156" s="738"/>
      <c r="D156" s="758"/>
      <c r="E156" s="53"/>
      <c r="F156" s="135"/>
      <c r="G156" s="933"/>
      <c r="H156" s="132"/>
      <c r="I156" s="136"/>
      <c r="J156" s="713"/>
      <c r="K156" s="93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139"/>
      <c r="C157" s="743"/>
      <c r="D157" s="987"/>
      <c r="E157" s="53"/>
      <c r="F157" s="135"/>
      <c r="G157" s="236"/>
      <c r="H157" s="237"/>
      <c r="I157" s="238"/>
      <c r="J157" s="734"/>
      <c r="K157" s="73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34"/>
      <c r="B158" s="139"/>
      <c r="C158" s="743"/>
      <c r="D158" s="987"/>
      <c r="E158" s="53"/>
      <c r="F158" s="135"/>
      <c r="G158" s="236"/>
      <c r="H158" s="237"/>
      <c r="I158" s="238"/>
      <c r="J158" s="734"/>
      <c r="K158" s="73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244"/>
      <c r="B159" s="139"/>
      <c r="C159" s="743"/>
      <c r="D159" s="987"/>
      <c r="E159" s="53"/>
      <c r="F159" s="135"/>
      <c r="G159" s="236"/>
      <c r="H159" s="237"/>
      <c r="I159" s="238"/>
      <c r="J159" s="734"/>
      <c r="K159" s="736"/>
      <c r="L159" s="1">
        <f>598.5/12</f>
        <v>49.875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34"/>
      <c r="B160" s="139"/>
      <c r="C160" s="738"/>
      <c r="D160" s="758"/>
      <c r="E160" s="53"/>
      <c r="F160" s="135"/>
      <c r="G160" s="933"/>
      <c r="H160" s="132"/>
      <c r="I160" s="136"/>
      <c r="J160" s="734"/>
      <c r="K160" s="937"/>
      <c r="L160" s="1">
        <f>450/12</f>
        <v>37.5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139"/>
      <c r="C161" s="738"/>
      <c r="D161" s="758"/>
      <c r="E161" s="53"/>
      <c r="F161" s="135"/>
      <c r="G161" s="933"/>
      <c r="H161" s="132"/>
      <c r="I161" s="136"/>
      <c r="J161" s="713"/>
      <c r="K161" s="93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39"/>
      <c r="C162" s="738"/>
      <c r="D162" s="758"/>
      <c r="E162" s="105"/>
      <c r="F162" s="135"/>
      <c r="G162" s="933"/>
      <c r="H162" s="132"/>
      <c r="I162" s="241"/>
      <c r="J162" s="713"/>
      <c r="K162" s="93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139"/>
      <c r="C163" s="738"/>
      <c r="D163" s="758"/>
      <c r="E163" s="105"/>
      <c r="F163" s="135"/>
      <c r="G163" s="933"/>
      <c r="H163" s="132"/>
      <c r="I163" s="136"/>
      <c r="J163" s="713"/>
      <c r="K163" s="93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34"/>
      <c r="B164" s="139"/>
      <c r="C164" s="738"/>
      <c r="D164" s="758"/>
      <c r="E164" s="105"/>
      <c r="F164" s="135"/>
      <c r="G164" s="933"/>
      <c r="H164" s="132"/>
      <c r="I164" s="136"/>
      <c r="J164" s="713"/>
      <c r="K164" s="93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39"/>
      <c r="C165" s="738"/>
      <c r="D165" s="758"/>
      <c r="E165" s="105"/>
      <c r="F165" s="135"/>
      <c r="G165" s="933"/>
      <c r="H165" s="132"/>
      <c r="I165" s="136"/>
      <c r="J165" s="713"/>
      <c r="K165" s="93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45"/>
      <c r="B166" s="139"/>
      <c r="C166" s="738"/>
      <c r="D166" s="758"/>
      <c r="E166" s="228"/>
      <c r="F166" s="135"/>
      <c r="G166" s="933"/>
      <c r="H166" s="132"/>
      <c r="I166" s="136"/>
      <c r="J166" s="713"/>
      <c r="K166" s="93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46"/>
      <c r="B167" s="139"/>
      <c r="C167" s="738"/>
      <c r="D167" s="758"/>
      <c r="E167" s="988"/>
      <c r="F167" s="135"/>
      <c r="G167" s="933"/>
      <c r="H167" s="949"/>
      <c r="I167" s="950"/>
      <c r="J167" s="951"/>
      <c r="K167" s="95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139"/>
      <c r="C168" s="738"/>
      <c r="D168" s="758"/>
      <c r="E168" s="229"/>
      <c r="F168" s="135"/>
      <c r="G168" s="933"/>
      <c r="H168" s="132"/>
      <c r="I168" s="136"/>
      <c r="J168" s="713"/>
      <c r="K168" s="93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39"/>
      <c r="C169" s="738"/>
      <c r="D169" s="758"/>
      <c r="E169" s="106"/>
      <c r="F169" s="135"/>
      <c r="G169" s="933"/>
      <c r="H169" s="132"/>
      <c r="I169" s="136"/>
      <c r="J169" s="713"/>
      <c r="K169" s="93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230"/>
      <c r="C170" s="738"/>
      <c r="D170" s="954"/>
      <c r="E170" s="107"/>
      <c r="F170" s="35"/>
      <c r="G170" s="933"/>
      <c r="H170" s="231"/>
      <c r="I170" s="232"/>
      <c r="J170" s="713"/>
      <c r="K170" s="93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139"/>
      <c r="C171" s="738"/>
      <c r="D171" s="954"/>
      <c r="E171" s="131"/>
      <c r="F171" s="35"/>
      <c r="G171" s="933"/>
      <c r="H171" s="231"/>
      <c r="I171" s="232"/>
      <c r="J171" s="713"/>
      <c r="K171" s="93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34"/>
      <c r="B172" s="139"/>
      <c r="C172" s="738"/>
      <c r="D172" s="954"/>
      <c r="E172" s="131"/>
      <c r="F172" s="35"/>
      <c r="G172" s="933"/>
      <c r="H172" s="231"/>
      <c r="I172" s="232"/>
      <c r="J172" s="713"/>
      <c r="K172" s="93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139"/>
      <c r="C173" s="738"/>
      <c r="D173" s="954"/>
      <c r="E173" s="106"/>
      <c r="F173" s="135"/>
      <c r="G173" s="933"/>
      <c r="H173" s="132"/>
      <c r="I173" s="136"/>
      <c r="J173" s="713"/>
      <c r="K173" s="93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247"/>
      <c r="B174" s="1368"/>
      <c r="C174" s="158"/>
      <c r="D174" s="158"/>
      <c r="E174" s="1368"/>
      <c r="F174" s="1368"/>
      <c r="G174" s="248"/>
      <c r="H174" s="2"/>
      <c r="I174" s="1368"/>
      <c r="J174" s="759"/>
      <c r="K174" s="24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4" t="s">
        <v>0</v>
      </c>
      <c r="B175" s="1368"/>
      <c r="C175" s="250"/>
      <c r="D175" s="314"/>
      <c r="E175" s="4"/>
      <c r="F175" s="5"/>
      <c r="G175" s="6"/>
      <c r="H175" s="1"/>
      <c r="I175" s="13"/>
      <c r="J175" s="729"/>
      <c r="K175" s="26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1376" t="s">
        <v>94</v>
      </c>
      <c r="B176" s="1387"/>
      <c r="C176" s="247"/>
      <c r="D176" s="314"/>
      <c r="E176" s="4"/>
      <c r="F176" s="5"/>
      <c r="G176" s="6"/>
      <c r="H176" s="1"/>
      <c r="I176" s="13"/>
      <c r="J176" s="729"/>
      <c r="K176" s="26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5.25" customHeight="1">
      <c r="A177" s="1"/>
      <c r="B177" s="2"/>
      <c r="C177" s="250"/>
      <c r="D177" s="314"/>
      <c r="E177" s="4"/>
      <c r="F177" s="5"/>
      <c r="G177" s="6"/>
      <c r="H177" s="1"/>
      <c r="I177" s="7"/>
      <c r="J177" s="729"/>
      <c r="K177" s="26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1375" t="s">
        <v>2</v>
      </c>
      <c r="B178" s="1388"/>
      <c r="C178" s="258" t="s">
        <v>3</v>
      </c>
      <c r="D178" s="962" t="s">
        <v>4</v>
      </c>
      <c r="E178" s="17" t="s">
        <v>5</v>
      </c>
      <c r="F178" s="919" t="s">
        <v>5</v>
      </c>
      <c r="G178" s="18" t="s">
        <v>6</v>
      </c>
      <c r="H178" s="19" t="s">
        <v>7</v>
      </c>
      <c r="I178" s="20" t="s">
        <v>8</v>
      </c>
      <c r="J178" s="678" t="s">
        <v>9</v>
      </c>
      <c r="K178" s="920" t="s">
        <v>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5.25" customHeight="1">
      <c r="A179" s="921"/>
      <c r="B179" s="922"/>
      <c r="C179" s="923"/>
      <c r="D179" s="963" t="s">
        <v>10</v>
      </c>
      <c r="E179" s="24" t="s">
        <v>11</v>
      </c>
      <c r="F179" s="925" t="s">
        <v>12</v>
      </c>
      <c r="G179" s="964"/>
      <c r="H179" s="965" t="s">
        <v>13</v>
      </c>
      <c r="I179" s="928" t="s">
        <v>14</v>
      </c>
      <c r="J179" s="966" t="s">
        <v>16</v>
      </c>
      <c r="K179" s="930" t="s">
        <v>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86"/>
      <c r="B180" s="977"/>
      <c r="C180" s="738"/>
      <c r="D180" s="758"/>
      <c r="E180" s="70"/>
      <c r="F180" s="932"/>
      <c r="G180" s="933"/>
      <c r="H180" s="132"/>
      <c r="I180" s="136"/>
      <c r="J180" s="713"/>
      <c r="K180" s="92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34"/>
      <c r="B181" s="139"/>
      <c r="C181" s="738"/>
      <c r="D181" s="758"/>
      <c r="E181" s="53"/>
      <c r="F181" s="135"/>
      <c r="G181" s="933"/>
      <c r="H181" s="132"/>
      <c r="I181" s="136"/>
      <c r="J181" s="713"/>
      <c r="K181" s="93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34"/>
      <c r="B182" s="139"/>
      <c r="C182" s="738"/>
      <c r="D182" s="758"/>
      <c r="E182" s="53"/>
      <c r="F182" s="135"/>
      <c r="G182" s="933"/>
      <c r="H182" s="132"/>
      <c r="I182" s="136"/>
      <c r="J182" s="713"/>
      <c r="K182" s="93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139"/>
      <c r="C183" s="738"/>
      <c r="D183" s="758"/>
      <c r="E183" s="53"/>
      <c r="F183" s="135"/>
      <c r="G183" s="933"/>
      <c r="H183" s="132"/>
      <c r="I183" s="136"/>
      <c r="J183" s="713"/>
      <c r="K183" s="93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39"/>
      <c r="C184" s="738"/>
      <c r="D184" s="758"/>
      <c r="E184" s="53"/>
      <c r="F184" s="135"/>
      <c r="G184" s="933"/>
      <c r="H184" s="132"/>
      <c r="I184" s="136"/>
      <c r="J184" s="713"/>
      <c r="K184" s="93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139"/>
      <c r="C185" s="738"/>
      <c r="D185" s="758"/>
      <c r="E185" s="53"/>
      <c r="F185" s="135"/>
      <c r="G185" s="933"/>
      <c r="H185" s="132"/>
      <c r="I185" s="136"/>
      <c r="J185" s="713"/>
      <c r="K185" s="93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39"/>
      <c r="C186" s="738"/>
      <c r="D186" s="758"/>
      <c r="E186" s="53"/>
      <c r="F186" s="135"/>
      <c r="G186" s="933"/>
      <c r="H186" s="132"/>
      <c r="I186" s="136"/>
      <c r="J186" s="713"/>
      <c r="K186" s="93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934"/>
      <c r="B187" s="139"/>
      <c r="C187" s="743"/>
      <c r="D187" s="987"/>
      <c r="E187" s="53"/>
      <c r="F187" s="135"/>
      <c r="G187" s="236"/>
      <c r="H187" s="237"/>
      <c r="I187" s="238"/>
      <c r="J187" s="734"/>
      <c r="K187" s="73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39"/>
      <c r="C188" s="738"/>
      <c r="D188" s="758"/>
      <c r="E188" s="53"/>
      <c r="F188" s="135"/>
      <c r="G188" s="933"/>
      <c r="H188" s="132"/>
      <c r="I188" s="136"/>
      <c r="J188" s="713"/>
      <c r="K188" s="93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39"/>
      <c r="C189" s="738"/>
      <c r="D189" s="758"/>
      <c r="E189" s="53"/>
      <c r="F189" s="135"/>
      <c r="G189" s="933"/>
      <c r="H189" s="132"/>
      <c r="I189" s="136"/>
      <c r="J189" s="713"/>
      <c r="K189" s="93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39"/>
      <c r="C190" s="743"/>
      <c r="D190" s="987"/>
      <c r="E190" s="143"/>
      <c r="F190" s="155"/>
      <c r="G190" s="236"/>
      <c r="H190" s="237"/>
      <c r="I190" s="238"/>
      <c r="J190" s="734"/>
      <c r="K190" s="73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34"/>
      <c r="B191" s="989"/>
      <c r="C191" s="738"/>
      <c r="D191" s="758"/>
      <c r="E191" s="53"/>
      <c r="F191" s="135"/>
      <c r="G191" s="933"/>
      <c r="H191" s="132"/>
      <c r="I191" s="136"/>
      <c r="J191" s="713"/>
      <c r="K191" s="93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34"/>
      <c r="B192" s="990"/>
      <c r="C192" s="743"/>
      <c r="D192" s="987"/>
      <c r="E192" s="53"/>
      <c r="F192" s="135"/>
      <c r="G192" s="236"/>
      <c r="H192" s="237"/>
      <c r="I192" s="238"/>
      <c r="J192" s="734"/>
      <c r="K192" s="73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5.25" customHeight="1">
      <c r="A193" s="934"/>
      <c r="B193" s="990"/>
      <c r="C193" s="743"/>
      <c r="D193" s="987"/>
      <c r="E193" s="53"/>
      <c r="F193" s="135"/>
      <c r="G193" s="236"/>
      <c r="H193" s="237"/>
      <c r="I193" s="238"/>
      <c r="J193" s="734"/>
      <c r="K193" s="73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244"/>
      <c r="B194" s="245"/>
      <c r="C194" s="743"/>
      <c r="D194" s="987"/>
      <c r="E194" s="53"/>
      <c r="F194" s="135"/>
      <c r="G194" s="236"/>
      <c r="H194" s="237"/>
      <c r="I194" s="238"/>
      <c r="J194" s="734"/>
      <c r="K194" s="73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34"/>
      <c r="B195" s="990"/>
      <c r="C195" s="738"/>
      <c r="D195" s="758"/>
      <c r="E195" s="53"/>
      <c r="F195" s="135"/>
      <c r="G195" s="933"/>
      <c r="H195" s="132"/>
      <c r="I195" s="136"/>
      <c r="J195" s="734"/>
      <c r="K195" s="93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34"/>
      <c r="B196" s="990"/>
      <c r="C196" s="738"/>
      <c r="D196" s="758"/>
      <c r="E196" s="53"/>
      <c r="F196" s="135"/>
      <c r="G196" s="933"/>
      <c r="H196" s="132"/>
      <c r="I196" s="136"/>
      <c r="J196" s="713"/>
      <c r="K196" s="93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34"/>
      <c r="B197" s="990"/>
      <c r="C197" s="738"/>
      <c r="D197" s="758"/>
      <c r="E197" s="105"/>
      <c r="F197" s="135"/>
      <c r="G197" s="933"/>
      <c r="H197" s="132"/>
      <c r="I197" s="241"/>
      <c r="J197" s="713"/>
      <c r="K197" s="93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34"/>
      <c r="B198" s="990"/>
      <c r="C198" s="738"/>
      <c r="D198" s="758"/>
      <c r="E198" s="105"/>
      <c r="F198" s="135"/>
      <c r="G198" s="933"/>
      <c r="H198" s="132"/>
      <c r="I198" s="136"/>
      <c r="J198" s="713"/>
      <c r="K198" s="93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34"/>
      <c r="B199" s="990"/>
      <c r="C199" s="738"/>
      <c r="D199" s="758"/>
      <c r="E199" s="105"/>
      <c r="F199" s="135"/>
      <c r="G199" s="933"/>
      <c r="H199" s="132"/>
      <c r="I199" s="136"/>
      <c r="J199" s="713"/>
      <c r="K199" s="93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990"/>
      <c r="C200" s="738"/>
      <c r="D200" s="758"/>
      <c r="E200" s="105"/>
      <c r="F200" s="135"/>
      <c r="G200" s="933"/>
      <c r="H200" s="132"/>
      <c r="I200" s="136"/>
      <c r="J200" s="713"/>
      <c r="K200" s="93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45"/>
      <c r="B201" s="990"/>
      <c r="C201" s="738"/>
      <c r="D201" s="758"/>
      <c r="E201" s="228"/>
      <c r="F201" s="135"/>
      <c r="G201" s="933"/>
      <c r="H201" s="132"/>
      <c r="I201" s="136"/>
      <c r="J201" s="713"/>
      <c r="K201" s="93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46"/>
      <c r="B202" s="990"/>
      <c r="C202" s="738"/>
      <c r="D202" s="758"/>
      <c r="E202" s="988"/>
      <c r="F202" s="135"/>
      <c r="G202" s="933"/>
      <c r="H202" s="949"/>
      <c r="I202" s="950"/>
      <c r="J202" s="951"/>
      <c r="K202" s="95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990"/>
      <c r="C203" s="738"/>
      <c r="D203" s="758"/>
      <c r="E203" s="229"/>
      <c r="F203" s="135"/>
      <c r="G203" s="933"/>
      <c r="H203" s="132"/>
      <c r="I203" s="136"/>
      <c r="J203" s="713"/>
      <c r="K203" s="93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990"/>
      <c r="C204" s="738"/>
      <c r="D204" s="758"/>
      <c r="E204" s="106"/>
      <c r="F204" s="135"/>
      <c r="G204" s="933"/>
      <c r="H204" s="132"/>
      <c r="I204" s="136"/>
      <c r="J204" s="713"/>
      <c r="K204" s="93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34"/>
      <c r="B205" s="990"/>
      <c r="C205" s="738"/>
      <c r="D205" s="954"/>
      <c r="E205" s="107"/>
      <c r="F205" s="35"/>
      <c r="G205" s="933"/>
      <c r="H205" s="231"/>
      <c r="I205" s="232"/>
      <c r="J205" s="713"/>
      <c r="K205" s="93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990"/>
      <c r="C206" s="738"/>
      <c r="D206" s="954"/>
      <c r="E206" s="131"/>
      <c r="F206" s="35"/>
      <c r="G206" s="933"/>
      <c r="H206" s="231"/>
      <c r="I206" s="232"/>
      <c r="J206" s="713"/>
      <c r="K206" s="93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8.5" customHeight="1">
      <c r="A207" s="934"/>
      <c r="B207" s="990"/>
      <c r="C207" s="738"/>
      <c r="D207" s="954"/>
      <c r="E207" s="131"/>
      <c r="F207" s="35"/>
      <c r="G207" s="933"/>
      <c r="H207" s="231"/>
      <c r="I207" s="232"/>
      <c r="J207" s="713"/>
      <c r="K207" s="93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990"/>
      <c r="C208" s="738"/>
      <c r="D208" s="954"/>
      <c r="E208" s="131"/>
      <c r="F208" s="35"/>
      <c r="G208" s="933"/>
      <c r="H208" s="231"/>
      <c r="I208" s="232"/>
      <c r="J208" s="713"/>
      <c r="K208" s="93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990"/>
      <c r="C209" s="738"/>
      <c r="D209" s="954"/>
      <c r="E209" s="106"/>
      <c r="F209" s="135"/>
      <c r="G209" s="933"/>
      <c r="H209" s="132"/>
      <c r="I209" s="136"/>
      <c r="J209" s="713"/>
      <c r="K209" s="93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1"/>
      <c r="B210" s="2"/>
      <c r="C210" s="250"/>
      <c r="D210" s="314"/>
      <c r="E210" s="4"/>
      <c r="F210" s="5"/>
      <c r="G210" s="6"/>
      <c r="H210" s="1"/>
      <c r="I210" s="7"/>
      <c r="J210" s="729"/>
      <c r="K210" s="26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4" t="s">
        <v>0</v>
      </c>
      <c r="B211" s="1368"/>
      <c r="C211" s="250"/>
      <c r="D211" s="314"/>
      <c r="E211" s="4"/>
      <c r="F211" s="5"/>
      <c r="G211" s="6"/>
      <c r="H211" s="1"/>
      <c r="I211" s="13"/>
      <c r="J211" s="729"/>
      <c r="K211" s="26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1376" t="s">
        <v>94</v>
      </c>
      <c r="B212" s="1387"/>
      <c r="C212" s="247"/>
      <c r="D212" s="314"/>
      <c r="E212" s="4"/>
      <c r="F212" s="5"/>
      <c r="G212" s="6"/>
      <c r="H212" s="1"/>
      <c r="I212" s="13"/>
      <c r="J212" s="729"/>
      <c r="K212" s="26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1"/>
      <c r="B213" s="2"/>
      <c r="C213" s="250"/>
      <c r="D213" s="314"/>
      <c r="E213" s="4"/>
      <c r="F213" s="5"/>
      <c r="G213" s="6"/>
      <c r="H213" s="1"/>
      <c r="I213" s="7"/>
      <c r="J213" s="729"/>
      <c r="K213" s="26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1375" t="s">
        <v>2</v>
      </c>
      <c r="B214" s="1388"/>
      <c r="C214" s="258" t="s">
        <v>3</v>
      </c>
      <c r="D214" s="962" t="s">
        <v>4</v>
      </c>
      <c r="E214" s="17" t="s">
        <v>5</v>
      </c>
      <c r="F214" s="919" t="s">
        <v>5</v>
      </c>
      <c r="G214" s="18" t="s">
        <v>6</v>
      </c>
      <c r="H214" s="19" t="s">
        <v>7</v>
      </c>
      <c r="I214" s="20" t="s">
        <v>8</v>
      </c>
      <c r="J214" s="678" t="s">
        <v>9</v>
      </c>
      <c r="K214" s="920" t="s">
        <v>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21"/>
      <c r="B215" s="922"/>
      <c r="C215" s="923"/>
      <c r="D215" s="963" t="s">
        <v>10</v>
      </c>
      <c r="E215" s="24" t="s">
        <v>11</v>
      </c>
      <c r="F215" s="925" t="s">
        <v>12</v>
      </c>
      <c r="G215" s="964"/>
      <c r="H215" s="965" t="s">
        <v>13</v>
      </c>
      <c r="I215" s="928" t="s">
        <v>14</v>
      </c>
      <c r="J215" s="966" t="s">
        <v>16</v>
      </c>
      <c r="K215" s="930" t="s">
        <v>15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86"/>
      <c r="B216" s="990"/>
      <c r="C216" s="738"/>
      <c r="D216" s="758"/>
      <c r="E216" s="70"/>
      <c r="F216" s="932"/>
      <c r="G216" s="933"/>
      <c r="H216" s="132"/>
      <c r="I216" s="136"/>
      <c r="J216" s="713"/>
      <c r="K216" s="92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34"/>
      <c r="B217" s="990"/>
      <c r="C217" s="738"/>
      <c r="D217" s="758"/>
      <c r="E217" s="53"/>
      <c r="F217" s="135"/>
      <c r="G217" s="933"/>
      <c r="H217" s="132"/>
      <c r="I217" s="136"/>
      <c r="J217" s="713"/>
      <c r="K217" s="93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992"/>
      <c r="C218" s="738"/>
      <c r="D218" s="758"/>
      <c r="E218" s="53"/>
      <c r="F218" s="135"/>
      <c r="G218" s="933"/>
      <c r="H218" s="132"/>
      <c r="I218" s="136"/>
      <c r="J218" s="713"/>
      <c r="K218" s="93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992"/>
      <c r="C219" s="738"/>
      <c r="D219" s="758"/>
      <c r="E219" s="53"/>
      <c r="F219" s="135"/>
      <c r="G219" s="933"/>
      <c r="H219" s="132"/>
      <c r="I219" s="136"/>
      <c r="J219" s="713"/>
      <c r="K219" s="93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34"/>
      <c r="B220" s="990"/>
      <c r="C220" s="738"/>
      <c r="D220" s="758"/>
      <c r="E220" s="53"/>
      <c r="F220" s="135"/>
      <c r="G220" s="933"/>
      <c r="H220" s="132"/>
      <c r="I220" s="136"/>
      <c r="J220" s="713"/>
      <c r="K220" s="93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990"/>
      <c r="C221" s="738"/>
      <c r="D221" s="758"/>
      <c r="E221" s="53"/>
      <c r="F221" s="135"/>
      <c r="G221" s="933"/>
      <c r="H221" s="132"/>
      <c r="I221" s="136"/>
      <c r="J221" s="713"/>
      <c r="K221" s="93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34"/>
      <c r="B222" s="990"/>
      <c r="C222" s="738"/>
      <c r="D222" s="758"/>
      <c r="E222" s="53"/>
      <c r="F222" s="135"/>
      <c r="G222" s="933"/>
      <c r="H222" s="132"/>
      <c r="I222" s="136"/>
      <c r="J222" s="713"/>
      <c r="K222" s="93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992"/>
      <c r="C223" s="743"/>
      <c r="D223" s="987"/>
      <c r="E223" s="53"/>
      <c r="F223" s="135"/>
      <c r="G223" s="236"/>
      <c r="H223" s="237"/>
      <c r="I223" s="238"/>
      <c r="J223" s="734"/>
      <c r="K223" s="73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34"/>
      <c r="B224" s="989"/>
      <c r="C224" s="738"/>
      <c r="D224" s="758"/>
      <c r="E224" s="53"/>
      <c r="F224" s="135"/>
      <c r="G224" s="933"/>
      <c r="H224" s="132"/>
      <c r="I224" s="136"/>
      <c r="J224" s="713"/>
      <c r="K224" s="93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934"/>
      <c r="B225" s="989"/>
      <c r="C225" s="738"/>
      <c r="D225" s="758"/>
      <c r="E225" s="53"/>
      <c r="F225" s="135"/>
      <c r="G225" s="933"/>
      <c r="H225" s="132"/>
      <c r="I225" s="136"/>
      <c r="J225" s="713"/>
      <c r="K225" s="93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989"/>
      <c r="C226" s="743"/>
      <c r="D226" s="987"/>
      <c r="E226" s="143"/>
      <c r="F226" s="155"/>
      <c r="G226" s="236"/>
      <c r="H226" s="237"/>
      <c r="I226" s="238"/>
      <c r="J226" s="734"/>
      <c r="K226" s="73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34"/>
      <c r="B227" s="989"/>
      <c r="C227" s="738"/>
      <c r="D227" s="758"/>
      <c r="E227" s="53"/>
      <c r="F227" s="135"/>
      <c r="G227" s="933"/>
      <c r="H227" s="132"/>
      <c r="I227" s="136"/>
      <c r="J227" s="713"/>
      <c r="K227" s="93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0"/>
      <c r="C228" s="743"/>
      <c r="D228" s="987"/>
      <c r="E228" s="53"/>
      <c r="F228" s="135"/>
      <c r="G228" s="236"/>
      <c r="H228" s="237"/>
      <c r="I228" s="238"/>
      <c r="J228" s="734"/>
      <c r="K228" s="73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0"/>
      <c r="C229" s="743"/>
      <c r="D229" s="987"/>
      <c r="E229" s="53"/>
      <c r="F229" s="135"/>
      <c r="G229" s="236"/>
      <c r="H229" s="237"/>
      <c r="I229" s="238"/>
      <c r="J229" s="734"/>
      <c r="K229" s="73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244"/>
      <c r="B230" s="245"/>
      <c r="C230" s="743"/>
      <c r="D230" s="987"/>
      <c r="E230" s="53"/>
      <c r="F230" s="135"/>
      <c r="G230" s="236"/>
      <c r="H230" s="237"/>
      <c r="I230" s="238"/>
      <c r="J230" s="734"/>
      <c r="K230" s="73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0"/>
      <c r="C231" s="738"/>
      <c r="D231" s="758"/>
      <c r="E231" s="53"/>
      <c r="F231" s="135"/>
      <c r="G231" s="933"/>
      <c r="H231" s="132"/>
      <c r="I231" s="136"/>
      <c r="J231" s="734"/>
      <c r="K231" s="93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90"/>
      <c r="C232" s="738"/>
      <c r="D232" s="758"/>
      <c r="E232" s="53"/>
      <c r="F232" s="135"/>
      <c r="G232" s="933"/>
      <c r="H232" s="132"/>
      <c r="I232" s="136"/>
      <c r="J232" s="713"/>
      <c r="K232" s="93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0"/>
      <c r="C233" s="738"/>
      <c r="D233" s="758"/>
      <c r="E233" s="105"/>
      <c r="F233" s="135"/>
      <c r="G233" s="933"/>
      <c r="H233" s="132"/>
      <c r="I233" s="241"/>
      <c r="J233" s="713"/>
      <c r="K233" s="93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990"/>
      <c r="C234" s="738"/>
      <c r="D234" s="758"/>
      <c r="E234" s="105"/>
      <c r="F234" s="135"/>
      <c r="G234" s="933"/>
      <c r="H234" s="132"/>
      <c r="I234" s="136"/>
      <c r="J234" s="713"/>
      <c r="K234" s="93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738"/>
      <c r="D235" s="758"/>
      <c r="E235" s="105"/>
      <c r="F235" s="135"/>
      <c r="G235" s="933"/>
      <c r="H235" s="132"/>
      <c r="I235" s="136"/>
      <c r="J235" s="713"/>
      <c r="K235" s="93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0"/>
      <c r="C236" s="738"/>
      <c r="D236" s="758"/>
      <c r="E236" s="105"/>
      <c r="F236" s="135"/>
      <c r="G236" s="933"/>
      <c r="H236" s="132"/>
      <c r="I236" s="136"/>
      <c r="J236" s="713"/>
      <c r="K236" s="93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945"/>
      <c r="B237" s="990"/>
      <c r="C237" s="738"/>
      <c r="D237" s="758"/>
      <c r="E237" s="228"/>
      <c r="F237" s="135"/>
      <c r="G237" s="933"/>
      <c r="H237" s="132"/>
      <c r="I237" s="136"/>
      <c r="J237" s="713"/>
      <c r="K237" s="93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46"/>
      <c r="B238" s="990"/>
      <c r="C238" s="738"/>
      <c r="D238" s="758"/>
      <c r="E238" s="988"/>
      <c r="F238" s="135"/>
      <c r="G238" s="933"/>
      <c r="H238" s="949"/>
      <c r="I238" s="950"/>
      <c r="J238" s="951"/>
      <c r="K238" s="95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990"/>
      <c r="C239" s="738"/>
      <c r="D239" s="758"/>
      <c r="E239" s="229"/>
      <c r="F239" s="135"/>
      <c r="G239" s="933"/>
      <c r="H239" s="132"/>
      <c r="I239" s="136"/>
      <c r="J239" s="713"/>
      <c r="K239" s="93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5.25" customHeight="1">
      <c r="A240" s="934"/>
      <c r="B240" s="990"/>
      <c r="C240" s="738"/>
      <c r="D240" s="758"/>
      <c r="E240" s="106"/>
      <c r="F240" s="135"/>
      <c r="G240" s="933"/>
      <c r="H240" s="132"/>
      <c r="I240" s="136"/>
      <c r="J240" s="713"/>
      <c r="K240" s="93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990"/>
      <c r="C241" s="738"/>
      <c r="D241" s="954"/>
      <c r="E241" s="107"/>
      <c r="F241" s="35"/>
      <c r="G241" s="933"/>
      <c r="H241" s="231"/>
      <c r="I241" s="232"/>
      <c r="J241" s="713"/>
      <c r="K241" s="93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0"/>
      <c r="C242" s="738"/>
      <c r="D242" s="954"/>
      <c r="E242" s="131"/>
      <c r="F242" s="35"/>
      <c r="G242" s="933"/>
      <c r="H242" s="231"/>
      <c r="I242" s="232"/>
      <c r="J242" s="713"/>
      <c r="K242" s="93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738"/>
      <c r="D243" s="954"/>
      <c r="E243" s="131"/>
      <c r="F243" s="35"/>
      <c r="G243" s="933"/>
      <c r="H243" s="231"/>
      <c r="I243" s="232"/>
      <c r="J243" s="713"/>
      <c r="K243" s="93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34"/>
      <c r="B244" s="990"/>
      <c r="C244" s="738"/>
      <c r="D244" s="954"/>
      <c r="E244" s="131"/>
      <c r="F244" s="35"/>
      <c r="G244" s="933"/>
      <c r="H244" s="231"/>
      <c r="I244" s="232"/>
      <c r="J244" s="713"/>
      <c r="K244" s="93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738"/>
      <c r="D245" s="954"/>
      <c r="E245" s="106"/>
      <c r="F245" s="135"/>
      <c r="G245" s="933"/>
      <c r="H245" s="132"/>
      <c r="I245" s="136"/>
      <c r="J245" s="713"/>
      <c r="K245" s="93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247"/>
      <c r="B246" s="1368"/>
      <c r="C246" s="158"/>
      <c r="D246" s="158"/>
      <c r="E246" s="1368"/>
      <c r="F246" s="1368"/>
      <c r="G246" s="248"/>
      <c r="H246" s="2"/>
      <c r="I246" s="1368"/>
      <c r="J246" s="759"/>
      <c r="K246" s="24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4" t="s">
        <v>0</v>
      </c>
      <c r="B247" s="1368"/>
      <c r="C247" s="250"/>
      <c r="D247" s="314"/>
      <c r="E247" s="4"/>
      <c r="F247" s="5"/>
      <c r="G247" s="6"/>
      <c r="H247" s="1"/>
      <c r="I247" s="13"/>
      <c r="J247" s="729"/>
      <c r="K247" s="26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1376" t="s">
        <v>94</v>
      </c>
      <c r="B248" s="1387"/>
      <c r="C248" s="247"/>
      <c r="D248" s="314"/>
      <c r="E248" s="4"/>
      <c r="F248" s="5"/>
      <c r="G248" s="6"/>
      <c r="H248" s="1"/>
      <c r="I248" s="13"/>
      <c r="J248" s="729"/>
      <c r="K248" s="26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5.25" customHeight="1">
      <c r="A249" s="1"/>
      <c r="B249" s="2"/>
      <c r="C249" s="250"/>
      <c r="D249" s="314"/>
      <c r="E249" s="4"/>
      <c r="F249" s="5"/>
      <c r="G249" s="6"/>
      <c r="H249" s="1"/>
      <c r="I249" s="7"/>
      <c r="J249" s="729"/>
      <c r="K249" s="26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1375" t="s">
        <v>2</v>
      </c>
      <c r="B250" s="1388"/>
      <c r="C250" s="258" t="s">
        <v>3</v>
      </c>
      <c r="D250" s="962" t="s">
        <v>4</v>
      </c>
      <c r="E250" s="17" t="s">
        <v>5</v>
      </c>
      <c r="F250" s="919" t="s">
        <v>5</v>
      </c>
      <c r="G250" s="18" t="s">
        <v>6</v>
      </c>
      <c r="H250" s="19" t="s">
        <v>7</v>
      </c>
      <c r="I250" s="20" t="s">
        <v>8</v>
      </c>
      <c r="J250" s="678" t="s">
        <v>9</v>
      </c>
      <c r="K250" s="920" t="s">
        <v>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5.25" customHeight="1">
      <c r="A251" s="921"/>
      <c r="B251" s="922"/>
      <c r="C251" s="923"/>
      <c r="D251" s="963" t="s">
        <v>10</v>
      </c>
      <c r="E251" s="24" t="s">
        <v>11</v>
      </c>
      <c r="F251" s="925" t="s">
        <v>12</v>
      </c>
      <c r="G251" s="964"/>
      <c r="H251" s="965" t="s">
        <v>13</v>
      </c>
      <c r="I251" s="928" t="s">
        <v>14</v>
      </c>
      <c r="J251" s="966" t="s">
        <v>16</v>
      </c>
      <c r="K251" s="930" t="s">
        <v>15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86"/>
      <c r="B252" s="990"/>
      <c r="C252" s="738"/>
      <c r="D252" s="758"/>
      <c r="E252" s="70"/>
      <c r="F252" s="932"/>
      <c r="G252" s="933"/>
      <c r="H252" s="132"/>
      <c r="I252" s="136"/>
      <c r="J252" s="713"/>
      <c r="K252" s="92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90"/>
      <c r="C253" s="738"/>
      <c r="D253" s="758"/>
      <c r="E253" s="53"/>
      <c r="F253" s="135"/>
      <c r="G253" s="933"/>
      <c r="H253" s="132"/>
      <c r="I253" s="136"/>
      <c r="J253" s="713"/>
      <c r="K253" s="93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92"/>
      <c r="C254" s="738"/>
      <c r="D254" s="758"/>
      <c r="E254" s="53"/>
      <c r="F254" s="135"/>
      <c r="G254" s="933"/>
      <c r="H254" s="132"/>
      <c r="I254" s="136"/>
      <c r="J254" s="713"/>
      <c r="K254" s="93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2"/>
      <c r="C255" s="738"/>
      <c r="D255" s="758"/>
      <c r="E255" s="53"/>
      <c r="F255" s="135"/>
      <c r="G255" s="933"/>
      <c r="H255" s="132"/>
      <c r="I255" s="136"/>
      <c r="J255" s="713"/>
      <c r="K255" s="93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90"/>
      <c r="C256" s="738"/>
      <c r="D256" s="758"/>
      <c r="E256" s="53"/>
      <c r="F256" s="135"/>
      <c r="G256" s="933"/>
      <c r="H256" s="132"/>
      <c r="I256" s="136"/>
      <c r="J256" s="713"/>
      <c r="K256" s="93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738"/>
      <c r="D257" s="758"/>
      <c r="E257" s="53"/>
      <c r="F257" s="135"/>
      <c r="G257" s="933"/>
      <c r="H257" s="132"/>
      <c r="I257" s="136"/>
      <c r="J257" s="713"/>
      <c r="K257" s="93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738"/>
      <c r="D258" s="758"/>
      <c r="E258" s="53"/>
      <c r="F258" s="135"/>
      <c r="G258" s="933"/>
      <c r="H258" s="132"/>
      <c r="I258" s="136"/>
      <c r="J258" s="713"/>
      <c r="K258" s="93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2"/>
      <c r="C259" s="743"/>
      <c r="D259" s="987"/>
      <c r="E259" s="53"/>
      <c r="F259" s="135"/>
      <c r="G259" s="236"/>
      <c r="H259" s="237"/>
      <c r="I259" s="238"/>
      <c r="J259" s="734"/>
      <c r="K259" s="73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89"/>
      <c r="C260" s="738"/>
      <c r="D260" s="758"/>
      <c r="E260" s="53"/>
      <c r="F260" s="135"/>
      <c r="G260" s="933"/>
      <c r="H260" s="132"/>
      <c r="I260" s="136"/>
      <c r="J260" s="713"/>
      <c r="K260" s="93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89"/>
      <c r="C261" s="738"/>
      <c r="D261" s="758"/>
      <c r="E261" s="53"/>
      <c r="F261" s="135"/>
      <c r="G261" s="933"/>
      <c r="H261" s="132"/>
      <c r="I261" s="136"/>
      <c r="J261" s="713"/>
      <c r="K261" s="93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89"/>
      <c r="C262" s="743"/>
      <c r="D262" s="987"/>
      <c r="E262" s="143"/>
      <c r="F262" s="155"/>
      <c r="G262" s="236"/>
      <c r="H262" s="237"/>
      <c r="I262" s="238"/>
      <c r="J262" s="734"/>
      <c r="K262" s="73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89"/>
      <c r="C263" s="738"/>
      <c r="D263" s="758"/>
      <c r="E263" s="53"/>
      <c r="F263" s="135"/>
      <c r="G263" s="933"/>
      <c r="H263" s="132"/>
      <c r="I263" s="136"/>
      <c r="J263" s="713"/>
      <c r="K263" s="93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934"/>
      <c r="B264" s="990"/>
      <c r="C264" s="743"/>
      <c r="D264" s="987"/>
      <c r="E264" s="53"/>
      <c r="F264" s="135"/>
      <c r="G264" s="236"/>
      <c r="H264" s="237"/>
      <c r="I264" s="238"/>
      <c r="J264" s="734"/>
      <c r="K264" s="73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743"/>
      <c r="D265" s="987"/>
      <c r="E265" s="53"/>
      <c r="F265" s="135"/>
      <c r="G265" s="236"/>
      <c r="H265" s="237"/>
      <c r="I265" s="238"/>
      <c r="J265" s="734"/>
      <c r="K265" s="73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244"/>
      <c r="B266" s="245"/>
      <c r="C266" s="743"/>
      <c r="D266" s="987"/>
      <c r="E266" s="53"/>
      <c r="F266" s="135"/>
      <c r="G266" s="236"/>
      <c r="H266" s="237"/>
      <c r="I266" s="238"/>
      <c r="J266" s="734"/>
      <c r="K266" s="73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990"/>
      <c r="C267" s="738"/>
      <c r="D267" s="758"/>
      <c r="E267" s="53"/>
      <c r="F267" s="135"/>
      <c r="G267" s="933"/>
      <c r="H267" s="132"/>
      <c r="I267" s="136"/>
      <c r="J267" s="734"/>
      <c r="K267" s="93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738"/>
      <c r="D268" s="758"/>
      <c r="E268" s="53"/>
      <c r="F268" s="135"/>
      <c r="G268" s="933"/>
      <c r="H268" s="132"/>
      <c r="I268" s="136"/>
      <c r="J268" s="713"/>
      <c r="K268" s="93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90"/>
      <c r="C269" s="738"/>
      <c r="D269" s="758"/>
      <c r="E269" s="105"/>
      <c r="F269" s="135"/>
      <c r="G269" s="933"/>
      <c r="H269" s="132"/>
      <c r="I269" s="241"/>
      <c r="J269" s="713"/>
      <c r="K269" s="93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738"/>
      <c r="D270" s="758"/>
      <c r="E270" s="105"/>
      <c r="F270" s="135"/>
      <c r="G270" s="933"/>
      <c r="H270" s="132"/>
      <c r="I270" s="136"/>
      <c r="J270" s="713"/>
      <c r="K270" s="93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738"/>
      <c r="D271" s="758"/>
      <c r="E271" s="105"/>
      <c r="F271" s="135"/>
      <c r="G271" s="933"/>
      <c r="H271" s="132"/>
      <c r="I271" s="136"/>
      <c r="J271" s="713"/>
      <c r="K271" s="93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5.25" customHeight="1">
      <c r="A272" s="934"/>
      <c r="B272" s="990"/>
      <c r="C272" s="738"/>
      <c r="D272" s="758"/>
      <c r="E272" s="105"/>
      <c r="F272" s="135"/>
      <c r="G272" s="933"/>
      <c r="H272" s="132"/>
      <c r="I272" s="136"/>
      <c r="J272" s="713"/>
      <c r="K272" s="93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45"/>
      <c r="B273" s="990"/>
      <c r="C273" s="738"/>
      <c r="D273" s="758"/>
      <c r="E273" s="228"/>
      <c r="F273" s="135"/>
      <c r="G273" s="933"/>
      <c r="H273" s="132"/>
      <c r="I273" s="136"/>
      <c r="J273" s="713"/>
      <c r="K273" s="93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46"/>
      <c r="B274" s="990"/>
      <c r="C274" s="738"/>
      <c r="D274" s="758"/>
      <c r="E274" s="988"/>
      <c r="F274" s="135"/>
      <c r="G274" s="933"/>
      <c r="H274" s="949"/>
      <c r="I274" s="950"/>
      <c r="J274" s="951"/>
      <c r="K274" s="95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0"/>
      <c r="C275" s="738"/>
      <c r="D275" s="758"/>
      <c r="E275" s="229"/>
      <c r="F275" s="135"/>
      <c r="G275" s="933"/>
      <c r="H275" s="132"/>
      <c r="I275" s="136"/>
      <c r="J275" s="713"/>
      <c r="K275" s="93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90"/>
      <c r="C276" s="738"/>
      <c r="D276" s="758"/>
      <c r="E276" s="106"/>
      <c r="F276" s="135"/>
      <c r="G276" s="933"/>
      <c r="H276" s="132"/>
      <c r="I276" s="136"/>
      <c r="J276" s="713"/>
      <c r="K276" s="93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90"/>
      <c r="C277" s="738"/>
      <c r="D277" s="954"/>
      <c r="E277" s="107"/>
      <c r="F277" s="35"/>
      <c r="G277" s="933"/>
      <c r="H277" s="231"/>
      <c r="I277" s="232"/>
      <c r="J277" s="713"/>
      <c r="K277" s="93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90"/>
      <c r="C278" s="738"/>
      <c r="D278" s="954"/>
      <c r="E278" s="131"/>
      <c r="F278" s="35"/>
      <c r="G278" s="933"/>
      <c r="H278" s="231"/>
      <c r="I278" s="232"/>
      <c r="J278" s="713"/>
      <c r="K278" s="93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4"/>
      <c r="B279" s="1368"/>
      <c r="C279" s="357"/>
      <c r="D279" s="158"/>
      <c r="E279" s="880"/>
      <c r="F279" s="881"/>
      <c r="G279" s="6"/>
      <c r="H279" s="96"/>
      <c r="I279" s="97"/>
      <c r="J279" s="729"/>
      <c r="K279" s="26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4" t="s">
        <v>0</v>
      </c>
      <c r="B280" s="1368"/>
      <c r="C280" s="250"/>
      <c r="D280" s="314"/>
      <c r="E280" s="4"/>
      <c r="F280" s="5"/>
      <c r="G280" s="6"/>
      <c r="H280" s="1"/>
      <c r="I280" s="13"/>
      <c r="J280" s="729"/>
      <c r="K280" s="26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376" t="s">
        <v>94</v>
      </c>
      <c r="B281" s="1387"/>
      <c r="C281" s="247"/>
      <c r="D281" s="314"/>
      <c r="E281" s="4"/>
      <c r="F281" s="5"/>
      <c r="G281" s="6"/>
      <c r="H281" s="1"/>
      <c r="I281" s="13"/>
      <c r="J281" s="729"/>
      <c r="K281" s="26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5.25" customHeight="1">
      <c r="A282" s="1"/>
      <c r="B282" s="2"/>
      <c r="C282" s="250"/>
      <c r="D282" s="314"/>
      <c r="E282" s="4"/>
      <c r="F282" s="5"/>
      <c r="G282" s="6"/>
      <c r="H282" s="1"/>
      <c r="I282" s="7"/>
      <c r="J282" s="729"/>
      <c r="K282" s="26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1375" t="s">
        <v>2</v>
      </c>
      <c r="B283" s="1388"/>
      <c r="C283" s="258" t="s">
        <v>3</v>
      </c>
      <c r="D283" s="962" t="s">
        <v>4</v>
      </c>
      <c r="E283" s="17" t="s">
        <v>5</v>
      </c>
      <c r="F283" s="919" t="s">
        <v>5</v>
      </c>
      <c r="G283" s="18" t="s">
        <v>6</v>
      </c>
      <c r="H283" s="19" t="s">
        <v>7</v>
      </c>
      <c r="I283" s="20" t="s">
        <v>8</v>
      </c>
      <c r="J283" s="678" t="s">
        <v>9</v>
      </c>
      <c r="K283" s="920" t="s">
        <v>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5.25" customHeight="1">
      <c r="A284" s="921"/>
      <c r="B284" s="922"/>
      <c r="C284" s="923"/>
      <c r="D284" s="963" t="s">
        <v>10</v>
      </c>
      <c r="E284" s="24" t="s">
        <v>11</v>
      </c>
      <c r="F284" s="925" t="s">
        <v>12</v>
      </c>
      <c r="G284" s="964"/>
      <c r="H284" s="965" t="s">
        <v>13</v>
      </c>
      <c r="I284" s="928" t="s">
        <v>14</v>
      </c>
      <c r="J284" s="966" t="s">
        <v>16</v>
      </c>
      <c r="K284" s="930" t="s">
        <v>15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86"/>
      <c r="B285" s="990"/>
      <c r="C285" s="738"/>
      <c r="D285" s="758"/>
      <c r="E285" s="70"/>
      <c r="F285" s="932"/>
      <c r="G285" s="933"/>
      <c r="H285" s="132"/>
      <c r="I285" s="136"/>
      <c r="J285" s="713"/>
      <c r="K285" s="92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738"/>
      <c r="D286" s="758"/>
      <c r="E286" s="53"/>
      <c r="F286" s="135"/>
      <c r="G286" s="933"/>
      <c r="H286" s="132"/>
      <c r="I286" s="136"/>
      <c r="J286" s="713"/>
      <c r="K286" s="93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2"/>
      <c r="C287" s="738"/>
      <c r="D287" s="758"/>
      <c r="E287" s="53"/>
      <c r="F287" s="135"/>
      <c r="G287" s="933"/>
      <c r="H287" s="132"/>
      <c r="I287" s="136"/>
      <c r="J287" s="713"/>
      <c r="K287" s="93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2"/>
      <c r="C288" s="738"/>
      <c r="D288" s="758"/>
      <c r="E288" s="53"/>
      <c r="F288" s="135"/>
      <c r="G288" s="933"/>
      <c r="H288" s="132"/>
      <c r="I288" s="136"/>
      <c r="J288" s="713"/>
      <c r="K288" s="93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0"/>
      <c r="C289" s="738"/>
      <c r="D289" s="758"/>
      <c r="E289" s="53"/>
      <c r="F289" s="135"/>
      <c r="G289" s="933"/>
      <c r="H289" s="132"/>
      <c r="I289" s="136"/>
      <c r="J289" s="713"/>
      <c r="K289" s="93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0"/>
      <c r="C290" s="738"/>
      <c r="D290" s="758"/>
      <c r="E290" s="53"/>
      <c r="F290" s="135"/>
      <c r="G290" s="933"/>
      <c r="H290" s="132"/>
      <c r="I290" s="136"/>
      <c r="J290" s="713"/>
      <c r="K290" s="93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90"/>
      <c r="C291" s="738"/>
      <c r="D291" s="758"/>
      <c r="E291" s="53"/>
      <c r="F291" s="135"/>
      <c r="G291" s="933"/>
      <c r="H291" s="132"/>
      <c r="I291" s="136"/>
      <c r="J291" s="713"/>
      <c r="K291" s="93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2"/>
      <c r="C292" s="743"/>
      <c r="D292" s="987"/>
      <c r="E292" s="53"/>
      <c r="F292" s="135"/>
      <c r="G292" s="236"/>
      <c r="H292" s="237"/>
      <c r="I292" s="238"/>
      <c r="J292" s="734"/>
      <c r="K292" s="73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89"/>
      <c r="C293" s="738"/>
      <c r="D293" s="758"/>
      <c r="E293" s="53"/>
      <c r="F293" s="135"/>
      <c r="G293" s="933"/>
      <c r="H293" s="132"/>
      <c r="I293" s="136"/>
      <c r="J293" s="713"/>
      <c r="K293" s="93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89"/>
      <c r="C294" s="738"/>
      <c r="D294" s="758"/>
      <c r="E294" s="53"/>
      <c r="F294" s="135"/>
      <c r="G294" s="933"/>
      <c r="H294" s="132"/>
      <c r="I294" s="136"/>
      <c r="J294" s="713"/>
      <c r="K294" s="93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89"/>
      <c r="C295" s="743"/>
      <c r="D295" s="987"/>
      <c r="E295" s="143"/>
      <c r="F295" s="155"/>
      <c r="G295" s="236"/>
      <c r="H295" s="237"/>
      <c r="I295" s="238"/>
      <c r="J295" s="734"/>
      <c r="K295" s="73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89"/>
      <c r="C296" s="738"/>
      <c r="D296" s="758"/>
      <c r="E296" s="53"/>
      <c r="F296" s="135"/>
      <c r="G296" s="933"/>
      <c r="H296" s="132"/>
      <c r="I296" s="136"/>
      <c r="J296" s="713"/>
      <c r="K296" s="93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743"/>
      <c r="D297" s="987"/>
      <c r="E297" s="53"/>
      <c r="F297" s="135"/>
      <c r="G297" s="236"/>
      <c r="H297" s="237"/>
      <c r="I297" s="238"/>
      <c r="J297" s="734"/>
      <c r="K297" s="73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90"/>
      <c r="C298" s="743"/>
      <c r="D298" s="987"/>
      <c r="E298" s="53"/>
      <c r="F298" s="135"/>
      <c r="G298" s="236"/>
      <c r="H298" s="237"/>
      <c r="I298" s="238"/>
      <c r="J298" s="734"/>
      <c r="K298" s="73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244"/>
      <c r="B299" s="245"/>
      <c r="C299" s="743"/>
      <c r="D299" s="987"/>
      <c r="E299" s="53"/>
      <c r="F299" s="135"/>
      <c r="G299" s="236"/>
      <c r="H299" s="237"/>
      <c r="I299" s="238"/>
      <c r="J299" s="734"/>
      <c r="K299" s="73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738"/>
      <c r="D300" s="758"/>
      <c r="E300" s="53"/>
      <c r="F300" s="135"/>
      <c r="G300" s="933"/>
      <c r="H300" s="132"/>
      <c r="I300" s="136"/>
      <c r="J300" s="734"/>
      <c r="K300" s="93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5.25" customHeight="1">
      <c r="A301" s="934"/>
      <c r="B301" s="990"/>
      <c r="C301" s="738"/>
      <c r="D301" s="758"/>
      <c r="E301" s="53"/>
      <c r="F301" s="135"/>
      <c r="G301" s="933"/>
      <c r="H301" s="132"/>
      <c r="I301" s="136"/>
      <c r="J301" s="713"/>
      <c r="K301" s="93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738"/>
      <c r="D302" s="758"/>
      <c r="E302" s="105"/>
      <c r="F302" s="135"/>
      <c r="G302" s="933"/>
      <c r="H302" s="132"/>
      <c r="I302" s="241"/>
      <c r="J302" s="713"/>
      <c r="K302" s="93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738"/>
      <c r="D303" s="758"/>
      <c r="E303" s="105"/>
      <c r="F303" s="135"/>
      <c r="G303" s="933"/>
      <c r="H303" s="132"/>
      <c r="I303" s="136"/>
      <c r="J303" s="713"/>
      <c r="K303" s="93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738"/>
      <c r="D304" s="758"/>
      <c r="E304" s="105"/>
      <c r="F304" s="135"/>
      <c r="G304" s="933"/>
      <c r="H304" s="132"/>
      <c r="I304" s="136"/>
      <c r="J304" s="713"/>
      <c r="K304" s="93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0"/>
      <c r="C305" s="738"/>
      <c r="D305" s="758"/>
      <c r="E305" s="105"/>
      <c r="F305" s="135"/>
      <c r="G305" s="933"/>
      <c r="H305" s="132"/>
      <c r="I305" s="136"/>
      <c r="J305" s="713"/>
      <c r="K305" s="93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45"/>
      <c r="B306" s="990"/>
      <c r="C306" s="738"/>
      <c r="D306" s="758"/>
      <c r="E306" s="228"/>
      <c r="F306" s="135"/>
      <c r="G306" s="933"/>
      <c r="H306" s="132"/>
      <c r="I306" s="136"/>
      <c r="J306" s="713"/>
      <c r="K306" s="93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46"/>
      <c r="B307" s="990"/>
      <c r="C307" s="738"/>
      <c r="D307" s="758"/>
      <c r="E307" s="988"/>
      <c r="F307" s="135"/>
      <c r="G307" s="933"/>
      <c r="H307" s="949"/>
      <c r="I307" s="950"/>
      <c r="J307" s="951"/>
      <c r="K307" s="95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738"/>
      <c r="D308" s="758"/>
      <c r="E308" s="229"/>
      <c r="F308" s="135"/>
      <c r="G308" s="933"/>
      <c r="H308" s="132"/>
      <c r="I308" s="136"/>
      <c r="J308" s="713"/>
      <c r="K308" s="93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738"/>
      <c r="D309" s="758"/>
      <c r="E309" s="106"/>
      <c r="F309" s="135"/>
      <c r="G309" s="933"/>
      <c r="H309" s="132"/>
      <c r="I309" s="136"/>
      <c r="J309" s="713"/>
      <c r="K309" s="93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738"/>
      <c r="D310" s="954"/>
      <c r="E310" s="107"/>
      <c r="F310" s="35"/>
      <c r="G310" s="933"/>
      <c r="H310" s="231"/>
      <c r="I310" s="232"/>
      <c r="J310" s="713"/>
      <c r="K310" s="93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1"/>
      <c r="C311" s="738"/>
      <c r="D311" s="954"/>
      <c r="E311" s="106"/>
      <c r="F311" s="135"/>
      <c r="G311" s="933"/>
      <c r="H311" s="132"/>
      <c r="I311" s="136"/>
      <c r="J311" s="713"/>
      <c r="K311" s="93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1"/>
      <c r="C312" s="738"/>
      <c r="D312" s="954"/>
      <c r="E312" s="106"/>
      <c r="F312" s="135"/>
      <c r="G312" s="933"/>
      <c r="H312" s="132"/>
      <c r="I312" s="136"/>
      <c r="J312" s="713"/>
      <c r="K312" s="93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84"/>
      <c r="B313" s="990"/>
      <c r="C313" s="738"/>
      <c r="D313" s="954"/>
      <c r="E313" s="107"/>
      <c r="F313" s="35"/>
      <c r="G313" s="933"/>
      <c r="H313" s="231"/>
      <c r="I313" s="232"/>
      <c r="J313" s="757"/>
      <c r="K313" s="98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247"/>
      <c r="B314" s="1368"/>
      <c r="C314" s="158"/>
      <c r="D314" s="158"/>
      <c r="E314" s="1368"/>
      <c r="F314" s="1368"/>
      <c r="G314" s="248"/>
      <c r="H314" s="2"/>
      <c r="I314" s="1368"/>
      <c r="J314" s="759"/>
      <c r="K314" s="24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4" t="s">
        <v>0</v>
      </c>
      <c r="B315" s="1368"/>
      <c r="C315" s="250"/>
      <c r="D315" s="314"/>
      <c r="E315" s="4"/>
      <c r="F315" s="5"/>
      <c r="G315" s="6"/>
      <c r="H315" s="1"/>
      <c r="I315" s="13"/>
      <c r="J315" s="729"/>
      <c r="K315" s="26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1376" t="s">
        <v>94</v>
      </c>
      <c r="B316" s="1387"/>
      <c r="C316" s="247"/>
      <c r="D316" s="314"/>
      <c r="E316" s="4"/>
      <c r="F316" s="5"/>
      <c r="G316" s="6"/>
      <c r="H316" s="1"/>
      <c r="I316" s="13"/>
      <c r="J316" s="729"/>
      <c r="K316" s="26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5.25" customHeight="1">
      <c r="A317" s="1"/>
      <c r="B317" s="2"/>
      <c r="C317" s="250"/>
      <c r="D317" s="314"/>
      <c r="E317" s="4"/>
      <c r="F317" s="5"/>
      <c r="G317" s="6"/>
      <c r="H317" s="1"/>
      <c r="I317" s="7"/>
      <c r="J317" s="729"/>
      <c r="K317" s="26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1375" t="s">
        <v>2</v>
      </c>
      <c r="B318" s="1388"/>
      <c r="C318" s="258" t="s">
        <v>3</v>
      </c>
      <c r="D318" s="962" t="s">
        <v>4</v>
      </c>
      <c r="E318" s="17" t="s">
        <v>5</v>
      </c>
      <c r="F318" s="919" t="s">
        <v>5</v>
      </c>
      <c r="G318" s="18" t="s">
        <v>6</v>
      </c>
      <c r="H318" s="19" t="s">
        <v>7</v>
      </c>
      <c r="I318" s="20" t="s">
        <v>8</v>
      </c>
      <c r="J318" s="678" t="s">
        <v>9</v>
      </c>
      <c r="K318" s="920" t="s">
        <v>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5.25" customHeight="1">
      <c r="A319" s="921"/>
      <c r="B319" s="922"/>
      <c r="C319" s="923"/>
      <c r="D319" s="963" t="s">
        <v>10</v>
      </c>
      <c r="E319" s="24" t="s">
        <v>11</v>
      </c>
      <c r="F319" s="925" t="s">
        <v>12</v>
      </c>
      <c r="G319" s="964"/>
      <c r="H319" s="965" t="s">
        <v>13</v>
      </c>
      <c r="I319" s="928" t="s">
        <v>14</v>
      </c>
      <c r="J319" s="966" t="s">
        <v>16</v>
      </c>
      <c r="K319" s="930" t="s">
        <v>15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86"/>
      <c r="B320" s="990"/>
      <c r="C320" s="738"/>
      <c r="D320" s="758"/>
      <c r="E320" s="70"/>
      <c r="F320" s="932"/>
      <c r="G320" s="933"/>
      <c r="H320" s="132"/>
      <c r="I320" s="136"/>
      <c r="J320" s="713"/>
      <c r="K320" s="92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34"/>
      <c r="B321" s="990"/>
      <c r="C321" s="738"/>
      <c r="D321" s="758"/>
      <c r="E321" s="53"/>
      <c r="F321" s="135"/>
      <c r="G321" s="933"/>
      <c r="H321" s="132"/>
      <c r="I321" s="136"/>
      <c r="J321" s="713"/>
      <c r="K321" s="93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934"/>
      <c r="B322" s="992"/>
      <c r="C322" s="738"/>
      <c r="D322" s="758"/>
      <c r="E322" s="53"/>
      <c r="F322" s="135"/>
      <c r="G322" s="933"/>
      <c r="H322" s="132"/>
      <c r="I322" s="136"/>
      <c r="J322" s="713"/>
      <c r="K322" s="93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34"/>
      <c r="B323" s="992"/>
      <c r="C323" s="738"/>
      <c r="D323" s="758"/>
      <c r="E323" s="53"/>
      <c r="F323" s="135"/>
      <c r="G323" s="933"/>
      <c r="H323" s="132"/>
      <c r="I323" s="136"/>
      <c r="J323" s="713"/>
      <c r="K323" s="93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990"/>
      <c r="C324" s="738"/>
      <c r="D324" s="758"/>
      <c r="E324" s="53"/>
      <c r="F324" s="135"/>
      <c r="G324" s="933"/>
      <c r="H324" s="132"/>
      <c r="I324" s="136"/>
      <c r="J324" s="713"/>
      <c r="K324" s="93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738"/>
      <c r="D325" s="758"/>
      <c r="E325" s="53"/>
      <c r="F325" s="135"/>
      <c r="G325" s="933"/>
      <c r="H325" s="132"/>
      <c r="I325" s="136"/>
      <c r="J325" s="713"/>
      <c r="K325" s="93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738"/>
      <c r="D326" s="758"/>
      <c r="E326" s="53"/>
      <c r="F326" s="135"/>
      <c r="G326" s="933"/>
      <c r="H326" s="132"/>
      <c r="I326" s="136"/>
      <c r="J326" s="713"/>
      <c r="K326" s="93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2"/>
      <c r="C327" s="743"/>
      <c r="D327" s="987"/>
      <c r="E327" s="53"/>
      <c r="F327" s="135"/>
      <c r="G327" s="236"/>
      <c r="H327" s="237"/>
      <c r="I327" s="238"/>
      <c r="J327" s="734"/>
      <c r="K327" s="73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89"/>
      <c r="C328" s="738"/>
      <c r="D328" s="758"/>
      <c r="E328" s="53"/>
      <c r="F328" s="135"/>
      <c r="G328" s="933"/>
      <c r="H328" s="132"/>
      <c r="I328" s="136"/>
      <c r="J328" s="713"/>
      <c r="K328" s="93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89"/>
      <c r="C329" s="738"/>
      <c r="D329" s="758"/>
      <c r="E329" s="53"/>
      <c r="F329" s="135"/>
      <c r="G329" s="933"/>
      <c r="H329" s="132"/>
      <c r="I329" s="136"/>
      <c r="J329" s="713"/>
      <c r="K329" s="93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89"/>
      <c r="C330" s="743"/>
      <c r="D330" s="987"/>
      <c r="E330" s="143"/>
      <c r="F330" s="155"/>
      <c r="G330" s="236"/>
      <c r="H330" s="237"/>
      <c r="I330" s="238"/>
      <c r="J330" s="734"/>
      <c r="K330" s="73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89"/>
      <c r="C331" s="738"/>
      <c r="D331" s="758"/>
      <c r="E331" s="53"/>
      <c r="F331" s="135"/>
      <c r="G331" s="933"/>
      <c r="H331" s="132"/>
      <c r="I331" s="136"/>
      <c r="J331" s="713"/>
      <c r="K331" s="93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0"/>
      <c r="C332" s="743"/>
      <c r="D332" s="987"/>
      <c r="E332" s="53"/>
      <c r="F332" s="135"/>
      <c r="G332" s="236"/>
      <c r="H332" s="237"/>
      <c r="I332" s="238"/>
      <c r="J332" s="734"/>
      <c r="K332" s="73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0"/>
      <c r="C333" s="743"/>
      <c r="D333" s="987"/>
      <c r="E333" s="53"/>
      <c r="F333" s="135"/>
      <c r="G333" s="236"/>
      <c r="H333" s="237"/>
      <c r="I333" s="238"/>
      <c r="J333" s="734"/>
      <c r="K333" s="73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244"/>
      <c r="B334" s="245"/>
      <c r="C334" s="743"/>
      <c r="D334" s="987"/>
      <c r="E334" s="53"/>
      <c r="F334" s="135"/>
      <c r="G334" s="236"/>
      <c r="H334" s="237"/>
      <c r="I334" s="238"/>
      <c r="J334" s="734"/>
      <c r="K334" s="73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90"/>
      <c r="C335" s="738"/>
      <c r="D335" s="758"/>
      <c r="E335" s="53"/>
      <c r="F335" s="135"/>
      <c r="G335" s="933"/>
      <c r="H335" s="132"/>
      <c r="I335" s="136"/>
      <c r="J335" s="734"/>
      <c r="K335" s="93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0"/>
      <c r="C336" s="738"/>
      <c r="D336" s="758"/>
      <c r="E336" s="53"/>
      <c r="F336" s="135"/>
      <c r="G336" s="933"/>
      <c r="H336" s="132"/>
      <c r="I336" s="136"/>
      <c r="J336" s="713"/>
      <c r="K336" s="93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90"/>
      <c r="C337" s="738"/>
      <c r="D337" s="758"/>
      <c r="E337" s="105"/>
      <c r="F337" s="135"/>
      <c r="G337" s="933"/>
      <c r="H337" s="132"/>
      <c r="I337" s="241"/>
      <c r="J337" s="713"/>
      <c r="K337" s="93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738"/>
      <c r="D338" s="758"/>
      <c r="E338" s="105"/>
      <c r="F338" s="135"/>
      <c r="G338" s="933"/>
      <c r="H338" s="132"/>
      <c r="I338" s="136"/>
      <c r="J338" s="713"/>
      <c r="K338" s="93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0"/>
      <c r="C339" s="738"/>
      <c r="D339" s="758"/>
      <c r="E339" s="105"/>
      <c r="F339" s="135"/>
      <c r="G339" s="933"/>
      <c r="H339" s="132"/>
      <c r="I339" s="136"/>
      <c r="J339" s="713"/>
      <c r="K339" s="93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0"/>
      <c r="C340" s="738"/>
      <c r="D340" s="758"/>
      <c r="E340" s="105"/>
      <c r="F340" s="135"/>
      <c r="G340" s="933"/>
      <c r="H340" s="132"/>
      <c r="I340" s="136"/>
      <c r="J340" s="713"/>
      <c r="K340" s="93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45"/>
      <c r="B341" s="990"/>
      <c r="C341" s="738"/>
      <c r="D341" s="758"/>
      <c r="E341" s="228"/>
      <c r="F341" s="135"/>
      <c r="G341" s="933"/>
      <c r="H341" s="132"/>
      <c r="I341" s="136"/>
      <c r="J341" s="713"/>
      <c r="K341" s="93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46"/>
      <c r="B342" s="990"/>
      <c r="C342" s="738"/>
      <c r="D342" s="758"/>
      <c r="E342" s="988"/>
      <c r="F342" s="135"/>
      <c r="G342" s="933"/>
      <c r="H342" s="949"/>
      <c r="I342" s="950"/>
      <c r="J342" s="951"/>
      <c r="K342" s="95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738"/>
      <c r="D343" s="758"/>
      <c r="E343" s="229"/>
      <c r="F343" s="135"/>
      <c r="G343" s="933"/>
      <c r="H343" s="132"/>
      <c r="I343" s="136"/>
      <c r="J343" s="713"/>
      <c r="K343" s="93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738"/>
      <c r="D344" s="758"/>
      <c r="E344" s="106"/>
      <c r="F344" s="135"/>
      <c r="G344" s="933"/>
      <c r="H344" s="132"/>
      <c r="I344" s="136"/>
      <c r="J344" s="713"/>
      <c r="K344" s="93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90"/>
      <c r="C345" s="738"/>
      <c r="D345" s="954"/>
      <c r="E345" s="107"/>
      <c r="F345" s="35"/>
      <c r="G345" s="933"/>
      <c r="H345" s="231"/>
      <c r="I345" s="232"/>
      <c r="J345" s="713"/>
      <c r="K345" s="93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0"/>
      <c r="C346" s="738"/>
      <c r="D346" s="954"/>
      <c r="E346" s="131"/>
      <c r="F346" s="35"/>
      <c r="G346" s="933"/>
      <c r="H346" s="231"/>
      <c r="I346" s="232"/>
      <c r="J346" s="713"/>
      <c r="K346" s="93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90"/>
      <c r="C347" s="738"/>
      <c r="D347" s="954"/>
      <c r="E347" s="131"/>
      <c r="F347" s="35"/>
      <c r="G347" s="933"/>
      <c r="H347" s="231"/>
      <c r="I347" s="232"/>
      <c r="J347" s="713"/>
      <c r="K347" s="93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90"/>
      <c r="C348" s="738"/>
      <c r="D348" s="954"/>
      <c r="E348" s="131"/>
      <c r="F348" s="35"/>
      <c r="G348" s="933"/>
      <c r="H348" s="231"/>
      <c r="I348" s="232"/>
      <c r="J348" s="713"/>
      <c r="K348" s="93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738"/>
      <c r="D349" s="954"/>
      <c r="E349" s="131"/>
      <c r="F349" s="35"/>
      <c r="G349" s="933"/>
      <c r="H349" s="231"/>
      <c r="I349" s="232"/>
      <c r="J349" s="713"/>
      <c r="K349" s="93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90"/>
      <c r="C350" s="738"/>
      <c r="D350" s="954"/>
      <c r="E350" s="106"/>
      <c r="F350" s="135"/>
      <c r="G350" s="933"/>
      <c r="H350" s="132"/>
      <c r="I350" s="136"/>
      <c r="J350" s="713"/>
      <c r="K350" s="93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738"/>
      <c r="D351" s="954"/>
      <c r="E351" s="106"/>
      <c r="F351" s="135"/>
      <c r="G351" s="933"/>
      <c r="H351" s="132"/>
      <c r="I351" s="136"/>
      <c r="J351" s="713"/>
      <c r="K351" s="93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1"/>
      <c r="C352" s="738"/>
      <c r="D352" s="954"/>
      <c r="E352" s="106"/>
      <c r="F352" s="135"/>
      <c r="G352" s="933"/>
      <c r="H352" s="132"/>
      <c r="I352" s="136"/>
      <c r="J352" s="713"/>
      <c r="K352" s="93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1"/>
      <c r="C353" s="738"/>
      <c r="D353" s="954"/>
      <c r="E353" s="106"/>
      <c r="F353" s="135"/>
      <c r="G353" s="933"/>
      <c r="H353" s="132"/>
      <c r="I353" s="136"/>
      <c r="J353" s="713"/>
      <c r="K353" s="93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84"/>
      <c r="B354" s="990"/>
      <c r="C354" s="738"/>
      <c r="D354" s="954"/>
      <c r="E354" s="107"/>
      <c r="F354" s="35"/>
      <c r="G354" s="933"/>
      <c r="H354" s="231"/>
      <c r="I354" s="232"/>
      <c r="J354" s="757"/>
      <c r="K354" s="98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1"/>
      <c r="B355" s="2"/>
      <c r="C355" s="250"/>
      <c r="D355" s="314"/>
      <c r="E355" s="4"/>
      <c r="F355" s="5"/>
      <c r="G355" s="6"/>
      <c r="H355" s="1"/>
      <c r="I355" s="7"/>
      <c r="J355" s="729"/>
      <c r="K355" s="26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1"/>
      <c r="B356" s="2"/>
      <c r="C356" s="250"/>
      <c r="D356" s="314"/>
      <c r="E356" s="4"/>
      <c r="F356" s="5"/>
      <c r="G356" s="6"/>
      <c r="H356" s="1"/>
      <c r="I356" s="7"/>
      <c r="J356" s="729"/>
      <c r="K356" s="26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4" t="s">
        <v>0</v>
      </c>
      <c r="B357" s="1368"/>
      <c r="C357" s="250"/>
      <c r="D357" s="314"/>
      <c r="E357" s="4"/>
      <c r="F357" s="5"/>
      <c r="G357" s="6"/>
      <c r="H357" s="1"/>
      <c r="I357" s="13"/>
      <c r="J357" s="729"/>
      <c r="K357" s="26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1376" t="s">
        <v>94</v>
      </c>
      <c r="B358" s="1387"/>
      <c r="C358" s="247"/>
      <c r="D358" s="314"/>
      <c r="E358" s="4"/>
      <c r="F358" s="5"/>
      <c r="G358" s="6"/>
      <c r="H358" s="1"/>
      <c r="I358" s="13"/>
      <c r="J358" s="729"/>
      <c r="K358" s="26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5.25" customHeight="1">
      <c r="A359" s="1"/>
      <c r="B359" s="2"/>
      <c r="C359" s="250"/>
      <c r="D359" s="314"/>
      <c r="E359" s="4"/>
      <c r="F359" s="5"/>
      <c r="G359" s="6"/>
      <c r="H359" s="1"/>
      <c r="I359" s="7"/>
      <c r="J359" s="729"/>
      <c r="K359" s="26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1375" t="s">
        <v>2</v>
      </c>
      <c r="B360" s="1388"/>
      <c r="C360" s="258" t="s">
        <v>3</v>
      </c>
      <c r="D360" s="962" t="s">
        <v>4</v>
      </c>
      <c r="E360" s="17" t="s">
        <v>5</v>
      </c>
      <c r="F360" s="919" t="s">
        <v>5</v>
      </c>
      <c r="G360" s="18" t="s">
        <v>6</v>
      </c>
      <c r="H360" s="19" t="s">
        <v>7</v>
      </c>
      <c r="I360" s="20" t="s">
        <v>8</v>
      </c>
      <c r="J360" s="678" t="s">
        <v>9</v>
      </c>
      <c r="K360" s="920" t="s">
        <v>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5.25" customHeight="1">
      <c r="A361" s="921"/>
      <c r="B361" s="922"/>
      <c r="C361" s="923"/>
      <c r="D361" s="963" t="s">
        <v>10</v>
      </c>
      <c r="E361" s="24" t="s">
        <v>11</v>
      </c>
      <c r="F361" s="925" t="s">
        <v>12</v>
      </c>
      <c r="G361" s="964"/>
      <c r="H361" s="965" t="s">
        <v>13</v>
      </c>
      <c r="I361" s="928" t="s">
        <v>14</v>
      </c>
      <c r="J361" s="966" t="s">
        <v>16</v>
      </c>
      <c r="K361" s="930" t="s">
        <v>15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86"/>
      <c r="B362" s="990"/>
      <c r="C362" s="738"/>
      <c r="D362" s="758"/>
      <c r="E362" s="70"/>
      <c r="F362" s="932"/>
      <c r="G362" s="933"/>
      <c r="H362" s="132"/>
      <c r="I362" s="136"/>
      <c r="J362" s="713"/>
      <c r="K362" s="92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90"/>
      <c r="C363" s="738"/>
      <c r="D363" s="758"/>
      <c r="E363" s="53"/>
      <c r="F363" s="135"/>
      <c r="G363" s="933"/>
      <c r="H363" s="132"/>
      <c r="I363" s="136"/>
      <c r="J363" s="713"/>
      <c r="K363" s="93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934"/>
      <c r="B364" s="992"/>
      <c r="C364" s="738"/>
      <c r="D364" s="758"/>
      <c r="E364" s="53"/>
      <c r="F364" s="135"/>
      <c r="G364" s="933"/>
      <c r="H364" s="132"/>
      <c r="I364" s="136"/>
      <c r="J364" s="713"/>
      <c r="K364" s="93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92"/>
      <c r="C365" s="738"/>
      <c r="D365" s="758"/>
      <c r="E365" s="53"/>
      <c r="F365" s="135"/>
      <c r="G365" s="933"/>
      <c r="H365" s="132"/>
      <c r="I365" s="136"/>
      <c r="J365" s="713"/>
      <c r="K365" s="93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90"/>
      <c r="C366" s="738"/>
      <c r="D366" s="758"/>
      <c r="E366" s="53"/>
      <c r="F366" s="135"/>
      <c r="G366" s="933"/>
      <c r="H366" s="132"/>
      <c r="I366" s="136"/>
      <c r="J366" s="713"/>
      <c r="K366" s="93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0"/>
      <c r="C367" s="738"/>
      <c r="D367" s="758"/>
      <c r="E367" s="53"/>
      <c r="F367" s="135"/>
      <c r="G367" s="933"/>
      <c r="H367" s="132"/>
      <c r="I367" s="136"/>
      <c r="J367" s="713"/>
      <c r="K367" s="93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90"/>
      <c r="C368" s="738"/>
      <c r="D368" s="758"/>
      <c r="E368" s="53"/>
      <c r="F368" s="135"/>
      <c r="G368" s="933"/>
      <c r="H368" s="132"/>
      <c r="I368" s="136"/>
      <c r="J368" s="713"/>
      <c r="K368" s="93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92"/>
      <c r="C369" s="743"/>
      <c r="D369" s="987"/>
      <c r="E369" s="53"/>
      <c r="F369" s="135"/>
      <c r="G369" s="236"/>
      <c r="H369" s="237"/>
      <c r="I369" s="238"/>
      <c r="J369" s="734"/>
      <c r="K369" s="73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89"/>
      <c r="C370" s="738"/>
      <c r="D370" s="758"/>
      <c r="E370" s="53"/>
      <c r="F370" s="135"/>
      <c r="G370" s="933"/>
      <c r="H370" s="132"/>
      <c r="I370" s="136"/>
      <c r="J370" s="713"/>
      <c r="K370" s="93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89"/>
      <c r="C371" s="738"/>
      <c r="D371" s="758"/>
      <c r="E371" s="53"/>
      <c r="F371" s="135"/>
      <c r="G371" s="933"/>
      <c r="H371" s="132"/>
      <c r="I371" s="136"/>
      <c r="J371" s="713"/>
      <c r="K371" s="93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89"/>
      <c r="C372" s="743"/>
      <c r="D372" s="987"/>
      <c r="E372" s="143"/>
      <c r="F372" s="155"/>
      <c r="G372" s="236"/>
      <c r="H372" s="237"/>
      <c r="I372" s="238"/>
      <c r="J372" s="734"/>
      <c r="K372" s="73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89"/>
      <c r="C373" s="738"/>
      <c r="D373" s="758"/>
      <c r="E373" s="53"/>
      <c r="F373" s="135"/>
      <c r="G373" s="933"/>
      <c r="H373" s="132"/>
      <c r="I373" s="136"/>
      <c r="J373" s="713"/>
      <c r="K373" s="93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0"/>
      <c r="C374" s="743"/>
      <c r="D374" s="987"/>
      <c r="E374" s="53"/>
      <c r="F374" s="135"/>
      <c r="G374" s="236"/>
      <c r="H374" s="237"/>
      <c r="I374" s="238"/>
      <c r="J374" s="734"/>
      <c r="K374" s="73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0"/>
      <c r="C375" s="743"/>
      <c r="D375" s="987"/>
      <c r="E375" s="53"/>
      <c r="F375" s="135"/>
      <c r="G375" s="236"/>
      <c r="H375" s="237"/>
      <c r="I375" s="238"/>
      <c r="J375" s="734"/>
      <c r="K375" s="73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244"/>
      <c r="B376" s="245"/>
      <c r="C376" s="743"/>
      <c r="D376" s="987"/>
      <c r="E376" s="53"/>
      <c r="F376" s="135"/>
      <c r="G376" s="236"/>
      <c r="H376" s="237"/>
      <c r="I376" s="238"/>
      <c r="J376" s="734"/>
      <c r="K376" s="73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0"/>
      <c r="C377" s="738"/>
      <c r="D377" s="758"/>
      <c r="E377" s="53"/>
      <c r="F377" s="135"/>
      <c r="G377" s="933"/>
      <c r="H377" s="132"/>
      <c r="I377" s="136"/>
      <c r="J377" s="734"/>
      <c r="K377" s="93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738"/>
      <c r="D378" s="758"/>
      <c r="E378" s="53"/>
      <c r="F378" s="135"/>
      <c r="G378" s="933"/>
      <c r="H378" s="132"/>
      <c r="I378" s="136"/>
      <c r="J378" s="713"/>
      <c r="K378" s="93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738"/>
      <c r="D379" s="758"/>
      <c r="E379" s="105"/>
      <c r="F379" s="135"/>
      <c r="G379" s="933"/>
      <c r="H379" s="132"/>
      <c r="I379" s="241"/>
      <c r="J379" s="713"/>
      <c r="K379" s="93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738"/>
      <c r="D380" s="758"/>
      <c r="E380" s="105"/>
      <c r="F380" s="135"/>
      <c r="G380" s="933"/>
      <c r="H380" s="132"/>
      <c r="I380" s="136"/>
      <c r="J380" s="713"/>
      <c r="K380" s="93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738"/>
      <c r="D381" s="758"/>
      <c r="E381" s="105"/>
      <c r="F381" s="135"/>
      <c r="G381" s="933"/>
      <c r="H381" s="132"/>
      <c r="I381" s="136"/>
      <c r="J381" s="713"/>
      <c r="K381" s="93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90"/>
      <c r="C382" s="738"/>
      <c r="D382" s="758"/>
      <c r="E382" s="105"/>
      <c r="F382" s="135"/>
      <c r="G382" s="933"/>
      <c r="H382" s="132"/>
      <c r="I382" s="136"/>
      <c r="J382" s="713"/>
      <c r="K382" s="93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45"/>
      <c r="B383" s="990"/>
      <c r="C383" s="738"/>
      <c r="D383" s="758"/>
      <c r="E383" s="228"/>
      <c r="F383" s="135"/>
      <c r="G383" s="933"/>
      <c r="H383" s="132"/>
      <c r="I383" s="136"/>
      <c r="J383" s="713"/>
      <c r="K383" s="93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46"/>
      <c r="B384" s="990"/>
      <c r="C384" s="738"/>
      <c r="D384" s="758"/>
      <c r="E384" s="988"/>
      <c r="F384" s="135"/>
      <c r="G384" s="933"/>
      <c r="H384" s="949"/>
      <c r="I384" s="950"/>
      <c r="J384" s="951"/>
      <c r="K384" s="95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90"/>
      <c r="C385" s="738"/>
      <c r="D385" s="758"/>
      <c r="E385" s="229"/>
      <c r="F385" s="135"/>
      <c r="G385" s="933"/>
      <c r="H385" s="132"/>
      <c r="I385" s="136"/>
      <c r="J385" s="713"/>
      <c r="K385" s="93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738"/>
      <c r="D386" s="758"/>
      <c r="E386" s="106"/>
      <c r="F386" s="135"/>
      <c r="G386" s="933"/>
      <c r="H386" s="132"/>
      <c r="I386" s="136"/>
      <c r="J386" s="713"/>
      <c r="K386" s="93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738"/>
      <c r="D387" s="954"/>
      <c r="E387" s="107"/>
      <c r="F387" s="35"/>
      <c r="G387" s="933"/>
      <c r="H387" s="231"/>
      <c r="I387" s="232"/>
      <c r="J387" s="713"/>
      <c r="K387" s="93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34"/>
      <c r="B388" s="990"/>
      <c r="C388" s="738"/>
      <c r="D388" s="954"/>
      <c r="E388" s="131"/>
      <c r="F388" s="35"/>
      <c r="G388" s="933"/>
      <c r="H388" s="231"/>
      <c r="I388" s="232"/>
      <c r="J388" s="713"/>
      <c r="K388" s="93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34"/>
      <c r="B389" s="990"/>
      <c r="C389" s="738"/>
      <c r="D389" s="954"/>
      <c r="E389" s="131"/>
      <c r="F389" s="35"/>
      <c r="G389" s="933"/>
      <c r="H389" s="231"/>
      <c r="I389" s="232"/>
      <c r="J389" s="713"/>
      <c r="K389" s="93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0"/>
      <c r="C390" s="738"/>
      <c r="D390" s="954"/>
      <c r="E390" s="131"/>
      <c r="F390" s="35"/>
      <c r="G390" s="933"/>
      <c r="H390" s="231"/>
      <c r="I390" s="232"/>
      <c r="J390" s="713"/>
      <c r="K390" s="93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738"/>
      <c r="D391" s="954"/>
      <c r="E391" s="131"/>
      <c r="F391" s="35"/>
      <c r="G391" s="933"/>
      <c r="H391" s="231"/>
      <c r="I391" s="232"/>
      <c r="J391" s="713"/>
      <c r="K391" s="93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0"/>
      <c r="C392" s="738"/>
      <c r="D392" s="954"/>
      <c r="E392" s="131"/>
      <c r="F392" s="35"/>
      <c r="G392" s="933"/>
      <c r="H392" s="231"/>
      <c r="I392" s="232"/>
      <c r="J392" s="713"/>
      <c r="K392" s="93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0"/>
      <c r="C393" s="738"/>
      <c r="D393" s="954"/>
      <c r="E393" s="106"/>
      <c r="F393" s="135"/>
      <c r="G393" s="933"/>
      <c r="H393" s="132"/>
      <c r="I393" s="136"/>
      <c r="J393" s="713"/>
      <c r="K393" s="93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738"/>
      <c r="D394" s="954"/>
      <c r="E394" s="106"/>
      <c r="F394" s="135"/>
      <c r="G394" s="933"/>
      <c r="H394" s="132"/>
      <c r="I394" s="136"/>
      <c r="J394" s="713"/>
      <c r="K394" s="93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1"/>
      <c r="C395" s="738"/>
      <c r="D395" s="954"/>
      <c r="E395" s="106"/>
      <c r="F395" s="135"/>
      <c r="G395" s="933"/>
      <c r="H395" s="132"/>
      <c r="I395" s="136"/>
      <c r="J395" s="713"/>
      <c r="K395" s="93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84"/>
      <c r="B396" s="990"/>
      <c r="C396" s="738"/>
      <c r="D396" s="954"/>
      <c r="E396" s="107"/>
      <c r="F396" s="35"/>
      <c r="G396" s="933"/>
      <c r="H396" s="231"/>
      <c r="I396" s="232"/>
      <c r="J396" s="757"/>
      <c r="K396" s="98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250"/>
      <c r="D397" s="314"/>
      <c r="E397" s="4"/>
      <c r="F397" s="5"/>
      <c r="G397" s="6"/>
      <c r="H397" s="1"/>
      <c r="I397" s="7"/>
      <c r="J397" s="729"/>
      <c r="K397" s="26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1"/>
      <c r="B398" s="2"/>
      <c r="C398" s="250"/>
      <c r="D398" s="314"/>
      <c r="E398" s="4"/>
      <c r="F398" s="5"/>
      <c r="G398" s="6"/>
      <c r="H398" s="1"/>
      <c r="I398" s="7"/>
      <c r="J398" s="729"/>
      <c r="K398" s="26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4" t="s">
        <v>0</v>
      </c>
      <c r="B399" s="1368"/>
      <c r="C399" s="250"/>
      <c r="D399" s="314"/>
      <c r="E399" s="4"/>
      <c r="F399" s="5"/>
      <c r="G399" s="6"/>
      <c r="H399" s="1"/>
      <c r="I399" s="13"/>
      <c r="J399" s="729"/>
      <c r="K399" s="26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1376" t="s">
        <v>94</v>
      </c>
      <c r="B400" s="1387"/>
      <c r="C400" s="247"/>
      <c r="D400" s="314"/>
      <c r="E400" s="4"/>
      <c r="F400" s="5"/>
      <c r="G400" s="6"/>
      <c r="H400" s="1"/>
      <c r="I400" s="13"/>
      <c r="J400" s="729"/>
      <c r="K400" s="26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5.25" customHeight="1">
      <c r="A401" s="1"/>
      <c r="B401" s="2"/>
      <c r="C401" s="250"/>
      <c r="D401" s="314"/>
      <c r="E401" s="4"/>
      <c r="F401" s="5"/>
      <c r="G401" s="6"/>
      <c r="H401" s="1"/>
      <c r="I401" s="7"/>
      <c r="J401" s="729"/>
      <c r="K401" s="26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1375" t="s">
        <v>2</v>
      </c>
      <c r="B402" s="1388"/>
      <c r="C402" s="258" t="s">
        <v>3</v>
      </c>
      <c r="D402" s="962" t="s">
        <v>4</v>
      </c>
      <c r="E402" s="17" t="s">
        <v>5</v>
      </c>
      <c r="F402" s="919" t="s">
        <v>5</v>
      </c>
      <c r="G402" s="18" t="s">
        <v>6</v>
      </c>
      <c r="H402" s="19" t="s">
        <v>7</v>
      </c>
      <c r="I402" s="20" t="s">
        <v>8</v>
      </c>
      <c r="J402" s="678" t="s">
        <v>9</v>
      </c>
      <c r="K402" s="920" t="s">
        <v>9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5.25" customHeight="1">
      <c r="A403" s="921"/>
      <c r="B403" s="922"/>
      <c r="C403" s="923"/>
      <c r="D403" s="963" t="s">
        <v>10</v>
      </c>
      <c r="E403" s="24" t="s">
        <v>11</v>
      </c>
      <c r="F403" s="925" t="s">
        <v>12</v>
      </c>
      <c r="G403" s="964"/>
      <c r="H403" s="965" t="s">
        <v>13</v>
      </c>
      <c r="I403" s="928" t="s">
        <v>14</v>
      </c>
      <c r="J403" s="966" t="s">
        <v>16</v>
      </c>
      <c r="K403" s="930" t="s">
        <v>15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86"/>
      <c r="B404" s="990"/>
      <c r="C404" s="738"/>
      <c r="D404" s="758"/>
      <c r="E404" s="70"/>
      <c r="F404" s="932"/>
      <c r="G404" s="933"/>
      <c r="H404" s="132"/>
      <c r="I404" s="136"/>
      <c r="J404" s="713"/>
      <c r="K404" s="92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990"/>
      <c r="C405" s="738"/>
      <c r="D405" s="758"/>
      <c r="E405" s="53"/>
      <c r="F405" s="135"/>
      <c r="G405" s="933"/>
      <c r="H405" s="132"/>
      <c r="I405" s="136"/>
      <c r="J405" s="713"/>
      <c r="K405" s="93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992"/>
      <c r="C406" s="738"/>
      <c r="D406" s="758"/>
      <c r="E406" s="53"/>
      <c r="F406" s="135"/>
      <c r="G406" s="933"/>
      <c r="H406" s="132"/>
      <c r="I406" s="136"/>
      <c r="J406" s="713"/>
      <c r="K406" s="93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992"/>
      <c r="C407" s="738"/>
      <c r="D407" s="758"/>
      <c r="E407" s="53"/>
      <c r="F407" s="135"/>
      <c r="G407" s="933"/>
      <c r="H407" s="132"/>
      <c r="I407" s="136"/>
      <c r="J407" s="713"/>
      <c r="K407" s="93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990"/>
      <c r="C408" s="738"/>
      <c r="D408" s="758"/>
      <c r="E408" s="53"/>
      <c r="F408" s="135"/>
      <c r="G408" s="933"/>
      <c r="H408" s="132"/>
      <c r="I408" s="136"/>
      <c r="J408" s="713"/>
      <c r="K408" s="93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990"/>
      <c r="C409" s="738"/>
      <c r="D409" s="758"/>
      <c r="E409" s="53"/>
      <c r="F409" s="135"/>
      <c r="G409" s="933"/>
      <c r="H409" s="132"/>
      <c r="I409" s="136"/>
      <c r="J409" s="713"/>
      <c r="K409" s="93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990"/>
      <c r="C410" s="738"/>
      <c r="D410" s="758"/>
      <c r="E410" s="53"/>
      <c r="F410" s="135"/>
      <c r="G410" s="933"/>
      <c r="H410" s="132"/>
      <c r="I410" s="136"/>
      <c r="J410" s="713"/>
      <c r="K410" s="93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992"/>
      <c r="C411" s="743"/>
      <c r="D411" s="987"/>
      <c r="E411" s="53"/>
      <c r="F411" s="135"/>
      <c r="G411" s="236"/>
      <c r="H411" s="237"/>
      <c r="I411" s="238"/>
      <c r="J411" s="734"/>
      <c r="K411" s="73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989"/>
      <c r="C412" s="738"/>
      <c r="D412" s="758"/>
      <c r="E412" s="53"/>
      <c r="F412" s="135"/>
      <c r="G412" s="933"/>
      <c r="H412" s="132"/>
      <c r="I412" s="136"/>
      <c r="J412" s="713"/>
      <c r="K412" s="93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89"/>
      <c r="C413" s="738"/>
      <c r="D413" s="758"/>
      <c r="E413" s="53"/>
      <c r="F413" s="135"/>
      <c r="G413" s="933"/>
      <c r="H413" s="132"/>
      <c r="I413" s="136"/>
      <c r="J413" s="713"/>
      <c r="K413" s="93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89"/>
      <c r="C414" s="743"/>
      <c r="D414" s="987"/>
      <c r="E414" s="143"/>
      <c r="F414" s="155"/>
      <c r="G414" s="236"/>
      <c r="H414" s="237"/>
      <c r="I414" s="238"/>
      <c r="J414" s="734"/>
      <c r="K414" s="73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89"/>
      <c r="C415" s="738"/>
      <c r="D415" s="758"/>
      <c r="E415" s="53"/>
      <c r="F415" s="135"/>
      <c r="G415" s="933"/>
      <c r="H415" s="132"/>
      <c r="I415" s="136"/>
      <c r="J415" s="713"/>
      <c r="K415" s="93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0"/>
      <c r="C416" s="743"/>
      <c r="D416" s="987"/>
      <c r="E416" s="53"/>
      <c r="F416" s="135"/>
      <c r="G416" s="236"/>
      <c r="H416" s="237"/>
      <c r="I416" s="238"/>
      <c r="J416" s="734"/>
      <c r="K416" s="73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743"/>
      <c r="D417" s="987"/>
      <c r="E417" s="53"/>
      <c r="F417" s="135"/>
      <c r="G417" s="236"/>
      <c r="H417" s="237"/>
      <c r="I417" s="238"/>
      <c r="J417" s="734"/>
      <c r="K417" s="73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244"/>
      <c r="B418" s="245"/>
      <c r="C418" s="743"/>
      <c r="D418" s="987"/>
      <c r="E418" s="53"/>
      <c r="F418" s="135"/>
      <c r="G418" s="236"/>
      <c r="H418" s="237"/>
      <c r="I418" s="238"/>
      <c r="J418" s="734"/>
      <c r="K418" s="73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90"/>
      <c r="C419" s="738"/>
      <c r="D419" s="758"/>
      <c r="E419" s="53"/>
      <c r="F419" s="135"/>
      <c r="G419" s="933"/>
      <c r="H419" s="132"/>
      <c r="I419" s="136"/>
      <c r="J419" s="734"/>
      <c r="K419" s="93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0"/>
      <c r="C420" s="738"/>
      <c r="D420" s="758"/>
      <c r="E420" s="53"/>
      <c r="F420" s="135"/>
      <c r="G420" s="933"/>
      <c r="H420" s="132"/>
      <c r="I420" s="136"/>
      <c r="J420" s="713"/>
      <c r="K420" s="93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90"/>
      <c r="C421" s="738"/>
      <c r="D421" s="758"/>
      <c r="E421" s="105"/>
      <c r="F421" s="135"/>
      <c r="G421" s="933"/>
      <c r="H421" s="132"/>
      <c r="I421" s="241"/>
      <c r="J421" s="713"/>
      <c r="K421" s="93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990"/>
      <c r="C422" s="738"/>
      <c r="D422" s="758"/>
      <c r="E422" s="105"/>
      <c r="F422" s="135"/>
      <c r="G422" s="933"/>
      <c r="H422" s="132"/>
      <c r="I422" s="136"/>
      <c r="J422" s="713"/>
      <c r="K422" s="93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90"/>
      <c r="C423" s="738"/>
      <c r="D423" s="758"/>
      <c r="E423" s="105"/>
      <c r="F423" s="135"/>
      <c r="G423" s="933"/>
      <c r="H423" s="132"/>
      <c r="I423" s="136"/>
      <c r="J423" s="713"/>
      <c r="K423" s="93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90"/>
      <c r="C424" s="738"/>
      <c r="D424" s="758"/>
      <c r="E424" s="105"/>
      <c r="F424" s="135"/>
      <c r="G424" s="933"/>
      <c r="H424" s="132"/>
      <c r="I424" s="136"/>
      <c r="J424" s="713"/>
      <c r="K424" s="93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45"/>
      <c r="B425" s="990"/>
      <c r="C425" s="738"/>
      <c r="D425" s="758"/>
      <c r="E425" s="228"/>
      <c r="F425" s="135"/>
      <c r="G425" s="933"/>
      <c r="H425" s="132"/>
      <c r="I425" s="136"/>
      <c r="J425" s="713"/>
      <c r="K425" s="93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46"/>
      <c r="B426" s="990"/>
      <c r="C426" s="738"/>
      <c r="D426" s="758"/>
      <c r="E426" s="988"/>
      <c r="F426" s="135"/>
      <c r="G426" s="933"/>
      <c r="H426" s="949"/>
      <c r="I426" s="950"/>
      <c r="J426" s="951"/>
      <c r="K426" s="95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0"/>
      <c r="C427" s="738"/>
      <c r="D427" s="758"/>
      <c r="E427" s="229"/>
      <c r="F427" s="135"/>
      <c r="G427" s="933"/>
      <c r="H427" s="132"/>
      <c r="I427" s="136"/>
      <c r="J427" s="713"/>
      <c r="K427" s="93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738"/>
      <c r="D428" s="758"/>
      <c r="E428" s="106"/>
      <c r="F428" s="135"/>
      <c r="G428" s="933"/>
      <c r="H428" s="132"/>
      <c r="I428" s="136"/>
      <c r="J428" s="713"/>
      <c r="K428" s="93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738"/>
      <c r="D429" s="954"/>
      <c r="E429" s="107"/>
      <c r="F429" s="35"/>
      <c r="G429" s="933"/>
      <c r="H429" s="231"/>
      <c r="I429" s="232"/>
      <c r="J429" s="713"/>
      <c r="K429" s="93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738"/>
      <c r="D430" s="954"/>
      <c r="E430" s="131"/>
      <c r="F430" s="35"/>
      <c r="G430" s="933"/>
      <c r="H430" s="231"/>
      <c r="I430" s="232"/>
      <c r="J430" s="713"/>
      <c r="K430" s="93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738"/>
      <c r="D431" s="954"/>
      <c r="E431" s="131"/>
      <c r="F431" s="35"/>
      <c r="G431" s="933"/>
      <c r="H431" s="231"/>
      <c r="I431" s="232"/>
      <c r="J431" s="713"/>
      <c r="K431" s="93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738"/>
      <c r="D432" s="954"/>
      <c r="E432" s="131"/>
      <c r="F432" s="35"/>
      <c r="G432" s="933"/>
      <c r="H432" s="231"/>
      <c r="I432" s="232"/>
      <c r="J432" s="713"/>
      <c r="K432" s="93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738"/>
      <c r="D433" s="954"/>
      <c r="E433" s="131"/>
      <c r="F433" s="35"/>
      <c r="G433" s="933"/>
      <c r="H433" s="231"/>
      <c r="I433" s="232"/>
      <c r="J433" s="713"/>
      <c r="K433" s="93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90"/>
      <c r="C434" s="738"/>
      <c r="D434" s="954"/>
      <c r="E434" s="131"/>
      <c r="F434" s="35"/>
      <c r="G434" s="933"/>
      <c r="H434" s="231"/>
      <c r="I434" s="232"/>
      <c r="J434" s="713"/>
      <c r="K434" s="93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34"/>
      <c r="B435" s="990"/>
      <c r="C435" s="738"/>
      <c r="D435" s="954"/>
      <c r="E435" s="131"/>
      <c r="F435" s="35"/>
      <c r="G435" s="933"/>
      <c r="H435" s="231"/>
      <c r="I435" s="232"/>
      <c r="J435" s="713"/>
      <c r="K435" s="93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738"/>
      <c r="D436" s="954"/>
      <c r="E436" s="106"/>
      <c r="F436" s="135"/>
      <c r="G436" s="933"/>
      <c r="H436" s="132"/>
      <c r="I436" s="136"/>
      <c r="J436" s="713"/>
      <c r="K436" s="93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1"/>
      <c r="C437" s="738"/>
      <c r="D437" s="954"/>
      <c r="E437" s="106"/>
      <c r="F437" s="135"/>
      <c r="G437" s="933"/>
      <c r="H437" s="132"/>
      <c r="I437" s="136"/>
      <c r="J437" s="713"/>
      <c r="K437" s="93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84"/>
      <c r="B438" s="990"/>
      <c r="C438" s="738"/>
      <c r="D438" s="954"/>
      <c r="E438" s="107"/>
      <c r="F438" s="35"/>
      <c r="G438" s="933"/>
      <c r="H438" s="231"/>
      <c r="I438" s="232"/>
      <c r="J438" s="757"/>
      <c r="K438" s="98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1"/>
      <c r="B439" s="2"/>
      <c r="C439" s="250"/>
      <c r="D439" s="314"/>
      <c r="E439" s="4"/>
      <c r="F439" s="5"/>
      <c r="G439" s="6"/>
      <c r="H439" s="1"/>
      <c r="I439" s="7"/>
      <c r="J439" s="729"/>
      <c r="K439" s="26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1"/>
      <c r="B440" s="2"/>
      <c r="C440" s="250"/>
      <c r="D440" s="314"/>
      <c r="E440" s="4"/>
      <c r="F440" s="5"/>
      <c r="G440" s="6"/>
      <c r="H440" s="1"/>
      <c r="I440" s="7"/>
      <c r="J440" s="729"/>
      <c r="K440" s="26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4" t="s">
        <v>0</v>
      </c>
      <c r="B441" s="1368"/>
      <c r="C441" s="250"/>
      <c r="D441" s="314"/>
      <c r="E441" s="4"/>
      <c r="F441" s="5"/>
      <c r="G441" s="6"/>
      <c r="H441" s="1"/>
      <c r="I441" s="13"/>
      <c r="J441" s="729"/>
      <c r="K441" s="26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1376" t="s">
        <v>94</v>
      </c>
      <c r="B442" s="1387"/>
      <c r="C442" s="247"/>
      <c r="D442" s="314"/>
      <c r="E442" s="4"/>
      <c r="F442" s="5"/>
      <c r="G442" s="6"/>
      <c r="H442" s="1"/>
      <c r="I442" s="13"/>
      <c r="J442" s="729"/>
      <c r="K442" s="26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5.25" customHeight="1">
      <c r="A443" s="1"/>
      <c r="B443" s="2"/>
      <c r="C443" s="250"/>
      <c r="D443" s="314"/>
      <c r="E443" s="4"/>
      <c r="F443" s="5"/>
      <c r="G443" s="6"/>
      <c r="H443" s="1"/>
      <c r="I443" s="7"/>
      <c r="J443" s="729"/>
      <c r="K443" s="26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1375" t="s">
        <v>2</v>
      </c>
      <c r="B444" s="1388"/>
      <c r="C444" s="258" t="s">
        <v>3</v>
      </c>
      <c r="D444" s="962" t="s">
        <v>4</v>
      </c>
      <c r="E444" s="17" t="s">
        <v>5</v>
      </c>
      <c r="F444" s="919" t="s">
        <v>5</v>
      </c>
      <c r="G444" s="18" t="s">
        <v>6</v>
      </c>
      <c r="H444" s="19" t="s">
        <v>7</v>
      </c>
      <c r="I444" s="20" t="s">
        <v>8</v>
      </c>
      <c r="J444" s="678" t="s">
        <v>9</v>
      </c>
      <c r="K444" s="920" t="s">
        <v>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5.25" customHeight="1">
      <c r="A445" s="921"/>
      <c r="B445" s="922"/>
      <c r="C445" s="923"/>
      <c r="D445" s="963" t="s">
        <v>10</v>
      </c>
      <c r="E445" s="24" t="s">
        <v>11</v>
      </c>
      <c r="F445" s="925" t="s">
        <v>12</v>
      </c>
      <c r="G445" s="964"/>
      <c r="H445" s="965" t="s">
        <v>13</v>
      </c>
      <c r="I445" s="928" t="s">
        <v>14</v>
      </c>
      <c r="J445" s="966" t="s">
        <v>16</v>
      </c>
      <c r="K445" s="930" t="s">
        <v>15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86"/>
      <c r="B446" s="990"/>
      <c r="C446" s="738"/>
      <c r="D446" s="758"/>
      <c r="E446" s="70"/>
      <c r="F446" s="932"/>
      <c r="G446" s="933"/>
      <c r="H446" s="132"/>
      <c r="I446" s="136"/>
      <c r="J446" s="713"/>
      <c r="K446" s="92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34"/>
      <c r="B447" s="990"/>
      <c r="C447" s="738"/>
      <c r="D447" s="758"/>
      <c r="E447" s="53"/>
      <c r="F447" s="135"/>
      <c r="G447" s="933"/>
      <c r="H447" s="132"/>
      <c r="I447" s="136"/>
      <c r="J447" s="713"/>
      <c r="K447" s="93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92"/>
      <c r="C448" s="738"/>
      <c r="D448" s="758"/>
      <c r="E448" s="53"/>
      <c r="F448" s="135"/>
      <c r="G448" s="933"/>
      <c r="H448" s="132"/>
      <c r="I448" s="136"/>
      <c r="J448" s="713"/>
      <c r="K448" s="93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92"/>
      <c r="C449" s="738"/>
      <c r="D449" s="758"/>
      <c r="E449" s="53"/>
      <c r="F449" s="135"/>
      <c r="G449" s="933"/>
      <c r="H449" s="132"/>
      <c r="I449" s="136"/>
      <c r="J449" s="713"/>
      <c r="K449" s="93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90"/>
      <c r="C450" s="738"/>
      <c r="D450" s="758"/>
      <c r="E450" s="53"/>
      <c r="F450" s="135"/>
      <c r="G450" s="933"/>
      <c r="H450" s="132"/>
      <c r="I450" s="136"/>
      <c r="J450" s="713"/>
      <c r="K450" s="93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738"/>
      <c r="D451" s="758"/>
      <c r="E451" s="53"/>
      <c r="F451" s="135"/>
      <c r="G451" s="933"/>
      <c r="H451" s="132"/>
      <c r="I451" s="136"/>
      <c r="J451" s="713"/>
      <c r="K451" s="93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738"/>
      <c r="D452" s="758"/>
      <c r="E452" s="53"/>
      <c r="F452" s="135"/>
      <c r="G452" s="933"/>
      <c r="H452" s="132"/>
      <c r="I452" s="136"/>
      <c r="J452" s="713"/>
      <c r="K452" s="93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2"/>
      <c r="C453" s="743"/>
      <c r="D453" s="987"/>
      <c r="E453" s="53"/>
      <c r="F453" s="135"/>
      <c r="G453" s="236"/>
      <c r="H453" s="237"/>
      <c r="I453" s="238"/>
      <c r="J453" s="734"/>
      <c r="K453" s="73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89"/>
      <c r="C454" s="738"/>
      <c r="D454" s="758"/>
      <c r="E454" s="53"/>
      <c r="F454" s="135"/>
      <c r="G454" s="933"/>
      <c r="H454" s="132"/>
      <c r="I454" s="136"/>
      <c r="J454" s="713"/>
      <c r="K454" s="93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89"/>
      <c r="C455" s="738"/>
      <c r="D455" s="758"/>
      <c r="E455" s="53"/>
      <c r="F455" s="135"/>
      <c r="G455" s="933"/>
      <c r="H455" s="132"/>
      <c r="I455" s="136"/>
      <c r="J455" s="713"/>
      <c r="K455" s="93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89"/>
      <c r="C456" s="743"/>
      <c r="D456" s="987"/>
      <c r="E456" s="143"/>
      <c r="F456" s="155"/>
      <c r="G456" s="236"/>
      <c r="H456" s="237"/>
      <c r="I456" s="238"/>
      <c r="J456" s="734"/>
      <c r="K456" s="73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89"/>
      <c r="C457" s="738"/>
      <c r="D457" s="758"/>
      <c r="E457" s="53"/>
      <c r="F457" s="135"/>
      <c r="G457" s="933"/>
      <c r="H457" s="132"/>
      <c r="I457" s="136"/>
      <c r="J457" s="713"/>
      <c r="K457" s="93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743"/>
      <c r="D458" s="987"/>
      <c r="E458" s="53"/>
      <c r="F458" s="135"/>
      <c r="G458" s="236"/>
      <c r="H458" s="237"/>
      <c r="I458" s="238"/>
      <c r="J458" s="734"/>
      <c r="K458" s="73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743"/>
      <c r="D459" s="987"/>
      <c r="E459" s="53"/>
      <c r="F459" s="135"/>
      <c r="G459" s="236"/>
      <c r="H459" s="237"/>
      <c r="I459" s="238"/>
      <c r="J459" s="734"/>
      <c r="K459" s="73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244"/>
      <c r="B460" s="245"/>
      <c r="C460" s="743"/>
      <c r="D460" s="987"/>
      <c r="E460" s="53"/>
      <c r="F460" s="135"/>
      <c r="G460" s="236"/>
      <c r="H460" s="237"/>
      <c r="I460" s="238"/>
      <c r="J460" s="734"/>
      <c r="K460" s="73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90"/>
      <c r="C461" s="738"/>
      <c r="D461" s="758"/>
      <c r="E461" s="53"/>
      <c r="F461" s="135"/>
      <c r="G461" s="933"/>
      <c r="H461" s="132"/>
      <c r="I461" s="136"/>
      <c r="J461" s="734"/>
      <c r="K461" s="93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738"/>
      <c r="D462" s="758"/>
      <c r="E462" s="53"/>
      <c r="F462" s="135"/>
      <c r="G462" s="933"/>
      <c r="H462" s="132"/>
      <c r="I462" s="136"/>
      <c r="J462" s="713"/>
      <c r="K462" s="93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738"/>
      <c r="D463" s="758"/>
      <c r="E463" s="105"/>
      <c r="F463" s="135"/>
      <c r="G463" s="933"/>
      <c r="H463" s="132"/>
      <c r="I463" s="241"/>
      <c r="J463" s="713"/>
      <c r="K463" s="93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738"/>
      <c r="D464" s="758"/>
      <c r="E464" s="105"/>
      <c r="F464" s="135"/>
      <c r="G464" s="933"/>
      <c r="H464" s="132"/>
      <c r="I464" s="136"/>
      <c r="J464" s="713"/>
      <c r="K464" s="93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738"/>
      <c r="D465" s="758"/>
      <c r="E465" s="105"/>
      <c r="F465" s="135"/>
      <c r="G465" s="933"/>
      <c r="H465" s="132"/>
      <c r="I465" s="136"/>
      <c r="J465" s="713"/>
      <c r="K465" s="93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738"/>
      <c r="D466" s="758"/>
      <c r="E466" s="105"/>
      <c r="F466" s="135"/>
      <c r="G466" s="933"/>
      <c r="H466" s="132"/>
      <c r="I466" s="136"/>
      <c r="J466" s="713"/>
      <c r="K466" s="93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45"/>
      <c r="B467" s="990"/>
      <c r="C467" s="738"/>
      <c r="D467" s="758"/>
      <c r="E467" s="228"/>
      <c r="F467" s="135"/>
      <c r="G467" s="933"/>
      <c r="H467" s="132"/>
      <c r="I467" s="136"/>
      <c r="J467" s="713"/>
      <c r="K467" s="93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46"/>
      <c r="B468" s="990"/>
      <c r="C468" s="738"/>
      <c r="D468" s="758"/>
      <c r="E468" s="988"/>
      <c r="F468" s="135"/>
      <c r="G468" s="933"/>
      <c r="H468" s="949"/>
      <c r="I468" s="950"/>
      <c r="J468" s="951"/>
      <c r="K468" s="95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738"/>
      <c r="D469" s="758"/>
      <c r="E469" s="229"/>
      <c r="F469" s="135"/>
      <c r="G469" s="933"/>
      <c r="H469" s="132"/>
      <c r="I469" s="136"/>
      <c r="J469" s="713"/>
      <c r="K469" s="93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738"/>
      <c r="D470" s="758"/>
      <c r="E470" s="106"/>
      <c r="F470" s="135"/>
      <c r="G470" s="933"/>
      <c r="H470" s="132"/>
      <c r="I470" s="136"/>
      <c r="J470" s="713"/>
      <c r="K470" s="93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738"/>
      <c r="D471" s="954"/>
      <c r="E471" s="107"/>
      <c r="F471" s="35"/>
      <c r="G471" s="933"/>
      <c r="H471" s="231"/>
      <c r="I471" s="232"/>
      <c r="J471" s="713"/>
      <c r="K471" s="93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738"/>
      <c r="D472" s="954"/>
      <c r="E472" s="131"/>
      <c r="F472" s="35"/>
      <c r="G472" s="933"/>
      <c r="H472" s="231"/>
      <c r="I472" s="232"/>
      <c r="J472" s="713"/>
      <c r="K472" s="93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738"/>
      <c r="D473" s="954"/>
      <c r="E473" s="131"/>
      <c r="F473" s="35"/>
      <c r="G473" s="933"/>
      <c r="H473" s="231"/>
      <c r="I473" s="232"/>
      <c r="J473" s="713"/>
      <c r="K473" s="93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738"/>
      <c r="D474" s="954"/>
      <c r="E474" s="131"/>
      <c r="F474" s="35"/>
      <c r="G474" s="933"/>
      <c r="H474" s="231"/>
      <c r="I474" s="232"/>
      <c r="J474" s="713"/>
      <c r="K474" s="93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738"/>
      <c r="D475" s="954"/>
      <c r="E475" s="131"/>
      <c r="F475" s="35"/>
      <c r="G475" s="933"/>
      <c r="H475" s="231"/>
      <c r="I475" s="232"/>
      <c r="J475" s="713"/>
      <c r="K475" s="93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738"/>
      <c r="D476" s="954"/>
      <c r="E476" s="131"/>
      <c r="F476" s="35"/>
      <c r="G476" s="933"/>
      <c r="H476" s="231"/>
      <c r="I476" s="232"/>
      <c r="J476" s="713"/>
      <c r="K476" s="93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738"/>
      <c r="D477" s="954"/>
      <c r="E477" s="131"/>
      <c r="F477" s="35"/>
      <c r="G477" s="933"/>
      <c r="H477" s="231"/>
      <c r="I477" s="232"/>
      <c r="J477" s="713"/>
      <c r="K477" s="93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738"/>
      <c r="D478" s="954"/>
      <c r="E478" s="106"/>
      <c r="F478" s="135"/>
      <c r="G478" s="933"/>
      <c r="H478" s="132"/>
      <c r="I478" s="136"/>
      <c r="J478" s="713"/>
      <c r="K478" s="93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1"/>
      <c r="C479" s="738"/>
      <c r="D479" s="954"/>
      <c r="E479" s="106"/>
      <c r="F479" s="135"/>
      <c r="G479" s="933"/>
      <c r="H479" s="132"/>
      <c r="I479" s="136"/>
      <c r="J479" s="713"/>
      <c r="K479" s="93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84"/>
      <c r="B480" s="990"/>
      <c r="C480" s="738"/>
      <c r="D480" s="954"/>
      <c r="E480" s="107"/>
      <c r="F480" s="35"/>
      <c r="G480" s="933"/>
      <c r="H480" s="231"/>
      <c r="I480" s="232"/>
      <c r="J480" s="757"/>
      <c r="K480" s="98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1"/>
      <c r="B481" s="2"/>
      <c r="C481" s="250"/>
      <c r="D481" s="314"/>
      <c r="E481" s="4"/>
      <c r="F481" s="5"/>
      <c r="G481" s="6"/>
      <c r="H481" s="1"/>
      <c r="I481" s="7"/>
      <c r="J481" s="729"/>
      <c r="K481" s="26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1"/>
      <c r="B482" s="2"/>
      <c r="C482" s="250"/>
      <c r="D482" s="314"/>
      <c r="E482" s="4"/>
      <c r="F482" s="5"/>
      <c r="G482" s="6"/>
      <c r="H482" s="1"/>
      <c r="I482" s="7"/>
      <c r="J482" s="729"/>
      <c r="K482" s="26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4" t="s">
        <v>0</v>
      </c>
      <c r="B483" s="1368"/>
      <c r="C483" s="250"/>
      <c r="D483" s="314"/>
      <c r="E483" s="4"/>
      <c r="F483" s="5"/>
      <c r="G483" s="6"/>
      <c r="H483" s="1"/>
      <c r="I483" s="13"/>
      <c r="J483" s="729"/>
      <c r="K483" s="26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1376" t="s">
        <v>94</v>
      </c>
      <c r="B484" s="1387"/>
      <c r="C484" s="247"/>
      <c r="D484" s="314"/>
      <c r="E484" s="4"/>
      <c r="F484" s="5"/>
      <c r="G484" s="6"/>
      <c r="H484" s="1"/>
      <c r="I484" s="13"/>
      <c r="J484" s="729"/>
      <c r="K484" s="26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5.25" customHeight="1">
      <c r="A485" s="1"/>
      <c r="B485" s="2"/>
      <c r="C485" s="250"/>
      <c r="D485" s="314"/>
      <c r="E485" s="4"/>
      <c r="F485" s="5"/>
      <c r="G485" s="6"/>
      <c r="H485" s="1"/>
      <c r="I485" s="7"/>
      <c r="J485" s="729"/>
      <c r="K485" s="26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1375" t="s">
        <v>2</v>
      </c>
      <c r="B486" s="1388"/>
      <c r="C486" s="258" t="s">
        <v>3</v>
      </c>
      <c r="D486" s="962" t="s">
        <v>4</v>
      </c>
      <c r="E486" s="17" t="s">
        <v>5</v>
      </c>
      <c r="F486" s="919" t="s">
        <v>5</v>
      </c>
      <c r="G486" s="18" t="s">
        <v>6</v>
      </c>
      <c r="H486" s="19" t="s">
        <v>7</v>
      </c>
      <c r="I486" s="20" t="s">
        <v>8</v>
      </c>
      <c r="J486" s="678" t="s">
        <v>9</v>
      </c>
      <c r="K486" s="920" t="s">
        <v>9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5.25" customHeight="1">
      <c r="A487" s="921"/>
      <c r="B487" s="922"/>
      <c r="C487" s="923"/>
      <c r="D487" s="963" t="s">
        <v>10</v>
      </c>
      <c r="E487" s="24" t="s">
        <v>11</v>
      </c>
      <c r="F487" s="925" t="s">
        <v>12</v>
      </c>
      <c r="G487" s="964"/>
      <c r="H487" s="965" t="s">
        <v>13</v>
      </c>
      <c r="I487" s="928" t="s">
        <v>14</v>
      </c>
      <c r="J487" s="966" t="s">
        <v>16</v>
      </c>
      <c r="K487" s="930" t="s">
        <v>15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86"/>
      <c r="B488" s="990"/>
      <c r="C488" s="738"/>
      <c r="D488" s="758"/>
      <c r="E488" s="70"/>
      <c r="F488" s="932"/>
      <c r="G488" s="933"/>
      <c r="H488" s="132"/>
      <c r="I488" s="136"/>
      <c r="J488" s="713"/>
      <c r="K488" s="92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34"/>
      <c r="B489" s="990"/>
      <c r="C489" s="738"/>
      <c r="D489" s="758"/>
      <c r="E489" s="53"/>
      <c r="F489" s="135"/>
      <c r="G489" s="933"/>
      <c r="H489" s="132"/>
      <c r="I489" s="136"/>
      <c r="J489" s="713"/>
      <c r="K489" s="93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2"/>
      <c r="C490" s="738"/>
      <c r="D490" s="758"/>
      <c r="E490" s="53"/>
      <c r="F490" s="135"/>
      <c r="G490" s="933"/>
      <c r="H490" s="132"/>
      <c r="I490" s="136"/>
      <c r="J490" s="713"/>
      <c r="K490" s="93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2"/>
      <c r="C491" s="738"/>
      <c r="D491" s="758"/>
      <c r="E491" s="53"/>
      <c r="F491" s="135"/>
      <c r="G491" s="933"/>
      <c r="H491" s="132"/>
      <c r="I491" s="136"/>
      <c r="J491" s="713"/>
      <c r="K491" s="93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0"/>
      <c r="C492" s="738"/>
      <c r="D492" s="758"/>
      <c r="E492" s="53"/>
      <c r="F492" s="135"/>
      <c r="G492" s="933"/>
      <c r="H492" s="132"/>
      <c r="I492" s="136"/>
      <c r="J492" s="713"/>
      <c r="K492" s="93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738"/>
      <c r="D493" s="758"/>
      <c r="E493" s="53"/>
      <c r="F493" s="135"/>
      <c r="G493" s="933"/>
      <c r="H493" s="132"/>
      <c r="I493" s="136"/>
      <c r="J493" s="713"/>
      <c r="K493" s="93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0"/>
      <c r="C494" s="738"/>
      <c r="D494" s="758"/>
      <c r="E494" s="53"/>
      <c r="F494" s="135"/>
      <c r="G494" s="933"/>
      <c r="H494" s="132"/>
      <c r="I494" s="136"/>
      <c r="J494" s="713"/>
      <c r="K494" s="93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2"/>
      <c r="C495" s="743"/>
      <c r="D495" s="987"/>
      <c r="E495" s="53"/>
      <c r="F495" s="135"/>
      <c r="G495" s="236"/>
      <c r="H495" s="237"/>
      <c r="I495" s="238"/>
      <c r="J495" s="734"/>
      <c r="K495" s="73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89"/>
      <c r="C496" s="738"/>
      <c r="D496" s="758"/>
      <c r="E496" s="53"/>
      <c r="F496" s="135"/>
      <c r="G496" s="933"/>
      <c r="H496" s="132"/>
      <c r="I496" s="136"/>
      <c r="J496" s="713"/>
      <c r="K496" s="93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89"/>
      <c r="C497" s="738"/>
      <c r="D497" s="758"/>
      <c r="E497" s="53"/>
      <c r="F497" s="135"/>
      <c r="G497" s="933"/>
      <c r="H497" s="132"/>
      <c r="I497" s="136"/>
      <c r="J497" s="713"/>
      <c r="K497" s="93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89"/>
      <c r="C498" s="743"/>
      <c r="D498" s="987"/>
      <c r="E498" s="143"/>
      <c r="F498" s="155"/>
      <c r="G498" s="236"/>
      <c r="H498" s="237"/>
      <c r="I498" s="238"/>
      <c r="J498" s="734"/>
      <c r="K498" s="73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89"/>
      <c r="C499" s="738"/>
      <c r="D499" s="758"/>
      <c r="E499" s="53"/>
      <c r="F499" s="135"/>
      <c r="G499" s="933"/>
      <c r="H499" s="132"/>
      <c r="I499" s="136"/>
      <c r="J499" s="713"/>
      <c r="K499" s="93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743"/>
      <c r="D500" s="987"/>
      <c r="E500" s="53"/>
      <c r="F500" s="135"/>
      <c r="G500" s="236"/>
      <c r="H500" s="237"/>
      <c r="I500" s="238"/>
      <c r="J500" s="734"/>
      <c r="K500" s="73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743"/>
      <c r="D501" s="987"/>
      <c r="E501" s="53"/>
      <c r="F501" s="135"/>
      <c r="G501" s="236"/>
      <c r="H501" s="237"/>
      <c r="I501" s="238"/>
      <c r="J501" s="734"/>
      <c r="K501" s="73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244"/>
      <c r="B502" s="245"/>
      <c r="C502" s="743"/>
      <c r="D502" s="987"/>
      <c r="E502" s="53"/>
      <c r="F502" s="135"/>
      <c r="G502" s="236"/>
      <c r="H502" s="237"/>
      <c r="I502" s="238"/>
      <c r="J502" s="734"/>
      <c r="K502" s="73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738"/>
      <c r="D503" s="758"/>
      <c r="E503" s="53"/>
      <c r="F503" s="135"/>
      <c r="G503" s="933"/>
      <c r="H503" s="132"/>
      <c r="I503" s="136"/>
      <c r="J503" s="734"/>
      <c r="K503" s="93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738"/>
      <c r="D504" s="758"/>
      <c r="E504" s="53"/>
      <c r="F504" s="135"/>
      <c r="G504" s="933"/>
      <c r="H504" s="132"/>
      <c r="I504" s="136"/>
      <c r="J504" s="713"/>
      <c r="K504" s="93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738"/>
      <c r="D505" s="758"/>
      <c r="E505" s="105"/>
      <c r="F505" s="135"/>
      <c r="G505" s="933"/>
      <c r="H505" s="132"/>
      <c r="I505" s="241"/>
      <c r="J505" s="713"/>
      <c r="K505" s="93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0"/>
      <c r="C506" s="738"/>
      <c r="D506" s="758"/>
      <c r="E506" s="105"/>
      <c r="F506" s="135"/>
      <c r="G506" s="933"/>
      <c r="H506" s="132"/>
      <c r="I506" s="136"/>
      <c r="J506" s="713"/>
      <c r="K506" s="93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0"/>
      <c r="C507" s="738"/>
      <c r="D507" s="758"/>
      <c r="E507" s="105"/>
      <c r="F507" s="135"/>
      <c r="G507" s="933"/>
      <c r="H507" s="132"/>
      <c r="I507" s="136"/>
      <c r="J507" s="713"/>
      <c r="K507" s="93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738"/>
      <c r="D508" s="758"/>
      <c r="E508" s="105"/>
      <c r="F508" s="135"/>
      <c r="G508" s="933"/>
      <c r="H508" s="132"/>
      <c r="I508" s="136"/>
      <c r="J508" s="713"/>
      <c r="K508" s="93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45"/>
      <c r="B509" s="990"/>
      <c r="C509" s="738"/>
      <c r="D509" s="758"/>
      <c r="E509" s="228"/>
      <c r="F509" s="135"/>
      <c r="G509" s="933"/>
      <c r="H509" s="132"/>
      <c r="I509" s="136"/>
      <c r="J509" s="713"/>
      <c r="K509" s="93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46"/>
      <c r="B510" s="990"/>
      <c r="C510" s="738"/>
      <c r="D510" s="758"/>
      <c r="E510" s="988"/>
      <c r="F510" s="135"/>
      <c r="G510" s="933"/>
      <c r="H510" s="949"/>
      <c r="I510" s="950"/>
      <c r="J510" s="951"/>
      <c r="K510" s="95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738"/>
      <c r="D511" s="758"/>
      <c r="E511" s="229"/>
      <c r="F511" s="135"/>
      <c r="G511" s="933"/>
      <c r="H511" s="132"/>
      <c r="I511" s="136"/>
      <c r="J511" s="713"/>
      <c r="K511" s="93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738"/>
      <c r="D512" s="758"/>
      <c r="E512" s="106"/>
      <c r="F512" s="135"/>
      <c r="G512" s="933"/>
      <c r="H512" s="132"/>
      <c r="I512" s="136"/>
      <c r="J512" s="713"/>
      <c r="K512" s="93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738"/>
      <c r="D513" s="954"/>
      <c r="E513" s="107"/>
      <c r="F513" s="35"/>
      <c r="G513" s="933"/>
      <c r="H513" s="231"/>
      <c r="I513" s="232"/>
      <c r="J513" s="713"/>
      <c r="K513" s="93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738"/>
      <c r="D514" s="954"/>
      <c r="E514" s="131"/>
      <c r="F514" s="35"/>
      <c r="G514" s="933"/>
      <c r="H514" s="231"/>
      <c r="I514" s="232"/>
      <c r="J514" s="713"/>
      <c r="K514" s="93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738"/>
      <c r="D515" s="954"/>
      <c r="E515" s="131"/>
      <c r="F515" s="35"/>
      <c r="G515" s="933"/>
      <c r="H515" s="231"/>
      <c r="I515" s="232"/>
      <c r="J515" s="713"/>
      <c r="K515" s="93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738"/>
      <c r="D516" s="954"/>
      <c r="E516" s="131"/>
      <c r="F516" s="35"/>
      <c r="G516" s="933"/>
      <c r="H516" s="231"/>
      <c r="I516" s="232"/>
      <c r="J516" s="713"/>
      <c r="K516" s="93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738"/>
      <c r="D517" s="954"/>
      <c r="E517" s="106"/>
      <c r="F517" s="135"/>
      <c r="G517" s="933"/>
      <c r="H517" s="132"/>
      <c r="I517" s="136"/>
      <c r="J517" s="713"/>
      <c r="K517" s="93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738"/>
      <c r="D518" s="954"/>
      <c r="E518" s="106"/>
      <c r="F518" s="135"/>
      <c r="G518" s="933"/>
      <c r="H518" s="132"/>
      <c r="I518" s="136"/>
      <c r="J518" s="713"/>
      <c r="K518" s="93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1"/>
      <c r="C519" s="738"/>
      <c r="D519" s="954"/>
      <c r="E519" s="106"/>
      <c r="F519" s="135"/>
      <c r="G519" s="933"/>
      <c r="H519" s="132"/>
      <c r="I519" s="136"/>
      <c r="J519" s="713"/>
      <c r="K519" s="93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1"/>
      <c r="C520" s="738"/>
      <c r="D520" s="954"/>
      <c r="E520" s="106"/>
      <c r="F520" s="135"/>
      <c r="G520" s="933"/>
      <c r="H520" s="132"/>
      <c r="I520" s="136"/>
      <c r="J520" s="713"/>
      <c r="K520" s="93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1"/>
      <c r="C521" s="738"/>
      <c r="D521" s="954"/>
      <c r="E521" s="106"/>
      <c r="F521" s="135"/>
      <c r="G521" s="933"/>
      <c r="H521" s="132"/>
      <c r="I521" s="136"/>
      <c r="J521" s="713"/>
      <c r="K521" s="93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84"/>
      <c r="B522" s="990"/>
      <c r="C522" s="738"/>
      <c r="D522" s="954"/>
      <c r="E522" s="107"/>
      <c r="F522" s="35"/>
      <c r="G522" s="933"/>
      <c r="H522" s="231"/>
      <c r="I522" s="232"/>
      <c r="J522" s="757"/>
      <c r="K522" s="98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1"/>
      <c r="B523" s="2"/>
      <c r="C523" s="250"/>
      <c r="D523" s="314"/>
      <c r="E523" s="4"/>
      <c r="F523" s="5"/>
      <c r="G523" s="6"/>
      <c r="H523" s="1"/>
      <c r="I523" s="7"/>
      <c r="J523" s="729"/>
      <c r="K523" s="26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1"/>
      <c r="B524" s="2"/>
      <c r="C524" s="250"/>
      <c r="D524" s="314"/>
      <c r="E524" s="4"/>
      <c r="F524" s="5"/>
      <c r="G524" s="6"/>
      <c r="H524" s="1"/>
      <c r="I524" s="7"/>
      <c r="J524" s="729"/>
      <c r="K524" s="26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4" t="s">
        <v>0</v>
      </c>
      <c r="B525" s="1368"/>
      <c r="C525" s="250"/>
      <c r="D525" s="314"/>
      <c r="E525" s="4"/>
      <c r="F525" s="5"/>
      <c r="G525" s="6"/>
      <c r="H525" s="1"/>
      <c r="I525" s="13"/>
      <c r="J525" s="729"/>
      <c r="K525" s="26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1376" t="s">
        <v>94</v>
      </c>
      <c r="B526" s="1387"/>
      <c r="C526" s="247"/>
      <c r="D526" s="314"/>
      <c r="E526" s="4"/>
      <c r="F526" s="5"/>
      <c r="G526" s="6"/>
      <c r="H526" s="1"/>
      <c r="I526" s="13"/>
      <c r="J526" s="729"/>
      <c r="K526" s="26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5.25" customHeight="1">
      <c r="A527" s="1"/>
      <c r="B527" s="2"/>
      <c r="C527" s="250"/>
      <c r="D527" s="314"/>
      <c r="E527" s="4"/>
      <c r="F527" s="5"/>
      <c r="G527" s="6"/>
      <c r="H527" s="1"/>
      <c r="I527" s="7"/>
      <c r="J527" s="729"/>
      <c r="K527" s="26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375" t="s">
        <v>2</v>
      </c>
      <c r="B528" s="1388"/>
      <c r="C528" s="258" t="s">
        <v>3</v>
      </c>
      <c r="D528" s="962" t="s">
        <v>4</v>
      </c>
      <c r="E528" s="17" t="s">
        <v>5</v>
      </c>
      <c r="F528" s="919" t="s">
        <v>5</v>
      </c>
      <c r="G528" s="18" t="s">
        <v>6</v>
      </c>
      <c r="H528" s="19" t="s">
        <v>7</v>
      </c>
      <c r="I528" s="20" t="s">
        <v>8</v>
      </c>
      <c r="J528" s="678" t="s">
        <v>9</v>
      </c>
      <c r="K528" s="920" t="s">
        <v>9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5.25" customHeight="1">
      <c r="A529" s="921"/>
      <c r="B529" s="922"/>
      <c r="C529" s="923"/>
      <c r="D529" s="963" t="s">
        <v>10</v>
      </c>
      <c r="E529" s="24" t="s">
        <v>11</v>
      </c>
      <c r="F529" s="925" t="s">
        <v>12</v>
      </c>
      <c r="G529" s="964"/>
      <c r="H529" s="965" t="s">
        <v>13</v>
      </c>
      <c r="I529" s="928" t="s">
        <v>14</v>
      </c>
      <c r="J529" s="966" t="s">
        <v>16</v>
      </c>
      <c r="K529" s="930" t="s">
        <v>15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86"/>
      <c r="B530" s="990"/>
      <c r="C530" s="738"/>
      <c r="D530" s="758"/>
      <c r="E530" s="70"/>
      <c r="F530" s="932"/>
      <c r="G530" s="933"/>
      <c r="H530" s="132"/>
      <c r="I530" s="136"/>
      <c r="J530" s="713"/>
      <c r="K530" s="92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34"/>
      <c r="B531" s="990"/>
      <c r="C531" s="738"/>
      <c r="D531" s="758"/>
      <c r="E531" s="53"/>
      <c r="F531" s="135"/>
      <c r="G531" s="933"/>
      <c r="H531" s="132"/>
      <c r="I531" s="136"/>
      <c r="J531" s="713"/>
      <c r="K531" s="93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2"/>
      <c r="C532" s="738"/>
      <c r="D532" s="758"/>
      <c r="E532" s="53"/>
      <c r="F532" s="135"/>
      <c r="G532" s="933"/>
      <c r="H532" s="132"/>
      <c r="I532" s="136"/>
      <c r="J532" s="713"/>
      <c r="K532" s="93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2"/>
      <c r="C533" s="738"/>
      <c r="D533" s="758"/>
      <c r="E533" s="53"/>
      <c r="F533" s="135"/>
      <c r="G533" s="933"/>
      <c r="H533" s="132"/>
      <c r="I533" s="136"/>
      <c r="J533" s="713"/>
      <c r="K533" s="93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0"/>
      <c r="C534" s="738"/>
      <c r="D534" s="758"/>
      <c r="E534" s="53"/>
      <c r="F534" s="135"/>
      <c r="G534" s="933"/>
      <c r="H534" s="132"/>
      <c r="I534" s="136"/>
      <c r="J534" s="713"/>
      <c r="K534" s="93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90"/>
      <c r="C535" s="738"/>
      <c r="D535" s="758"/>
      <c r="E535" s="53"/>
      <c r="F535" s="135"/>
      <c r="G535" s="933"/>
      <c r="H535" s="132"/>
      <c r="I535" s="136"/>
      <c r="J535" s="713"/>
      <c r="K535" s="93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90"/>
      <c r="C536" s="738"/>
      <c r="D536" s="758"/>
      <c r="E536" s="53"/>
      <c r="F536" s="135"/>
      <c r="G536" s="933"/>
      <c r="H536" s="132"/>
      <c r="I536" s="136"/>
      <c r="J536" s="713"/>
      <c r="K536" s="93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2"/>
      <c r="C537" s="743"/>
      <c r="D537" s="987"/>
      <c r="E537" s="53"/>
      <c r="F537" s="135"/>
      <c r="G537" s="236"/>
      <c r="H537" s="237"/>
      <c r="I537" s="238"/>
      <c r="J537" s="734"/>
      <c r="K537" s="73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89"/>
      <c r="C538" s="738"/>
      <c r="D538" s="758"/>
      <c r="E538" s="53"/>
      <c r="F538" s="135"/>
      <c r="G538" s="933"/>
      <c r="H538" s="132"/>
      <c r="I538" s="136"/>
      <c r="J538" s="713"/>
      <c r="K538" s="93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89"/>
      <c r="C539" s="738"/>
      <c r="D539" s="758"/>
      <c r="E539" s="53"/>
      <c r="F539" s="135"/>
      <c r="G539" s="933"/>
      <c r="H539" s="132"/>
      <c r="I539" s="136"/>
      <c r="J539" s="713"/>
      <c r="K539" s="93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89"/>
      <c r="C540" s="743"/>
      <c r="D540" s="987"/>
      <c r="E540" s="143"/>
      <c r="F540" s="155"/>
      <c r="G540" s="236"/>
      <c r="H540" s="237"/>
      <c r="I540" s="238"/>
      <c r="J540" s="734"/>
      <c r="K540" s="73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89"/>
      <c r="C541" s="738"/>
      <c r="D541" s="758"/>
      <c r="E541" s="53"/>
      <c r="F541" s="135"/>
      <c r="G541" s="933"/>
      <c r="H541" s="132"/>
      <c r="I541" s="136"/>
      <c r="J541" s="713"/>
      <c r="K541" s="93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743"/>
      <c r="D542" s="987"/>
      <c r="E542" s="53"/>
      <c r="F542" s="135"/>
      <c r="G542" s="236"/>
      <c r="H542" s="237"/>
      <c r="I542" s="238"/>
      <c r="J542" s="734"/>
      <c r="K542" s="73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743"/>
      <c r="D543" s="987"/>
      <c r="E543" s="53"/>
      <c r="F543" s="135"/>
      <c r="G543" s="236"/>
      <c r="H543" s="237"/>
      <c r="I543" s="238"/>
      <c r="J543" s="734"/>
      <c r="K543" s="73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244"/>
      <c r="B544" s="245"/>
      <c r="C544" s="743"/>
      <c r="D544" s="987"/>
      <c r="E544" s="53"/>
      <c r="F544" s="135"/>
      <c r="G544" s="236"/>
      <c r="H544" s="237"/>
      <c r="I544" s="238"/>
      <c r="J544" s="734"/>
      <c r="K544" s="73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738"/>
      <c r="D545" s="758"/>
      <c r="E545" s="53"/>
      <c r="F545" s="135"/>
      <c r="G545" s="933"/>
      <c r="H545" s="132"/>
      <c r="I545" s="136"/>
      <c r="J545" s="734"/>
      <c r="K545" s="93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738"/>
      <c r="D546" s="758"/>
      <c r="E546" s="53"/>
      <c r="F546" s="135"/>
      <c r="G546" s="933"/>
      <c r="H546" s="132"/>
      <c r="I546" s="136"/>
      <c r="J546" s="713"/>
      <c r="K546" s="93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0"/>
      <c r="C547" s="738"/>
      <c r="D547" s="758"/>
      <c r="E547" s="105"/>
      <c r="F547" s="135"/>
      <c r="G547" s="933"/>
      <c r="H547" s="132"/>
      <c r="I547" s="241"/>
      <c r="J547" s="713"/>
      <c r="K547" s="93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34"/>
      <c r="B548" s="990"/>
      <c r="C548" s="738"/>
      <c r="D548" s="758"/>
      <c r="E548" s="105"/>
      <c r="F548" s="135"/>
      <c r="G548" s="933"/>
      <c r="H548" s="132"/>
      <c r="I548" s="136"/>
      <c r="J548" s="713"/>
      <c r="K548" s="93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34"/>
      <c r="B549" s="990"/>
      <c r="C549" s="738"/>
      <c r="D549" s="758"/>
      <c r="E549" s="105"/>
      <c r="F549" s="135"/>
      <c r="G549" s="933"/>
      <c r="H549" s="132"/>
      <c r="I549" s="136"/>
      <c r="J549" s="713"/>
      <c r="K549" s="93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90"/>
      <c r="C550" s="738"/>
      <c r="D550" s="758"/>
      <c r="E550" s="105"/>
      <c r="F550" s="135"/>
      <c r="G550" s="933"/>
      <c r="H550" s="132"/>
      <c r="I550" s="136"/>
      <c r="J550" s="713"/>
      <c r="K550" s="93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45"/>
      <c r="B551" s="990"/>
      <c r="C551" s="738"/>
      <c r="D551" s="758"/>
      <c r="E551" s="228"/>
      <c r="F551" s="135"/>
      <c r="G551" s="933"/>
      <c r="H551" s="132"/>
      <c r="I551" s="136"/>
      <c r="J551" s="713"/>
      <c r="K551" s="93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46"/>
      <c r="B552" s="990"/>
      <c r="C552" s="738"/>
      <c r="D552" s="758"/>
      <c r="E552" s="988"/>
      <c r="F552" s="135"/>
      <c r="G552" s="933"/>
      <c r="H552" s="949"/>
      <c r="I552" s="950"/>
      <c r="J552" s="951"/>
      <c r="K552" s="95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738"/>
      <c r="D553" s="758"/>
      <c r="E553" s="229"/>
      <c r="F553" s="135"/>
      <c r="G553" s="933"/>
      <c r="H553" s="132"/>
      <c r="I553" s="136"/>
      <c r="J553" s="713"/>
      <c r="K553" s="93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738"/>
      <c r="D554" s="758"/>
      <c r="E554" s="106"/>
      <c r="F554" s="135"/>
      <c r="G554" s="933"/>
      <c r="H554" s="132"/>
      <c r="I554" s="136"/>
      <c r="J554" s="713"/>
      <c r="K554" s="93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738"/>
      <c r="D555" s="954"/>
      <c r="E555" s="107"/>
      <c r="F555" s="35"/>
      <c r="G555" s="933"/>
      <c r="H555" s="231"/>
      <c r="I555" s="232"/>
      <c r="J555" s="713"/>
      <c r="K555" s="93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738"/>
      <c r="D556" s="954"/>
      <c r="E556" s="131"/>
      <c r="F556" s="35"/>
      <c r="G556" s="933"/>
      <c r="H556" s="231"/>
      <c r="I556" s="232"/>
      <c r="J556" s="713"/>
      <c r="K556" s="93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0"/>
      <c r="C557" s="738"/>
      <c r="D557" s="954"/>
      <c r="E557" s="131"/>
      <c r="F557" s="35"/>
      <c r="G557" s="933"/>
      <c r="H557" s="231"/>
      <c r="I557" s="232"/>
      <c r="J557" s="713"/>
      <c r="K557" s="93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34"/>
      <c r="B558" s="990"/>
      <c r="C558" s="738"/>
      <c r="D558" s="954"/>
      <c r="E558" s="131"/>
      <c r="F558" s="35"/>
      <c r="G558" s="933"/>
      <c r="H558" s="231"/>
      <c r="I558" s="232"/>
      <c r="J558" s="713"/>
      <c r="K558" s="93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738"/>
      <c r="D559" s="954"/>
      <c r="E559" s="106"/>
      <c r="F559" s="135"/>
      <c r="G559" s="933"/>
      <c r="H559" s="132"/>
      <c r="I559" s="136"/>
      <c r="J559" s="713"/>
      <c r="K559" s="93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34"/>
      <c r="B560" s="991"/>
      <c r="C560" s="738"/>
      <c r="D560" s="954"/>
      <c r="E560" s="106"/>
      <c r="F560" s="135"/>
      <c r="G560" s="933"/>
      <c r="H560" s="132"/>
      <c r="I560" s="136"/>
      <c r="J560" s="713"/>
      <c r="K560" s="93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84"/>
      <c r="B561" s="990"/>
      <c r="C561" s="738"/>
      <c r="D561" s="954"/>
      <c r="E561" s="107"/>
      <c r="F561" s="35"/>
      <c r="G561" s="933"/>
      <c r="H561" s="231"/>
      <c r="I561" s="232"/>
      <c r="J561" s="757"/>
      <c r="K561" s="98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247"/>
      <c r="B562" s="1368"/>
      <c r="C562" s="158"/>
      <c r="D562" s="158"/>
      <c r="E562" s="1368"/>
      <c r="F562" s="1368"/>
      <c r="G562" s="248"/>
      <c r="H562" s="2"/>
      <c r="I562" s="1368"/>
      <c r="J562" s="759"/>
      <c r="K562" s="24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250"/>
      <c r="D563" s="314"/>
      <c r="E563" s="4"/>
      <c r="F563" s="1374"/>
      <c r="G563" s="6"/>
      <c r="H563" s="1"/>
      <c r="I563" s="7"/>
      <c r="J563" s="729"/>
      <c r="K563" s="26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250"/>
      <c r="D564" s="314"/>
      <c r="E564" s="4"/>
      <c r="F564" s="1374"/>
      <c r="G564" s="6"/>
      <c r="H564" s="1"/>
      <c r="I564" s="7"/>
      <c r="J564" s="729"/>
      <c r="K564" s="26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250"/>
      <c r="D565" s="314"/>
      <c r="E565" s="4"/>
      <c r="F565" s="1374"/>
      <c r="G565" s="6"/>
      <c r="H565" s="1"/>
      <c r="I565" s="7"/>
      <c r="J565" s="729"/>
      <c r="K565" s="26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250"/>
      <c r="D566" s="314"/>
      <c r="E566" s="4"/>
      <c r="F566" s="1374"/>
      <c r="G566" s="6"/>
      <c r="H566" s="1"/>
      <c r="I566" s="7"/>
      <c r="J566" s="729"/>
      <c r="K566" s="26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250"/>
      <c r="D567" s="314"/>
      <c r="E567" s="4"/>
      <c r="F567" s="1374"/>
      <c r="G567" s="6"/>
      <c r="H567" s="1"/>
      <c r="I567" s="7"/>
      <c r="J567" s="729"/>
      <c r="K567" s="26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250"/>
      <c r="D568" s="314"/>
      <c r="E568" s="4"/>
      <c r="F568" s="1374"/>
      <c r="G568" s="6"/>
      <c r="H568" s="1"/>
      <c r="I568" s="7"/>
      <c r="J568" s="729"/>
      <c r="K568" s="26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250"/>
      <c r="D569" s="314"/>
      <c r="E569" s="4"/>
      <c r="F569" s="1374"/>
      <c r="G569" s="6"/>
      <c r="H569" s="1"/>
      <c r="I569" s="7"/>
      <c r="J569" s="729"/>
      <c r="K569" s="26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250"/>
      <c r="D570" s="314"/>
      <c r="E570" s="4"/>
      <c r="F570" s="1374"/>
      <c r="G570" s="6"/>
      <c r="H570" s="1"/>
      <c r="I570" s="7"/>
      <c r="J570" s="729"/>
      <c r="K570" s="26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250"/>
      <c r="D571" s="314"/>
      <c r="E571" s="4"/>
      <c r="F571" s="1374"/>
      <c r="G571" s="6"/>
      <c r="H571" s="1"/>
      <c r="I571" s="7"/>
      <c r="J571" s="729"/>
      <c r="K571" s="26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250"/>
      <c r="D572" s="314"/>
      <c r="E572" s="4"/>
      <c r="F572" s="1374"/>
      <c r="G572" s="6"/>
      <c r="H572" s="1"/>
      <c r="I572" s="7"/>
      <c r="J572" s="729"/>
      <c r="K572" s="26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250"/>
      <c r="D573" s="314"/>
      <c r="E573" s="4"/>
      <c r="F573" s="1374"/>
      <c r="G573" s="6"/>
      <c r="H573" s="1"/>
      <c r="I573" s="7"/>
      <c r="J573" s="729"/>
      <c r="K573" s="26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250"/>
      <c r="D574" s="314"/>
      <c r="E574" s="4"/>
      <c r="F574" s="1374"/>
      <c r="G574" s="6"/>
      <c r="H574" s="1"/>
      <c r="I574" s="7"/>
      <c r="J574" s="729"/>
      <c r="K574" s="26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250"/>
      <c r="D575" s="314"/>
      <c r="E575" s="4"/>
      <c r="F575" s="1374"/>
      <c r="G575" s="6"/>
      <c r="H575" s="1"/>
      <c r="I575" s="7"/>
      <c r="J575" s="729"/>
      <c r="K575" s="26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250"/>
      <c r="D576" s="314"/>
      <c r="E576" s="4"/>
      <c r="F576" s="1374"/>
      <c r="G576" s="6"/>
      <c r="H576" s="1"/>
      <c r="I576" s="7"/>
      <c r="J576" s="729"/>
      <c r="K576" s="26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250"/>
      <c r="D577" s="314"/>
      <c r="E577" s="4"/>
      <c r="F577" s="1374"/>
      <c r="G577" s="6"/>
      <c r="H577" s="1"/>
      <c r="I577" s="7"/>
      <c r="J577" s="729"/>
      <c r="K577" s="26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250"/>
      <c r="D578" s="314"/>
      <c r="E578" s="4"/>
      <c r="F578" s="1374"/>
      <c r="G578" s="6"/>
      <c r="H578" s="1"/>
      <c r="I578" s="7"/>
      <c r="J578" s="729"/>
      <c r="K578" s="26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250"/>
      <c r="D579" s="314"/>
      <c r="E579" s="4"/>
      <c r="F579" s="1374"/>
      <c r="G579" s="6"/>
      <c r="H579" s="1"/>
      <c r="I579" s="7"/>
      <c r="J579" s="729"/>
      <c r="K579" s="26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250"/>
      <c r="D580" s="314"/>
      <c r="E580" s="4"/>
      <c r="F580" s="1374"/>
      <c r="G580" s="6"/>
      <c r="H580" s="1"/>
      <c r="I580" s="7"/>
      <c r="J580" s="729"/>
      <c r="K580" s="26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250"/>
      <c r="D581" s="314"/>
      <c r="E581" s="4"/>
      <c r="F581" s="1374"/>
      <c r="G581" s="6"/>
      <c r="H581" s="1"/>
      <c r="I581" s="7"/>
      <c r="J581" s="729"/>
      <c r="K581" s="26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250"/>
      <c r="D582" s="314"/>
      <c r="E582" s="4"/>
      <c r="F582" s="1374"/>
      <c r="G582" s="6"/>
      <c r="H582" s="1"/>
      <c r="I582" s="7"/>
      <c r="J582" s="729"/>
      <c r="K582" s="26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250"/>
      <c r="D583" s="314"/>
      <c r="E583" s="4"/>
      <c r="F583" s="1374"/>
      <c r="G583" s="6"/>
      <c r="H583" s="1"/>
      <c r="I583" s="7"/>
      <c r="J583" s="729"/>
      <c r="K583" s="26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250"/>
      <c r="D584" s="314"/>
      <c r="E584" s="4"/>
      <c r="F584" s="1374"/>
      <c r="G584" s="6"/>
      <c r="H584" s="1"/>
      <c r="I584" s="7"/>
      <c r="J584" s="729"/>
      <c r="K584" s="26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250"/>
      <c r="D585" s="314"/>
      <c r="E585" s="4"/>
      <c r="F585" s="1374"/>
      <c r="G585" s="6"/>
      <c r="H585" s="1"/>
      <c r="I585" s="7"/>
      <c r="J585" s="729"/>
      <c r="K585" s="26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250"/>
      <c r="D586" s="314"/>
      <c r="E586" s="4"/>
      <c r="F586" s="1374"/>
      <c r="G586" s="6"/>
      <c r="H586" s="1"/>
      <c r="I586" s="7"/>
      <c r="J586" s="729"/>
      <c r="K586" s="26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250"/>
      <c r="D587" s="314"/>
      <c r="E587" s="4"/>
      <c r="F587" s="1374"/>
      <c r="G587" s="6"/>
      <c r="H587" s="1"/>
      <c r="I587" s="7"/>
      <c r="J587" s="729"/>
      <c r="K587" s="26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250"/>
      <c r="D588" s="314"/>
      <c r="E588" s="4"/>
      <c r="F588" s="1374"/>
      <c r="G588" s="6"/>
      <c r="H588" s="1"/>
      <c r="I588" s="7"/>
      <c r="J588" s="729"/>
      <c r="K588" s="26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250"/>
      <c r="D589" s="314"/>
      <c r="E589" s="4"/>
      <c r="F589" s="1374"/>
      <c r="G589" s="6"/>
      <c r="H589" s="1"/>
      <c r="I589" s="7"/>
      <c r="J589" s="729"/>
      <c r="K589" s="26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250"/>
      <c r="D590" s="314"/>
      <c r="E590" s="4"/>
      <c r="F590" s="1374"/>
      <c r="G590" s="6"/>
      <c r="H590" s="1"/>
      <c r="I590" s="7"/>
      <c r="J590" s="729"/>
      <c r="K590" s="26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250"/>
      <c r="D591" s="314"/>
      <c r="E591" s="4"/>
      <c r="F591" s="1374"/>
      <c r="G591" s="6"/>
      <c r="H591" s="1"/>
      <c r="I591" s="7"/>
      <c r="J591" s="729"/>
      <c r="K591" s="26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250"/>
      <c r="D592" s="314"/>
      <c r="E592" s="4"/>
      <c r="F592" s="1374"/>
      <c r="G592" s="6"/>
      <c r="H592" s="1"/>
      <c r="I592" s="7"/>
      <c r="J592" s="729"/>
      <c r="K592" s="26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250"/>
      <c r="D593" s="314"/>
      <c r="E593" s="4"/>
      <c r="F593" s="1374"/>
      <c r="G593" s="6"/>
      <c r="H593" s="1"/>
      <c r="I593" s="7"/>
      <c r="J593" s="729"/>
      <c r="K593" s="26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250"/>
      <c r="D594" s="314"/>
      <c r="E594" s="4"/>
      <c r="F594" s="1374"/>
      <c r="G594" s="6"/>
      <c r="H594" s="1"/>
      <c r="I594" s="7"/>
      <c r="J594" s="729"/>
      <c r="K594" s="26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250"/>
      <c r="D595" s="314"/>
      <c r="E595" s="4"/>
      <c r="F595" s="1374"/>
      <c r="G595" s="6"/>
      <c r="H595" s="1"/>
      <c r="I595" s="7"/>
      <c r="J595" s="729"/>
      <c r="K595" s="26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250"/>
      <c r="D596" s="314"/>
      <c r="E596" s="4"/>
      <c r="F596" s="1374"/>
      <c r="G596" s="6"/>
      <c r="H596" s="1"/>
      <c r="I596" s="7"/>
      <c r="J596" s="729"/>
      <c r="K596" s="26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250"/>
      <c r="D597" s="314"/>
      <c r="E597" s="4"/>
      <c r="F597" s="1374"/>
      <c r="G597" s="6"/>
      <c r="H597" s="1"/>
      <c r="I597" s="7"/>
      <c r="J597" s="729"/>
      <c r="K597" s="26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250"/>
      <c r="D598" s="314"/>
      <c r="E598" s="4"/>
      <c r="F598" s="1374"/>
      <c r="G598" s="6"/>
      <c r="H598" s="1"/>
      <c r="I598" s="7"/>
      <c r="J598" s="729"/>
      <c r="K598" s="26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250"/>
      <c r="D599" s="314"/>
      <c r="E599" s="4"/>
      <c r="F599" s="1374"/>
      <c r="G599" s="6"/>
      <c r="H599" s="1"/>
      <c r="I599" s="7"/>
      <c r="J599" s="729"/>
      <c r="K599" s="26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250"/>
      <c r="D600" s="314"/>
      <c r="E600" s="4"/>
      <c r="F600" s="1374"/>
      <c r="G600" s="6"/>
      <c r="H600" s="1"/>
      <c r="I600" s="7"/>
      <c r="J600" s="729"/>
      <c r="K600" s="26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250"/>
      <c r="D601" s="314"/>
      <c r="E601" s="4"/>
      <c r="F601" s="1374"/>
      <c r="G601" s="6"/>
      <c r="H601" s="1"/>
      <c r="I601" s="7"/>
      <c r="J601" s="729"/>
      <c r="K601" s="26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250"/>
      <c r="D602" s="314"/>
      <c r="E602" s="4"/>
      <c r="F602" s="1374"/>
      <c r="G602" s="6"/>
      <c r="H602" s="1"/>
      <c r="I602" s="7"/>
      <c r="J602" s="729"/>
      <c r="K602" s="26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250"/>
      <c r="D603" s="314"/>
      <c r="E603" s="4"/>
      <c r="F603" s="1374"/>
      <c r="G603" s="6"/>
      <c r="H603" s="1"/>
      <c r="I603" s="7"/>
      <c r="J603" s="729"/>
      <c r="K603" s="26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250"/>
      <c r="D604" s="314"/>
      <c r="E604" s="4"/>
      <c r="F604" s="1374"/>
      <c r="G604" s="6"/>
      <c r="H604" s="1"/>
      <c r="I604" s="7"/>
      <c r="J604" s="729"/>
      <c r="K604" s="26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250"/>
      <c r="D605" s="314"/>
      <c r="E605" s="4"/>
      <c r="F605" s="1374"/>
      <c r="G605" s="6"/>
      <c r="H605" s="1"/>
      <c r="I605" s="7"/>
      <c r="J605" s="729"/>
      <c r="K605" s="26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250"/>
      <c r="D606" s="314"/>
      <c r="E606" s="4"/>
      <c r="F606" s="1374"/>
      <c r="G606" s="6"/>
      <c r="H606" s="1"/>
      <c r="I606" s="7"/>
      <c r="J606" s="729"/>
      <c r="K606" s="26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250"/>
      <c r="D607" s="314"/>
      <c r="E607" s="4"/>
      <c r="F607" s="1374"/>
      <c r="G607" s="6"/>
      <c r="H607" s="1"/>
      <c r="I607" s="7"/>
      <c r="J607" s="729"/>
      <c r="K607" s="26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250"/>
      <c r="D608" s="314"/>
      <c r="E608" s="4"/>
      <c r="F608" s="1374"/>
      <c r="G608" s="6"/>
      <c r="H608" s="1"/>
      <c r="I608" s="7"/>
      <c r="J608" s="729"/>
      <c r="K608" s="26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250"/>
      <c r="D609" s="314"/>
      <c r="E609" s="4"/>
      <c r="F609" s="1374"/>
      <c r="G609" s="6"/>
      <c r="H609" s="1"/>
      <c r="I609" s="7"/>
      <c r="J609" s="729"/>
      <c r="K609" s="26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250"/>
      <c r="D610" s="314"/>
      <c r="E610" s="4"/>
      <c r="F610" s="1374"/>
      <c r="G610" s="6"/>
      <c r="H610" s="1"/>
      <c r="I610" s="7"/>
      <c r="J610" s="729"/>
      <c r="K610" s="26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314"/>
      <c r="E611" s="4"/>
      <c r="F611" s="1374"/>
      <c r="G611" s="6"/>
      <c r="H611" s="1"/>
      <c r="I611" s="7"/>
      <c r="J611" s="729"/>
      <c r="K611" s="26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314"/>
      <c r="E612" s="4"/>
      <c r="F612" s="1374"/>
      <c r="G612" s="6"/>
      <c r="H612" s="1"/>
      <c r="I612" s="7"/>
      <c r="J612" s="729"/>
      <c r="K612" s="26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314"/>
      <c r="E613" s="4"/>
      <c r="F613" s="1374"/>
      <c r="G613" s="6"/>
      <c r="H613" s="1"/>
      <c r="I613" s="7"/>
      <c r="J613" s="729"/>
      <c r="K613" s="26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314"/>
      <c r="E614" s="4"/>
      <c r="F614" s="1374"/>
      <c r="G614" s="6"/>
      <c r="H614" s="1"/>
      <c r="I614" s="7"/>
      <c r="J614" s="729"/>
      <c r="K614" s="26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314"/>
      <c r="E615" s="4"/>
      <c r="F615" s="1374"/>
      <c r="G615" s="6"/>
      <c r="H615" s="1"/>
      <c r="I615" s="7"/>
      <c r="J615" s="729"/>
      <c r="K615" s="26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314"/>
      <c r="E616" s="4"/>
      <c r="F616" s="1374"/>
      <c r="G616" s="6"/>
      <c r="H616" s="1"/>
      <c r="I616" s="7"/>
      <c r="J616" s="729"/>
      <c r="K616" s="26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314"/>
      <c r="E617" s="4"/>
      <c r="F617" s="1374"/>
      <c r="G617" s="6"/>
      <c r="H617" s="1"/>
      <c r="I617" s="7"/>
      <c r="J617" s="729"/>
      <c r="K617" s="26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314"/>
      <c r="E618" s="4"/>
      <c r="F618" s="1374"/>
      <c r="G618" s="6"/>
      <c r="H618" s="1"/>
      <c r="I618" s="7"/>
      <c r="J618" s="729"/>
      <c r="K618" s="26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314"/>
      <c r="E619" s="4"/>
      <c r="F619" s="1374"/>
      <c r="G619" s="6"/>
      <c r="H619" s="1"/>
      <c r="I619" s="7"/>
      <c r="J619" s="729"/>
      <c r="K619" s="26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314"/>
      <c r="E620" s="4"/>
      <c r="F620" s="1374"/>
      <c r="G620" s="6"/>
      <c r="H620" s="1"/>
      <c r="I620" s="7"/>
      <c r="J620" s="729"/>
      <c r="K620" s="26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314"/>
      <c r="E621" s="4"/>
      <c r="F621" s="1374"/>
      <c r="G621" s="6"/>
      <c r="H621" s="1"/>
      <c r="I621" s="7"/>
      <c r="J621" s="729"/>
      <c r="K621" s="26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314"/>
      <c r="E622" s="4"/>
      <c r="F622" s="1374"/>
      <c r="G622" s="6"/>
      <c r="H622" s="1"/>
      <c r="I622" s="7"/>
      <c r="J622" s="729"/>
      <c r="K622" s="26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314"/>
      <c r="E623" s="4"/>
      <c r="F623" s="1374"/>
      <c r="G623" s="6"/>
      <c r="H623" s="1"/>
      <c r="I623" s="7"/>
      <c r="J623" s="729"/>
      <c r="K623" s="26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314"/>
      <c r="E624" s="4"/>
      <c r="F624" s="1374"/>
      <c r="G624" s="6"/>
      <c r="H624" s="1"/>
      <c r="I624" s="7"/>
      <c r="J624" s="729"/>
      <c r="K624" s="26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314"/>
      <c r="E625" s="4"/>
      <c r="F625" s="1374"/>
      <c r="G625" s="6"/>
      <c r="H625" s="1"/>
      <c r="I625" s="7"/>
      <c r="J625" s="729"/>
      <c r="K625" s="26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314"/>
      <c r="E626" s="4"/>
      <c r="F626" s="1374"/>
      <c r="G626" s="6"/>
      <c r="H626" s="1"/>
      <c r="I626" s="7"/>
      <c r="J626" s="729"/>
      <c r="K626" s="26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314"/>
      <c r="E627" s="4"/>
      <c r="F627" s="1374"/>
      <c r="G627" s="6"/>
      <c r="H627" s="1"/>
      <c r="I627" s="7"/>
      <c r="J627" s="729"/>
      <c r="K627" s="26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314"/>
      <c r="E628" s="4"/>
      <c r="F628" s="1374"/>
      <c r="G628" s="6"/>
      <c r="H628" s="1"/>
      <c r="I628" s="7"/>
      <c r="J628" s="729"/>
      <c r="K628" s="26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314"/>
      <c r="E629" s="4"/>
      <c r="F629" s="1374"/>
      <c r="G629" s="6"/>
      <c r="H629" s="1"/>
      <c r="I629" s="7"/>
      <c r="J629" s="729"/>
      <c r="K629" s="26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314"/>
      <c r="E630" s="4"/>
      <c r="F630" s="1374"/>
      <c r="G630" s="6"/>
      <c r="H630" s="1"/>
      <c r="I630" s="7"/>
      <c r="J630" s="729"/>
      <c r="K630" s="26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314"/>
      <c r="E631" s="4"/>
      <c r="F631" s="1374"/>
      <c r="G631" s="6"/>
      <c r="H631" s="1"/>
      <c r="I631" s="7"/>
      <c r="J631" s="729"/>
      <c r="K631" s="26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314"/>
      <c r="E632" s="4"/>
      <c r="F632" s="1374"/>
      <c r="G632" s="6"/>
      <c r="H632" s="1"/>
      <c r="I632" s="7"/>
      <c r="J632" s="729"/>
      <c r="K632" s="26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314"/>
      <c r="E633" s="4"/>
      <c r="F633" s="1374"/>
      <c r="G633" s="6"/>
      <c r="H633" s="1"/>
      <c r="I633" s="7"/>
      <c r="J633" s="729"/>
      <c r="K633" s="26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314"/>
      <c r="E634" s="4"/>
      <c r="F634" s="1374"/>
      <c r="G634" s="6"/>
      <c r="H634" s="1"/>
      <c r="I634" s="7"/>
      <c r="J634" s="729"/>
      <c r="K634" s="26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314"/>
      <c r="E635" s="4"/>
      <c r="F635" s="1374"/>
      <c r="G635" s="6"/>
      <c r="H635" s="1"/>
      <c r="I635" s="7"/>
      <c r="J635" s="729"/>
      <c r="K635" s="26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314"/>
      <c r="E636" s="4"/>
      <c r="F636" s="1374"/>
      <c r="G636" s="6"/>
      <c r="H636" s="1"/>
      <c r="I636" s="7"/>
      <c r="J636" s="729"/>
      <c r="K636" s="26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314"/>
      <c r="E637" s="4"/>
      <c r="F637" s="1374"/>
      <c r="G637" s="6"/>
      <c r="H637" s="1"/>
      <c r="I637" s="7"/>
      <c r="J637" s="729"/>
      <c r="K637" s="26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314"/>
      <c r="E638" s="4"/>
      <c r="F638" s="1374"/>
      <c r="G638" s="6"/>
      <c r="H638" s="1"/>
      <c r="I638" s="7"/>
      <c r="J638" s="729"/>
      <c r="K638" s="26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314"/>
      <c r="E639" s="4"/>
      <c r="F639" s="1374"/>
      <c r="G639" s="6"/>
      <c r="H639" s="1"/>
      <c r="I639" s="7"/>
      <c r="J639" s="729"/>
      <c r="K639" s="26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314"/>
      <c r="E640" s="4"/>
      <c r="F640" s="1374"/>
      <c r="G640" s="6"/>
      <c r="H640" s="1"/>
      <c r="I640" s="7"/>
      <c r="J640" s="729"/>
      <c r="K640" s="26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314"/>
      <c r="E641" s="4"/>
      <c r="F641" s="1374"/>
      <c r="G641" s="6"/>
      <c r="H641" s="1"/>
      <c r="I641" s="7"/>
      <c r="J641" s="729"/>
      <c r="K641" s="26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314"/>
      <c r="E642" s="4"/>
      <c r="F642" s="1374"/>
      <c r="G642" s="6"/>
      <c r="H642" s="1"/>
      <c r="I642" s="7"/>
      <c r="J642" s="729"/>
      <c r="K642" s="26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314"/>
      <c r="E643" s="4"/>
      <c r="F643" s="1374"/>
      <c r="G643" s="6"/>
      <c r="H643" s="1"/>
      <c r="I643" s="7"/>
      <c r="J643" s="729"/>
      <c r="K643" s="26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314"/>
      <c r="E644" s="4"/>
      <c r="F644" s="1374"/>
      <c r="G644" s="6"/>
      <c r="H644" s="1"/>
      <c r="I644" s="7"/>
      <c r="J644" s="729"/>
      <c r="K644" s="26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314"/>
      <c r="E645" s="4"/>
      <c r="F645" s="1374"/>
      <c r="G645" s="6"/>
      <c r="H645" s="1"/>
      <c r="I645" s="7"/>
      <c r="J645" s="729"/>
      <c r="K645" s="26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314"/>
      <c r="E646" s="4"/>
      <c r="F646" s="1374"/>
      <c r="G646" s="6"/>
      <c r="H646" s="1"/>
      <c r="I646" s="7"/>
      <c r="J646" s="729"/>
      <c r="K646" s="26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314"/>
      <c r="E647" s="4"/>
      <c r="F647" s="1374"/>
      <c r="G647" s="6"/>
      <c r="H647" s="1"/>
      <c r="I647" s="7"/>
      <c r="J647" s="729"/>
      <c r="K647" s="26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314"/>
      <c r="E648" s="4"/>
      <c r="F648" s="1374"/>
      <c r="G648" s="6"/>
      <c r="H648" s="1"/>
      <c r="I648" s="7"/>
      <c r="J648" s="729"/>
      <c r="K648" s="26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314"/>
      <c r="E649" s="4"/>
      <c r="F649" s="1374"/>
      <c r="G649" s="6"/>
      <c r="H649" s="1"/>
      <c r="I649" s="7"/>
      <c r="J649" s="729"/>
      <c r="K649" s="26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314"/>
      <c r="E650" s="4"/>
      <c r="F650" s="1374"/>
      <c r="G650" s="6"/>
      <c r="H650" s="1"/>
      <c r="I650" s="7"/>
      <c r="J650" s="729"/>
      <c r="K650" s="26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314"/>
      <c r="E651" s="4"/>
      <c r="F651" s="1374"/>
      <c r="G651" s="6"/>
      <c r="H651" s="1"/>
      <c r="I651" s="7"/>
      <c r="J651" s="729"/>
      <c r="K651" s="26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314"/>
      <c r="E652" s="4"/>
      <c r="F652" s="1374"/>
      <c r="G652" s="6"/>
      <c r="H652" s="1"/>
      <c r="I652" s="7"/>
      <c r="J652" s="729"/>
      <c r="K652" s="26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314"/>
      <c r="E653" s="4"/>
      <c r="F653" s="1374"/>
      <c r="G653" s="6"/>
      <c r="H653" s="1"/>
      <c r="I653" s="7"/>
      <c r="J653" s="729"/>
      <c r="K653" s="26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314"/>
      <c r="E654" s="4"/>
      <c r="F654" s="1374"/>
      <c r="G654" s="6"/>
      <c r="H654" s="1"/>
      <c r="I654" s="7"/>
      <c r="J654" s="729"/>
      <c r="K654" s="26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314"/>
      <c r="E655" s="4"/>
      <c r="F655" s="1374"/>
      <c r="G655" s="6"/>
      <c r="H655" s="1"/>
      <c r="I655" s="7"/>
      <c r="J655" s="729"/>
      <c r="K655" s="26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314"/>
      <c r="E656" s="4"/>
      <c r="F656" s="1374"/>
      <c r="G656" s="6"/>
      <c r="H656" s="1"/>
      <c r="I656" s="7"/>
      <c r="J656" s="729"/>
      <c r="K656" s="26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314"/>
      <c r="E657" s="4"/>
      <c r="F657" s="1374"/>
      <c r="G657" s="6"/>
      <c r="H657" s="1"/>
      <c r="I657" s="7"/>
      <c r="J657" s="729"/>
      <c r="K657" s="26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314"/>
      <c r="E658" s="4"/>
      <c r="F658" s="1374"/>
      <c r="G658" s="6"/>
      <c r="H658" s="1"/>
      <c r="I658" s="7"/>
      <c r="J658" s="729"/>
      <c r="K658" s="26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314"/>
      <c r="E659" s="4"/>
      <c r="F659" s="1374"/>
      <c r="G659" s="6"/>
      <c r="H659" s="1"/>
      <c r="I659" s="7"/>
      <c r="J659" s="729"/>
      <c r="K659" s="26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314"/>
      <c r="E660" s="4"/>
      <c r="F660" s="1374"/>
      <c r="G660" s="6"/>
      <c r="H660" s="1"/>
      <c r="I660" s="7"/>
      <c r="J660" s="729"/>
      <c r="K660" s="26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314"/>
      <c r="E661" s="4"/>
      <c r="F661" s="1374"/>
      <c r="G661" s="6"/>
      <c r="H661" s="1"/>
      <c r="I661" s="7"/>
      <c r="J661" s="729"/>
      <c r="K661" s="26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314"/>
      <c r="E662" s="4"/>
      <c r="F662" s="1374"/>
      <c r="G662" s="6"/>
      <c r="H662" s="1"/>
      <c r="I662" s="7"/>
      <c r="J662" s="729"/>
      <c r="K662" s="26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314"/>
      <c r="E663" s="4"/>
      <c r="F663" s="1374"/>
      <c r="G663" s="6"/>
      <c r="H663" s="1"/>
      <c r="I663" s="7"/>
      <c r="J663" s="729"/>
      <c r="K663" s="26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314"/>
      <c r="E664" s="4"/>
      <c r="F664" s="1374"/>
      <c r="G664" s="6"/>
      <c r="H664" s="1"/>
      <c r="I664" s="7"/>
      <c r="J664" s="729"/>
      <c r="K664" s="26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314"/>
      <c r="E665" s="4"/>
      <c r="F665" s="1374"/>
      <c r="G665" s="6"/>
      <c r="H665" s="1"/>
      <c r="I665" s="7"/>
      <c r="J665" s="729"/>
      <c r="K665" s="26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314"/>
      <c r="E666" s="4"/>
      <c r="F666" s="1374"/>
      <c r="G666" s="6"/>
      <c r="H666" s="1"/>
      <c r="I666" s="7"/>
      <c r="J666" s="729"/>
      <c r="K666" s="26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314"/>
      <c r="E667" s="4"/>
      <c r="F667" s="1374"/>
      <c r="G667" s="6"/>
      <c r="H667" s="1"/>
      <c r="I667" s="7"/>
      <c r="J667" s="729"/>
      <c r="K667" s="26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314"/>
      <c r="E668" s="4"/>
      <c r="F668" s="1374"/>
      <c r="G668" s="6"/>
      <c r="H668" s="1"/>
      <c r="I668" s="7"/>
      <c r="J668" s="729"/>
      <c r="K668" s="26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314"/>
      <c r="E669" s="4"/>
      <c r="F669" s="1374"/>
      <c r="G669" s="6"/>
      <c r="H669" s="1"/>
      <c r="I669" s="7"/>
      <c r="J669" s="729"/>
      <c r="K669" s="26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314"/>
      <c r="E670" s="4"/>
      <c r="F670" s="1374"/>
      <c r="G670" s="6"/>
      <c r="H670" s="1"/>
      <c r="I670" s="7"/>
      <c r="J670" s="729"/>
      <c r="K670" s="26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314"/>
      <c r="E671" s="4"/>
      <c r="F671" s="1374"/>
      <c r="G671" s="6"/>
      <c r="H671" s="1"/>
      <c r="I671" s="7"/>
      <c r="J671" s="729"/>
      <c r="K671" s="26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314"/>
      <c r="E672" s="4"/>
      <c r="F672" s="1374"/>
      <c r="G672" s="6"/>
      <c r="H672" s="1"/>
      <c r="I672" s="7"/>
      <c r="J672" s="729"/>
      <c r="K672" s="26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314"/>
      <c r="E673" s="4"/>
      <c r="F673" s="1374"/>
      <c r="G673" s="6"/>
      <c r="H673" s="1"/>
      <c r="I673" s="7"/>
      <c r="J673" s="729"/>
      <c r="K673" s="26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314"/>
      <c r="E674" s="4"/>
      <c r="F674" s="1374"/>
      <c r="G674" s="6"/>
      <c r="H674" s="1"/>
      <c r="I674" s="7"/>
      <c r="J674" s="729"/>
      <c r="K674" s="26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314"/>
      <c r="E675" s="4"/>
      <c r="F675" s="1374"/>
      <c r="G675" s="6"/>
      <c r="H675" s="1"/>
      <c r="I675" s="7"/>
      <c r="J675" s="729"/>
      <c r="K675" s="26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314"/>
      <c r="E676" s="4"/>
      <c r="F676" s="1374"/>
      <c r="G676" s="6"/>
      <c r="H676" s="1"/>
      <c r="I676" s="7"/>
      <c r="J676" s="729"/>
      <c r="K676" s="26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314"/>
      <c r="E677" s="4"/>
      <c r="F677" s="1374"/>
      <c r="G677" s="6"/>
      <c r="H677" s="1"/>
      <c r="I677" s="7"/>
      <c r="J677" s="729"/>
      <c r="K677" s="26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314"/>
      <c r="E678" s="4"/>
      <c r="F678" s="1374"/>
      <c r="G678" s="6"/>
      <c r="H678" s="1"/>
      <c r="I678" s="7"/>
      <c r="J678" s="729"/>
      <c r="K678" s="26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314"/>
      <c r="E679" s="4"/>
      <c r="F679" s="1374"/>
      <c r="G679" s="6"/>
      <c r="H679" s="1"/>
      <c r="I679" s="7"/>
      <c r="J679" s="729"/>
      <c r="K679" s="26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314"/>
      <c r="E680" s="4"/>
      <c r="F680" s="1374"/>
      <c r="G680" s="6"/>
      <c r="H680" s="1"/>
      <c r="I680" s="7"/>
      <c r="J680" s="729"/>
      <c r="K680" s="26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314"/>
      <c r="E681" s="4"/>
      <c r="F681" s="1374"/>
      <c r="G681" s="6"/>
      <c r="H681" s="1"/>
      <c r="I681" s="7"/>
      <c r="J681" s="729"/>
      <c r="K681" s="26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314"/>
      <c r="E682" s="4"/>
      <c r="F682" s="1374"/>
      <c r="G682" s="6"/>
      <c r="H682" s="1"/>
      <c r="I682" s="7"/>
      <c r="J682" s="729"/>
      <c r="K682" s="26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314"/>
      <c r="E683" s="4"/>
      <c r="F683" s="1374"/>
      <c r="G683" s="6"/>
      <c r="H683" s="1"/>
      <c r="I683" s="7"/>
      <c r="J683" s="729"/>
      <c r="K683" s="26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314"/>
      <c r="E684" s="4"/>
      <c r="F684" s="1374"/>
      <c r="G684" s="6"/>
      <c r="H684" s="1"/>
      <c r="I684" s="7"/>
      <c r="J684" s="729"/>
      <c r="K684" s="26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314"/>
      <c r="E685" s="4"/>
      <c r="F685" s="1374"/>
      <c r="G685" s="6"/>
      <c r="H685" s="1"/>
      <c r="I685" s="7"/>
      <c r="J685" s="729"/>
      <c r="K685" s="26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314"/>
      <c r="E686" s="4"/>
      <c r="F686" s="1374"/>
      <c r="G686" s="6"/>
      <c r="H686" s="1"/>
      <c r="I686" s="7"/>
      <c r="J686" s="729"/>
      <c r="K686" s="26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314"/>
      <c r="E687" s="4"/>
      <c r="F687" s="1374"/>
      <c r="G687" s="6"/>
      <c r="H687" s="1"/>
      <c r="I687" s="7"/>
      <c r="J687" s="729"/>
      <c r="K687" s="26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314"/>
      <c r="E688" s="4"/>
      <c r="F688" s="1374"/>
      <c r="G688" s="6"/>
      <c r="H688" s="1"/>
      <c r="I688" s="7"/>
      <c r="J688" s="729"/>
      <c r="K688" s="26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314"/>
      <c r="E689" s="4"/>
      <c r="F689" s="1374"/>
      <c r="G689" s="6"/>
      <c r="H689" s="1"/>
      <c r="I689" s="7"/>
      <c r="J689" s="729"/>
      <c r="K689" s="26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314"/>
      <c r="E690" s="4"/>
      <c r="F690" s="1374"/>
      <c r="G690" s="6"/>
      <c r="H690" s="1"/>
      <c r="I690" s="7"/>
      <c r="J690" s="729"/>
      <c r="K690" s="26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314"/>
      <c r="E691" s="4"/>
      <c r="F691" s="1374"/>
      <c r="G691" s="6"/>
      <c r="H691" s="1"/>
      <c r="I691" s="7"/>
      <c r="J691" s="729"/>
      <c r="K691" s="26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314"/>
      <c r="E692" s="4"/>
      <c r="F692" s="1374"/>
      <c r="G692" s="6"/>
      <c r="H692" s="1"/>
      <c r="I692" s="7"/>
      <c r="J692" s="729"/>
      <c r="K692" s="26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314"/>
      <c r="E693" s="4"/>
      <c r="F693" s="1374"/>
      <c r="G693" s="6"/>
      <c r="H693" s="1"/>
      <c r="I693" s="7"/>
      <c r="J693" s="729"/>
      <c r="K693" s="26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314"/>
      <c r="E694" s="4"/>
      <c r="F694" s="1374"/>
      <c r="G694" s="6"/>
      <c r="H694" s="1"/>
      <c r="I694" s="7"/>
      <c r="J694" s="729"/>
      <c r="K694" s="26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314"/>
      <c r="E695" s="4"/>
      <c r="F695" s="1374"/>
      <c r="G695" s="6"/>
      <c r="H695" s="1"/>
      <c r="I695" s="7"/>
      <c r="J695" s="729"/>
      <c r="K695" s="26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314"/>
      <c r="E696" s="4"/>
      <c r="F696" s="1374"/>
      <c r="G696" s="6"/>
      <c r="H696" s="1"/>
      <c r="I696" s="7"/>
      <c r="J696" s="729"/>
      <c r="K696" s="26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314"/>
      <c r="E697" s="4"/>
      <c r="F697" s="1374"/>
      <c r="G697" s="6"/>
      <c r="H697" s="1"/>
      <c r="I697" s="7"/>
      <c r="J697" s="729"/>
      <c r="K697" s="26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314"/>
      <c r="E698" s="4"/>
      <c r="F698" s="1374"/>
      <c r="G698" s="6"/>
      <c r="H698" s="1"/>
      <c r="I698" s="7"/>
      <c r="J698" s="729"/>
      <c r="K698" s="26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314"/>
      <c r="E699" s="4"/>
      <c r="F699" s="1374"/>
      <c r="G699" s="6"/>
      <c r="H699" s="1"/>
      <c r="I699" s="7"/>
      <c r="J699" s="729"/>
      <c r="K699" s="26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314"/>
      <c r="E700" s="4"/>
      <c r="F700" s="1374"/>
      <c r="G700" s="6"/>
      <c r="H700" s="1"/>
      <c r="I700" s="7"/>
      <c r="J700" s="729"/>
      <c r="K700" s="26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314"/>
      <c r="E701" s="4"/>
      <c r="F701" s="1374"/>
      <c r="G701" s="6"/>
      <c r="H701" s="1"/>
      <c r="I701" s="7"/>
      <c r="J701" s="729"/>
      <c r="K701" s="26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314"/>
      <c r="E702" s="4"/>
      <c r="F702" s="1374"/>
      <c r="G702" s="6"/>
      <c r="H702" s="1"/>
      <c r="I702" s="7"/>
      <c r="J702" s="729"/>
      <c r="K702" s="26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314"/>
      <c r="E703" s="4"/>
      <c r="F703" s="1374"/>
      <c r="G703" s="6"/>
      <c r="H703" s="1"/>
      <c r="I703" s="7"/>
      <c r="J703" s="729"/>
      <c r="K703" s="26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314"/>
      <c r="E704" s="4"/>
      <c r="F704" s="1374"/>
      <c r="G704" s="6"/>
      <c r="H704" s="1"/>
      <c r="I704" s="7"/>
      <c r="J704" s="729"/>
      <c r="K704" s="26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314"/>
      <c r="E705" s="4"/>
      <c r="F705" s="1374"/>
      <c r="G705" s="6"/>
      <c r="H705" s="1"/>
      <c r="I705" s="7"/>
      <c r="J705" s="729"/>
      <c r="K705" s="26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314"/>
      <c r="E706" s="4"/>
      <c r="F706" s="1374"/>
      <c r="G706" s="6"/>
      <c r="H706" s="1"/>
      <c r="I706" s="7"/>
      <c r="J706" s="729"/>
      <c r="K706" s="26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314"/>
      <c r="E707" s="4"/>
      <c r="F707" s="1374"/>
      <c r="G707" s="6"/>
      <c r="H707" s="1"/>
      <c r="I707" s="7"/>
      <c r="J707" s="729"/>
      <c r="K707" s="26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314"/>
      <c r="E708" s="4"/>
      <c r="F708" s="1374"/>
      <c r="G708" s="6"/>
      <c r="H708" s="1"/>
      <c r="I708" s="7"/>
      <c r="J708" s="729"/>
      <c r="K708" s="26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314"/>
      <c r="E709" s="4"/>
      <c r="F709" s="1374"/>
      <c r="G709" s="6"/>
      <c r="H709" s="1"/>
      <c r="I709" s="7"/>
      <c r="J709" s="729"/>
      <c r="K709" s="26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314"/>
      <c r="E710" s="4"/>
      <c r="F710" s="1374"/>
      <c r="G710" s="6"/>
      <c r="H710" s="1"/>
      <c r="I710" s="7"/>
      <c r="J710" s="729"/>
      <c r="K710" s="26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314"/>
      <c r="E711" s="4"/>
      <c r="F711" s="1374"/>
      <c r="G711" s="6"/>
      <c r="H711" s="1"/>
      <c r="I711" s="7"/>
      <c r="J711" s="729"/>
      <c r="K711" s="26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314"/>
      <c r="E712" s="4"/>
      <c r="F712" s="1374"/>
      <c r="G712" s="6"/>
      <c r="H712" s="1"/>
      <c r="I712" s="7"/>
      <c r="J712" s="729"/>
      <c r="K712" s="26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314"/>
      <c r="E713" s="4"/>
      <c r="F713" s="1374"/>
      <c r="G713" s="6"/>
      <c r="H713" s="1"/>
      <c r="I713" s="7"/>
      <c r="J713" s="729"/>
      <c r="K713" s="26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314"/>
      <c r="E714" s="4"/>
      <c r="F714" s="1374"/>
      <c r="G714" s="6"/>
      <c r="H714" s="1"/>
      <c r="I714" s="7"/>
      <c r="J714" s="729"/>
      <c r="K714" s="26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314"/>
      <c r="E715" s="4"/>
      <c r="F715" s="1374"/>
      <c r="G715" s="6"/>
      <c r="H715" s="1"/>
      <c r="I715" s="7"/>
      <c r="J715" s="729"/>
      <c r="K715" s="26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314"/>
      <c r="E716" s="4"/>
      <c r="F716" s="1374"/>
      <c r="G716" s="6"/>
      <c r="H716" s="1"/>
      <c r="I716" s="7"/>
      <c r="J716" s="729"/>
      <c r="K716" s="26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314"/>
      <c r="E717" s="4"/>
      <c r="F717" s="1374"/>
      <c r="G717" s="6"/>
      <c r="H717" s="1"/>
      <c r="I717" s="7"/>
      <c r="J717" s="729"/>
      <c r="K717" s="26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314"/>
      <c r="E718" s="4"/>
      <c r="F718" s="1374"/>
      <c r="G718" s="6"/>
      <c r="H718" s="1"/>
      <c r="I718" s="7"/>
      <c r="J718" s="729"/>
      <c r="K718" s="26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314"/>
      <c r="E719" s="4"/>
      <c r="F719" s="1374"/>
      <c r="G719" s="6"/>
      <c r="H719" s="1"/>
      <c r="I719" s="7"/>
      <c r="J719" s="729"/>
      <c r="K719" s="26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314"/>
      <c r="E720" s="4"/>
      <c r="F720" s="1374"/>
      <c r="G720" s="6"/>
      <c r="H720" s="1"/>
      <c r="I720" s="7"/>
      <c r="J720" s="729"/>
      <c r="K720" s="26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314"/>
      <c r="E721" s="4"/>
      <c r="F721" s="1374"/>
      <c r="G721" s="6"/>
      <c r="H721" s="1"/>
      <c r="I721" s="7"/>
      <c r="J721" s="729"/>
      <c r="K721" s="26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314"/>
      <c r="E722" s="4"/>
      <c r="F722" s="1374"/>
      <c r="G722" s="6"/>
      <c r="H722" s="1"/>
      <c r="I722" s="7"/>
      <c r="J722" s="729"/>
      <c r="K722" s="26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314"/>
      <c r="E723" s="4"/>
      <c r="F723" s="1374"/>
      <c r="G723" s="6"/>
      <c r="H723" s="1"/>
      <c r="I723" s="7"/>
      <c r="J723" s="729"/>
      <c r="K723" s="26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314"/>
      <c r="E724" s="4"/>
      <c r="F724" s="1374"/>
      <c r="G724" s="6"/>
      <c r="H724" s="1"/>
      <c r="I724" s="7"/>
      <c r="J724" s="729"/>
      <c r="K724" s="26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314"/>
      <c r="E725" s="4"/>
      <c r="F725" s="1374"/>
      <c r="G725" s="6"/>
      <c r="H725" s="1"/>
      <c r="I725" s="7"/>
      <c r="J725" s="729"/>
      <c r="K725" s="26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314"/>
      <c r="E726" s="4"/>
      <c r="F726" s="1374"/>
      <c r="G726" s="6"/>
      <c r="H726" s="1"/>
      <c r="I726" s="7"/>
      <c r="J726" s="729"/>
      <c r="K726" s="26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314"/>
      <c r="E727" s="4"/>
      <c r="F727" s="1374"/>
      <c r="G727" s="6"/>
      <c r="H727" s="1"/>
      <c r="I727" s="7"/>
      <c r="J727" s="729"/>
      <c r="K727" s="26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314"/>
      <c r="E728" s="4"/>
      <c r="F728" s="1374"/>
      <c r="G728" s="6"/>
      <c r="H728" s="1"/>
      <c r="I728" s="7"/>
      <c r="J728" s="729"/>
      <c r="K728" s="26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314"/>
      <c r="E729" s="4"/>
      <c r="F729" s="1374"/>
      <c r="G729" s="6"/>
      <c r="H729" s="1"/>
      <c r="I729" s="7"/>
      <c r="J729" s="729"/>
      <c r="K729" s="26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314"/>
      <c r="E730" s="4"/>
      <c r="F730" s="1374"/>
      <c r="G730" s="6"/>
      <c r="H730" s="1"/>
      <c r="I730" s="7"/>
      <c r="J730" s="729"/>
      <c r="K730" s="26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314"/>
      <c r="E731" s="4"/>
      <c r="F731" s="1374"/>
      <c r="G731" s="6"/>
      <c r="H731" s="1"/>
      <c r="I731" s="7"/>
      <c r="J731" s="729"/>
      <c r="K731" s="26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314"/>
      <c r="E732" s="4"/>
      <c r="F732" s="1374"/>
      <c r="G732" s="6"/>
      <c r="H732" s="1"/>
      <c r="I732" s="7"/>
      <c r="J732" s="729"/>
      <c r="K732" s="26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314"/>
      <c r="E733" s="4"/>
      <c r="F733" s="1374"/>
      <c r="G733" s="6"/>
      <c r="H733" s="1"/>
      <c r="I733" s="7"/>
      <c r="J733" s="729"/>
      <c r="K733" s="26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314"/>
      <c r="E734" s="4"/>
      <c r="F734" s="1374"/>
      <c r="G734" s="6"/>
      <c r="H734" s="1"/>
      <c r="I734" s="7"/>
      <c r="J734" s="729"/>
      <c r="K734" s="26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314"/>
      <c r="E735" s="4"/>
      <c r="F735" s="1374"/>
      <c r="G735" s="6"/>
      <c r="H735" s="1"/>
      <c r="I735" s="7"/>
      <c r="J735" s="729"/>
      <c r="K735" s="26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314"/>
      <c r="E736" s="4"/>
      <c r="F736" s="1374"/>
      <c r="G736" s="6"/>
      <c r="H736" s="1"/>
      <c r="I736" s="7"/>
      <c r="J736" s="729"/>
      <c r="K736" s="26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314"/>
      <c r="E737" s="4"/>
      <c r="F737" s="1374"/>
      <c r="G737" s="6"/>
      <c r="H737" s="1"/>
      <c r="I737" s="7"/>
      <c r="J737" s="729"/>
      <c r="K737" s="26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314"/>
      <c r="E738" s="4"/>
      <c r="F738" s="1374"/>
      <c r="G738" s="6"/>
      <c r="H738" s="1"/>
      <c r="I738" s="7"/>
      <c r="J738" s="729"/>
      <c r="K738" s="26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314"/>
      <c r="E739" s="4"/>
      <c r="F739" s="1374"/>
      <c r="G739" s="6"/>
      <c r="H739" s="1"/>
      <c r="I739" s="7"/>
      <c r="J739" s="729"/>
      <c r="K739" s="26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314"/>
      <c r="E740" s="4"/>
      <c r="F740" s="1374"/>
      <c r="G740" s="6"/>
      <c r="H740" s="1"/>
      <c r="I740" s="7"/>
      <c r="J740" s="729"/>
      <c r="K740" s="26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314"/>
      <c r="E741" s="4"/>
      <c r="F741" s="1374"/>
      <c r="G741" s="6"/>
      <c r="H741" s="1"/>
      <c r="I741" s="7"/>
      <c r="J741" s="729"/>
      <c r="K741" s="26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314"/>
      <c r="E742" s="4"/>
      <c r="F742" s="1374"/>
      <c r="G742" s="6"/>
      <c r="H742" s="1"/>
      <c r="I742" s="7"/>
      <c r="J742" s="729"/>
      <c r="K742" s="26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314"/>
      <c r="E743" s="4"/>
      <c r="F743" s="1374"/>
      <c r="G743" s="6"/>
      <c r="H743" s="1"/>
      <c r="I743" s="7"/>
      <c r="J743" s="729"/>
      <c r="K743" s="26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314"/>
      <c r="E744" s="4"/>
      <c r="F744" s="1374"/>
      <c r="G744" s="6"/>
      <c r="H744" s="1"/>
      <c r="I744" s="7"/>
      <c r="J744" s="729"/>
      <c r="K744" s="26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314"/>
      <c r="E745" s="4"/>
      <c r="F745" s="1374"/>
      <c r="G745" s="6"/>
      <c r="H745" s="1"/>
      <c r="I745" s="7"/>
      <c r="J745" s="729"/>
      <c r="K745" s="26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314"/>
      <c r="E746" s="4"/>
      <c r="F746" s="1374"/>
      <c r="G746" s="6"/>
      <c r="H746" s="1"/>
      <c r="I746" s="7"/>
      <c r="J746" s="729"/>
      <c r="K746" s="26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314"/>
      <c r="E747" s="4"/>
      <c r="F747" s="1374"/>
      <c r="G747" s="6"/>
      <c r="H747" s="1"/>
      <c r="I747" s="7"/>
      <c r="J747" s="729"/>
      <c r="K747" s="26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314"/>
      <c r="E748" s="4"/>
      <c r="F748" s="1374"/>
      <c r="G748" s="6"/>
      <c r="H748" s="1"/>
      <c r="I748" s="7"/>
      <c r="J748" s="729"/>
      <c r="K748" s="26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314"/>
      <c r="E749" s="4"/>
      <c r="F749" s="1374"/>
      <c r="G749" s="6"/>
      <c r="H749" s="1"/>
      <c r="I749" s="7"/>
      <c r="J749" s="729"/>
      <c r="K749" s="26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314"/>
      <c r="E750" s="4"/>
      <c r="F750" s="1374"/>
      <c r="G750" s="6"/>
      <c r="H750" s="1"/>
      <c r="I750" s="7"/>
      <c r="J750" s="729"/>
      <c r="K750" s="26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314"/>
      <c r="E751" s="4"/>
      <c r="F751" s="1374"/>
      <c r="G751" s="6"/>
      <c r="H751" s="1"/>
      <c r="I751" s="7"/>
      <c r="J751" s="729"/>
      <c r="K751" s="26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314"/>
      <c r="E752" s="4"/>
      <c r="F752" s="1374"/>
      <c r="G752" s="6"/>
      <c r="H752" s="1"/>
      <c r="I752" s="7"/>
      <c r="J752" s="729"/>
      <c r="K752" s="26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314"/>
      <c r="E753" s="4"/>
      <c r="F753" s="1374"/>
      <c r="G753" s="6"/>
      <c r="H753" s="1"/>
      <c r="I753" s="7"/>
      <c r="J753" s="729"/>
      <c r="K753" s="26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314"/>
      <c r="E754" s="4"/>
      <c r="F754" s="1374"/>
      <c r="G754" s="6"/>
      <c r="H754" s="1"/>
      <c r="I754" s="7"/>
      <c r="J754" s="729"/>
      <c r="K754" s="26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314"/>
      <c r="E755" s="4"/>
      <c r="F755" s="1374"/>
      <c r="G755" s="6"/>
      <c r="H755" s="1"/>
      <c r="I755" s="7"/>
      <c r="J755" s="729"/>
      <c r="K755" s="26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314"/>
      <c r="E756" s="4"/>
      <c r="F756" s="1374"/>
      <c r="G756" s="6"/>
      <c r="H756" s="1"/>
      <c r="I756" s="7"/>
      <c r="J756" s="729"/>
      <c r="K756" s="26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314"/>
      <c r="E757" s="4"/>
      <c r="F757" s="1374"/>
      <c r="G757" s="6"/>
      <c r="H757" s="1"/>
      <c r="I757" s="7"/>
      <c r="J757" s="729"/>
      <c r="K757" s="26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314"/>
      <c r="E758" s="4"/>
      <c r="F758" s="1374"/>
      <c r="G758" s="6"/>
      <c r="H758" s="1"/>
      <c r="I758" s="7"/>
      <c r="J758" s="729"/>
      <c r="K758" s="26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314"/>
      <c r="E759" s="4"/>
      <c r="F759" s="1374"/>
      <c r="G759" s="6"/>
      <c r="H759" s="1"/>
      <c r="I759" s="7"/>
      <c r="J759" s="729"/>
      <c r="K759" s="26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314"/>
      <c r="E760" s="4"/>
      <c r="F760" s="1374"/>
      <c r="G760" s="6"/>
      <c r="H760" s="1"/>
      <c r="I760" s="7"/>
      <c r="J760" s="729"/>
      <c r="K760" s="26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314"/>
      <c r="E761" s="4"/>
      <c r="F761" s="1374"/>
      <c r="G761" s="6"/>
      <c r="H761" s="1"/>
      <c r="I761" s="7"/>
      <c r="J761" s="729"/>
      <c r="K761" s="26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314"/>
      <c r="E762" s="4"/>
      <c r="F762" s="1374"/>
      <c r="G762" s="6"/>
      <c r="H762" s="1"/>
      <c r="I762" s="7"/>
      <c r="J762" s="729"/>
      <c r="K762" s="26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314"/>
      <c r="E763" s="4"/>
      <c r="F763" s="1374"/>
      <c r="G763" s="6"/>
      <c r="H763" s="1"/>
      <c r="I763" s="7"/>
      <c r="J763" s="729"/>
      <c r="K763" s="26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314"/>
      <c r="E764" s="4"/>
      <c r="F764" s="1374"/>
      <c r="G764" s="6"/>
      <c r="H764" s="1"/>
      <c r="I764" s="7"/>
      <c r="J764" s="729"/>
      <c r="K764" s="26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314"/>
      <c r="E765" s="4"/>
      <c r="F765" s="1374"/>
      <c r="G765" s="6"/>
      <c r="H765" s="1"/>
      <c r="I765" s="7"/>
      <c r="J765" s="729"/>
      <c r="K765" s="26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314"/>
      <c r="E766" s="4"/>
      <c r="F766" s="1374"/>
      <c r="G766" s="6"/>
      <c r="H766" s="1"/>
      <c r="I766" s="7"/>
      <c r="J766" s="729"/>
      <c r="K766" s="26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314"/>
      <c r="E767" s="4"/>
      <c r="F767" s="1374"/>
      <c r="G767" s="6"/>
      <c r="H767" s="1"/>
      <c r="I767" s="7"/>
      <c r="J767" s="729"/>
      <c r="K767" s="26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314"/>
      <c r="E768" s="4"/>
      <c r="F768" s="1374"/>
      <c r="G768" s="6"/>
      <c r="H768" s="1"/>
      <c r="I768" s="7"/>
      <c r="J768" s="729"/>
      <c r="K768" s="26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314"/>
      <c r="E769" s="4"/>
      <c r="F769" s="1374"/>
      <c r="G769" s="6"/>
      <c r="H769" s="1"/>
      <c r="I769" s="7"/>
      <c r="J769" s="729"/>
      <c r="K769" s="26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314"/>
      <c r="E770" s="4"/>
      <c r="F770" s="1374"/>
      <c r="G770" s="6"/>
      <c r="H770" s="1"/>
      <c r="I770" s="7"/>
      <c r="J770" s="729"/>
      <c r="K770" s="26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314"/>
      <c r="E771" s="4"/>
      <c r="F771" s="1374"/>
      <c r="G771" s="6"/>
      <c r="H771" s="1"/>
      <c r="I771" s="7"/>
      <c r="J771" s="729"/>
      <c r="K771" s="26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314"/>
      <c r="E772" s="4"/>
      <c r="F772" s="1374"/>
      <c r="G772" s="6"/>
      <c r="H772" s="1"/>
      <c r="I772" s="7"/>
      <c r="J772" s="729"/>
      <c r="K772" s="26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314"/>
      <c r="E773" s="4"/>
      <c r="F773" s="1374"/>
      <c r="G773" s="6"/>
      <c r="H773" s="1"/>
      <c r="I773" s="7"/>
      <c r="J773" s="729"/>
      <c r="K773" s="26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314"/>
      <c r="E774" s="4"/>
      <c r="F774" s="1374"/>
      <c r="G774" s="6"/>
      <c r="H774" s="1"/>
      <c r="I774" s="7"/>
      <c r="J774" s="729"/>
      <c r="K774" s="26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314"/>
      <c r="E775" s="4"/>
      <c r="F775" s="1374"/>
      <c r="G775" s="6"/>
      <c r="H775" s="1"/>
      <c r="I775" s="7"/>
      <c r="J775" s="729"/>
      <c r="K775" s="26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314"/>
      <c r="E776" s="4"/>
      <c r="F776" s="1374"/>
      <c r="G776" s="6"/>
      <c r="H776" s="1"/>
      <c r="I776" s="7"/>
      <c r="J776" s="729"/>
      <c r="K776" s="26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314"/>
      <c r="E777" s="4"/>
      <c r="F777" s="1374"/>
      <c r="G777" s="6"/>
      <c r="H777" s="1"/>
      <c r="I777" s="7"/>
      <c r="J777" s="729"/>
      <c r="K777" s="26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314"/>
      <c r="E778" s="4"/>
      <c r="F778" s="1374"/>
      <c r="G778" s="6"/>
      <c r="H778" s="1"/>
      <c r="I778" s="7"/>
      <c r="J778" s="729"/>
      <c r="K778" s="26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314"/>
      <c r="E779" s="4"/>
      <c r="F779" s="1374"/>
      <c r="G779" s="6"/>
      <c r="H779" s="1"/>
      <c r="I779" s="7"/>
      <c r="J779" s="729"/>
      <c r="K779" s="26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314"/>
      <c r="E780" s="4"/>
      <c r="F780" s="1374"/>
      <c r="G780" s="6"/>
      <c r="H780" s="1"/>
      <c r="I780" s="7"/>
      <c r="J780" s="729"/>
      <c r="K780" s="26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314"/>
      <c r="E781" s="4"/>
      <c r="F781" s="1374"/>
      <c r="G781" s="6"/>
      <c r="H781" s="1"/>
      <c r="I781" s="7"/>
      <c r="J781" s="729"/>
      <c r="K781" s="26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314"/>
      <c r="E782" s="4"/>
      <c r="F782" s="1374"/>
      <c r="G782" s="6"/>
      <c r="H782" s="1"/>
      <c r="I782" s="7"/>
      <c r="J782" s="729"/>
      <c r="K782" s="26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314"/>
      <c r="E783" s="4"/>
      <c r="F783" s="1374"/>
      <c r="G783" s="6"/>
      <c r="H783" s="1"/>
      <c r="I783" s="7"/>
      <c r="J783" s="729"/>
      <c r="K783" s="26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314"/>
      <c r="E784" s="4"/>
      <c r="F784" s="1374"/>
      <c r="G784" s="6"/>
      <c r="H784" s="1"/>
      <c r="I784" s="7"/>
      <c r="J784" s="729"/>
      <c r="K784" s="26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314"/>
      <c r="E785" s="4"/>
      <c r="F785" s="1374"/>
      <c r="G785" s="6"/>
      <c r="H785" s="1"/>
      <c r="I785" s="7"/>
      <c r="J785" s="729"/>
      <c r="K785" s="26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314"/>
      <c r="E786" s="4"/>
      <c r="F786" s="1374"/>
      <c r="G786" s="6"/>
      <c r="H786" s="1"/>
      <c r="I786" s="7"/>
      <c r="J786" s="729"/>
      <c r="K786" s="26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314"/>
      <c r="E787" s="4"/>
      <c r="F787" s="1374"/>
      <c r="G787" s="6"/>
      <c r="H787" s="1"/>
      <c r="I787" s="7"/>
      <c r="J787" s="729"/>
      <c r="K787" s="26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314"/>
      <c r="E788" s="4"/>
      <c r="F788" s="1374"/>
      <c r="G788" s="6"/>
      <c r="H788" s="1"/>
      <c r="I788" s="7"/>
      <c r="J788" s="729"/>
      <c r="K788" s="26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314"/>
      <c r="E789" s="4"/>
      <c r="F789" s="1374"/>
      <c r="G789" s="6"/>
      <c r="H789" s="1"/>
      <c r="I789" s="7"/>
      <c r="J789" s="729"/>
      <c r="K789" s="26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314"/>
      <c r="E790" s="4"/>
      <c r="F790" s="1374"/>
      <c r="G790" s="6"/>
      <c r="H790" s="1"/>
      <c r="I790" s="7"/>
      <c r="J790" s="729"/>
      <c r="K790" s="26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314"/>
      <c r="E791" s="4"/>
      <c r="F791" s="1374"/>
      <c r="G791" s="6"/>
      <c r="H791" s="1"/>
      <c r="I791" s="7"/>
      <c r="J791" s="729"/>
      <c r="K791" s="26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314"/>
      <c r="E792" s="4"/>
      <c r="F792" s="1374"/>
      <c r="G792" s="6"/>
      <c r="H792" s="1"/>
      <c r="I792" s="7"/>
      <c r="J792" s="729"/>
      <c r="K792" s="26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314"/>
      <c r="E793" s="4"/>
      <c r="F793" s="1374"/>
      <c r="G793" s="6"/>
      <c r="H793" s="1"/>
      <c r="I793" s="7"/>
      <c r="J793" s="729"/>
      <c r="K793" s="26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314"/>
      <c r="E794" s="4"/>
      <c r="F794" s="1374"/>
      <c r="G794" s="6"/>
      <c r="H794" s="1"/>
      <c r="I794" s="7"/>
      <c r="J794" s="729"/>
      <c r="K794" s="26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314"/>
      <c r="E795" s="4"/>
      <c r="F795" s="1374"/>
      <c r="G795" s="6"/>
      <c r="H795" s="1"/>
      <c r="I795" s="7"/>
      <c r="J795" s="729"/>
      <c r="K795" s="26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314"/>
      <c r="E796" s="4"/>
      <c r="F796" s="1374"/>
      <c r="G796" s="6"/>
      <c r="H796" s="1"/>
      <c r="I796" s="7"/>
      <c r="J796" s="729"/>
      <c r="K796" s="26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314"/>
      <c r="E797" s="4"/>
      <c r="F797" s="1374"/>
      <c r="G797" s="6"/>
      <c r="H797" s="1"/>
      <c r="I797" s="7"/>
      <c r="J797" s="729"/>
      <c r="K797" s="26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314"/>
      <c r="E798" s="4"/>
      <c r="F798" s="1374"/>
      <c r="G798" s="6"/>
      <c r="H798" s="1"/>
      <c r="I798" s="7"/>
      <c r="J798" s="729"/>
      <c r="K798" s="26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314"/>
      <c r="E799" s="4"/>
      <c r="F799" s="1374"/>
      <c r="G799" s="6"/>
      <c r="H799" s="1"/>
      <c r="I799" s="7"/>
      <c r="J799" s="729"/>
      <c r="K799" s="26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314"/>
      <c r="E800" s="4"/>
      <c r="F800" s="1374"/>
      <c r="G800" s="6"/>
      <c r="H800" s="1"/>
      <c r="I800" s="7"/>
      <c r="J800" s="729"/>
      <c r="K800" s="26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314"/>
      <c r="E801" s="4"/>
      <c r="F801" s="1374"/>
      <c r="G801" s="6"/>
      <c r="H801" s="1"/>
      <c r="I801" s="7"/>
      <c r="J801" s="729"/>
      <c r="K801" s="26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314"/>
      <c r="E802" s="4"/>
      <c r="F802" s="1374"/>
      <c r="G802" s="6"/>
      <c r="H802" s="1"/>
      <c r="I802" s="7"/>
      <c r="J802" s="729"/>
      <c r="K802" s="26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314"/>
      <c r="E803" s="4"/>
      <c r="F803" s="1374"/>
      <c r="G803" s="6"/>
      <c r="H803" s="1"/>
      <c r="I803" s="7"/>
      <c r="J803" s="729"/>
      <c r="K803" s="26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314"/>
      <c r="E804" s="4"/>
      <c r="F804" s="1374"/>
      <c r="G804" s="6"/>
      <c r="H804" s="1"/>
      <c r="I804" s="7"/>
      <c r="J804" s="729"/>
      <c r="K804" s="26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314"/>
      <c r="E805" s="4"/>
      <c r="F805" s="1374"/>
      <c r="G805" s="6"/>
      <c r="H805" s="1"/>
      <c r="I805" s="7"/>
      <c r="J805" s="729"/>
      <c r="K805" s="26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314"/>
      <c r="E806" s="4"/>
      <c r="F806" s="1374"/>
      <c r="G806" s="6"/>
      <c r="H806" s="1"/>
      <c r="I806" s="7"/>
      <c r="J806" s="729"/>
      <c r="K806" s="26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314"/>
      <c r="E807" s="4"/>
      <c r="F807" s="1374"/>
      <c r="G807" s="6"/>
      <c r="H807" s="1"/>
      <c r="I807" s="7"/>
      <c r="J807" s="729"/>
      <c r="K807" s="26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314"/>
      <c r="E808" s="4"/>
      <c r="F808" s="1374"/>
      <c r="G808" s="6"/>
      <c r="H808" s="1"/>
      <c r="I808" s="7"/>
      <c r="J808" s="729"/>
      <c r="K808" s="26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314"/>
      <c r="E809" s="4"/>
      <c r="F809" s="1374"/>
      <c r="G809" s="6"/>
      <c r="H809" s="1"/>
      <c r="I809" s="7"/>
      <c r="J809" s="729"/>
      <c r="K809" s="26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314"/>
      <c r="E810" s="4"/>
      <c r="F810" s="1374"/>
      <c r="G810" s="6"/>
      <c r="H810" s="1"/>
      <c r="I810" s="7"/>
      <c r="J810" s="729"/>
      <c r="K810" s="26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314"/>
      <c r="E811" s="4"/>
      <c r="F811" s="1374"/>
      <c r="G811" s="6"/>
      <c r="H811" s="1"/>
      <c r="I811" s="7"/>
      <c r="J811" s="729"/>
      <c r="K811" s="26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314"/>
      <c r="E812" s="4"/>
      <c r="F812" s="1374"/>
      <c r="G812" s="6"/>
      <c r="H812" s="1"/>
      <c r="I812" s="7"/>
      <c r="J812" s="729"/>
      <c r="K812" s="26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314"/>
      <c r="E813" s="4"/>
      <c r="F813" s="1374"/>
      <c r="G813" s="6"/>
      <c r="H813" s="1"/>
      <c r="I813" s="7"/>
      <c r="J813" s="729"/>
      <c r="K813" s="26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314"/>
      <c r="E814" s="4"/>
      <c r="F814" s="1374"/>
      <c r="G814" s="6"/>
      <c r="H814" s="1"/>
      <c r="I814" s="7"/>
      <c r="J814" s="729"/>
      <c r="K814" s="26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314"/>
      <c r="E815" s="4"/>
      <c r="F815" s="1374"/>
      <c r="G815" s="6"/>
      <c r="H815" s="1"/>
      <c r="I815" s="7"/>
      <c r="J815" s="729"/>
      <c r="K815" s="26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314"/>
      <c r="E816" s="4"/>
      <c r="F816" s="1374"/>
      <c r="G816" s="6"/>
      <c r="H816" s="1"/>
      <c r="I816" s="7"/>
      <c r="J816" s="729"/>
      <c r="K816" s="26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314"/>
      <c r="E817" s="4"/>
      <c r="F817" s="1374"/>
      <c r="G817" s="6"/>
      <c r="H817" s="1"/>
      <c r="I817" s="7"/>
      <c r="J817" s="729"/>
      <c r="K817" s="26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314"/>
      <c r="E818" s="4"/>
      <c r="F818" s="1374"/>
      <c r="G818" s="6"/>
      <c r="H818" s="1"/>
      <c r="I818" s="7"/>
      <c r="J818" s="729"/>
      <c r="K818" s="26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314"/>
      <c r="E819" s="4"/>
      <c r="F819" s="1374"/>
      <c r="G819" s="6"/>
      <c r="H819" s="1"/>
      <c r="I819" s="7"/>
      <c r="J819" s="729"/>
      <c r="K819" s="26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314"/>
      <c r="E820" s="4"/>
      <c r="F820" s="1374"/>
      <c r="G820" s="6"/>
      <c r="H820" s="1"/>
      <c r="I820" s="7"/>
      <c r="J820" s="729"/>
      <c r="K820" s="26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314"/>
      <c r="E821" s="4"/>
      <c r="F821" s="1374"/>
      <c r="G821" s="6"/>
      <c r="H821" s="1"/>
      <c r="I821" s="7"/>
      <c r="J821" s="729"/>
      <c r="K821" s="26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314"/>
      <c r="E822" s="4"/>
      <c r="F822" s="1374"/>
      <c r="G822" s="6"/>
      <c r="H822" s="1"/>
      <c r="I822" s="7"/>
      <c r="J822" s="729"/>
      <c r="K822" s="26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314"/>
      <c r="E823" s="4"/>
      <c r="F823" s="1374"/>
      <c r="G823" s="6"/>
      <c r="H823" s="1"/>
      <c r="I823" s="7"/>
      <c r="J823" s="729"/>
      <c r="K823" s="26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314"/>
      <c r="E824" s="4"/>
      <c r="F824" s="1374"/>
      <c r="G824" s="6"/>
      <c r="H824" s="1"/>
      <c r="I824" s="7"/>
      <c r="J824" s="729"/>
      <c r="K824" s="26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314"/>
      <c r="E825" s="4"/>
      <c r="F825" s="1374"/>
      <c r="G825" s="6"/>
      <c r="H825" s="1"/>
      <c r="I825" s="7"/>
      <c r="J825" s="729"/>
      <c r="K825" s="26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314"/>
      <c r="E826" s="4"/>
      <c r="F826" s="1374"/>
      <c r="G826" s="6"/>
      <c r="H826" s="1"/>
      <c r="I826" s="7"/>
      <c r="J826" s="729"/>
      <c r="K826" s="26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314"/>
      <c r="E827" s="4"/>
      <c r="F827" s="1374"/>
      <c r="G827" s="6"/>
      <c r="H827" s="1"/>
      <c r="I827" s="7"/>
      <c r="J827" s="729"/>
      <c r="K827" s="26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314"/>
      <c r="E828" s="4"/>
      <c r="F828" s="1374"/>
      <c r="G828" s="6"/>
      <c r="H828" s="1"/>
      <c r="I828" s="7"/>
      <c r="J828" s="729"/>
      <c r="K828" s="26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314"/>
      <c r="E829" s="4"/>
      <c r="F829" s="1374"/>
      <c r="G829" s="6"/>
      <c r="H829" s="1"/>
      <c r="I829" s="7"/>
      <c r="J829" s="729"/>
      <c r="K829" s="26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314"/>
      <c r="E830" s="4"/>
      <c r="F830" s="1374"/>
      <c r="G830" s="6"/>
      <c r="H830" s="1"/>
      <c r="I830" s="7"/>
      <c r="J830" s="729"/>
      <c r="K830" s="26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314"/>
      <c r="E831" s="4"/>
      <c r="F831" s="1374"/>
      <c r="G831" s="6"/>
      <c r="H831" s="1"/>
      <c r="I831" s="7"/>
      <c r="J831" s="729"/>
      <c r="K831" s="26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314"/>
      <c r="E832" s="4"/>
      <c r="F832" s="1374"/>
      <c r="G832" s="6"/>
      <c r="H832" s="1"/>
      <c r="I832" s="7"/>
      <c r="J832" s="729"/>
      <c r="K832" s="26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314"/>
      <c r="E833" s="4"/>
      <c r="F833" s="1374"/>
      <c r="G833" s="6"/>
      <c r="H833" s="1"/>
      <c r="I833" s="7"/>
      <c r="J833" s="729"/>
      <c r="K833" s="26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314"/>
      <c r="E834" s="4"/>
      <c r="F834" s="1374"/>
      <c r="G834" s="6"/>
      <c r="H834" s="1"/>
      <c r="I834" s="7"/>
      <c r="J834" s="729"/>
      <c r="K834" s="26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314"/>
      <c r="E835" s="4"/>
      <c r="F835" s="1374"/>
      <c r="G835" s="6"/>
      <c r="H835" s="1"/>
      <c r="I835" s="7"/>
      <c r="J835" s="729"/>
      <c r="K835" s="26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314"/>
      <c r="E836" s="4"/>
      <c r="F836" s="1374"/>
      <c r="G836" s="6"/>
      <c r="H836" s="1"/>
      <c r="I836" s="7"/>
      <c r="J836" s="729"/>
      <c r="K836" s="26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314"/>
      <c r="E837" s="4"/>
      <c r="F837" s="1374"/>
      <c r="G837" s="6"/>
      <c r="H837" s="1"/>
      <c r="I837" s="7"/>
      <c r="J837" s="729"/>
      <c r="K837" s="26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314"/>
      <c r="E838" s="4"/>
      <c r="F838" s="1374"/>
      <c r="G838" s="6"/>
      <c r="H838" s="1"/>
      <c r="I838" s="7"/>
      <c r="J838" s="729"/>
      <c r="K838" s="26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314"/>
      <c r="E839" s="4"/>
      <c r="F839" s="1374"/>
      <c r="G839" s="6"/>
      <c r="H839" s="1"/>
      <c r="I839" s="7"/>
      <c r="J839" s="729"/>
      <c r="K839" s="26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314"/>
      <c r="E840" s="4"/>
      <c r="F840" s="1374"/>
      <c r="G840" s="6"/>
      <c r="H840" s="1"/>
      <c r="I840" s="7"/>
      <c r="J840" s="729"/>
      <c r="K840" s="26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314"/>
      <c r="E841" s="4"/>
      <c r="F841" s="1374"/>
      <c r="G841" s="6"/>
      <c r="H841" s="1"/>
      <c r="I841" s="7"/>
      <c r="J841" s="729"/>
      <c r="K841" s="26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314"/>
      <c r="E842" s="4"/>
      <c r="F842" s="1374"/>
      <c r="G842" s="6"/>
      <c r="H842" s="1"/>
      <c r="I842" s="7"/>
      <c r="J842" s="729"/>
      <c r="K842" s="26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314"/>
      <c r="E843" s="4"/>
      <c r="F843" s="1374"/>
      <c r="G843" s="6"/>
      <c r="H843" s="1"/>
      <c r="I843" s="7"/>
      <c r="J843" s="729"/>
      <c r="K843" s="26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314"/>
      <c r="E844" s="4"/>
      <c r="F844" s="1374"/>
      <c r="G844" s="6"/>
      <c r="H844" s="1"/>
      <c r="I844" s="7"/>
      <c r="J844" s="729"/>
      <c r="K844" s="26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314"/>
      <c r="E845" s="4"/>
      <c r="F845" s="1374"/>
      <c r="G845" s="6"/>
      <c r="H845" s="1"/>
      <c r="I845" s="7"/>
      <c r="J845" s="729"/>
      <c r="K845" s="26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314"/>
      <c r="E846" s="4"/>
      <c r="F846" s="1374"/>
      <c r="G846" s="6"/>
      <c r="H846" s="1"/>
      <c r="I846" s="7"/>
      <c r="J846" s="729"/>
      <c r="K846" s="26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314"/>
      <c r="E847" s="4"/>
      <c r="F847" s="1374"/>
      <c r="G847" s="6"/>
      <c r="H847" s="1"/>
      <c r="I847" s="7"/>
      <c r="J847" s="729"/>
      <c r="K847" s="26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314"/>
      <c r="E848" s="4"/>
      <c r="F848" s="1374"/>
      <c r="G848" s="6"/>
      <c r="H848" s="1"/>
      <c r="I848" s="7"/>
      <c r="J848" s="729"/>
      <c r="K848" s="26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314"/>
      <c r="E849" s="4"/>
      <c r="F849" s="1374"/>
      <c r="G849" s="6"/>
      <c r="H849" s="1"/>
      <c r="I849" s="7"/>
      <c r="J849" s="729"/>
      <c r="K849" s="26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314"/>
      <c r="E850" s="4"/>
      <c r="F850" s="1374"/>
      <c r="G850" s="6"/>
      <c r="H850" s="1"/>
      <c r="I850" s="7"/>
      <c r="J850" s="729"/>
      <c r="K850" s="26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314"/>
      <c r="E851" s="4"/>
      <c r="F851" s="1374"/>
      <c r="G851" s="6"/>
      <c r="H851" s="1"/>
      <c r="I851" s="7"/>
      <c r="J851" s="729"/>
      <c r="K851" s="26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314"/>
      <c r="E852" s="4"/>
      <c r="F852" s="1374"/>
      <c r="G852" s="6"/>
      <c r="H852" s="1"/>
      <c r="I852" s="7"/>
      <c r="J852" s="729"/>
      <c r="K852" s="26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314"/>
      <c r="E853" s="4"/>
      <c r="F853" s="1374"/>
      <c r="G853" s="6"/>
      <c r="H853" s="1"/>
      <c r="I853" s="7"/>
      <c r="J853" s="729"/>
      <c r="K853" s="26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314"/>
      <c r="E854" s="4"/>
      <c r="F854" s="1374"/>
      <c r="G854" s="6"/>
      <c r="H854" s="1"/>
      <c r="I854" s="7"/>
      <c r="J854" s="729"/>
      <c r="K854" s="26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314"/>
      <c r="E855" s="4"/>
      <c r="F855" s="1374"/>
      <c r="G855" s="6"/>
      <c r="H855" s="1"/>
      <c r="I855" s="7"/>
      <c r="J855" s="729"/>
      <c r="K855" s="26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314"/>
      <c r="E856" s="4"/>
      <c r="F856" s="1374"/>
      <c r="G856" s="6"/>
      <c r="H856" s="1"/>
      <c r="I856" s="7"/>
      <c r="J856" s="729"/>
      <c r="K856" s="26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314"/>
      <c r="E857" s="4"/>
      <c r="F857" s="1374"/>
      <c r="G857" s="6"/>
      <c r="H857" s="1"/>
      <c r="I857" s="7"/>
      <c r="J857" s="729"/>
      <c r="K857" s="26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314"/>
      <c r="E858" s="4"/>
      <c r="F858" s="1374"/>
      <c r="G858" s="6"/>
      <c r="H858" s="1"/>
      <c r="I858" s="7"/>
      <c r="J858" s="729"/>
      <c r="K858" s="26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314"/>
      <c r="E859" s="4"/>
      <c r="F859" s="1374"/>
      <c r="G859" s="6"/>
      <c r="H859" s="1"/>
      <c r="I859" s="7"/>
      <c r="J859" s="729"/>
      <c r="K859" s="26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314"/>
      <c r="E860" s="4"/>
      <c r="F860" s="1374"/>
      <c r="G860" s="6"/>
      <c r="H860" s="1"/>
      <c r="I860" s="7"/>
      <c r="J860" s="729"/>
      <c r="K860" s="26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314"/>
      <c r="E861" s="4"/>
      <c r="F861" s="1374"/>
      <c r="G861" s="6"/>
      <c r="H861" s="1"/>
      <c r="I861" s="7"/>
      <c r="J861" s="729"/>
      <c r="K861" s="26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314"/>
      <c r="E862" s="4"/>
      <c r="F862" s="1374"/>
      <c r="G862" s="6"/>
      <c r="H862" s="1"/>
      <c r="I862" s="7"/>
      <c r="J862" s="729"/>
      <c r="K862" s="26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314"/>
      <c r="E863" s="4"/>
      <c r="F863" s="1374"/>
      <c r="G863" s="6"/>
      <c r="H863" s="1"/>
      <c r="I863" s="7"/>
      <c r="J863" s="729"/>
      <c r="K863" s="26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314"/>
      <c r="E864" s="4"/>
      <c r="F864" s="1374"/>
      <c r="G864" s="6"/>
      <c r="H864" s="1"/>
      <c r="I864" s="7"/>
      <c r="J864" s="729"/>
      <c r="K864" s="26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314"/>
      <c r="E865" s="4"/>
      <c r="F865" s="1374"/>
      <c r="G865" s="6"/>
      <c r="H865" s="1"/>
      <c r="I865" s="7"/>
      <c r="J865" s="729"/>
      <c r="K865" s="26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314"/>
      <c r="E866" s="4"/>
      <c r="F866" s="1374"/>
      <c r="G866" s="6"/>
      <c r="H866" s="1"/>
      <c r="I866" s="7"/>
      <c r="J866" s="729"/>
      <c r="K866" s="26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314"/>
      <c r="E867" s="4"/>
      <c r="F867" s="1374"/>
      <c r="G867" s="6"/>
      <c r="H867" s="1"/>
      <c r="I867" s="7"/>
      <c r="J867" s="729"/>
      <c r="K867" s="26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314"/>
      <c r="E868" s="4"/>
      <c r="F868" s="1374"/>
      <c r="G868" s="6"/>
      <c r="H868" s="1"/>
      <c r="I868" s="7"/>
      <c r="J868" s="729"/>
      <c r="K868" s="26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314"/>
      <c r="E869" s="4"/>
      <c r="F869" s="1374"/>
      <c r="G869" s="6"/>
      <c r="H869" s="1"/>
      <c r="I869" s="7"/>
      <c r="J869" s="729"/>
      <c r="K869" s="26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314"/>
      <c r="E870" s="4"/>
      <c r="F870" s="1374"/>
      <c r="G870" s="6"/>
      <c r="H870" s="1"/>
      <c r="I870" s="7"/>
      <c r="J870" s="729"/>
      <c r="K870" s="26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314"/>
      <c r="E871" s="4"/>
      <c r="F871" s="1374"/>
      <c r="G871" s="6"/>
      <c r="H871" s="1"/>
      <c r="I871" s="7"/>
      <c r="J871" s="729"/>
      <c r="K871" s="26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314"/>
      <c r="E872" s="4"/>
      <c r="F872" s="1374"/>
      <c r="G872" s="6"/>
      <c r="H872" s="1"/>
      <c r="I872" s="7"/>
      <c r="J872" s="729"/>
      <c r="K872" s="26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314"/>
      <c r="E873" s="4"/>
      <c r="F873" s="1374"/>
      <c r="G873" s="6"/>
      <c r="H873" s="1"/>
      <c r="I873" s="7"/>
      <c r="J873" s="729"/>
      <c r="K873" s="26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314"/>
      <c r="E874" s="4"/>
      <c r="F874" s="1374"/>
      <c r="G874" s="6"/>
      <c r="H874" s="1"/>
      <c r="I874" s="7"/>
      <c r="J874" s="729"/>
      <c r="K874" s="26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314"/>
      <c r="E875" s="4"/>
      <c r="F875" s="1374"/>
      <c r="G875" s="6"/>
      <c r="H875" s="1"/>
      <c r="I875" s="7"/>
      <c r="J875" s="729"/>
      <c r="K875" s="26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314"/>
      <c r="E876" s="4"/>
      <c r="F876" s="1374"/>
      <c r="G876" s="6"/>
      <c r="H876" s="1"/>
      <c r="I876" s="7"/>
      <c r="J876" s="729"/>
      <c r="K876" s="26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314"/>
      <c r="E877" s="4"/>
      <c r="F877" s="1374"/>
      <c r="G877" s="6"/>
      <c r="H877" s="1"/>
      <c r="I877" s="7"/>
      <c r="J877" s="729"/>
      <c r="K877" s="26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314"/>
      <c r="E878" s="4"/>
      <c r="F878" s="1374"/>
      <c r="G878" s="6"/>
      <c r="H878" s="1"/>
      <c r="I878" s="7"/>
      <c r="J878" s="729"/>
      <c r="K878" s="26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314"/>
      <c r="E879" s="4"/>
      <c r="F879" s="1374"/>
      <c r="G879" s="6"/>
      <c r="H879" s="1"/>
      <c r="I879" s="7"/>
      <c r="J879" s="729"/>
      <c r="K879" s="26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314"/>
      <c r="E880" s="4"/>
      <c r="F880" s="1374"/>
      <c r="G880" s="6"/>
      <c r="H880" s="1"/>
      <c r="I880" s="7"/>
      <c r="J880" s="729"/>
      <c r="K880" s="26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314"/>
      <c r="E881" s="4"/>
      <c r="F881" s="1374"/>
      <c r="G881" s="6"/>
      <c r="H881" s="1"/>
      <c r="I881" s="7"/>
      <c r="J881" s="729"/>
      <c r="K881" s="26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314"/>
      <c r="E882" s="4"/>
      <c r="F882" s="1374"/>
      <c r="G882" s="6"/>
      <c r="H882" s="1"/>
      <c r="I882" s="7"/>
      <c r="J882" s="729"/>
      <c r="K882" s="26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314"/>
      <c r="E883" s="4"/>
      <c r="F883" s="1374"/>
      <c r="G883" s="6"/>
      <c r="H883" s="1"/>
      <c r="I883" s="7"/>
      <c r="J883" s="729"/>
      <c r="K883" s="26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314"/>
      <c r="E884" s="4"/>
      <c r="F884" s="1374"/>
      <c r="G884" s="6"/>
      <c r="H884" s="1"/>
      <c r="I884" s="7"/>
      <c r="J884" s="729"/>
      <c r="K884" s="26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314"/>
      <c r="E885" s="4"/>
      <c r="F885" s="1374"/>
      <c r="G885" s="6"/>
      <c r="H885" s="1"/>
      <c r="I885" s="7"/>
      <c r="J885" s="729"/>
      <c r="K885" s="26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314"/>
      <c r="E886" s="4"/>
      <c r="F886" s="1374"/>
      <c r="G886" s="6"/>
      <c r="H886" s="1"/>
      <c r="I886" s="7"/>
      <c r="J886" s="729"/>
      <c r="K886" s="26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314"/>
      <c r="E887" s="4"/>
      <c r="F887" s="1374"/>
      <c r="G887" s="6"/>
      <c r="H887" s="1"/>
      <c r="I887" s="7"/>
      <c r="J887" s="729"/>
      <c r="K887" s="26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314"/>
      <c r="E888" s="4"/>
      <c r="F888" s="1374"/>
      <c r="G888" s="6"/>
      <c r="H888" s="1"/>
      <c r="I888" s="7"/>
      <c r="J888" s="729"/>
      <c r="K888" s="26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314"/>
      <c r="E889" s="4"/>
      <c r="F889" s="1374"/>
      <c r="G889" s="6"/>
      <c r="H889" s="1"/>
      <c r="I889" s="7"/>
      <c r="J889" s="729"/>
      <c r="K889" s="26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314"/>
      <c r="E890" s="4"/>
      <c r="F890" s="1374"/>
      <c r="G890" s="6"/>
      <c r="H890" s="1"/>
      <c r="I890" s="7"/>
      <c r="J890" s="729"/>
      <c r="K890" s="26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314"/>
      <c r="E891" s="4"/>
      <c r="F891" s="1374"/>
      <c r="G891" s="6"/>
      <c r="H891" s="1"/>
      <c r="I891" s="7"/>
      <c r="J891" s="729"/>
      <c r="K891" s="26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314"/>
      <c r="E892" s="4"/>
      <c r="F892" s="1374"/>
      <c r="G892" s="6"/>
      <c r="H892" s="1"/>
      <c r="I892" s="7"/>
      <c r="J892" s="729"/>
      <c r="K892" s="26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314"/>
      <c r="E893" s="4"/>
      <c r="F893" s="1374"/>
      <c r="G893" s="6"/>
      <c r="H893" s="1"/>
      <c r="I893" s="7"/>
      <c r="J893" s="729"/>
      <c r="K893" s="26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314"/>
      <c r="E894" s="4"/>
      <c r="F894" s="1374"/>
      <c r="G894" s="6"/>
      <c r="H894" s="1"/>
      <c r="I894" s="7"/>
      <c r="J894" s="729"/>
      <c r="K894" s="26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314"/>
      <c r="E895" s="4"/>
      <c r="F895" s="1374"/>
      <c r="G895" s="6"/>
      <c r="H895" s="1"/>
      <c r="I895" s="7"/>
      <c r="J895" s="729"/>
      <c r="K895" s="26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314"/>
      <c r="E896" s="4"/>
      <c r="F896" s="1374"/>
      <c r="G896" s="6"/>
      <c r="H896" s="1"/>
      <c r="I896" s="7"/>
      <c r="J896" s="729"/>
      <c r="K896" s="26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314"/>
      <c r="E897" s="4"/>
      <c r="F897" s="1374"/>
      <c r="G897" s="6"/>
      <c r="H897" s="1"/>
      <c r="I897" s="7"/>
      <c r="J897" s="729"/>
      <c r="K897" s="26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314"/>
      <c r="E898" s="4"/>
      <c r="F898" s="1374"/>
      <c r="G898" s="6"/>
      <c r="H898" s="1"/>
      <c r="I898" s="7"/>
      <c r="J898" s="729"/>
      <c r="K898" s="26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314"/>
      <c r="E899" s="4"/>
      <c r="F899" s="1374"/>
      <c r="G899" s="6"/>
      <c r="H899" s="1"/>
      <c r="I899" s="7"/>
      <c r="J899" s="729"/>
      <c r="K899" s="26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314"/>
      <c r="E900" s="4"/>
      <c r="F900" s="1374"/>
      <c r="G900" s="6"/>
      <c r="H900" s="1"/>
      <c r="I900" s="7"/>
      <c r="J900" s="729"/>
      <c r="K900" s="26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314"/>
      <c r="E901" s="4"/>
      <c r="F901" s="1374"/>
      <c r="G901" s="6"/>
      <c r="H901" s="1"/>
      <c r="I901" s="7"/>
      <c r="J901" s="729"/>
      <c r="K901" s="26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314"/>
      <c r="E902" s="4"/>
      <c r="F902" s="1374"/>
      <c r="G902" s="6"/>
      <c r="H902" s="1"/>
      <c r="I902" s="7"/>
      <c r="J902" s="729"/>
      <c r="K902" s="26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314"/>
      <c r="E903" s="4"/>
      <c r="F903" s="1374"/>
      <c r="G903" s="6"/>
      <c r="H903" s="1"/>
      <c r="I903" s="7"/>
      <c r="J903" s="729"/>
      <c r="K903" s="26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314"/>
      <c r="E904" s="4"/>
      <c r="F904" s="1374"/>
      <c r="G904" s="6"/>
      <c r="H904" s="1"/>
      <c r="I904" s="7"/>
      <c r="J904" s="729"/>
      <c r="K904" s="26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314"/>
      <c r="E905" s="4"/>
      <c r="F905" s="1374"/>
      <c r="G905" s="6"/>
      <c r="H905" s="1"/>
      <c r="I905" s="7"/>
      <c r="J905" s="729"/>
      <c r="K905" s="26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314"/>
      <c r="E906" s="4"/>
      <c r="F906" s="1374"/>
      <c r="G906" s="6"/>
      <c r="H906" s="1"/>
      <c r="I906" s="7"/>
      <c r="J906" s="729"/>
      <c r="K906" s="26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314"/>
      <c r="E907" s="4"/>
      <c r="F907" s="1374"/>
      <c r="G907" s="6"/>
      <c r="H907" s="1"/>
      <c r="I907" s="7"/>
      <c r="J907" s="729"/>
      <c r="K907" s="26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314"/>
      <c r="E908" s="4"/>
      <c r="F908" s="1374"/>
      <c r="G908" s="6"/>
      <c r="H908" s="1"/>
      <c r="I908" s="7"/>
      <c r="J908" s="729"/>
      <c r="K908" s="26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314"/>
      <c r="E909" s="4"/>
      <c r="F909" s="1374"/>
      <c r="G909" s="6"/>
      <c r="H909" s="1"/>
      <c r="I909" s="7"/>
      <c r="J909" s="729"/>
      <c r="K909" s="26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314"/>
      <c r="E910" s="4"/>
      <c r="F910" s="1374"/>
      <c r="G910" s="6"/>
      <c r="H910" s="1"/>
      <c r="I910" s="7"/>
      <c r="J910" s="729"/>
      <c r="K910" s="26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314"/>
      <c r="E911" s="4"/>
      <c r="F911" s="1374"/>
      <c r="G911" s="6"/>
      <c r="H911" s="1"/>
      <c r="I911" s="7"/>
      <c r="J911" s="729"/>
      <c r="K911" s="26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314"/>
      <c r="E912" s="4"/>
      <c r="F912" s="1374"/>
      <c r="G912" s="6"/>
      <c r="H912" s="1"/>
      <c r="I912" s="7"/>
      <c r="J912" s="729"/>
      <c r="K912" s="26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314"/>
      <c r="E913" s="4"/>
      <c r="F913" s="1374"/>
      <c r="G913" s="6"/>
      <c r="H913" s="1"/>
      <c r="I913" s="7"/>
      <c r="J913" s="729"/>
      <c r="K913" s="26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314"/>
      <c r="E914" s="4"/>
      <c r="F914" s="1374"/>
      <c r="G914" s="6"/>
      <c r="H914" s="1"/>
      <c r="I914" s="7"/>
      <c r="J914" s="729"/>
      <c r="K914" s="26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314"/>
      <c r="E915" s="4"/>
      <c r="F915" s="1374"/>
      <c r="G915" s="6"/>
      <c r="H915" s="1"/>
      <c r="I915" s="7"/>
      <c r="J915" s="729"/>
      <c r="K915" s="26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314"/>
      <c r="E916" s="4"/>
      <c r="F916" s="1374"/>
      <c r="G916" s="6"/>
      <c r="H916" s="1"/>
      <c r="I916" s="7"/>
      <c r="J916" s="729"/>
      <c r="K916" s="26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314"/>
      <c r="E917" s="4"/>
      <c r="F917" s="1374"/>
      <c r="G917" s="6"/>
      <c r="H917" s="1"/>
      <c r="I917" s="7"/>
      <c r="J917" s="729"/>
      <c r="K917" s="26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314"/>
      <c r="E918" s="4"/>
      <c r="F918" s="1374"/>
      <c r="G918" s="6"/>
      <c r="H918" s="1"/>
      <c r="I918" s="7"/>
      <c r="J918" s="729"/>
      <c r="K918" s="26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314"/>
      <c r="E919" s="4"/>
      <c r="F919" s="1374"/>
      <c r="G919" s="6"/>
      <c r="H919" s="1"/>
      <c r="I919" s="7"/>
      <c r="J919" s="729"/>
      <c r="K919" s="26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314"/>
      <c r="E920" s="4"/>
      <c r="F920" s="1374"/>
      <c r="G920" s="6"/>
      <c r="H920" s="1"/>
      <c r="I920" s="7"/>
      <c r="J920" s="729"/>
      <c r="K920" s="26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314"/>
      <c r="E921" s="4"/>
      <c r="F921" s="1374"/>
      <c r="G921" s="6"/>
      <c r="H921" s="1"/>
      <c r="I921" s="7"/>
      <c r="J921" s="729"/>
      <c r="K921" s="26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314"/>
      <c r="E922" s="4"/>
      <c r="F922" s="1374"/>
      <c r="G922" s="6"/>
      <c r="H922" s="1"/>
      <c r="I922" s="7"/>
      <c r="J922" s="729"/>
      <c r="K922" s="26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314"/>
      <c r="E923" s="4"/>
      <c r="F923" s="1374"/>
      <c r="G923" s="6"/>
      <c r="H923" s="1"/>
      <c r="I923" s="7"/>
      <c r="J923" s="729"/>
      <c r="K923" s="26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314"/>
      <c r="E924" s="4"/>
      <c r="F924" s="1374"/>
      <c r="G924" s="6"/>
      <c r="H924" s="1"/>
      <c r="I924" s="7"/>
      <c r="J924" s="729"/>
      <c r="K924" s="26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314"/>
      <c r="E925" s="4"/>
      <c r="F925" s="1374"/>
      <c r="G925" s="6"/>
      <c r="H925" s="1"/>
      <c r="I925" s="7"/>
      <c r="J925" s="729"/>
      <c r="K925" s="26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314"/>
      <c r="E926" s="4"/>
      <c r="F926" s="1374"/>
      <c r="G926" s="6"/>
      <c r="H926" s="1"/>
      <c r="I926" s="7"/>
      <c r="J926" s="729"/>
      <c r="K926" s="26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314"/>
      <c r="E927" s="4"/>
      <c r="F927" s="1374"/>
      <c r="G927" s="6"/>
      <c r="H927" s="1"/>
      <c r="I927" s="7"/>
      <c r="J927" s="729"/>
      <c r="K927" s="26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314"/>
      <c r="E928" s="4"/>
      <c r="F928" s="1374"/>
      <c r="G928" s="6"/>
      <c r="H928" s="1"/>
      <c r="I928" s="7"/>
      <c r="J928" s="729"/>
      <c r="K928" s="26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314"/>
      <c r="E929" s="4"/>
      <c r="F929" s="1374"/>
      <c r="G929" s="6"/>
      <c r="H929" s="1"/>
      <c r="I929" s="7"/>
      <c r="J929" s="729"/>
      <c r="K929" s="26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314"/>
      <c r="E930" s="4"/>
      <c r="F930" s="1374"/>
      <c r="G930" s="6"/>
      <c r="H930" s="1"/>
      <c r="I930" s="7"/>
      <c r="J930" s="729"/>
      <c r="K930" s="26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314"/>
      <c r="E931" s="4"/>
      <c r="F931" s="1374"/>
      <c r="G931" s="6"/>
      <c r="H931" s="1"/>
      <c r="I931" s="7"/>
      <c r="J931" s="729"/>
      <c r="K931" s="26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314"/>
      <c r="E932" s="4"/>
      <c r="F932" s="1374"/>
      <c r="G932" s="6"/>
      <c r="H932" s="1"/>
      <c r="I932" s="7"/>
      <c r="J932" s="729"/>
      <c r="K932" s="26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314"/>
      <c r="E933" s="4"/>
      <c r="F933" s="1374"/>
      <c r="G933" s="6"/>
      <c r="H933" s="1"/>
      <c r="I933" s="7"/>
      <c r="J933" s="729"/>
      <c r="K933" s="26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314"/>
      <c r="E934" s="4"/>
      <c r="F934" s="1374"/>
      <c r="G934" s="6"/>
      <c r="H934" s="1"/>
      <c r="I934" s="7"/>
      <c r="J934" s="729"/>
      <c r="K934" s="26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314"/>
      <c r="E935" s="4"/>
      <c r="F935" s="1374"/>
      <c r="G935" s="6"/>
      <c r="H935" s="1"/>
      <c r="I935" s="7"/>
      <c r="J935" s="729"/>
      <c r="K935" s="26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314"/>
      <c r="E936" s="4"/>
      <c r="F936" s="1374"/>
      <c r="G936" s="6"/>
      <c r="H936" s="1"/>
      <c r="I936" s="7"/>
      <c r="J936" s="729"/>
      <c r="K936" s="26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314"/>
      <c r="E937" s="4"/>
      <c r="F937" s="1374"/>
      <c r="G937" s="6"/>
      <c r="H937" s="1"/>
      <c r="I937" s="7"/>
      <c r="J937" s="729"/>
      <c r="K937" s="26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314"/>
      <c r="E938" s="4"/>
      <c r="F938" s="1374"/>
      <c r="G938" s="6"/>
      <c r="H938" s="1"/>
      <c r="I938" s="7"/>
      <c r="J938" s="729"/>
      <c r="K938" s="26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314"/>
      <c r="E939" s="4"/>
      <c r="F939" s="1374"/>
      <c r="G939" s="6"/>
      <c r="H939" s="1"/>
      <c r="I939" s="7"/>
      <c r="J939" s="729"/>
      <c r="K939" s="26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314"/>
      <c r="E940" s="4"/>
      <c r="F940" s="1374"/>
      <c r="G940" s="6"/>
      <c r="H940" s="1"/>
      <c r="I940" s="7"/>
      <c r="J940" s="729"/>
      <c r="K940" s="26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314"/>
      <c r="E941" s="4"/>
      <c r="F941" s="1374"/>
      <c r="G941" s="6"/>
      <c r="H941" s="1"/>
      <c r="I941" s="7"/>
      <c r="J941" s="729"/>
      <c r="K941" s="26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314"/>
      <c r="E942" s="4"/>
      <c r="F942" s="1374"/>
      <c r="G942" s="6"/>
      <c r="H942" s="1"/>
      <c r="I942" s="7"/>
      <c r="J942" s="729"/>
      <c r="K942" s="26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314"/>
      <c r="E943" s="4"/>
      <c r="F943" s="1374"/>
      <c r="G943" s="6"/>
      <c r="H943" s="1"/>
      <c r="I943" s="7"/>
      <c r="J943" s="729"/>
      <c r="K943" s="26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314"/>
      <c r="E944" s="4"/>
      <c r="F944" s="1374"/>
      <c r="G944" s="6"/>
      <c r="H944" s="1"/>
      <c r="I944" s="7"/>
      <c r="J944" s="729"/>
      <c r="K944" s="26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314"/>
      <c r="E945" s="4"/>
      <c r="F945" s="1374"/>
      <c r="G945" s="6"/>
      <c r="H945" s="1"/>
      <c r="I945" s="7"/>
      <c r="J945" s="729"/>
      <c r="K945" s="26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314"/>
      <c r="E946" s="4"/>
      <c r="F946" s="1374"/>
      <c r="G946" s="6"/>
      <c r="H946" s="1"/>
      <c r="I946" s="7"/>
      <c r="J946" s="729"/>
      <c r="K946" s="26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314"/>
      <c r="E947" s="4"/>
      <c r="F947" s="1374"/>
      <c r="G947" s="6"/>
      <c r="H947" s="1"/>
      <c r="I947" s="7"/>
      <c r="J947" s="729"/>
      <c r="K947" s="26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314"/>
      <c r="E948" s="4"/>
      <c r="F948" s="1374"/>
      <c r="G948" s="6"/>
      <c r="H948" s="1"/>
      <c r="I948" s="7"/>
      <c r="J948" s="729"/>
      <c r="K948" s="26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314"/>
      <c r="E949" s="4"/>
      <c r="F949" s="1374"/>
      <c r="G949" s="6"/>
      <c r="H949" s="1"/>
      <c r="I949" s="7"/>
      <c r="J949" s="729"/>
      <c r="K949" s="26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314"/>
      <c r="E950" s="4"/>
      <c r="F950" s="1374"/>
      <c r="G950" s="6"/>
      <c r="H950" s="1"/>
      <c r="I950" s="7"/>
      <c r="J950" s="729"/>
      <c r="K950" s="26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314"/>
      <c r="E951" s="4"/>
      <c r="F951" s="1374"/>
      <c r="G951" s="6"/>
      <c r="H951" s="1"/>
      <c r="I951" s="7"/>
      <c r="J951" s="729"/>
      <c r="K951" s="26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314"/>
      <c r="E952" s="4"/>
      <c r="F952" s="1374"/>
      <c r="G952" s="6"/>
      <c r="H952" s="1"/>
      <c r="I952" s="7"/>
      <c r="J952" s="729"/>
      <c r="K952" s="26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314"/>
      <c r="E953" s="4"/>
      <c r="F953" s="1374"/>
      <c r="G953" s="6"/>
      <c r="H953" s="1"/>
      <c r="I953" s="7"/>
      <c r="J953" s="729"/>
      <c r="K953" s="26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314"/>
      <c r="E954" s="4"/>
      <c r="F954" s="1374"/>
      <c r="G954" s="6"/>
      <c r="H954" s="1"/>
      <c r="I954" s="7"/>
      <c r="J954" s="729"/>
      <c r="K954" s="26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314"/>
      <c r="E955" s="4"/>
      <c r="F955" s="1374"/>
      <c r="G955" s="6"/>
      <c r="H955" s="1"/>
      <c r="I955" s="7"/>
      <c r="J955" s="729"/>
      <c r="K955" s="26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314"/>
      <c r="E956" s="4"/>
      <c r="F956" s="1374"/>
      <c r="G956" s="6"/>
      <c r="H956" s="1"/>
      <c r="I956" s="7"/>
      <c r="J956" s="729"/>
      <c r="K956" s="26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314"/>
      <c r="E957" s="4"/>
      <c r="F957" s="1374"/>
      <c r="G957" s="6"/>
      <c r="H957" s="1"/>
      <c r="I957" s="7"/>
      <c r="J957" s="729"/>
      <c r="K957" s="26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314"/>
      <c r="E958" s="4"/>
      <c r="F958" s="1374"/>
      <c r="G958" s="6"/>
      <c r="H958" s="1"/>
      <c r="I958" s="7"/>
      <c r="J958" s="729"/>
      <c r="K958" s="26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314"/>
      <c r="E959" s="4"/>
      <c r="F959" s="1374"/>
      <c r="G959" s="6"/>
      <c r="H959" s="1"/>
      <c r="I959" s="7"/>
      <c r="J959" s="729"/>
      <c r="K959" s="26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314"/>
      <c r="E960" s="4"/>
      <c r="F960" s="1374"/>
      <c r="G960" s="6"/>
      <c r="H960" s="1"/>
      <c r="I960" s="7"/>
      <c r="J960" s="729"/>
      <c r="K960" s="26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314"/>
      <c r="E961" s="4"/>
      <c r="F961" s="1374"/>
      <c r="G961" s="6"/>
      <c r="H961" s="1"/>
      <c r="I961" s="7"/>
      <c r="J961" s="729"/>
      <c r="K961" s="26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314"/>
      <c r="E962" s="4"/>
      <c r="F962" s="1374"/>
      <c r="G962" s="6"/>
      <c r="H962" s="1"/>
      <c r="I962" s="7"/>
      <c r="J962" s="729"/>
      <c r="K962" s="26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314"/>
      <c r="E963" s="4"/>
      <c r="F963" s="1374"/>
      <c r="G963" s="6"/>
      <c r="H963" s="1"/>
      <c r="I963" s="7"/>
      <c r="J963" s="729"/>
      <c r="K963" s="26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314"/>
      <c r="E964" s="4"/>
      <c r="F964" s="1374"/>
      <c r="G964" s="6"/>
      <c r="H964" s="1"/>
      <c r="I964" s="7"/>
      <c r="J964" s="729"/>
      <c r="K964" s="26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314"/>
      <c r="E965" s="4"/>
      <c r="F965" s="1374"/>
      <c r="G965" s="6"/>
      <c r="H965" s="1"/>
      <c r="I965" s="7"/>
      <c r="J965" s="729"/>
      <c r="K965" s="26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314"/>
      <c r="E966" s="4"/>
      <c r="F966" s="1374"/>
      <c r="G966" s="6"/>
      <c r="H966" s="1"/>
      <c r="I966" s="7"/>
      <c r="J966" s="729"/>
      <c r="K966" s="26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314"/>
      <c r="E967" s="4"/>
      <c r="F967" s="1374"/>
      <c r="G967" s="6"/>
      <c r="H967" s="1"/>
      <c r="I967" s="7"/>
      <c r="J967" s="729"/>
      <c r="K967" s="26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314"/>
      <c r="E968" s="4"/>
      <c r="F968" s="1374"/>
      <c r="G968" s="6"/>
      <c r="H968" s="1"/>
      <c r="I968" s="7"/>
      <c r="J968" s="729"/>
      <c r="K968" s="26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314"/>
      <c r="E969" s="4"/>
      <c r="F969" s="1374"/>
      <c r="G969" s="6"/>
      <c r="H969" s="1"/>
      <c r="I969" s="7"/>
      <c r="J969" s="729"/>
      <c r="K969" s="26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314"/>
      <c r="E970" s="4"/>
      <c r="F970" s="1374"/>
      <c r="G970" s="6"/>
      <c r="H970" s="1"/>
      <c r="I970" s="7"/>
      <c r="J970" s="729"/>
      <c r="K970" s="26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314"/>
      <c r="E971" s="4"/>
      <c r="F971" s="1374"/>
      <c r="G971" s="6"/>
      <c r="H971" s="1"/>
      <c r="I971" s="7"/>
      <c r="J971" s="729"/>
      <c r="K971" s="26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314"/>
      <c r="E972" s="4"/>
      <c r="F972" s="1374"/>
      <c r="G972" s="6"/>
      <c r="H972" s="1"/>
      <c r="I972" s="7"/>
      <c r="J972" s="729"/>
      <c r="K972" s="26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314"/>
      <c r="E973" s="4"/>
      <c r="F973" s="1374"/>
      <c r="G973" s="6"/>
      <c r="H973" s="1"/>
      <c r="I973" s="7"/>
      <c r="J973" s="729"/>
      <c r="K973" s="26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314"/>
      <c r="E974" s="4"/>
      <c r="F974" s="1374"/>
      <c r="G974" s="6"/>
      <c r="H974" s="1"/>
      <c r="I974" s="7"/>
      <c r="J974" s="729"/>
      <c r="K974" s="26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314"/>
      <c r="E975" s="4"/>
      <c r="F975" s="1374"/>
      <c r="G975" s="6"/>
      <c r="H975" s="1"/>
      <c r="I975" s="7"/>
      <c r="J975" s="729"/>
      <c r="K975" s="26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314"/>
      <c r="E976" s="4"/>
      <c r="F976" s="1374"/>
      <c r="G976" s="6"/>
      <c r="H976" s="1"/>
      <c r="I976" s="7"/>
      <c r="J976" s="729"/>
      <c r="K976" s="26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314"/>
      <c r="E977" s="4"/>
      <c r="F977" s="1374"/>
      <c r="G977" s="6"/>
      <c r="H977" s="1"/>
      <c r="I977" s="7"/>
      <c r="J977" s="729"/>
      <c r="K977" s="26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314"/>
      <c r="E978" s="4"/>
      <c r="F978" s="1374"/>
      <c r="G978" s="6"/>
      <c r="H978" s="1"/>
      <c r="I978" s="7"/>
      <c r="J978" s="729"/>
      <c r="K978" s="26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314"/>
      <c r="E979" s="4"/>
      <c r="F979" s="1374"/>
      <c r="G979" s="6"/>
      <c r="H979" s="1"/>
      <c r="I979" s="7"/>
      <c r="J979" s="729"/>
      <c r="K979" s="26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314"/>
      <c r="E980" s="4"/>
      <c r="F980" s="1374"/>
      <c r="G980" s="6"/>
      <c r="H980" s="1"/>
      <c r="I980" s="7"/>
      <c r="J980" s="729"/>
      <c r="K980" s="26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314"/>
      <c r="E981" s="4"/>
      <c r="F981" s="1374"/>
      <c r="G981" s="6"/>
      <c r="H981" s="1"/>
      <c r="I981" s="7"/>
      <c r="J981" s="729"/>
      <c r="K981" s="26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314"/>
      <c r="E982" s="4"/>
      <c r="F982" s="1374"/>
      <c r="G982" s="6"/>
      <c r="H982" s="1"/>
      <c r="I982" s="7"/>
      <c r="J982" s="729"/>
      <c r="K982" s="26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314"/>
      <c r="E983" s="4"/>
      <c r="F983" s="1374"/>
      <c r="G983" s="6"/>
      <c r="H983" s="1"/>
      <c r="I983" s="7"/>
      <c r="J983" s="729"/>
      <c r="K983" s="26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314"/>
      <c r="E984" s="4"/>
      <c r="F984" s="1374"/>
      <c r="G984" s="6"/>
      <c r="H984" s="1"/>
      <c r="I984" s="7"/>
      <c r="J984" s="729"/>
      <c r="K984" s="26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314"/>
      <c r="E985" s="4"/>
      <c r="F985" s="1374"/>
      <c r="G985" s="6"/>
      <c r="H985" s="1"/>
      <c r="I985" s="7"/>
      <c r="J985" s="729"/>
      <c r="K985" s="26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314"/>
      <c r="E986" s="4"/>
      <c r="F986" s="1374"/>
      <c r="G986" s="6"/>
      <c r="H986" s="1"/>
      <c r="I986" s="7"/>
      <c r="J986" s="729"/>
      <c r="K986" s="26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314"/>
      <c r="E987" s="4"/>
      <c r="F987" s="1374"/>
      <c r="G987" s="6"/>
      <c r="H987" s="1"/>
      <c r="I987" s="7"/>
      <c r="J987" s="729"/>
      <c r="K987" s="26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314"/>
      <c r="E988" s="4"/>
      <c r="F988" s="1374"/>
      <c r="G988" s="6"/>
      <c r="H988" s="1"/>
      <c r="I988" s="7"/>
      <c r="J988" s="729"/>
      <c r="K988" s="26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314"/>
      <c r="E989" s="4"/>
      <c r="F989" s="1374"/>
      <c r="G989" s="6"/>
      <c r="H989" s="1"/>
      <c r="I989" s="7"/>
      <c r="J989" s="729"/>
      <c r="K989" s="26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314"/>
      <c r="E990" s="4"/>
      <c r="F990" s="1374"/>
      <c r="G990" s="6"/>
      <c r="H990" s="1"/>
      <c r="I990" s="7"/>
      <c r="J990" s="729"/>
      <c r="K990" s="26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314"/>
      <c r="E991" s="4"/>
      <c r="F991" s="1374"/>
      <c r="G991" s="6"/>
      <c r="H991" s="1"/>
      <c r="I991" s="7"/>
      <c r="J991" s="729"/>
      <c r="K991" s="26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314"/>
      <c r="E992" s="4"/>
      <c r="F992" s="1374"/>
      <c r="G992" s="6"/>
      <c r="H992" s="1"/>
      <c r="I992" s="7"/>
      <c r="J992" s="729"/>
      <c r="K992" s="26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314"/>
      <c r="E993" s="4"/>
      <c r="F993" s="1374"/>
      <c r="G993" s="6"/>
      <c r="H993" s="1"/>
      <c r="I993" s="7"/>
      <c r="J993" s="729"/>
      <c r="K993" s="26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314"/>
      <c r="E994" s="4"/>
      <c r="F994" s="1374"/>
      <c r="G994" s="6"/>
      <c r="H994" s="1"/>
      <c r="I994" s="7"/>
      <c r="J994" s="729"/>
      <c r="K994" s="26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314"/>
      <c r="E995" s="4"/>
      <c r="F995" s="1374"/>
      <c r="G995" s="6"/>
      <c r="H995" s="1"/>
      <c r="I995" s="7"/>
      <c r="J995" s="729"/>
      <c r="K995" s="26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314"/>
      <c r="E996" s="4"/>
      <c r="F996" s="1374"/>
      <c r="G996" s="6"/>
      <c r="H996" s="1"/>
      <c r="I996" s="7"/>
      <c r="J996" s="729"/>
      <c r="K996" s="26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314"/>
      <c r="E997" s="4"/>
      <c r="F997" s="1374"/>
      <c r="G997" s="6"/>
      <c r="H997" s="1"/>
      <c r="I997" s="7"/>
      <c r="J997" s="729"/>
      <c r="K997" s="26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314"/>
      <c r="E998" s="4"/>
      <c r="F998" s="1374"/>
      <c r="G998" s="6"/>
      <c r="H998" s="1"/>
      <c r="I998" s="7"/>
      <c r="J998" s="729"/>
      <c r="K998" s="26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314"/>
      <c r="E999" s="4"/>
      <c r="F999" s="1374"/>
      <c r="G999" s="6"/>
      <c r="H999" s="1"/>
      <c r="I999" s="7"/>
      <c r="J999" s="729"/>
      <c r="K999" s="26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314"/>
      <c r="E1000" s="4"/>
      <c r="F1000" s="1374"/>
      <c r="G1000" s="6"/>
      <c r="H1000" s="1"/>
      <c r="I1000" s="7"/>
      <c r="J1000" s="729"/>
      <c r="K1000" s="26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3">
    <mergeCell ref="A41:B41"/>
    <mergeCell ref="A3:B3"/>
    <mergeCell ref="A5:B5"/>
    <mergeCell ref="A7:B7"/>
    <mergeCell ref="A37:B37"/>
    <mergeCell ref="A39:B39"/>
    <mergeCell ref="A71:B71"/>
    <mergeCell ref="A73:B73"/>
    <mergeCell ref="A106:B106"/>
    <mergeCell ref="A108:B108"/>
    <mergeCell ref="A141:B141"/>
    <mergeCell ref="A110:B110"/>
    <mergeCell ref="A143:B143"/>
    <mergeCell ref="A176:B176"/>
    <mergeCell ref="A178:B178"/>
    <mergeCell ref="A212:B212"/>
    <mergeCell ref="A214:B214"/>
    <mergeCell ref="A248:B248"/>
    <mergeCell ref="A250:B250"/>
    <mergeCell ref="A281:B281"/>
    <mergeCell ref="A283:B283"/>
    <mergeCell ref="A316:B316"/>
    <mergeCell ref="A318:B318"/>
    <mergeCell ref="A486:B486"/>
    <mergeCell ref="A526:B526"/>
    <mergeCell ref="A528:B528"/>
    <mergeCell ref="A358:B358"/>
    <mergeCell ref="A360:B360"/>
    <mergeCell ref="A400:B400"/>
    <mergeCell ref="A402:B402"/>
    <mergeCell ref="A442:B442"/>
    <mergeCell ref="A444:B444"/>
    <mergeCell ref="A484:B48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8080"/>
  </sheetPr>
  <dimension ref="A1:Z1000"/>
  <sheetViews>
    <sheetView workbookViewId="0">
      <selection activeCell="H2" sqref="H2"/>
    </sheetView>
  </sheetViews>
  <sheetFormatPr defaultColWidth="14.42578125" defaultRowHeight="15" customHeight="1"/>
  <cols>
    <col min="1" max="1" width="2" customWidth="1"/>
    <col min="2" max="2" width="33.28515625" customWidth="1"/>
    <col min="3" max="3" width="13" customWidth="1"/>
    <col min="4" max="4" width="14.28515625" customWidth="1"/>
    <col min="5" max="5" width="10.28515625" customWidth="1"/>
    <col min="6" max="6" width="9.85546875" customWidth="1"/>
    <col min="7" max="7" width="12.140625" customWidth="1"/>
    <col min="8" max="8" width="11.5703125" customWidth="1"/>
    <col min="9" max="9" width="21.85546875" customWidth="1"/>
    <col min="10" max="10" width="12.42578125" customWidth="1"/>
    <col min="11" max="12" width="11" customWidth="1"/>
    <col min="13" max="13" width="14.7109375" customWidth="1"/>
    <col min="14" max="14" width="13.85546875" customWidth="1"/>
    <col min="15" max="15" width="12" customWidth="1"/>
    <col min="16" max="16" width="18.140625" customWidth="1"/>
    <col min="17" max="17" width="12.140625" customWidth="1"/>
    <col min="18" max="26" width="8" customWidth="1"/>
  </cols>
  <sheetData>
    <row r="1" spans="1:26" ht="30.75" customHeight="1">
      <c r="A1" s="1"/>
      <c r="B1" s="2"/>
      <c r="C1" s="250"/>
      <c r="D1" s="314"/>
      <c r="E1" s="4"/>
      <c r="F1" s="5"/>
      <c r="G1" s="6"/>
      <c r="H1" s="1"/>
      <c r="I1" s="6"/>
      <c r="J1" s="729"/>
      <c r="K1" s="1189"/>
      <c r="L1" s="257"/>
      <c r="M1" s="1"/>
      <c r="N1" s="1"/>
      <c r="O1" s="81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314"/>
      <c r="E2" s="4"/>
      <c r="F2" s="5"/>
      <c r="G2" s="6"/>
      <c r="H2" s="1"/>
      <c r="I2" s="6"/>
      <c r="J2" s="729"/>
      <c r="K2" s="257"/>
      <c r="L2" s="257"/>
      <c r="M2" s="1"/>
      <c r="N2" s="1"/>
      <c r="O2" s="81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217</v>
      </c>
      <c r="B3" s="1387"/>
      <c r="C3" s="247"/>
      <c r="D3" s="314"/>
      <c r="E3" s="4"/>
      <c r="F3" s="5"/>
      <c r="G3" s="6"/>
      <c r="H3" s="1"/>
      <c r="I3" s="6"/>
      <c r="J3" s="729"/>
      <c r="K3" s="257"/>
      <c r="L3" s="257"/>
      <c r="M3" s="1"/>
      <c r="N3" s="1"/>
      <c r="O3" s="81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2"/>
      <c r="C4" s="250"/>
      <c r="D4" s="314"/>
      <c r="E4" s="4"/>
      <c r="F4" s="5"/>
      <c r="G4" s="6"/>
      <c r="H4" s="1"/>
      <c r="I4" s="6"/>
      <c r="J4" s="729"/>
      <c r="K4" s="257"/>
      <c r="L4" s="257"/>
      <c r="M4" s="1"/>
      <c r="N4" s="1"/>
      <c r="O4" s="81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258" t="s">
        <v>3</v>
      </c>
      <c r="D5" s="918" t="s">
        <v>4</v>
      </c>
      <c r="E5" s="17" t="s">
        <v>5</v>
      </c>
      <c r="F5" s="919" t="s">
        <v>5</v>
      </c>
      <c r="G5" s="571" t="s">
        <v>6</v>
      </c>
      <c r="H5" s="16" t="s">
        <v>7</v>
      </c>
      <c r="I5" s="440" t="s">
        <v>8</v>
      </c>
      <c r="J5" s="730" t="s">
        <v>9</v>
      </c>
      <c r="K5" s="920" t="s">
        <v>9</v>
      </c>
      <c r="L5" s="262"/>
      <c r="M5" s="1"/>
      <c r="N5" s="1"/>
      <c r="O5" s="81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3"/>
      <c r="D6" s="924" t="s">
        <v>10</v>
      </c>
      <c r="E6" s="24" t="s">
        <v>11</v>
      </c>
      <c r="F6" s="925" t="s">
        <v>12</v>
      </c>
      <c r="G6" s="926"/>
      <c r="H6" s="927" t="s">
        <v>13</v>
      </c>
      <c r="I6" s="999" t="s">
        <v>14</v>
      </c>
      <c r="J6" s="929" t="s">
        <v>15</v>
      </c>
      <c r="K6" s="930" t="s">
        <v>16</v>
      </c>
      <c r="L6" s="262"/>
      <c r="M6" s="1"/>
      <c r="N6" s="1"/>
      <c r="O6" s="81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378" t="s">
        <v>154</v>
      </c>
      <c r="B7" s="1389"/>
      <c r="C7" s="51"/>
      <c r="D7" s="931"/>
      <c r="E7" s="731"/>
      <c r="F7" s="932"/>
      <c r="G7" s="933"/>
      <c r="H7" s="132"/>
      <c r="I7" s="443"/>
      <c r="J7" s="713"/>
      <c r="K7" s="995"/>
      <c r="L7" s="257"/>
      <c r="M7" s="1"/>
      <c r="N7" s="1"/>
      <c r="O7" s="81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86"/>
      <c r="B8" s="935" t="s">
        <v>155</v>
      </c>
      <c r="C8" s="51" t="s">
        <v>156</v>
      </c>
      <c r="D8" s="51" t="s">
        <v>157</v>
      </c>
      <c r="E8" s="302" t="s">
        <v>158</v>
      </c>
      <c r="F8" s="813" t="s">
        <v>159</v>
      </c>
      <c r="G8" s="933" t="s">
        <v>160</v>
      </c>
      <c r="H8" s="132"/>
      <c r="I8" s="59" t="s">
        <v>161</v>
      </c>
      <c r="J8" s="912" t="s">
        <v>162</v>
      </c>
      <c r="K8" s="1259" t="s">
        <v>163</v>
      </c>
      <c r="L8" s="360"/>
      <c r="M8" s="1">
        <v>9065</v>
      </c>
      <c r="N8" s="1">
        <v>0.02</v>
      </c>
      <c r="O8" s="812">
        <f t="shared" ref="O8:O9" si="0">(M8*N8)+M8</f>
        <v>9246.2999999999993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86"/>
      <c r="B9" s="935" t="s">
        <v>164</v>
      </c>
      <c r="C9" s="51" t="s">
        <v>156</v>
      </c>
      <c r="D9" s="1107" t="s">
        <v>19</v>
      </c>
      <c r="E9" s="302" t="s">
        <v>165</v>
      </c>
      <c r="F9" s="813" t="s">
        <v>166</v>
      </c>
      <c r="G9" s="1260" t="s">
        <v>192</v>
      </c>
      <c r="H9" s="132"/>
      <c r="I9" s="30" t="s">
        <v>218</v>
      </c>
      <c r="J9" s="910" t="s">
        <v>169</v>
      </c>
      <c r="K9" s="1259" t="s">
        <v>170</v>
      </c>
      <c r="L9" s="360"/>
      <c r="M9" s="1">
        <v>7840</v>
      </c>
      <c r="N9" s="1">
        <v>0.02</v>
      </c>
      <c r="O9" s="812">
        <f t="shared" si="0"/>
        <v>7996.8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86"/>
      <c r="B10" s="1171" t="s">
        <v>171</v>
      </c>
      <c r="C10" s="33" t="s">
        <v>172</v>
      </c>
      <c r="D10" s="1107" t="s">
        <v>173</v>
      </c>
      <c r="E10" s="302" t="s">
        <v>174</v>
      </c>
      <c r="F10" s="813" t="s">
        <v>175</v>
      </c>
      <c r="G10" s="933" t="s">
        <v>160</v>
      </c>
      <c r="H10" s="132"/>
      <c r="I10" s="481" t="s">
        <v>176</v>
      </c>
      <c r="J10" s="911" t="s">
        <v>177</v>
      </c>
      <c r="K10" s="1259" t="s">
        <v>178</v>
      </c>
      <c r="L10" s="360"/>
      <c r="M10" s="1"/>
      <c r="N10" s="1"/>
      <c r="O10" s="81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86"/>
      <c r="B11" s="935" t="s">
        <v>179</v>
      </c>
      <c r="C11" s="51" t="s">
        <v>180</v>
      </c>
      <c r="D11" s="1107" t="s">
        <v>181</v>
      </c>
      <c r="E11" s="302" t="s">
        <v>182</v>
      </c>
      <c r="F11" s="815" t="s">
        <v>183</v>
      </c>
      <c r="G11" s="933" t="s">
        <v>184</v>
      </c>
      <c r="H11" s="132"/>
      <c r="I11" s="443"/>
      <c r="J11" s="904" t="s">
        <v>185</v>
      </c>
      <c r="K11" s="1259" t="s">
        <v>186</v>
      </c>
      <c r="L11" s="257"/>
      <c r="M11" s="1"/>
      <c r="N11" s="1"/>
      <c r="O11" s="8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86"/>
      <c r="B12" s="935" t="s">
        <v>187</v>
      </c>
      <c r="C12" s="816" t="s">
        <v>188</v>
      </c>
      <c r="D12" s="1107" t="s">
        <v>189</v>
      </c>
      <c r="E12" s="302" t="s">
        <v>190</v>
      </c>
      <c r="F12" s="817" t="s">
        <v>191</v>
      </c>
      <c r="G12" s="1260" t="s">
        <v>192</v>
      </c>
      <c r="H12" s="132"/>
      <c r="I12" s="30" t="s">
        <v>193</v>
      </c>
      <c r="J12" s="911" t="s">
        <v>194</v>
      </c>
      <c r="K12" s="1261" t="s">
        <v>195</v>
      </c>
      <c r="L12" s="257"/>
      <c r="M12" s="1"/>
      <c r="N12" s="1"/>
      <c r="O12" s="8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86"/>
      <c r="B13" s="935" t="s">
        <v>196</v>
      </c>
      <c r="C13" s="816" t="s">
        <v>188</v>
      </c>
      <c r="D13" s="1107" t="s">
        <v>189</v>
      </c>
      <c r="E13" s="302" t="s">
        <v>190</v>
      </c>
      <c r="F13" s="817" t="s">
        <v>191</v>
      </c>
      <c r="G13" s="1260" t="s">
        <v>197</v>
      </c>
      <c r="H13" s="132"/>
      <c r="I13" s="30" t="s">
        <v>193</v>
      </c>
      <c r="J13" s="911" t="s">
        <v>194</v>
      </c>
      <c r="K13" s="1261" t="s">
        <v>195</v>
      </c>
      <c r="L13" s="257"/>
      <c r="M13" s="1"/>
      <c r="N13" s="1"/>
      <c r="O13" s="8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86"/>
      <c r="B14" s="935" t="s">
        <v>198</v>
      </c>
      <c r="C14" s="51" t="s">
        <v>199</v>
      </c>
      <c r="D14" s="1107"/>
      <c r="E14" s="107" t="s">
        <v>200</v>
      </c>
      <c r="F14" s="813" t="s">
        <v>201</v>
      </c>
      <c r="G14" s="1260" t="s">
        <v>192</v>
      </c>
      <c r="H14" s="132"/>
      <c r="I14" s="443" t="s">
        <v>202</v>
      </c>
      <c r="J14" s="911" t="s">
        <v>203</v>
      </c>
      <c r="K14" s="1261" t="s">
        <v>204</v>
      </c>
      <c r="L14" s="257"/>
      <c r="M14" s="1"/>
      <c r="N14" s="1"/>
      <c r="O14" s="8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86"/>
      <c r="B15" s="935" t="s">
        <v>205</v>
      </c>
      <c r="C15" s="51" t="s">
        <v>199</v>
      </c>
      <c r="D15" s="1107"/>
      <c r="E15" s="107" t="s">
        <v>206</v>
      </c>
      <c r="F15" s="813" t="s">
        <v>207</v>
      </c>
      <c r="G15" s="933" t="s">
        <v>208</v>
      </c>
      <c r="H15" s="132"/>
      <c r="I15" s="443"/>
      <c r="J15" s="911" t="s">
        <v>209</v>
      </c>
      <c r="K15" s="1261" t="s">
        <v>210</v>
      </c>
      <c r="L15" s="257"/>
      <c r="M15" s="1"/>
      <c r="N15" s="1"/>
      <c r="O15" s="81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86"/>
      <c r="B16" s="935"/>
      <c r="C16" s="51"/>
      <c r="D16" s="1107"/>
      <c r="E16" s="107"/>
      <c r="F16" s="813"/>
      <c r="G16" s="933"/>
      <c r="H16" s="132"/>
      <c r="I16" s="443"/>
      <c r="J16" s="814"/>
      <c r="K16" s="1048"/>
      <c r="L16" s="257"/>
      <c r="M16" s="1"/>
      <c r="N16" s="1"/>
      <c r="O16" s="8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34"/>
      <c r="B17" s="935"/>
      <c r="C17" s="51"/>
      <c r="D17" s="1107"/>
      <c r="E17" s="302"/>
      <c r="F17" s="135"/>
      <c r="G17" s="1260" t="s">
        <v>192</v>
      </c>
      <c r="H17" s="132" t="s">
        <v>211</v>
      </c>
      <c r="I17" s="30" t="s">
        <v>212</v>
      </c>
      <c r="J17" s="814"/>
      <c r="K17" s="1006"/>
      <c r="L17" s="257"/>
      <c r="M17" s="1"/>
      <c r="N17" s="1"/>
      <c r="O17" s="81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34"/>
      <c r="B18" s="935"/>
      <c r="C18" s="51"/>
      <c r="D18" s="1107"/>
      <c r="E18" s="302"/>
      <c r="F18" s="135"/>
      <c r="G18" s="933"/>
      <c r="H18" s="132" t="s">
        <v>213</v>
      </c>
      <c r="I18" s="420" t="s">
        <v>214</v>
      </c>
      <c r="J18" s="814"/>
      <c r="K18" s="1006"/>
      <c r="L18" s="257"/>
      <c r="M18" s="1"/>
      <c r="N18" s="1"/>
      <c r="O18" s="81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34"/>
      <c r="B19" s="935"/>
      <c r="C19" s="51"/>
      <c r="D19" s="1107"/>
      <c r="E19" s="302"/>
      <c r="F19" s="155"/>
      <c r="G19" s="236"/>
      <c r="H19" s="237" t="s">
        <v>215</v>
      </c>
      <c r="I19" s="913" t="s">
        <v>216</v>
      </c>
      <c r="J19" s="734"/>
      <c r="K19" s="1006"/>
      <c r="L19" s="257"/>
      <c r="M19" s="1"/>
      <c r="N19" s="1"/>
      <c r="O19" s="8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34"/>
      <c r="B20" s="935" t="s">
        <v>219</v>
      </c>
      <c r="C20" s="51" t="s">
        <v>220</v>
      </c>
      <c r="D20" s="1164" t="s">
        <v>127</v>
      </c>
      <c r="E20" s="302">
        <v>32</v>
      </c>
      <c r="F20" s="135"/>
      <c r="G20" s="933" t="s">
        <v>221</v>
      </c>
      <c r="H20" s="132"/>
      <c r="I20" s="443"/>
      <c r="J20" s="713" t="s">
        <v>222</v>
      </c>
      <c r="K20" s="1006">
        <v>24.16</v>
      </c>
      <c r="L20" s="257"/>
      <c r="M20" s="1"/>
      <c r="N20" s="1"/>
      <c r="O20" s="8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34"/>
      <c r="B21" s="935"/>
      <c r="C21" s="51"/>
      <c r="D21" s="735"/>
      <c r="E21" s="302"/>
      <c r="F21" s="135"/>
      <c r="G21" s="236"/>
      <c r="H21" s="237"/>
      <c r="I21" s="476"/>
      <c r="J21" s="734"/>
      <c r="K21" s="1006"/>
      <c r="L21" s="257"/>
      <c r="M21" s="1"/>
      <c r="N21" s="1"/>
      <c r="O21" s="81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34"/>
      <c r="B22" s="935"/>
      <c r="C22" s="51"/>
      <c r="D22" s="735"/>
      <c r="E22" s="302"/>
      <c r="F22" s="135"/>
      <c r="G22" s="236"/>
      <c r="H22" s="237"/>
      <c r="I22" s="476"/>
      <c r="J22" s="734"/>
      <c r="K22" s="104"/>
      <c r="L22" s="270"/>
      <c r="M22" s="1"/>
      <c r="N22" s="1"/>
      <c r="O22" s="81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339"/>
      <c r="B23" s="306" t="s">
        <v>223</v>
      </c>
      <c r="C23" s="37"/>
      <c r="D23" s="148"/>
      <c r="E23" s="146"/>
      <c r="F23" s="428"/>
      <c r="G23" s="429" t="s">
        <v>224</v>
      </c>
      <c r="H23" s="425"/>
      <c r="I23" s="496"/>
      <c r="J23" s="718"/>
      <c r="K23" s="44"/>
      <c r="L23" s="257"/>
      <c r="M23" s="1"/>
      <c r="N23" s="1"/>
      <c r="O23" s="81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339"/>
      <c r="B24" s="88" t="s">
        <v>225</v>
      </c>
      <c r="C24" s="37"/>
      <c r="D24" s="148"/>
      <c r="E24" s="146"/>
      <c r="F24" s="428"/>
      <c r="G24" s="429" t="s">
        <v>226</v>
      </c>
      <c r="H24" s="425">
        <v>1950</v>
      </c>
      <c r="I24" s="496" t="s">
        <v>227</v>
      </c>
      <c r="J24" s="818" t="s">
        <v>228</v>
      </c>
      <c r="K24" s="342"/>
      <c r="L24" s="360"/>
      <c r="M24" s="1"/>
      <c r="N24" s="1"/>
      <c r="O24" s="81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339"/>
      <c r="B25" s="819" t="s">
        <v>229</v>
      </c>
      <c r="C25" s="37"/>
      <c r="D25" s="148"/>
      <c r="E25" s="146"/>
      <c r="F25" s="428"/>
      <c r="G25" s="429" t="s">
        <v>226</v>
      </c>
      <c r="H25" s="425">
        <v>1700</v>
      </c>
      <c r="I25" s="496" t="s">
        <v>227</v>
      </c>
      <c r="J25" s="718" t="s">
        <v>230</v>
      </c>
      <c r="K25" s="342"/>
      <c r="L25" s="360"/>
      <c r="M25" s="1"/>
      <c r="N25" s="1"/>
      <c r="O25" s="81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339"/>
      <c r="B26" s="45" t="s">
        <v>231</v>
      </c>
      <c r="C26" s="37" t="s">
        <v>232</v>
      </c>
      <c r="D26" s="148"/>
      <c r="E26" s="146"/>
      <c r="F26" s="428"/>
      <c r="G26" s="429" t="s">
        <v>233</v>
      </c>
      <c r="H26" s="425" t="s">
        <v>234</v>
      </c>
      <c r="I26" s="496"/>
      <c r="J26" s="425" t="s">
        <v>234</v>
      </c>
      <c r="K26" s="1367" t="s">
        <v>235</v>
      </c>
      <c r="L26" s="360"/>
      <c r="M26" s="1"/>
      <c r="N26" s="1"/>
      <c r="O26" s="81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34"/>
      <c r="B27" s="935"/>
      <c r="C27" s="51"/>
      <c r="D27" s="1164"/>
      <c r="E27" s="302"/>
      <c r="F27" s="135"/>
      <c r="G27" s="933"/>
      <c r="H27" s="132"/>
      <c r="I27" s="443"/>
      <c r="J27" s="713"/>
      <c r="K27" s="1006"/>
      <c r="L27" s="257"/>
      <c r="M27" s="1"/>
      <c r="N27" s="1"/>
      <c r="O27" s="81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34"/>
      <c r="B28" s="935"/>
      <c r="C28" s="51"/>
      <c r="D28" s="1164"/>
      <c r="E28" s="302"/>
      <c r="F28" s="135"/>
      <c r="G28" s="933"/>
      <c r="H28" s="132"/>
      <c r="I28" s="443"/>
      <c r="J28" s="713"/>
      <c r="K28" s="1006"/>
      <c r="L28" s="257"/>
      <c r="M28" s="1"/>
      <c r="N28" s="1"/>
      <c r="O28" s="81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34"/>
      <c r="B29" s="935"/>
      <c r="C29" s="51"/>
      <c r="D29" s="1164"/>
      <c r="E29" s="302"/>
      <c r="F29" s="135"/>
      <c r="G29" s="933"/>
      <c r="H29" s="132"/>
      <c r="I29" s="443"/>
      <c r="J29" s="713"/>
      <c r="K29" s="1006"/>
      <c r="L29" s="257"/>
      <c r="M29" s="1"/>
      <c r="N29" s="1"/>
      <c r="O29" s="81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34"/>
      <c r="B30" s="935"/>
      <c r="C30" s="51"/>
      <c r="D30" s="1164"/>
      <c r="E30" s="302"/>
      <c r="F30" s="135"/>
      <c r="G30" s="933"/>
      <c r="H30" s="132"/>
      <c r="I30" s="443"/>
      <c r="J30" s="713"/>
      <c r="K30" s="1006"/>
      <c r="L30" s="257"/>
      <c r="M30" s="1"/>
      <c r="N30" s="1"/>
      <c r="O30" s="81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34"/>
      <c r="B31" s="935"/>
      <c r="C31" s="51"/>
      <c r="D31" s="1164"/>
      <c r="E31" s="302"/>
      <c r="F31" s="135"/>
      <c r="G31" s="933"/>
      <c r="H31" s="132"/>
      <c r="I31" s="443"/>
      <c r="J31" s="713"/>
      <c r="K31" s="1006"/>
      <c r="L31" s="257"/>
      <c r="M31" s="1"/>
      <c r="N31" s="1"/>
      <c r="O31" s="81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45"/>
      <c r="B32" s="935"/>
      <c r="C32" s="51"/>
      <c r="D32" s="1164"/>
      <c r="E32" s="480"/>
      <c r="F32" s="135"/>
      <c r="G32" s="933"/>
      <c r="H32" s="132"/>
      <c r="I32" s="443"/>
      <c r="J32" s="713"/>
      <c r="K32" s="1006"/>
      <c r="L32" s="257"/>
      <c r="M32" s="1"/>
      <c r="N32" s="1"/>
      <c r="O32" s="81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46"/>
      <c r="B33" s="935"/>
      <c r="C33" s="51"/>
      <c r="D33" s="1164"/>
      <c r="E33" s="310"/>
      <c r="F33" s="135"/>
      <c r="G33" s="933"/>
      <c r="H33" s="949"/>
      <c r="I33" s="1042"/>
      <c r="J33" s="951"/>
      <c r="K33" s="1016"/>
      <c r="L33" s="257"/>
      <c r="M33" s="1"/>
      <c r="N33" s="1"/>
      <c r="O33" s="81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34"/>
      <c r="B34" s="953"/>
      <c r="C34" s="51"/>
      <c r="D34" s="1164"/>
      <c r="E34" s="310"/>
      <c r="F34" s="135"/>
      <c r="G34" s="933"/>
      <c r="H34" s="132"/>
      <c r="I34" s="443"/>
      <c r="J34" s="713"/>
      <c r="K34" s="1006"/>
      <c r="L34" s="257"/>
      <c r="M34" s="1"/>
      <c r="N34" s="1"/>
      <c r="O34" s="81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34"/>
      <c r="B35" s="953"/>
      <c r="C35" s="51"/>
      <c r="D35" s="1164"/>
      <c r="E35" s="310"/>
      <c r="F35" s="135"/>
      <c r="G35" s="933"/>
      <c r="H35" s="132"/>
      <c r="I35" s="443"/>
      <c r="J35" s="713"/>
      <c r="K35" s="1006"/>
      <c r="L35" s="257"/>
      <c r="M35" s="1"/>
      <c r="N35" s="1"/>
      <c r="O35" s="81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934"/>
      <c r="B36" s="935"/>
      <c r="C36" s="738"/>
      <c r="D36" s="1164"/>
      <c r="E36" s="302"/>
      <c r="F36" s="135"/>
      <c r="G36" s="933"/>
      <c r="H36" s="132"/>
      <c r="I36" s="443"/>
      <c r="J36" s="713"/>
      <c r="K36" s="1006"/>
      <c r="L36" s="257"/>
      <c r="M36" s="1"/>
      <c r="N36" s="1"/>
      <c r="O36" s="81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customHeight="1">
      <c r="A37" s="1"/>
      <c r="B37" s="2"/>
      <c r="C37" s="250"/>
      <c r="D37" s="314"/>
      <c r="E37" s="4"/>
      <c r="F37" s="5"/>
      <c r="G37" s="6"/>
      <c r="H37" s="1"/>
      <c r="I37" s="6"/>
      <c r="J37" s="729"/>
      <c r="K37" s="257"/>
      <c r="L37" s="257"/>
      <c r="M37" s="1"/>
      <c r="N37" s="1"/>
      <c r="O37" s="81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4" t="s">
        <v>0</v>
      </c>
      <c r="B38" s="1368"/>
      <c r="C38" s="250"/>
      <c r="D38" s="314"/>
      <c r="E38" s="4"/>
      <c r="F38" s="5"/>
      <c r="G38" s="6"/>
      <c r="H38" s="1"/>
      <c r="I38" s="6"/>
      <c r="J38" s="729"/>
      <c r="K38" s="257"/>
      <c r="L38" s="257"/>
      <c r="M38" s="1"/>
      <c r="N38" s="1"/>
      <c r="O38" s="81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1376" t="s">
        <v>217</v>
      </c>
      <c r="B39" s="1387"/>
      <c r="C39" s="247"/>
      <c r="D39" s="314"/>
      <c r="E39" s="4"/>
      <c r="F39" s="5"/>
      <c r="G39" s="6"/>
      <c r="H39" s="1"/>
      <c r="I39" s="6"/>
      <c r="J39" s="729"/>
      <c r="K39" s="257"/>
      <c r="L39" s="257"/>
      <c r="M39" s="1"/>
      <c r="N39" s="1"/>
      <c r="O39" s="81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2"/>
      <c r="C40" s="250"/>
      <c r="D40" s="314"/>
      <c r="E40" s="4"/>
      <c r="F40" s="5"/>
      <c r="G40" s="6"/>
      <c r="H40" s="1"/>
      <c r="I40" s="6"/>
      <c r="J40" s="729"/>
      <c r="K40" s="257"/>
      <c r="L40" s="257"/>
      <c r="M40" s="1"/>
      <c r="N40" s="1"/>
      <c r="O40" s="81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75" t="s">
        <v>2</v>
      </c>
      <c r="B41" s="1388"/>
      <c r="C41" s="258" t="s">
        <v>3</v>
      </c>
      <c r="D41" s="918" t="s">
        <v>4</v>
      </c>
      <c r="E41" s="17" t="s">
        <v>5</v>
      </c>
      <c r="F41" s="919" t="s">
        <v>5</v>
      </c>
      <c r="G41" s="571" t="s">
        <v>6</v>
      </c>
      <c r="H41" s="16" t="s">
        <v>7</v>
      </c>
      <c r="I41" s="440" t="s">
        <v>8</v>
      </c>
      <c r="J41" s="730" t="s">
        <v>9</v>
      </c>
      <c r="K41" s="920" t="s">
        <v>9</v>
      </c>
      <c r="L41" s="262"/>
      <c r="M41" s="1"/>
      <c r="N41" s="1"/>
      <c r="O41" s="81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921"/>
      <c r="B42" s="922"/>
      <c r="C42" s="923"/>
      <c r="D42" s="924" t="s">
        <v>10</v>
      </c>
      <c r="E42" s="24" t="s">
        <v>11</v>
      </c>
      <c r="F42" s="925" t="s">
        <v>12</v>
      </c>
      <c r="G42" s="926"/>
      <c r="H42" s="927" t="s">
        <v>13</v>
      </c>
      <c r="I42" s="999" t="s">
        <v>14</v>
      </c>
      <c r="J42" s="929" t="s">
        <v>15</v>
      </c>
      <c r="K42" s="930" t="s">
        <v>16</v>
      </c>
      <c r="L42" s="262"/>
      <c r="M42" s="1"/>
      <c r="N42" s="1"/>
      <c r="O42" s="81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1262" t="s">
        <v>236</v>
      </c>
      <c r="B43" s="1263"/>
      <c r="C43" s="231" t="s">
        <v>237</v>
      </c>
      <c r="D43" s="931"/>
      <c r="E43" s="731"/>
      <c r="F43" s="932"/>
      <c r="G43" s="933"/>
      <c r="H43" s="132"/>
      <c r="I43" s="443"/>
      <c r="J43" s="713"/>
      <c r="K43" s="995"/>
      <c r="L43" s="257"/>
      <c r="M43" s="1"/>
      <c r="N43" s="1"/>
      <c r="O43" s="81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986"/>
      <c r="B44" s="935" t="s">
        <v>238</v>
      </c>
      <c r="C44" s="51"/>
      <c r="D44" s="1107" t="s">
        <v>24</v>
      </c>
      <c r="E44" s="302"/>
      <c r="F44" s="28"/>
      <c r="G44" s="933" t="s">
        <v>239</v>
      </c>
      <c r="H44" s="132"/>
      <c r="I44" s="443"/>
      <c r="J44" s="814">
        <v>230</v>
      </c>
      <c r="K44" s="1006">
        <f>J44/12</f>
        <v>19.166666666666668</v>
      </c>
      <c r="L44" s="257"/>
      <c r="M44" s="1">
        <v>9065</v>
      </c>
      <c r="N44" s="1">
        <v>0.02</v>
      </c>
      <c r="O44" s="812">
        <f>(M44*N44)+M44</f>
        <v>9246.2999999999993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86"/>
      <c r="B45" s="935" t="s">
        <v>240</v>
      </c>
      <c r="C45" s="51" t="s">
        <v>241</v>
      </c>
      <c r="D45" s="1107" t="s">
        <v>24</v>
      </c>
      <c r="E45" s="302"/>
      <c r="F45" s="28"/>
      <c r="G45" s="933" t="s">
        <v>242</v>
      </c>
      <c r="H45" s="132"/>
      <c r="I45" s="443"/>
      <c r="J45" s="814"/>
      <c r="K45" s="1006">
        <v>43.33</v>
      </c>
      <c r="L45" s="257"/>
      <c r="M45" s="1"/>
      <c r="N45" s="1"/>
      <c r="O45" s="81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86"/>
      <c r="B46" s="935" t="s">
        <v>240</v>
      </c>
      <c r="C46" s="51" t="s">
        <v>243</v>
      </c>
      <c r="D46" s="1107" t="s">
        <v>24</v>
      </c>
      <c r="E46" s="302"/>
      <c r="F46" s="28"/>
      <c r="G46" s="933" t="s">
        <v>239</v>
      </c>
      <c r="H46" s="132"/>
      <c r="I46" s="443"/>
      <c r="J46" s="814">
        <v>1700</v>
      </c>
      <c r="K46" s="1006">
        <f t="shared" ref="K46:K47" si="1">J46/12</f>
        <v>141.66666666666666</v>
      </c>
      <c r="L46" s="257"/>
      <c r="M46" s="1">
        <v>7840</v>
      </c>
      <c r="N46" s="1">
        <v>0.02</v>
      </c>
      <c r="O46" s="812">
        <f>(M46*N46)+M46</f>
        <v>7996.8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986"/>
      <c r="B47" s="935" t="s">
        <v>244</v>
      </c>
      <c r="C47" s="51"/>
      <c r="D47" s="1107" t="s">
        <v>24</v>
      </c>
      <c r="E47" s="302"/>
      <c r="F47" s="28"/>
      <c r="G47" s="933" t="s">
        <v>239</v>
      </c>
      <c r="H47" s="132"/>
      <c r="I47" s="443"/>
      <c r="J47" s="814">
        <v>185</v>
      </c>
      <c r="K47" s="1006">
        <f t="shared" si="1"/>
        <v>15.416666666666666</v>
      </c>
      <c r="L47" s="257"/>
      <c r="M47" s="1"/>
      <c r="N47" s="1"/>
      <c r="O47" s="81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986"/>
      <c r="B48" s="935" t="s">
        <v>245</v>
      </c>
      <c r="C48" s="51"/>
      <c r="D48" s="1107" t="s">
        <v>24</v>
      </c>
      <c r="E48" s="302"/>
      <c r="F48" s="135"/>
      <c r="G48" s="933" t="s">
        <v>239</v>
      </c>
      <c r="H48" s="132"/>
      <c r="I48" s="443"/>
      <c r="J48" s="713"/>
      <c r="K48" s="1006">
        <v>65</v>
      </c>
      <c r="L48" s="257"/>
      <c r="M48" s="1"/>
      <c r="N48" s="1"/>
      <c r="O48" s="81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86"/>
      <c r="B49" s="935" t="s">
        <v>246</v>
      </c>
      <c r="C49" s="51"/>
      <c r="D49" s="1107" t="s">
        <v>24</v>
      </c>
      <c r="E49" s="302"/>
      <c r="F49" s="135"/>
      <c r="G49" s="933" t="s">
        <v>239</v>
      </c>
      <c r="H49" s="132"/>
      <c r="I49" s="443"/>
      <c r="J49" s="814">
        <v>420</v>
      </c>
      <c r="K49" s="1006">
        <f t="shared" ref="K49:K50" si="2">J49/12</f>
        <v>35</v>
      </c>
      <c r="L49" s="257"/>
      <c r="M49" s="1"/>
      <c r="N49" s="1"/>
      <c r="O49" s="81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86"/>
      <c r="B50" s="935" t="s">
        <v>247</v>
      </c>
      <c r="C50" s="51"/>
      <c r="D50" s="1107" t="s">
        <v>24</v>
      </c>
      <c r="E50" s="302"/>
      <c r="F50" s="135"/>
      <c r="G50" s="933" t="s">
        <v>242</v>
      </c>
      <c r="H50" s="132"/>
      <c r="I50" s="443"/>
      <c r="J50" s="814">
        <v>190</v>
      </c>
      <c r="K50" s="1006">
        <f t="shared" si="2"/>
        <v>15.833333333333334</v>
      </c>
      <c r="L50" s="257"/>
      <c r="M50" s="1"/>
      <c r="N50" s="1"/>
      <c r="O50" s="81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86"/>
      <c r="B51" s="935" t="s">
        <v>248</v>
      </c>
      <c r="C51" s="51"/>
      <c r="D51" s="1107" t="s">
        <v>249</v>
      </c>
      <c r="E51" s="302"/>
      <c r="F51" s="135"/>
      <c r="G51" s="933" t="s">
        <v>250</v>
      </c>
      <c r="H51" s="132"/>
      <c r="I51" s="443"/>
      <c r="J51" s="814">
        <v>55</v>
      </c>
      <c r="K51" s="1006">
        <v>55</v>
      </c>
      <c r="L51" s="257"/>
      <c r="M51" s="1"/>
      <c r="N51" s="1"/>
      <c r="O51" s="81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86"/>
      <c r="B52" s="935" t="s">
        <v>251</v>
      </c>
      <c r="C52" s="51"/>
      <c r="D52" s="1107" t="s">
        <v>249</v>
      </c>
      <c r="E52" s="302"/>
      <c r="F52" s="135"/>
      <c r="G52" s="933" t="s">
        <v>250</v>
      </c>
      <c r="H52" s="132"/>
      <c r="I52" s="443"/>
      <c r="J52" s="814">
        <v>75</v>
      </c>
      <c r="K52" s="1006">
        <v>7.5</v>
      </c>
      <c r="L52" s="257"/>
      <c r="M52" s="1"/>
      <c r="N52" s="1"/>
      <c r="O52" s="81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86"/>
      <c r="B53" s="935" t="s">
        <v>252</v>
      </c>
      <c r="C53" s="51"/>
      <c r="D53" s="1107"/>
      <c r="E53" s="302"/>
      <c r="F53" s="135"/>
      <c r="G53" s="933" t="s">
        <v>239</v>
      </c>
      <c r="H53" s="132"/>
      <c r="I53" s="443"/>
      <c r="J53" s="814"/>
      <c r="K53" s="1006">
        <v>8.5</v>
      </c>
      <c r="L53" s="257"/>
      <c r="M53" s="1"/>
      <c r="N53" s="1"/>
      <c r="O53" s="81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34"/>
      <c r="B54" s="935" t="s">
        <v>253</v>
      </c>
      <c r="C54" s="51"/>
      <c r="D54" s="1107" t="s">
        <v>24</v>
      </c>
      <c r="E54" s="302"/>
      <c r="F54" s="135"/>
      <c r="G54" s="933" t="s">
        <v>239</v>
      </c>
      <c r="H54" s="237"/>
      <c r="I54" s="476"/>
      <c r="J54" s="820">
        <v>1200</v>
      </c>
      <c r="K54" s="1006">
        <f>J54/12</f>
        <v>100</v>
      </c>
      <c r="L54" s="257"/>
      <c r="M54" s="1"/>
      <c r="N54" s="1"/>
      <c r="O54" s="81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34"/>
      <c r="B55" s="935" t="s">
        <v>254</v>
      </c>
      <c r="C55" s="51"/>
      <c r="D55" s="1107"/>
      <c r="E55" s="302"/>
      <c r="F55" s="135"/>
      <c r="G55" s="933" t="s">
        <v>242</v>
      </c>
      <c r="H55" s="132"/>
      <c r="I55" s="443"/>
      <c r="J55" s="814"/>
      <c r="K55" s="1006">
        <v>64</v>
      </c>
      <c r="L55" s="257"/>
      <c r="M55" s="1"/>
      <c r="N55" s="1"/>
      <c r="O55" s="81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34"/>
      <c r="B56" s="935" t="s">
        <v>255</v>
      </c>
      <c r="C56" s="51"/>
      <c r="D56" s="1107" t="s">
        <v>24</v>
      </c>
      <c r="E56" s="302"/>
      <c r="F56" s="135"/>
      <c r="G56" s="933" t="s">
        <v>242</v>
      </c>
      <c r="H56" s="132"/>
      <c r="I56" s="443"/>
      <c r="J56" s="814">
        <v>1700</v>
      </c>
      <c r="K56" s="1006">
        <f>J56/12</f>
        <v>141.66666666666666</v>
      </c>
      <c r="L56" s="257"/>
      <c r="M56" s="1"/>
      <c r="N56" s="1"/>
      <c r="O56" s="81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34"/>
      <c r="B57" s="935" t="s">
        <v>256</v>
      </c>
      <c r="C57" s="51"/>
      <c r="D57" s="1107"/>
      <c r="E57" s="302"/>
      <c r="F57" s="155"/>
      <c r="G57" s="236" t="s">
        <v>250</v>
      </c>
      <c r="H57" s="237"/>
      <c r="I57" s="476"/>
      <c r="J57" s="734">
        <v>84</v>
      </c>
      <c r="K57" s="1006">
        <v>7</v>
      </c>
      <c r="L57" s="257"/>
      <c r="M57" s="1"/>
      <c r="N57" s="1"/>
      <c r="O57" s="81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34"/>
      <c r="B58" s="935"/>
      <c r="C58" s="51"/>
      <c r="D58" s="1164"/>
      <c r="E58" s="302"/>
      <c r="F58" s="135"/>
      <c r="G58" s="933"/>
      <c r="H58" s="132"/>
      <c r="I58" s="443"/>
      <c r="J58" s="713"/>
      <c r="K58" s="1006"/>
      <c r="L58" s="257"/>
      <c r="M58" s="1"/>
      <c r="N58" s="1"/>
      <c r="O58" s="81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34"/>
      <c r="B59" s="935"/>
      <c r="C59" s="51"/>
      <c r="D59" s="735"/>
      <c r="E59" s="302"/>
      <c r="F59" s="135"/>
      <c r="G59" s="236"/>
      <c r="H59" s="237"/>
      <c r="I59" s="476"/>
      <c r="J59" s="734"/>
      <c r="K59" s="1006"/>
      <c r="L59" s="257"/>
      <c r="M59" s="1"/>
      <c r="N59" s="1"/>
      <c r="O59" s="81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34"/>
      <c r="B60" s="821" t="s">
        <v>257</v>
      </c>
      <c r="C60" s="822"/>
      <c r="D60" s="1264"/>
      <c r="E60" s="302"/>
      <c r="F60" s="135"/>
      <c r="G60" s="948"/>
      <c r="H60" s="132"/>
      <c r="I60" s="712"/>
      <c r="J60" s="713"/>
      <c r="K60" s="1117"/>
      <c r="L60" s="257"/>
      <c r="M60" s="1"/>
      <c r="N60" s="1"/>
      <c r="O60" s="81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34"/>
      <c r="B61" s="935" t="s">
        <v>258</v>
      </c>
      <c r="C61" s="32" t="s">
        <v>259</v>
      </c>
      <c r="D61" s="1264"/>
      <c r="E61" s="302">
        <v>45</v>
      </c>
      <c r="F61" s="135"/>
      <c r="G61" s="948"/>
      <c r="H61" s="132"/>
      <c r="I61" s="712"/>
      <c r="J61" s="713"/>
      <c r="K61" s="1117">
        <v>36</v>
      </c>
      <c r="L61" s="257"/>
      <c r="M61" s="1"/>
      <c r="N61" s="1"/>
      <c r="O61" s="81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34"/>
      <c r="B62" s="935"/>
      <c r="C62" s="32" t="s">
        <v>260</v>
      </c>
      <c r="D62" s="1264"/>
      <c r="E62" s="302">
        <v>50</v>
      </c>
      <c r="F62" s="135"/>
      <c r="G62" s="948"/>
      <c r="H62" s="132"/>
      <c r="I62" s="712"/>
      <c r="J62" s="713"/>
      <c r="K62" s="1006">
        <v>38</v>
      </c>
      <c r="L62" s="360"/>
      <c r="M62" s="1"/>
      <c r="N62" s="1"/>
      <c r="O62" s="81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34"/>
      <c r="B63" s="935" t="s">
        <v>261</v>
      </c>
      <c r="C63" s="32" t="s">
        <v>259</v>
      </c>
      <c r="D63" s="1264"/>
      <c r="E63" s="302">
        <v>45</v>
      </c>
      <c r="F63" s="135"/>
      <c r="G63" s="948"/>
      <c r="H63" s="132"/>
      <c r="I63" s="712"/>
      <c r="J63" s="713"/>
      <c r="K63" s="1006">
        <v>38</v>
      </c>
      <c r="L63" s="360"/>
      <c r="M63" s="1"/>
      <c r="N63" s="1"/>
      <c r="O63" s="81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34"/>
      <c r="B64" s="935"/>
      <c r="C64" s="32" t="s">
        <v>260</v>
      </c>
      <c r="D64" s="1164"/>
      <c r="E64" s="302">
        <v>50</v>
      </c>
      <c r="F64" s="135"/>
      <c r="G64" s="933"/>
      <c r="H64" s="132"/>
      <c r="I64" s="443"/>
      <c r="J64" s="713"/>
      <c r="K64" s="1006">
        <v>42</v>
      </c>
      <c r="L64" s="360"/>
      <c r="M64" s="1"/>
      <c r="N64" s="1"/>
      <c r="O64" s="81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34"/>
      <c r="B65" s="935" t="s">
        <v>262</v>
      </c>
      <c r="C65" s="51"/>
      <c r="D65" s="1164"/>
      <c r="E65" s="302">
        <v>65</v>
      </c>
      <c r="F65" s="135"/>
      <c r="G65" s="933" t="s">
        <v>263</v>
      </c>
      <c r="H65" s="132"/>
      <c r="I65" s="443"/>
      <c r="J65" s="713"/>
      <c r="K65" s="1006">
        <v>54.16</v>
      </c>
      <c r="L65" s="257"/>
      <c r="M65" s="1"/>
      <c r="N65" s="1"/>
      <c r="O65" s="81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34"/>
      <c r="B66" s="935" t="s">
        <v>264</v>
      </c>
      <c r="C66" s="51"/>
      <c r="D66" s="1164"/>
      <c r="E66" s="302">
        <v>30</v>
      </c>
      <c r="F66" s="135"/>
      <c r="G66" s="933" t="s">
        <v>265</v>
      </c>
      <c r="H66" s="132"/>
      <c r="I66" s="443"/>
      <c r="J66" s="713"/>
      <c r="K66" s="1006">
        <v>24.17</v>
      </c>
      <c r="L66" s="257"/>
      <c r="M66" s="1"/>
      <c r="N66" s="1"/>
      <c r="O66" s="81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34"/>
      <c r="B67" s="935"/>
      <c r="C67" s="51"/>
      <c r="D67" s="1164"/>
      <c r="E67" s="302"/>
      <c r="F67" s="135"/>
      <c r="G67" s="933"/>
      <c r="H67" s="132"/>
      <c r="I67" s="443"/>
      <c r="J67" s="713"/>
      <c r="K67" s="1006"/>
      <c r="L67" s="257"/>
      <c r="M67" s="1"/>
      <c r="N67" s="1"/>
      <c r="O67" s="81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34"/>
      <c r="B68" s="935" t="s">
        <v>266</v>
      </c>
      <c r="C68" s="51"/>
      <c r="D68" s="1164"/>
      <c r="E68" s="302">
        <v>55</v>
      </c>
      <c r="F68" s="135"/>
      <c r="G68" s="933" t="s">
        <v>267</v>
      </c>
      <c r="H68" s="132"/>
      <c r="I68" s="443"/>
      <c r="J68" s="713"/>
      <c r="K68" s="1006">
        <v>45.38</v>
      </c>
      <c r="L68" s="257"/>
      <c r="M68" s="1"/>
      <c r="N68" s="1"/>
      <c r="O68" s="81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34"/>
      <c r="B69" s="935" t="s">
        <v>268</v>
      </c>
      <c r="C69" s="51" t="s">
        <v>269</v>
      </c>
      <c r="D69" s="1164"/>
      <c r="E69" s="302">
        <v>250</v>
      </c>
      <c r="F69" s="135"/>
      <c r="G69" s="933" t="s">
        <v>270</v>
      </c>
      <c r="H69" s="132"/>
      <c r="I69" s="443"/>
      <c r="J69" s="713"/>
      <c r="K69" s="1006">
        <v>205</v>
      </c>
      <c r="L69" s="257"/>
      <c r="M69" s="1"/>
      <c r="N69" s="1"/>
      <c r="O69" s="81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34"/>
      <c r="B70" s="935" t="s">
        <v>268</v>
      </c>
      <c r="C70" s="51" t="s">
        <v>271</v>
      </c>
      <c r="D70" s="1164"/>
      <c r="E70" s="480">
        <v>480</v>
      </c>
      <c r="F70" s="135"/>
      <c r="G70" s="933" t="s">
        <v>270</v>
      </c>
      <c r="H70" s="132"/>
      <c r="I70" s="443"/>
      <c r="J70" s="713"/>
      <c r="K70" s="1006">
        <v>398</v>
      </c>
      <c r="L70" s="257"/>
      <c r="M70" s="1"/>
      <c r="N70" s="1"/>
      <c r="O70" s="81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34"/>
      <c r="B71" s="935" t="s">
        <v>268</v>
      </c>
      <c r="C71" s="51" t="s">
        <v>269</v>
      </c>
      <c r="D71" s="1164"/>
      <c r="E71" s="302">
        <v>250</v>
      </c>
      <c r="F71" s="135"/>
      <c r="G71" s="933" t="s">
        <v>270</v>
      </c>
      <c r="H71" s="132"/>
      <c r="I71" s="443"/>
      <c r="J71" s="713"/>
      <c r="K71" s="1006">
        <v>205</v>
      </c>
      <c r="L71" s="257"/>
      <c r="M71" s="1"/>
      <c r="N71" s="1"/>
      <c r="O71" s="81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45"/>
      <c r="B72" s="935"/>
      <c r="C72" s="51"/>
      <c r="D72" s="1164"/>
      <c r="E72" s="480"/>
      <c r="F72" s="135"/>
      <c r="G72" s="933"/>
      <c r="H72" s="132"/>
      <c r="I72" s="443"/>
      <c r="J72" s="713"/>
      <c r="K72" s="1006"/>
      <c r="L72" s="257"/>
      <c r="M72" s="1"/>
      <c r="N72" s="1"/>
      <c r="O72" s="81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4"/>
      <c r="B73" s="1"/>
      <c r="C73" s="5"/>
      <c r="D73" s="1368"/>
      <c r="E73" s="94"/>
      <c r="F73" s="95"/>
      <c r="G73" s="6"/>
      <c r="H73" s="96"/>
      <c r="I73" s="97"/>
      <c r="J73" s="8"/>
      <c r="K73" s="14"/>
      <c r="L73" s="14"/>
      <c r="M73" s="11"/>
      <c r="N73" s="11"/>
      <c r="O73" s="11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4" t="s">
        <v>0</v>
      </c>
      <c r="B74" s="1368"/>
      <c r="C74" s="250"/>
      <c r="D74" s="314"/>
      <c r="E74" s="4"/>
      <c r="F74" s="5"/>
      <c r="G74" s="6"/>
      <c r="H74" s="1"/>
      <c r="I74" s="6"/>
      <c r="J74" s="729"/>
      <c r="K74" s="257"/>
      <c r="L74" s="257"/>
      <c r="M74" s="1"/>
      <c r="N74" s="1"/>
      <c r="O74" s="8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1376" t="s">
        <v>217</v>
      </c>
      <c r="B75" s="1387"/>
      <c r="C75" s="247"/>
      <c r="D75" s="314"/>
      <c r="E75" s="4"/>
      <c r="F75" s="5"/>
      <c r="G75" s="6"/>
      <c r="H75" s="1"/>
      <c r="I75" s="6"/>
      <c r="J75" s="729"/>
      <c r="K75" s="257"/>
      <c r="L75" s="257"/>
      <c r="M75" s="1"/>
      <c r="N75" s="1"/>
      <c r="O75" s="8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2"/>
      <c r="C76" s="250"/>
      <c r="D76" s="314"/>
      <c r="E76" s="4"/>
      <c r="F76" s="5"/>
      <c r="G76" s="6"/>
      <c r="H76" s="1"/>
      <c r="I76" s="6"/>
      <c r="J76" s="729"/>
      <c r="K76" s="257"/>
      <c r="L76" s="257"/>
      <c r="M76" s="1"/>
      <c r="N76" s="1"/>
      <c r="O76" s="8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75" t="s">
        <v>2</v>
      </c>
      <c r="B77" s="1388"/>
      <c r="C77" s="258" t="s">
        <v>3</v>
      </c>
      <c r="D77" s="918" t="s">
        <v>4</v>
      </c>
      <c r="E77" s="17" t="s">
        <v>5</v>
      </c>
      <c r="F77" s="919" t="s">
        <v>5</v>
      </c>
      <c r="G77" s="571" t="s">
        <v>6</v>
      </c>
      <c r="H77" s="16" t="s">
        <v>7</v>
      </c>
      <c r="I77" s="440" t="s">
        <v>8</v>
      </c>
      <c r="J77" s="730" t="s">
        <v>9</v>
      </c>
      <c r="K77" s="920" t="s">
        <v>9</v>
      </c>
      <c r="L77" s="262"/>
      <c r="M77" s="1"/>
      <c r="N77" s="1"/>
      <c r="O77" s="8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921"/>
      <c r="B78" s="922"/>
      <c r="C78" s="923"/>
      <c r="D78" s="924" t="s">
        <v>10</v>
      </c>
      <c r="E78" s="24" t="s">
        <v>11</v>
      </c>
      <c r="F78" s="925" t="s">
        <v>12</v>
      </c>
      <c r="G78" s="926"/>
      <c r="H78" s="927" t="s">
        <v>13</v>
      </c>
      <c r="I78" s="999" t="s">
        <v>14</v>
      </c>
      <c r="J78" s="929" t="s">
        <v>15</v>
      </c>
      <c r="K78" s="930" t="s">
        <v>16</v>
      </c>
      <c r="L78" s="262"/>
      <c r="M78" s="1"/>
      <c r="N78" s="1"/>
      <c r="O78" s="8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265"/>
      <c r="B79" s="1266" t="s">
        <v>272</v>
      </c>
      <c r="C79" s="823" t="s">
        <v>273</v>
      </c>
      <c r="D79" s="824"/>
      <c r="E79" s="731"/>
      <c r="F79" s="932"/>
      <c r="G79" s="933"/>
      <c r="H79" s="132"/>
      <c r="I79" s="443"/>
      <c r="J79" s="713"/>
      <c r="K79" s="995"/>
      <c r="L79" s="257"/>
      <c r="M79" s="1"/>
      <c r="N79" s="1"/>
      <c r="O79" s="8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86"/>
      <c r="B80" s="935" t="s">
        <v>274</v>
      </c>
      <c r="C80" s="51" t="s">
        <v>275</v>
      </c>
      <c r="D80" s="1107" t="s">
        <v>24</v>
      </c>
      <c r="E80" s="302">
        <v>45</v>
      </c>
      <c r="F80" s="28"/>
      <c r="G80" s="933" t="s">
        <v>276</v>
      </c>
      <c r="H80" s="132">
        <v>312</v>
      </c>
      <c r="I80" s="443"/>
      <c r="J80" s="814">
        <v>312</v>
      </c>
      <c r="K80" s="1006">
        <f t="shared" ref="K80:K82" si="3">J80/12</f>
        <v>26</v>
      </c>
      <c r="L80" s="257"/>
      <c r="M80" s="1">
        <v>9065</v>
      </c>
      <c r="N80" s="1">
        <v>0.02</v>
      </c>
      <c r="O80" s="812">
        <f>(M80*N80)+M80</f>
        <v>9246.2999999999993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86"/>
      <c r="B81" s="935" t="s">
        <v>274</v>
      </c>
      <c r="C81" s="51" t="s">
        <v>277</v>
      </c>
      <c r="D81" s="1107" t="s">
        <v>24</v>
      </c>
      <c r="E81" s="302">
        <v>40</v>
      </c>
      <c r="F81" s="28"/>
      <c r="G81" s="933" t="s">
        <v>276</v>
      </c>
      <c r="H81" s="132">
        <v>300</v>
      </c>
      <c r="I81" s="443"/>
      <c r="J81" s="814">
        <v>300</v>
      </c>
      <c r="K81" s="1006">
        <f t="shared" si="3"/>
        <v>25</v>
      </c>
      <c r="L81" s="257"/>
      <c r="M81" s="1"/>
      <c r="N81" s="1"/>
      <c r="O81" s="8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986"/>
      <c r="B82" s="935" t="s">
        <v>278</v>
      </c>
      <c r="C82" s="51" t="s">
        <v>275</v>
      </c>
      <c r="D82" s="1107" t="s">
        <v>24</v>
      </c>
      <c r="E82" s="302">
        <v>70</v>
      </c>
      <c r="F82" s="28"/>
      <c r="G82" s="933" t="s">
        <v>279</v>
      </c>
      <c r="H82" s="132"/>
      <c r="I82" s="443"/>
      <c r="J82" s="814">
        <v>648</v>
      </c>
      <c r="K82" s="1006">
        <f t="shared" si="3"/>
        <v>54</v>
      </c>
      <c r="L82" s="257"/>
      <c r="M82" s="1">
        <v>7840</v>
      </c>
      <c r="N82" s="1">
        <v>0.02</v>
      </c>
      <c r="O82" s="812">
        <f>(M82*N82)+M82</f>
        <v>7996.8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86"/>
      <c r="B83" s="935" t="s">
        <v>278</v>
      </c>
      <c r="C83" s="51" t="s">
        <v>277</v>
      </c>
      <c r="D83" s="1107" t="s">
        <v>24</v>
      </c>
      <c r="E83" s="302">
        <v>60</v>
      </c>
      <c r="F83" s="28"/>
      <c r="G83" s="933" t="s">
        <v>280</v>
      </c>
      <c r="H83" s="132"/>
      <c r="I83" s="443"/>
      <c r="J83" s="814">
        <v>600</v>
      </c>
      <c r="K83" s="1006">
        <v>50</v>
      </c>
      <c r="L83" s="257"/>
      <c r="M83" s="1"/>
      <c r="N83" s="1"/>
      <c r="O83" s="81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86"/>
      <c r="B84" s="935" t="s">
        <v>281</v>
      </c>
      <c r="C84" s="51" t="s">
        <v>275</v>
      </c>
      <c r="D84" s="1107" t="s">
        <v>24</v>
      </c>
      <c r="E84" s="302">
        <v>35</v>
      </c>
      <c r="F84" s="28"/>
      <c r="G84" s="933" t="s">
        <v>276</v>
      </c>
      <c r="H84" s="132"/>
      <c r="I84" s="443"/>
      <c r="J84" s="814">
        <v>258</v>
      </c>
      <c r="K84" s="1006">
        <v>21.5</v>
      </c>
      <c r="L84" s="257"/>
      <c r="M84" s="1"/>
      <c r="N84" s="1"/>
      <c r="O84" s="81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86"/>
      <c r="B85" s="935" t="s">
        <v>281</v>
      </c>
      <c r="C85" s="51" t="s">
        <v>277</v>
      </c>
      <c r="D85" s="1107" t="s">
        <v>24</v>
      </c>
      <c r="E85" s="302">
        <v>30</v>
      </c>
      <c r="F85" s="135"/>
      <c r="G85" s="933" t="s">
        <v>276</v>
      </c>
      <c r="H85" s="132"/>
      <c r="I85" s="443"/>
      <c r="J85" s="713">
        <v>240</v>
      </c>
      <c r="K85" s="1006">
        <f t="shared" ref="K85:K89" si="4">J85/12</f>
        <v>20</v>
      </c>
      <c r="L85" s="257"/>
      <c r="M85" s="1"/>
      <c r="N85" s="1"/>
      <c r="O85" s="81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86"/>
      <c r="B86" s="935" t="s">
        <v>281</v>
      </c>
      <c r="C86" s="51" t="s">
        <v>282</v>
      </c>
      <c r="D86" s="1107" t="s">
        <v>24</v>
      </c>
      <c r="E86" s="302">
        <v>30</v>
      </c>
      <c r="F86" s="135"/>
      <c r="G86" s="933" t="s">
        <v>276</v>
      </c>
      <c r="H86" s="132"/>
      <c r="I86" s="443"/>
      <c r="J86" s="713">
        <v>240</v>
      </c>
      <c r="K86" s="1006">
        <f t="shared" si="4"/>
        <v>20</v>
      </c>
      <c r="L86" s="257"/>
      <c r="M86" s="1"/>
      <c r="N86" s="1"/>
      <c r="O86" s="81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86"/>
      <c r="B87" s="935" t="s">
        <v>283</v>
      </c>
      <c r="C87" s="51"/>
      <c r="D87" s="1107" t="s">
        <v>24</v>
      </c>
      <c r="E87" s="302">
        <v>28</v>
      </c>
      <c r="F87" s="28"/>
      <c r="G87" s="933" t="s">
        <v>276</v>
      </c>
      <c r="H87" s="132"/>
      <c r="I87" s="443"/>
      <c r="J87" s="814">
        <v>280</v>
      </c>
      <c r="K87" s="1006">
        <f t="shared" si="4"/>
        <v>23.333333333333332</v>
      </c>
      <c r="L87" s="257"/>
      <c r="M87" s="1"/>
      <c r="N87" s="1"/>
      <c r="O87" s="81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86"/>
      <c r="B88" s="935" t="s">
        <v>284</v>
      </c>
      <c r="C88" s="51"/>
      <c r="D88" s="1107" t="s">
        <v>24</v>
      </c>
      <c r="E88" s="302">
        <v>28</v>
      </c>
      <c r="F88" s="28"/>
      <c r="G88" s="933" t="s">
        <v>285</v>
      </c>
      <c r="H88" s="132"/>
      <c r="I88" s="443"/>
      <c r="J88" s="814">
        <v>240</v>
      </c>
      <c r="K88" s="1006">
        <f t="shared" si="4"/>
        <v>20</v>
      </c>
      <c r="L88" s="257"/>
      <c r="M88" s="1"/>
      <c r="N88" s="1"/>
      <c r="O88" s="81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986"/>
      <c r="B89" s="935" t="s">
        <v>286</v>
      </c>
      <c r="C89" s="51"/>
      <c r="D89" s="1107" t="s">
        <v>24</v>
      </c>
      <c r="E89" s="302">
        <v>20</v>
      </c>
      <c r="F89" s="28"/>
      <c r="G89" s="933" t="s">
        <v>285</v>
      </c>
      <c r="H89" s="132"/>
      <c r="I89" s="443"/>
      <c r="J89" s="814">
        <v>180</v>
      </c>
      <c r="K89" s="1006">
        <f t="shared" si="4"/>
        <v>15</v>
      </c>
      <c r="L89" s="257"/>
      <c r="M89" s="1"/>
      <c r="N89" s="1"/>
      <c r="O89" s="81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34"/>
      <c r="B90" s="935" t="s">
        <v>287</v>
      </c>
      <c r="C90" s="51"/>
      <c r="D90" s="1107" t="s">
        <v>24</v>
      </c>
      <c r="E90" s="302">
        <v>35</v>
      </c>
      <c r="F90" s="28"/>
      <c r="G90" s="933" t="s">
        <v>288</v>
      </c>
      <c r="H90" s="132"/>
      <c r="I90" s="443"/>
      <c r="J90" s="814">
        <v>222</v>
      </c>
      <c r="K90" s="1006">
        <v>18.5</v>
      </c>
      <c r="L90" s="257"/>
      <c r="M90" s="1"/>
      <c r="N90" s="1"/>
      <c r="O90" s="81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34"/>
      <c r="B91" s="935" t="s">
        <v>289</v>
      </c>
      <c r="C91" s="51"/>
      <c r="D91" s="1107" t="s">
        <v>19</v>
      </c>
      <c r="E91" s="302">
        <v>35</v>
      </c>
      <c r="F91" s="28"/>
      <c r="G91" s="933" t="s">
        <v>288</v>
      </c>
      <c r="H91" s="132"/>
      <c r="I91" s="443"/>
      <c r="J91" s="814">
        <v>600</v>
      </c>
      <c r="K91" s="1006">
        <v>25</v>
      </c>
      <c r="L91" s="257"/>
      <c r="M91" s="1"/>
      <c r="N91" s="1"/>
      <c r="O91" s="81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34"/>
      <c r="B92" s="935" t="s">
        <v>290</v>
      </c>
      <c r="C92" s="51"/>
      <c r="D92" s="1107" t="s">
        <v>19</v>
      </c>
      <c r="E92" s="302"/>
      <c r="F92" s="28"/>
      <c r="G92" s="933"/>
      <c r="H92" s="132"/>
      <c r="I92" s="443"/>
      <c r="J92" s="814"/>
      <c r="K92" s="1006"/>
      <c r="L92" s="257"/>
      <c r="M92" s="1"/>
      <c r="N92" s="1"/>
      <c r="O92" s="81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34"/>
      <c r="B93" s="935" t="s">
        <v>291</v>
      </c>
      <c r="C93" s="51"/>
      <c r="D93" s="1107" t="s">
        <v>24</v>
      </c>
      <c r="E93" s="302">
        <v>75</v>
      </c>
      <c r="F93" s="28"/>
      <c r="G93" s="933" t="s">
        <v>276</v>
      </c>
      <c r="H93" s="132"/>
      <c r="I93" s="443"/>
      <c r="J93" s="814">
        <v>678</v>
      </c>
      <c r="K93" s="1006">
        <f>J93/12</f>
        <v>56.5</v>
      </c>
      <c r="L93" s="257"/>
      <c r="M93" s="1"/>
      <c r="N93" s="1"/>
      <c r="O93" s="81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34"/>
      <c r="B94" s="935" t="s">
        <v>292</v>
      </c>
      <c r="C94" s="51"/>
      <c r="D94" s="1107" t="s">
        <v>24</v>
      </c>
      <c r="E94" s="302"/>
      <c r="F94" s="28"/>
      <c r="G94" s="933" t="s">
        <v>280</v>
      </c>
      <c r="H94" s="132"/>
      <c r="I94" s="443"/>
      <c r="J94" s="814">
        <v>257</v>
      </c>
      <c r="K94" s="1006">
        <v>21.5</v>
      </c>
      <c r="L94" s="257"/>
      <c r="M94" s="1"/>
      <c r="N94" s="1"/>
      <c r="O94" s="81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34"/>
      <c r="B95" s="935" t="s">
        <v>293</v>
      </c>
      <c r="C95" s="51"/>
      <c r="D95" s="1107" t="s">
        <v>24</v>
      </c>
      <c r="E95" s="302"/>
      <c r="F95" s="28"/>
      <c r="G95" s="933" t="s">
        <v>280</v>
      </c>
      <c r="H95" s="132"/>
      <c r="I95" s="443"/>
      <c r="J95" s="814">
        <v>280</v>
      </c>
      <c r="K95" s="1006">
        <v>23.33</v>
      </c>
      <c r="L95" s="257"/>
      <c r="M95" s="1"/>
      <c r="N95" s="1"/>
      <c r="O95" s="81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34"/>
      <c r="B96" s="935" t="s">
        <v>294</v>
      </c>
      <c r="C96" s="51"/>
      <c r="D96" s="1107"/>
      <c r="E96" s="302">
        <v>15</v>
      </c>
      <c r="F96" s="28"/>
      <c r="G96" s="933" t="s">
        <v>295</v>
      </c>
      <c r="H96" s="132"/>
      <c r="I96" s="443"/>
      <c r="J96" s="814">
        <v>108</v>
      </c>
      <c r="K96" s="1006">
        <v>9</v>
      </c>
      <c r="L96" s="257"/>
      <c r="M96" s="1"/>
      <c r="N96" s="1"/>
      <c r="O96" s="81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34"/>
      <c r="B97" s="935" t="s">
        <v>296</v>
      </c>
      <c r="C97" s="51"/>
      <c r="D97" s="1107"/>
      <c r="E97" s="302">
        <v>10</v>
      </c>
      <c r="F97" s="28"/>
      <c r="G97" s="933" t="s">
        <v>295</v>
      </c>
      <c r="H97" s="132"/>
      <c r="I97" s="443"/>
      <c r="J97" s="814">
        <v>72</v>
      </c>
      <c r="K97" s="1006">
        <v>6</v>
      </c>
      <c r="L97" s="257"/>
      <c r="M97" s="1"/>
      <c r="N97" s="1"/>
      <c r="O97" s="81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34"/>
      <c r="B98" s="935" t="s">
        <v>297</v>
      </c>
      <c r="C98" s="51"/>
      <c r="D98" s="1107"/>
      <c r="E98" s="302"/>
      <c r="F98" s="28"/>
      <c r="G98" s="933"/>
      <c r="H98" s="132"/>
      <c r="I98" s="443"/>
      <c r="J98" s="814"/>
      <c r="K98" s="1006"/>
      <c r="L98" s="360"/>
      <c r="M98" s="1"/>
      <c r="N98" s="1"/>
      <c r="O98" s="81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34"/>
      <c r="B99" s="935"/>
      <c r="C99" s="51"/>
      <c r="D99" s="1107"/>
      <c r="E99" s="302"/>
      <c r="F99" s="28"/>
      <c r="G99" s="933"/>
      <c r="H99" s="132"/>
      <c r="I99" s="443"/>
      <c r="J99" s="814"/>
      <c r="K99" s="1006"/>
      <c r="L99" s="360"/>
      <c r="M99" s="1"/>
      <c r="N99" s="1"/>
      <c r="O99" s="81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34"/>
      <c r="B100" s="935"/>
      <c r="C100" s="51"/>
      <c r="D100" s="1107"/>
      <c r="E100" s="302"/>
      <c r="F100" s="28"/>
      <c r="G100" s="933"/>
      <c r="H100" s="132"/>
      <c r="I100" s="443"/>
      <c r="J100" s="814"/>
      <c r="K100" s="1006"/>
      <c r="L100" s="360"/>
      <c r="M100" s="1"/>
      <c r="N100" s="1"/>
      <c r="O100" s="81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934"/>
      <c r="B101" s="935"/>
      <c r="C101" s="51"/>
      <c r="D101" s="1107"/>
      <c r="E101" s="302"/>
      <c r="F101" s="28"/>
      <c r="G101" s="933"/>
      <c r="H101" s="132"/>
      <c r="I101" s="443"/>
      <c r="J101" s="814"/>
      <c r="K101" s="1006"/>
      <c r="L101" s="257"/>
      <c r="M101" s="1"/>
      <c r="N101" s="1"/>
      <c r="O101" s="81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34"/>
      <c r="B102" s="935"/>
      <c r="C102" s="51"/>
      <c r="D102" s="1107"/>
      <c r="E102" s="302"/>
      <c r="F102" s="28"/>
      <c r="G102" s="933"/>
      <c r="H102" s="132"/>
      <c r="I102" s="443"/>
      <c r="J102" s="814"/>
      <c r="K102" s="1006"/>
      <c r="L102" s="257"/>
      <c r="M102" s="1"/>
      <c r="N102" s="1"/>
      <c r="O102" s="81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34"/>
      <c r="B103" s="45"/>
      <c r="C103" s="493"/>
      <c r="D103" s="825"/>
      <c r="E103" s="146"/>
      <c r="F103" s="428"/>
      <c r="G103" s="826"/>
      <c r="H103" s="425"/>
      <c r="I103" s="722"/>
      <c r="J103" s="718"/>
      <c r="K103" s="342"/>
      <c r="L103" s="257"/>
      <c r="M103" s="1"/>
      <c r="N103" s="1"/>
      <c r="O103" s="81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934"/>
      <c r="B104" s="45"/>
      <c r="C104" s="493"/>
      <c r="D104" s="825"/>
      <c r="E104" s="146"/>
      <c r="F104" s="428"/>
      <c r="G104" s="826"/>
      <c r="H104" s="425"/>
      <c r="I104" s="722"/>
      <c r="J104" s="718"/>
      <c r="K104" s="342"/>
      <c r="L104" s="257"/>
      <c r="M104" s="1"/>
      <c r="N104" s="1"/>
      <c r="O104" s="81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934"/>
      <c r="B105" s="45"/>
      <c r="C105" s="493"/>
      <c r="D105" s="825"/>
      <c r="E105" s="146"/>
      <c r="F105" s="428"/>
      <c r="G105" s="826"/>
      <c r="H105" s="425"/>
      <c r="I105" s="722"/>
      <c r="J105" s="718"/>
      <c r="K105" s="342"/>
      <c r="L105" s="257"/>
      <c r="M105" s="1"/>
      <c r="N105" s="1"/>
      <c r="O105" s="81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934"/>
      <c r="B106" s="45"/>
      <c r="C106" s="493"/>
      <c r="D106" s="825"/>
      <c r="E106" s="146"/>
      <c r="F106" s="428"/>
      <c r="G106" s="826"/>
      <c r="H106" s="425"/>
      <c r="I106" s="722"/>
      <c r="J106" s="718"/>
      <c r="K106" s="44"/>
      <c r="L106" s="257"/>
      <c r="M106" s="1"/>
      <c r="N106" s="1"/>
      <c r="O106" s="81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>
      <c r="A107" s="934"/>
      <c r="B107" s="45"/>
      <c r="C107" s="493"/>
      <c r="D107" s="825"/>
      <c r="E107" s="146"/>
      <c r="F107" s="428"/>
      <c r="G107" s="826"/>
      <c r="H107" s="425"/>
      <c r="I107" s="722"/>
      <c r="J107" s="718"/>
      <c r="K107" s="44"/>
      <c r="L107" s="257"/>
      <c r="M107" s="1"/>
      <c r="N107" s="1"/>
      <c r="O107" s="81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945"/>
      <c r="B108" s="45"/>
      <c r="C108" s="493"/>
      <c r="D108" s="148"/>
      <c r="E108" s="146"/>
      <c r="F108" s="428"/>
      <c r="G108" s="429"/>
      <c r="H108" s="425"/>
      <c r="I108" s="496"/>
      <c r="J108" s="718"/>
      <c r="K108" s="44"/>
      <c r="L108" s="257"/>
      <c r="M108" s="1"/>
      <c r="N108" s="1"/>
      <c r="O108" s="81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4"/>
      <c r="B109" s="1368"/>
      <c r="C109" s="3"/>
      <c r="D109" s="2"/>
      <c r="E109" s="4"/>
      <c r="F109" s="5"/>
      <c r="G109" s="6"/>
      <c r="H109" s="1"/>
      <c r="I109" s="13"/>
      <c r="J109" s="8"/>
      <c r="K109" s="14"/>
      <c r="L109" s="14"/>
      <c r="M109" s="11"/>
      <c r="N109" s="11"/>
      <c r="O109" s="11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4" t="s">
        <v>0</v>
      </c>
      <c r="B110" s="1368"/>
      <c r="C110" s="3"/>
      <c r="D110" s="2"/>
      <c r="E110" s="4"/>
      <c r="F110" s="5"/>
      <c r="G110" s="6"/>
      <c r="H110" s="1"/>
      <c r="I110" s="13"/>
      <c r="J110" s="8"/>
      <c r="K110" s="14"/>
      <c r="L110" s="14"/>
      <c r="M110" s="11"/>
      <c r="N110" s="11"/>
      <c r="O110" s="11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5.25" customHeight="1">
      <c r="A111" s="1376" t="s">
        <v>117</v>
      </c>
      <c r="B111" s="1387"/>
      <c r="C111" s="4"/>
      <c r="D111" s="2"/>
      <c r="E111" s="4"/>
      <c r="F111" s="5"/>
      <c r="G111" s="6"/>
      <c r="H111" s="1"/>
      <c r="I111" s="13"/>
      <c r="J111" s="8"/>
      <c r="K111" s="14"/>
      <c r="L111" s="14"/>
      <c r="M111" s="11"/>
      <c r="N111" s="11"/>
      <c r="O111" s="11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5.25" customHeight="1">
      <c r="A112" s="1"/>
      <c r="B112" s="2"/>
      <c r="C112" s="3"/>
      <c r="D112" s="2"/>
      <c r="E112" s="4"/>
      <c r="F112" s="5"/>
      <c r="G112" s="6"/>
      <c r="H112" s="1"/>
      <c r="I112" s="7"/>
      <c r="J112" s="8"/>
      <c r="K112" s="9"/>
      <c r="L112" s="9"/>
      <c r="M112" s="11"/>
      <c r="N112" s="11"/>
      <c r="O112" s="11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1375" t="s">
        <v>2</v>
      </c>
      <c r="B113" s="1388"/>
      <c r="C113" s="16" t="s">
        <v>3</v>
      </c>
      <c r="D113" s="993" t="s">
        <v>4</v>
      </c>
      <c r="E113" s="17" t="s">
        <v>5</v>
      </c>
      <c r="F113" s="919" t="s">
        <v>5</v>
      </c>
      <c r="G113" s="18" t="s">
        <v>6</v>
      </c>
      <c r="H113" s="19" t="s">
        <v>7</v>
      </c>
      <c r="I113" s="20" t="s">
        <v>8</v>
      </c>
      <c r="J113" s="21" t="s">
        <v>9</v>
      </c>
      <c r="K113" s="1267" t="s">
        <v>9</v>
      </c>
      <c r="L113" s="14"/>
      <c r="M113" s="23"/>
      <c r="N113" s="11"/>
      <c r="O113" s="11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921"/>
      <c r="B114" s="922"/>
      <c r="C114" s="927"/>
      <c r="D114" s="997" t="s">
        <v>10</v>
      </c>
      <c r="E114" s="24" t="s">
        <v>11</v>
      </c>
      <c r="F114" s="925" t="s">
        <v>12</v>
      </c>
      <c r="G114" s="964"/>
      <c r="H114" s="965" t="s">
        <v>13</v>
      </c>
      <c r="I114" s="928" t="s">
        <v>14</v>
      </c>
      <c r="J114" s="1087" t="s">
        <v>15</v>
      </c>
      <c r="K114" s="1268" t="s">
        <v>16</v>
      </c>
      <c r="L114" s="14"/>
      <c r="M114" s="23"/>
      <c r="N114" s="11"/>
      <c r="O114" s="11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2.75" customHeight="1">
      <c r="A115" s="339"/>
      <c r="B115" s="827" t="s">
        <v>298</v>
      </c>
      <c r="C115" s="828"/>
      <c r="D115" s="1107"/>
      <c r="E115" s="302"/>
      <c r="F115" s="135"/>
      <c r="G115" s="933"/>
      <c r="H115" s="132"/>
      <c r="I115" s="443"/>
      <c r="J115" s="814"/>
      <c r="K115" s="1006"/>
      <c r="L115" s="262"/>
      <c r="M115" s="11">
        <v>3552</v>
      </c>
      <c r="N115" s="11">
        <f t="shared" ref="N115:N140" si="5">M115-(M115*0.03)</f>
        <v>3445.44</v>
      </c>
      <c r="O115" s="11">
        <v>7.0000000000000007E-2</v>
      </c>
      <c r="P115" s="8">
        <f t="shared" ref="P115:P140" si="6">(N115*O115)+N115</f>
        <v>3686.6208000000001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339"/>
      <c r="B116" s="935" t="s">
        <v>299</v>
      </c>
      <c r="C116" s="32" t="s">
        <v>300</v>
      </c>
      <c r="D116" s="1019" t="s">
        <v>301</v>
      </c>
      <c r="E116" s="302">
        <v>55</v>
      </c>
      <c r="F116" s="155"/>
      <c r="G116" s="829" t="s">
        <v>302</v>
      </c>
      <c r="H116" s="237">
        <v>47</v>
      </c>
      <c r="I116" s="712" t="s">
        <v>303</v>
      </c>
      <c r="J116" s="734">
        <v>535.79999999999995</v>
      </c>
      <c r="K116" s="1006">
        <v>44.65</v>
      </c>
      <c r="L116" s="262"/>
      <c r="M116" s="11"/>
      <c r="N116" s="11">
        <f t="shared" si="5"/>
        <v>0</v>
      </c>
      <c r="O116" s="11">
        <v>7.0000000000000007E-2</v>
      </c>
      <c r="P116" s="8">
        <f t="shared" si="6"/>
        <v>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339"/>
      <c r="B117" s="935" t="s">
        <v>299</v>
      </c>
      <c r="C117" s="32" t="s">
        <v>259</v>
      </c>
      <c r="D117" s="1019" t="s">
        <v>301</v>
      </c>
      <c r="E117" s="302">
        <v>40</v>
      </c>
      <c r="F117" s="135"/>
      <c r="G117" s="829" t="s">
        <v>302</v>
      </c>
      <c r="H117" s="132">
        <v>44</v>
      </c>
      <c r="I117" s="712" t="s">
        <v>303</v>
      </c>
      <c r="J117" s="713">
        <v>501.6</v>
      </c>
      <c r="K117" s="1006">
        <v>41.8</v>
      </c>
      <c r="L117" s="14"/>
      <c r="M117" s="11">
        <v>9498.06</v>
      </c>
      <c r="N117" s="11">
        <f t="shared" si="5"/>
        <v>9213.118199999999</v>
      </c>
      <c r="O117" s="11">
        <v>7.0000000000000007E-2</v>
      </c>
      <c r="P117" s="8">
        <f t="shared" si="6"/>
        <v>9858.0364739999986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339"/>
      <c r="B118" s="935" t="s">
        <v>304</v>
      </c>
      <c r="C118" s="32" t="s">
        <v>260</v>
      </c>
      <c r="D118" s="1019" t="s">
        <v>305</v>
      </c>
      <c r="E118" s="302">
        <v>55</v>
      </c>
      <c r="F118" s="135"/>
      <c r="G118" s="829" t="s">
        <v>306</v>
      </c>
      <c r="H118" s="132">
        <v>40</v>
      </c>
      <c r="I118" s="830" t="s">
        <v>307</v>
      </c>
      <c r="J118" s="734">
        <v>432</v>
      </c>
      <c r="K118" s="1006">
        <v>36</v>
      </c>
      <c r="L118" s="14"/>
      <c r="M118" s="11">
        <v>15305.4</v>
      </c>
      <c r="N118" s="11">
        <f t="shared" si="5"/>
        <v>14846.237999999999</v>
      </c>
      <c r="O118" s="11">
        <v>7.0000000000000007E-2</v>
      </c>
      <c r="P118" s="8">
        <f t="shared" si="6"/>
        <v>15885.47466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339"/>
      <c r="B119" s="935" t="s">
        <v>304</v>
      </c>
      <c r="C119" s="32" t="s">
        <v>259</v>
      </c>
      <c r="D119" s="1019" t="s">
        <v>305</v>
      </c>
      <c r="E119" s="302">
        <v>40</v>
      </c>
      <c r="F119" s="135"/>
      <c r="G119" s="829" t="s">
        <v>306</v>
      </c>
      <c r="H119" s="237">
        <v>37</v>
      </c>
      <c r="I119" s="830" t="s">
        <v>307</v>
      </c>
      <c r="J119" s="713">
        <v>400</v>
      </c>
      <c r="K119" s="1006">
        <v>33.299999999999997</v>
      </c>
      <c r="L119" s="14"/>
      <c r="M119" s="11"/>
      <c r="N119" s="11">
        <f t="shared" si="5"/>
        <v>0</v>
      </c>
      <c r="O119" s="11">
        <v>7.0000000000000007E-2</v>
      </c>
      <c r="P119" s="8">
        <f t="shared" si="6"/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339"/>
      <c r="B120" s="935" t="s">
        <v>308</v>
      </c>
      <c r="C120" s="32" t="s">
        <v>300</v>
      </c>
      <c r="D120" s="1264" t="s">
        <v>309</v>
      </c>
      <c r="E120" s="302">
        <v>35</v>
      </c>
      <c r="F120" s="135"/>
      <c r="G120" s="948" t="s">
        <v>310</v>
      </c>
      <c r="H120" s="132">
        <v>28</v>
      </c>
      <c r="I120" s="712" t="s">
        <v>303</v>
      </c>
      <c r="J120" s="713">
        <v>319.2</v>
      </c>
      <c r="K120" s="1117">
        <v>26.6</v>
      </c>
      <c r="L120" s="14"/>
      <c r="M120" s="11"/>
      <c r="N120" s="11">
        <f t="shared" si="5"/>
        <v>0</v>
      </c>
      <c r="O120" s="11">
        <v>7.0000000000000007E-2</v>
      </c>
      <c r="P120" s="8">
        <f t="shared" si="6"/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339"/>
      <c r="B121" s="935" t="s">
        <v>308</v>
      </c>
      <c r="C121" s="32" t="s">
        <v>259</v>
      </c>
      <c r="D121" s="1264" t="s">
        <v>309</v>
      </c>
      <c r="E121" s="302">
        <v>30</v>
      </c>
      <c r="F121" s="135"/>
      <c r="G121" s="826" t="s">
        <v>310</v>
      </c>
      <c r="H121" s="425"/>
      <c r="I121" s="722"/>
      <c r="J121" s="718"/>
      <c r="K121" s="342">
        <v>23.75</v>
      </c>
      <c r="L121" s="14"/>
      <c r="M121" s="11"/>
      <c r="N121" s="11">
        <f t="shared" si="5"/>
        <v>0</v>
      </c>
      <c r="O121" s="11">
        <v>7.0000000000000007E-2</v>
      </c>
      <c r="P121" s="8">
        <f t="shared" si="6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339"/>
      <c r="B122" s="935" t="s">
        <v>311</v>
      </c>
      <c r="C122" s="32" t="s">
        <v>260</v>
      </c>
      <c r="D122" s="1019" t="s">
        <v>301</v>
      </c>
      <c r="E122" s="302">
        <v>35</v>
      </c>
      <c r="F122" s="135"/>
      <c r="G122" s="948" t="s">
        <v>302</v>
      </c>
      <c r="H122" s="132">
        <v>26</v>
      </c>
      <c r="I122" s="712" t="s">
        <v>303</v>
      </c>
      <c r="J122" s="713">
        <v>296.39999999999998</v>
      </c>
      <c r="K122" s="1117">
        <v>24.7</v>
      </c>
      <c r="L122" s="831"/>
      <c r="M122" s="11">
        <v>14244.12</v>
      </c>
      <c r="N122" s="11">
        <f t="shared" si="5"/>
        <v>13816.796400000001</v>
      </c>
      <c r="O122" s="11">
        <v>7.0000000000000007E-2</v>
      </c>
      <c r="P122" s="8">
        <f t="shared" si="6"/>
        <v>14783.972148000001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339"/>
      <c r="B123" s="935" t="s">
        <v>311</v>
      </c>
      <c r="C123" s="32" t="s">
        <v>259</v>
      </c>
      <c r="D123" s="1019" t="s">
        <v>301</v>
      </c>
      <c r="E123" s="302">
        <v>30</v>
      </c>
      <c r="F123" s="135"/>
      <c r="G123" s="948" t="s">
        <v>302</v>
      </c>
      <c r="H123" s="132">
        <v>25</v>
      </c>
      <c r="I123" s="712" t="s">
        <v>303</v>
      </c>
      <c r="J123" s="713">
        <v>285</v>
      </c>
      <c r="K123" s="1117">
        <v>23.75</v>
      </c>
      <c r="L123" s="14"/>
      <c r="M123" s="11">
        <v>3240</v>
      </c>
      <c r="N123" s="11">
        <f t="shared" si="5"/>
        <v>3142.8</v>
      </c>
      <c r="O123" s="11">
        <v>7.0000000000000007E-2</v>
      </c>
      <c r="P123" s="8">
        <f t="shared" si="6"/>
        <v>3362.7960000000003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339"/>
      <c r="B124" s="45" t="s">
        <v>312</v>
      </c>
      <c r="C124" s="493"/>
      <c r="D124" s="1264"/>
      <c r="E124" s="302">
        <v>30</v>
      </c>
      <c r="F124" s="135"/>
      <c r="G124" s="948" t="s">
        <v>310</v>
      </c>
      <c r="H124" s="132"/>
      <c r="I124" s="712"/>
      <c r="J124" s="713"/>
      <c r="K124" s="1117">
        <v>22</v>
      </c>
      <c r="L124" s="14"/>
      <c r="M124" s="11">
        <v>14700</v>
      </c>
      <c r="N124" s="11">
        <f t="shared" si="5"/>
        <v>14259</v>
      </c>
      <c r="O124" s="11">
        <v>7.0000000000000007E-2</v>
      </c>
      <c r="P124" s="8">
        <f t="shared" si="6"/>
        <v>15257.130000000001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339"/>
      <c r="B125" s="935" t="s">
        <v>313</v>
      </c>
      <c r="C125" s="32"/>
      <c r="D125" s="1264"/>
      <c r="E125" s="302">
        <v>35</v>
      </c>
      <c r="F125" s="135"/>
      <c r="G125" s="948" t="s">
        <v>310</v>
      </c>
      <c r="H125" s="132"/>
      <c r="I125" s="712"/>
      <c r="J125" s="713"/>
      <c r="K125" s="1117">
        <v>22</v>
      </c>
      <c r="L125" s="831"/>
      <c r="M125" s="11">
        <v>14582.7</v>
      </c>
      <c r="N125" s="11">
        <f t="shared" si="5"/>
        <v>14145.219000000001</v>
      </c>
      <c r="O125" s="11">
        <v>7.0000000000000007E-2</v>
      </c>
      <c r="P125" s="8">
        <f t="shared" si="6"/>
        <v>15135.384330000001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339"/>
      <c r="B126" s="935" t="s">
        <v>314</v>
      </c>
      <c r="C126" s="32"/>
      <c r="D126" s="1264"/>
      <c r="E126" s="302">
        <v>35</v>
      </c>
      <c r="F126" s="135"/>
      <c r="G126" s="948" t="s">
        <v>310</v>
      </c>
      <c r="H126" s="132"/>
      <c r="I126" s="712"/>
      <c r="J126" s="713"/>
      <c r="K126" s="1006">
        <v>27</v>
      </c>
      <c r="L126" s="14"/>
      <c r="M126" s="11">
        <v>13483.8</v>
      </c>
      <c r="N126" s="11">
        <f t="shared" si="5"/>
        <v>13079.286</v>
      </c>
      <c r="O126" s="11">
        <v>7.0000000000000007E-2</v>
      </c>
      <c r="P126" s="8">
        <f t="shared" si="6"/>
        <v>13994.836020000001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339"/>
      <c r="B127" s="935" t="s">
        <v>315</v>
      </c>
      <c r="C127" s="32"/>
      <c r="D127" s="1264"/>
      <c r="E127" s="302">
        <v>75</v>
      </c>
      <c r="F127" s="135"/>
      <c r="G127" s="948" t="s">
        <v>310</v>
      </c>
      <c r="H127" s="132"/>
      <c r="I127" s="712"/>
      <c r="J127" s="713"/>
      <c r="K127" s="1006">
        <v>59</v>
      </c>
      <c r="L127" s="831"/>
      <c r="M127" s="11">
        <v>2669.52</v>
      </c>
      <c r="N127" s="11">
        <f t="shared" si="5"/>
        <v>2589.4344000000001</v>
      </c>
      <c r="O127" s="11">
        <v>7.0000000000000007E-2</v>
      </c>
      <c r="P127" s="8">
        <f t="shared" si="6"/>
        <v>2770.6948080000002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339"/>
      <c r="B128" s="935" t="s">
        <v>316</v>
      </c>
      <c r="C128" s="32"/>
      <c r="D128" s="1164"/>
      <c r="E128" s="302">
        <v>25</v>
      </c>
      <c r="F128" s="135"/>
      <c r="G128" s="933" t="s">
        <v>317</v>
      </c>
      <c r="H128" s="132"/>
      <c r="I128" s="443"/>
      <c r="J128" s="713"/>
      <c r="K128" s="1006">
        <v>19</v>
      </c>
      <c r="L128" s="831"/>
      <c r="M128" s="11"/>
      <c r="N128" s="11">
        <f t="shared" si="5"/>
        <v>0</v>
      </c>
      <c r="O128" s="11">
        <v>7.0000000000000007E-2</v>
      </c>
      <c r="P128" s="8">
        <f t="shared" si="6"/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339"/>
      <c r="B129" s="375"/>
      <c r="C129" s="493"/>
      <c r="D129" s="1210"/>
      <c r="E129" s="106"/>
      <c r="F129" s="135"/>
      <c r="G129" s="429"/>
      <c r="H129" s="425"/>
      <c r="I129" s="430"/>
      <c r="J129" s="431"/>
      <c r="K129" s="432"/>
      <c r="L129" s="831"/>
      <c r="M129" s="11">
        <v>12972.96</v>
      </c>
      <c r="N129" s="11">
        <f t="shared" si="5"/>
        <v>12583.771199999999</v>
      </c>
      <c r="O129" s="11">
        <v>7.0000000000000007E-2</v>
      </c>
      <c r="P129" s="8">
        <f t="shared" si="6"/>
        <v>13464.635183999999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339"/>
      <c r="B130" s="375"/>
      <c r="C130" s="493"/>
      <c r="D130" s="1210"/>
      <c r="E130" s="131"/>
      <c r="F130" s="35"/>
      <c r="G130" s="429"/>
      <c r="H130" s="425"/>
      <c r="I130" s="430"/>
      <c r="J130" s="431"/>
      <c r="K130" s="432"/>
      <c r="L130" s="14"/>
      <c r="M130" s="11">
        <v>12687.84</v>
      </c>
      <c r="N130" s="11">
        <f t="shared" si="5"/>
        <v>12307.2048</v>
      </c>
      <c r="O130" s="11">
        <v>7.0000000000000007E-2</v>
      </c>
      <c r="P130" s="8">
        <f t="shared" si="6"/>
        <v>13168.709135999999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339"/>
      <c r="B131" s="832" t="s">
        <v>318</v>
      </c>
      <c r="C131" s="833"/>
      <c r="D131" s="1210"/>
      <c r="E131" s="106"/>
      <c r="F131" s="135"/>
      <c r="G131" s="429"/>
      <c r="H131" s="425"/>
      <c r="I131" s="430"/>
      <c r="J131" s="431"/>
      <c r="K131" s="432"/>
      <c r="L131" s="14"/>
      <c r="M131" s="11">
        <v>16572.599999999999</v>
      </c>
      <c r="N131" s="11">
        <f t="shared" si="5"/>
        <v>16075.421999999999</v>
      </c>
      <c r="O131" s="11">
        <v>7.0000000000000007E-2</v>
      </c>
      <c r="P131" s="8">
        <f t="shared" si="6"/>
        <v>17200.701539999998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339"/>
      <c r="B132" s="375" t="s">
        <v>319</v>
      </c>
      <c r="C132" s="493"/>
      <c r="D132" s="1210"/>
      <c r="E132" s="106">
        <v>280</v>
      </c>
      <c r="F132" s="135"/>
      <c r="G132" s="429" t="s">
        <v>320</v>
      </c>
      <c r="H132" s="425">
        <v>156</v>
      </c>
      <c r="I132" s="430"/>
      <c r="J132" s="431"/>
      <c r="K132" s="432">
        <v>167.74</v>
      </c>
      <c r="L132" s="14"/>
      <c r="M132" s="11">
        <v>6021.12</v>
      </c>
      <c r="N132" s="11">
        <f t="shared" si="5"/>
        <v>5840.4863999999998</v>
      </c>
      <c r="O132" s="11">
        <v>7.0000000000000007E-2</v>
      </c>
      <c r="P132" s="8">
        <f t="shared" si="6"/>
        <v>6249.3204479999995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6.75" customHeight="1">
      <c r="A133" s="934"/>
      <c r="B133" s="834" t="s">
        <v>321</v>
      </c>
      <c r="C133" s="427" t="s">
        <v>322</v>
      </c>
      <c r="D133" s="1210"/>
      <c r="E133" s="106">
        <v>95</v>
      </c>
      <c r="F133" s="135"/>
      <c r="G133" s="429" t="s">
        <v>320</v>
      </c>
      <c r="H133" s="425">
        <v>54.6</v>
      </c>
      <c r="I133" s="430"/>
      <c r="J133" s="431"/>
      <c r="K133" s="432">
        <v>58.7</v>
      </c>
      <c r="L133" s="14"/>
      <c r="M133" s="11">
        <v>8714.16</v>
      </c>
      <c r="N133" s="11">
        <f t="shared" si="5"/>
        <v>8452.7351999999992</v>
      </c>
      <c r="O133" s="11">
        <v>7.0000000000000007E-2</v>
      </c>
      <c r="P133" s="8">
        <f t="shared" si="6"/>
        <v>9044.4266639999987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6.75" customHeight="1">
      <c r="A134" s="934"/>
      <c r="B134" s="834" t="s">
        <v>321</v>
      </c>
      <c r="C134" s="427" t="s">
        <v>323</v>
      </c>
      <c r="D134" s="1210"/>
      <c r="E134" s="131">
        <v>45</v>
      </c>
      <c r="F134" s="35"/>
      <c r="G134" s="429" t="s">
        <v>320</v>
      </c>
      <c r="H134" s="425">
        <v>22.75</v>
      </c>
      <c r="I134" s="430"/>
      <c r="J134" s="431"/>
      <c r="K134" s="432">
        <v>24.46</v>
      </c>
      <c r="L134" s="14"/>
      <c r="M134" s="11">
        <v>0</v>
      </c>
      <c r="N134" s="11">
        <f t="shared" si="5"/>
        <v>0</v>
      </c>
      <c r="O134" s="11">
        <v>7.0000000000000007E-2</v>
      </c>
      <c r="P134" s="8">
        <f t="shared" si="6"/>
        <v>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34"/>
      <c r="B135" s="375" t="s">
        <v>324</v>
      </c>
      <c r="C135" s="427"/>
      <c r="D135" s="1210" t="s">
        <v>24</v>
      </c>
      <c r="E135" s="106">
        <v>75</v>
      </c>
      <c r="F135" s="135"/>
      <c r="G135" s="429" t="s">
        <v>320</v>
      </c>
      <c r="H135" s="425">
        <v>42.25</v>
      </c>
      <c r="I135" s="430"/>
      <c r="J135" s="431"/>
      <c r="K135" s="432">
        <v>45.43</v>
      </c>
      <c r="L135" s="14"/>
      <c r="M135" s="11">
        <v>18537.7</v>
      </c>
      <c r="N135" s="11">
        <f t="shared" si="5"/>
        <v>17981.569</v>
      </c>
      <c r="O135" s="11">
        <v>7.0000000000000007E-2</v>
      </c>
      <c r="P135" s="8">
        <f t="shared" si="6"/>
        <v>19240.278829999999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45"/>
      <c r="B136" s="835" t="s">
        <v>325</v>
      </c>
      <c r="C136" s="427" t="s">
        <v>300</v>
      </c>
      <c r="D136" s="1210" t="s">
        <v>326</v>
      </c>
      <c r="E136" s="106" t="s">
        <v>327</v>
      </c>
      <c r="F136" s="135" t="s">
        <v>328</v>
      </c>
      <c r="G136" s="429" t="s">
        <v>329</v>
      </c>
      <c r="H136" s="425">
        <v>38.4</v>
      </c>
      <c r="I136" s="430"/>
      <c r="J136" s="836" t="s">
        <v>330</v>
      </c>
      <c r="K136" s="432" t="s">
        <v>331</v>
      </c>
      <c r="L136" s="14"/>
      <c r="M136" s="11">
        <v>9031.68</v>
      </c>
      <c r="N136" s="11">
        <f t="shared" si="5"/>
        <v>8760.7296000000006</v>
      </c>
      <c r="O136" s="11">
        <v>7.0000000000000007E-2</v>
      </c>
      <c r="P136" s="8">
        <f t="shared" si="6"/>
        <v>9373.9806720000015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46"/>
      <c r="B137" s="835" t="s">
        <v>325</v>
      </c>
      <c r="C137" s="427" t="s">
        <v>259</v>
      </c>
      <c r="D137" s="1210" t="s">
        <v>326</v>
      </c>
      <c r="E137" s="106" t="s">
        <v>332</v>
      </c>
      <c r="F137" s="135" t="s">
        <v>333</v>
      </c>
      <c r="G137" s="429" t="s">
        <v>329</v>
      </c>
      <c r="H137" s="784">
        <v>36.799999999999997</v>
      </c>
      <c r="I137" s="837"/>
      <c r="J137" s="838" t="s">
        <v>334</v>
      </c>
      <c r="K137" s="1269" t="s">
        <v>335</v>
      </c>
      <c r="L137" s="14"/>
      <c r="M137" s="11"/>
      <c r="N137" s="11">
        <f t="shared" si="5"/>
        <v>0</v>
      </c>
      <c r="O137" s="11">
        <v>7.0000000000000007E-2</v>
      </c>
      <c r="P137" s="8">
        <f t="shared" si="6"/>
        <v>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34"/>
      <c r="B138" s="835" t="s">
        <v>336</v>
      </c>
      <c r="C138" s="427" t="s">
        <v>300</v>
      </c>
      <c r="D138" s="1210" t="s">
        <v>326</v>
      </c>
      <c r="E138" s="106" t="s">
        <v>327</v>
      </c>
      <c r="F138" s="135" t="s">
        <v>328</v>
      </c>
      <c r="G138" s="429" t="s">
        <v>329</v>
      </c>
      <c r="H138" s="425">
        <v>35.200000000000003</v>
      </c>
      <c r="I138" s="430"/>
      <c r="J138" s="839" t="s">
        <v>337</v>
      </c>
      <c r="K138" s="432" t="s">
        <v>338</v>
      </c>
      <c r="L138" s="14"/>
      <c r="M138" s="11">
        <v>8478.9599999999991</v>
      </c>
      <c r="N138" s="11">
        <f t="shared" si="5"/>
        <v>8224.5911999999989</v>
      </c>
      <c r="O138" s="11">
        <v>7.0000000000000007E-2</v>
      </c>
      <c r="P138" s="8">
        <f t="shared" si="6"/>
        <v>8800.3125839999993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34"/>
      <c r="B139" s="835" t="s">
        <v>336</v>
      </c>
      <c r="C139" s="427" t="s">
        <v>259</v>
      </c>
      <c r="D139" s="1210" t="s">
        <v>326</v>
      </c>
      <c r="E139" s="106" t="s">
        <v>332</v>
      </c>
      <c r="F139" s="135" t="s">
        <v>333</v>
      </c>
      <c r="G139" s="429" t="s">
        <v>329</v>
      </c>
      <c r="H139" s="425">
        <v>34.4</v>
      </c>
      <c r="I139" s="430"/>
      <c r="J139" s="839" t="s">
        <v>339</v>
      </c>
      <c r="K139" s="432" t="s">
        <v>340</v>
      </c>
      <c r="L139" s="14"/>
      <c r="M139" s="11">
        <v>11122.62</v>
      </c>
      <c r="N139" s="11">
        <f t="shared" si="5"/>
        <v>10788.941400000002</v>
      </c>
      <c r="O139" s="11">
        <v>7.0000000000000007E-2</v>
      </c>
      <c r="P139" s="8">
        <f t="shared" si="6"/>
        <v>11544.167298000002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34"/>
      <c r="B140" s="434" t="s">
        <v>341</v>
      </c>
      <c r="C140" s="133"/>
      <c r="D140" s="1047" t="s">
        <v>24</v>
      </c>
      <c r="E140" s="106">
        <v>35</v>
      </c>
      <c r="F140" s="135"/>
      <c r="G140" s="933" t="s">
        <v>329</v>
      </c>
      <c r="H140" s="132">
        <v>27</v>
      </c>
      <c r="I140" s="136"/>
      <c r="J140" s="840" t="s">
        <v>342</v>
      </c>
      <c r="K140" s="1118">
        <v>35</v>
      </c>
      <c r="L140" s="14"/>
      <c r="M140" s="11">
        <v>8640</v>
      </c>
      <c r="N140" s="11">
        <f t="shared" si="5"/>
        <v>8380.7999999999993</v>
      </c>
      <c r="O140" s="11">
        <v>7.0000000000000007E-2</v>
      </c>
      <c r="P140" s="8">
        <f t="shared" si="6"/>
        <v>8967.4559999999983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3.75" customHeight="1">
      <c r="A141" s="247"/>
      <c r="B141" s="433"/>
      <c r="C141" s="3"/>
      <c r="D141" s="2"/>
      <c r="E141" s="131"/>
      <c r="F141" s="35"/>
      <c r="G141" s="933"/>
      <c r="H141" s="231"/>
      <c r="I141" s="232"/>
      <c r="J141" s="246"/>
      <c r="K141" s="1139"/>
      <c r="L141" s="99"/>
      <c r="M141" s="11"/>
      <c r="N141" s="11"/>
      <c r="O141" s="11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247"/>
      <c r="B142" s="433"/>
      <c r="C142" s="133"/>
      <c r="D142" s="1047"/>
      <c r="E142" s="106"/>
      <c r="F142" s="135"/>
      <c r="G142" s="933"/>
      <c r="H142" s="132"/>
      <c r="I142" s="136"/>
      <c r="J142" s="137"/>
      <c r="K142" s="1118"/>
      <c r="L142" s="14"/>
      <c r="M142" s="1368"/>
      <c r="N142" s="11"/>
      <c r="O142" s="11"/>
      <c r="P142" s="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1"/>
      <c r="B143" s="434"/>
      <c r="C143" s="133"/>
      <c r="D143" s="1047"/>
      <c r="E143" s="106"/>
      <c r="F143" s="135"/>
      <c r="G143" s="933"/>
      <c r="H143" s="132"/>
      <c r="I143" s="136"/>
      <c r="J143" s="137"/>
      <c r="K143" s="1118"/>
      <c r="L143" s="14"/>
      <c r="M143" s="11"/>
      <c r="N143" s="11"/>
      <c r="O143" s="11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1"/>
      <c r="B144" s="158"/>
      <c r="C144" s="5"/>
      <c r="D144" s="1368"/>
      <c r="E144" s="223"/>
      <c r="F144" s="224"/>
      <c r="G144" s="6"/>
      <c r="H144" s="1"/>
      <c r="I144" s="13"/>
      <c r="J144" s="8"/>
      <c r="K144" s="14"/>
      <c r="L144" s="14"/>
      <c r="M144" s="11"/>
      <c r="N144" s="11"/>
      <c r="O144" s="11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4" t="s">
        <v>0</v>
      </c>
      <c r="B145" s="1368"/>
      <c r="C145" s="3"/>
      <c r="D145" s="2"/>
      <c r="E145" s="4"/>
      <c r="F145" s="5"/>
      <c r="G145" s="6"/>
      <c r="H145" s="1"/>
      <c r="I145" s="13"/>
      <c r="J145" s="8"/>
      <c r="K145" s="14"/>
      <c r="L145" s="14"/>
      <c r="M145" s="11"/>
      <c r="N145" s="11"/>
      <c r="O145" s="11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1376" t="s">
        <v>117</v>
      </c>
      <c r="B146" s="1387"/>
      <c r="C146" s="4"/>
      <c r="D146" s="2"/>
      <c r="E146" s="4"/>
      <c r="F146" s="5"/>
      <c r="G146" s="6"/>
      <c r="H146" s="1"/>
      <c r="I146" s="13"/>
      <c r="J146" s="8"/>
      <c r="K146" s="14"/>
      <c r="L146" s="14"/>
      <c r="M146" s="11"/>
      <c r="N146" s="11"/>
      <c r="O146" s="11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5.25" customHeight="1">
      <c r="A147" s="1"/>
      <c r="B147" s="2"/>
      <c r="C147" s="3"/>
      <c r="D147" s="2"/>
      <c r="E147" s="4"/>
      <c r="F147" s="5"/>
      <c r="G147" s="6"/>
      <c r="H147" s="1"/>
      <c r="I147" s="7"/>
      <c r="J147" s="8"/>
      <c r="K147" s="9"/>
      <c r="L147" s="9"/>
      <c r="M147" s="11"/>
      <c r="N147" s="11"/>
      <c r="O147" s="11"/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>
      <c r="A148" s="1375" t="s">
        <v>2</v>
      </c>
      <c r="B148" s="1388"/>
      <c r="C148" s="16" t="s">
        <v>3</v>
      </c>
      <c r="D148" s="993" t="s">
        <v>4</v>
      </c>
      <c r="E148" s="17" t="s">
        <v>5</v>
      </c>
      <c r="F148" s="919" t="s">
        <v>5</v>
      </c>
      <c r="G148" s="18" t="s">
        <v>6</v>
      </c>
      <c r="H148" s="19" t="s">
        <v>7</v>
      </c>
      <c r="I148" s="20" t="s">
        <v>8</v>
      </c>
      <c r="J148" s="21" t="s">
        <v>9</v>
      </c>
      <c r="K148" s="1267" t="s">
        <v>9</v>
      </c>
      <c r="L148" s="14"/>
      <c r="M148" s="23"/>
      <c r="N148" s="11"/>
      <c r="O148" s="11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5.25" customHeight="1">
      <c r="A149" s="921"/>
      <c r="B149" s="922"/>
      <c r="C149" s="927"/>
      <c r="D149" s="997" t="s">
        <v>10</v>
      </c>
      <c r="E149" s="24" t="s">
        <v>11</v>
      </c>
      <c r="F149" s="925" t="s">
        <v>12</v>
      </c>
      <c r="G149" s="964"/>
      <c r="H149" s="965" t="s">
        <v>13</v>
      </c>
      <c r="I149" s="928" t="s">
        <v>14</v>
      </c>
      <c r="J149" s="1087" t="s">
        <v>16</v>
      </c>
      <c r="K149" s="1268" t="s">
        <v>15</v>
      </c>
      <c r="L149" s="14"/>
      <c r="M149" s="23"/>
      <c r="N149" s="11"/>
      <c r="O149" s="11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559"/>
      <c r="B150" s="841"/>
      <c r="C150" s="51"/>
      <c r="D150" s="1164"/>
      <c r="E150" s="302"/>
      <c r="F150" s="135"/>
      <c r="G150" s="933"/>
      <c r="H150" s="132"/>
      <c r="I150" s="443"/>
      <c r="J150" s="734"/>
      <c r="K150" s="1006"/>
      <c r="L150" s="262"/>
      <c r="M150" s="11">
        <v>3552</v>
      </c>
      <c r="N150" s="11">
        <f t="shared" ref="N150:N175" si="7">M150-(M150*0.03)</f>
        <v>3445.44</v>
      </c>
      <c r="O150" s="11">
        <v>7.0000000000000007E-2</v>
      </c>
      <c r="P150" s="8">
        <f t="shared" ref="P150:P175" si="8">(N150*O150)+N150</f>
        <v>3686.6208000000001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934"/>
      <c r="B151" s="935"/>
      <c r="C151" s="51"/>
      <c r="D151" s="1164"/>
      <c r="E151" s="302"/>
      <c r="F151" s="135"/>
      <c r="G151" s="933"/>
      <c r="H151" s="132"/>
      <c r="I151" s="443"/>
      <c r="J151" s="713"/>
      <c r="K151" s="1117"/>
      <c r="L151" s="262"/>
      <c r="M151" s="11"/>
      <c r="N151" s="11">
        <f t="shared" si="7"/>
        <v>0</v>
      </c>
      <c r="O151" s="11">
        <v>7.0000000000000007E-2</v>
      </c>
      <c r="P151" s="8">
        <f t="shared" si="8"/>
        <v>0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34"/>
      <c r="B152" s="935"/>
      <c r="C152" s="51"/>
      <c r="D152" s="1164"/>
      <c r="E152" s="302"/>
      <c r="F152" s="135"/>
      <c r="G152" s="933"/>
      <c r="H152" s="132"/>
      <c r="I152" s="443"/>
      <c r="J152" s="713"/>
      <c r="K152" s="1117"/>
      <c r="L152" s="14"/>
      <c r="M152" s="11">
        <v>9498.06</v>
      </c>
      <c r="N152" s="11">
        <f t="shared" si="7"/>
        <v>9213.118199999999</v>
      </c>
      <c r="O152" s="11">
        <v>7.0000000000000007E-2</v>
      </c>
      <c r="P152" s="8">
        <f t="shared" si="8"/>
        <v>9858.0364739999986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34"/>
      <c r="B153" s="935"/>
      <c r="C153" s="51"/>
      <c r="D153" s="1164"/>
      <c r="E153" s="302"/>
      <c r="F153" s="135"/>
      <c r="G153" s="933"/>
      <c r="H153" s="132"/>
      <c r="I153" s="443"/>
      <c r="J153" s="713"/>
      <c r="K153" s="1117"/>
      <c r="L153" s="14"/>
      <c r="M153" s="11">
        <v>15305.4</v>
      </c>
      <c r="N153" s="11">
        <f t="shared" si="7"/>
        <v>14846.237999999999</v>
      </c>
      <c r="O153" s="11">
        <v>7.0000000000000007E-2</v>
      </c>
      <c r="P153" s="8">
        <f t="shared" si="8"/>
        <v>15885.47466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75" customHeight="1">
      <c r="A154" s="934"/>
      <c r="B154" s="842"/>
      <c r="C154" s="427"/>
      <c r="D154" s="1210"/>
      <c r="E154" s="38"/>
      <c r="F154" s="428"/>
      <c r="G154" s="429"/>
      <c r="H154" s="425"/>
      <c r="I154" s="430"/>
      <c r="J154" s="431"/>
      <c r="K154" s="432"/>
      <c r="L154" s="14"/>
      <c r="M154" s="11"/>
      <c r="N154" s="11">
        <f t="shared" si="7"/>
        <v>0</v>
      </c>
      <c r="O154" s="11">
        <v>7.0000000000000007E-2</v>
      </c>
      <c r="P154" s="8">
        <f t="shared" si="8"/>
        <v>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934"/>
      <c r="B155" s="843"/>
      <c r="C155" s="844"/>
      <c r="D155" s="845"/>
      <c r="E155" s="846"/>
      <c r="F155" s="847"/>
      <c r="G155" s="848"/>
      <c r="H155" s="849"/>
      <c r="I155" s="850"/>
      <c r="J155" s="851"/>
      <c r="K155" s="852"/>
      <c r="L155" s="14"/>
      <c r="M155" s="11"/>
      <c r="N155" s="11">
        <f t="shared" si="7"/>
        <v>0</v>
      </c>
      <c r="O155" s="11">
        <v>7.0000000000000007E-2</v>
      </c>
      <c r="P155" s="8">
        <f t="shared" si="8"/>
        <v>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34"/>
      <c r="B156" s="853"/>
      <c r="C156" s="844"/>
      <c r="D156" s="845"/>
      <c r="E156" s="846"/>
      <c r="F156" s="847"/>
      <c r="G156" s="848"/>
      <c r="H156" s="849"/>
      <c r="I156" s="850"/>
      <c r="J156" s="851"/>
      <c r="K156" s="854"/>
      <c r="L156" s="14"/>
      <c r="M156" s="11"/>
      <c r="N156" s="11">
        <f t="shared" si="7"/>
        <v>0</v>
      </c>
      <c r="O156" s="11">
        <v>7.0000000000000007E-2</v>
      </c>
      <c r="P156" s="8">
        <f t="shared" si="8"/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853"/>
      <c r="C157" s="844"/>
      <c r="D157" s="845"/>
      <c r="E157" s="846"/>
      <c r="F157" s="847"/>
      <c r="G157" s="848"/>
      <c r="H157" s="849"/>
      <c r="I157" s="850"/>
      <c r="J157" s="851"/>
      <c r="K157" s="854"/>
      <c r="L157" s="831"/>
      <c r="M157" s="11">
        <v>14244.12</v>
      </c>
      <c r="N157" s="11">
        <f t="shared" si="7"/>
        <v>13816.796400000001</v>
      </c>
      <c r="O157" s="11">
        <v>7.0000000000000007E-2</v>
      </c>
      <c r="P157" s="8">
        <f t="shared" si="8"/>
        <v>14783.972148000001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34"/>
      <c r="B158" s="853"/>
      <c r="C158" s="844"/>
      <c r="D158" s="845"/>
      <c r="E158" s="846"/>
      <c r="F158" s="847"/>
      <c r="G158" s="848"/>
      <c r="H158" s="849"/>
      <c r="I158" s="850"/>
      <c r="J158" s="851"/>
      <c r="K158" s="854"/>
      <c r="L158" s="14"/>
      <c r="M158" s="11">
        <v>3240</v>
      </c>
      <c r="N158" s="11">
        <f t="shared" si="7"/>
        <v>3142.8</v>
      </c>
      <c r="O158" s="11">
        <v>7.0000000000000007E-2</v>
      </c>
      <c r="P158" s="8">
        <f t="shared" si="8"/>
        <v>3362.7960000000003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.75" customHeight="1">
      <c r="A159" s="934"/>
      <c r="B159" s="855"/>
      <c r="C159" s="708"/>
      <c r="D159" s="1210"/>
      <c r="E159" s="38"/>
      <c r="F159" s="428"/>
      <c r="G159" s="429"/>
      <c r="H159" s="425"/>
      <c r="I159" s="722"/>
      <c r="J159" s="856"/>
      <c r="K159" s="432"/>
      <c r="L159" s="14"/>
      <c r="M159" s="11">
        <v>14700</v>
      </c>
      <c r="N159" s="11">
        <f t="shared" si="7"/>
        <v>14259</v>
      </c>
      <c r="O159" s="11">
        <v>7.0000000000000007E-2</v>
      </c>
      <c r="P159" s="8">
        <f t="shared" si="8"/>
        <v>15257.130000000001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6.75" customHeight="1">
      <c r="A160" s="934"/>
      <c r="B160" s="834"/>
      <c r="C160" s="493"/>
      <c r="D160" s="1210"/>
      <c r="E160" s="46"/>
      <c r="F160" s="857"/>
      <c r="G160" s="429"/>
      <c r="H160" s="425"/>
      <c r="I160" s="430"/>
      <c r="J160" s="431"/>
      <c r="K160" s="432"/>
      <c r="L160" s="831"/>
      <c r="M160" s="11">
        <v>14582.7</v>
      </c>
      <c r="N160" s="11">
        <f t="shared" si="7"/>
        <v>14145.219000000001</v>
      </c>
      <c r="O160" s="11">
        <v>7.0000000000000007E-2</v>
      </c>
      <c r="P160" s="8">
        <f t="shared" si="8"/>
        <v>15135.384330000001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375"/>
      <c r="C161" s="493"/>
      <c r="D161" s="1210"/>
      <c r="E161" s="38"/>
      <c r="F161" s="428"/>
      <c r="G161" s="429"/>
      <c r="H161" s="425"/>
      <c r="I161" s="430"/>
      <c r="J161" s="431"/>
      <c r="K161" s="432"/>
      <c r="L161" s="14"/>
      <c r="M161" s="11">
        <v>13483.8</v>
      </c>
      <c r="N161" s="11">
        <f t="shared" si="7"/>
        <v>13079.286</v>
      </c>
      <c r="O161" s="11">
        <v>7.0000000000000007E-2</v>
      </c>
      <c r="P161" s="8">
        <f t="shared" si="8"/>
        <v>13994.836020000001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375"/>
      <c r="C162" s="493"/>
      <c r="D162" s="1210"/>
      <c r="E162" s="38"/>
      <c r="F162" s="428"/>
      <c r="G162" s="429"/>
      <c r="H162" s="425"/>
      <c r="I162" s="430"/>
      <c r="J162" s="431"/>
      <c r="K162" s="432"/>
      <c r="L162" s="831"/>
      <c r="M162" s="11">
        <v>2669.52</v>
      </c>
      <c r="N162" s="11">
        <f t="shared" si="7"/>
        <v>2589.4344000000001</v>
      </c>
      <c r="O162" s="11">
        <v>7.0000000000000007E-2</v>
      </c>
      <c r="P162" s="8">
        <f t="shared" si="8"/>
        <v>2770.6948080000002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375"/>
      <c r="C163" s="493"/>
      <c r="D163" s="1210"/>
      <c r="E163" s="38"/>
      <c r="F163" s="428"/>
      <c r="G163" s="429"/>
      <c r="H163" s="425"/>
      <c r="I163" s="430"/>
      <c r="J163" s="431"/>
      <c r="K163" s="432"/>
      <c r="L163" s="831"/>
      <c r="M163" s="11"/>
      <c r="N163" s="11">
        <f t="shared" si="7"/>
        <v>0</v>
      </c>
      <c r="O163" s="11">
        <v>7.0000000000000007E-2</v>
      </c>
      <c r="P163" s="8">
        <f t="shared" si="8"/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244"/>
      <c r="B164" s="375"/>
      <c r="C164" s="493"/>
      <c r="D164" s="1210"/>
      <c r="E164" s="38"/>
      <c r="F164" s="428"/>
      <c r="G164" s="429"/>
      <c r="H164" s="425"/>
      <c r="I164" s="430"/>
      <c r="J164" s="431"/>
      <c r="K164" s="432"/>
      <c r="L164" s="831"/>
      <c r="M164" s="11">
        <v>12972.96</v>
      </c>
      <c r="N164" s="11">
        <f t="shared" si="7"/>
        <v>12583.771199999999</v>
      </c>
      <c r="O164" s="11">
        <v>7.0000000000000007E-2</v>
      </c>
      <c r="P164" s="8">
        <f t="shared" si="8"/>
        <v>13464.635183999999</v>
      </c>
      <c r="Q164" s="1">
        <f>598.5/12</f>
        <v>49.875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375"/>
      <c r="C165" s="493"/>
      <c r="D165" s="1210"/>
      <c r="E165" s="38"/>
      <c r="F165" s="428"/>
      <c r="G165" s="429"/>
      <c r="H165" s="425"/>
      <c r="I165" s="430"/>
      <c r="J165" s="431"/>
      <c r="K165" s="432"/>
      <c r="L165" s="14"/>
      <c r="M165" s="11">
        <v>12687.84</v>
      </c>
      <c r="N165" s="11">
        <f t="shared" si="7"/>
        <v>12307.2048</v>
      </c>
      <c r="O165" s="11">
        <v>7.0000000000000007E-2</v>
      </c>
      <c r="P165" s="8">
        <f t="shared" si="8"/>
        <v>13168.709135999999</v>
      </c>
      <c r="Q165" s="1">
        <f>450/12</f>
        <v>37.5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34"/>
      <c r="B166" s="375"/>
      <c r="C166" s="493"/>
      <c r="D166" s="1210"/>
      <c r="E166" s="38"/>
      <c r="F166" s="428"/>
      <c r="G166" s="429"/>
      <c r="H166" s="425"/>
      <c r="I166" s="430"/>
      <c r="J166" s="431"/>
      <c r="K166" s="432"/>
      <c r="L166" s="14"/>
      <c r="M166" s="11">
        <v>16572.599999999999</v>
      </c>
      <c r="N166" s="11">
        <f t="shared" si="7"/>
        <v>16075.421999999999</v>
      </c>
      <c r="O166" s="11">
        <v>7.0000000000000007E-2</v>
      </c>
      <c r="P166" s="8">
        <f t="shared" si="8"/>
        <v>17200.701539999998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34"/>
      <c r="B167" s="375"/>
      <c r="C167" s="493"/>
      <c r="D167" s="1210"/>
      <c r="E167" s="38"/>
      <c r="F167" s="428"/>
      <c r="G167" s="429"/>
      <c r="H167" s="425"/>
      <c r="I167" s="430"/>
      <c r="J167" s="431"/>
      <c r="K167" s="432"/>
      <c r="L167" s="14"/>
      <c r="M167" s="11">
        <v>6021.12</v>
      </c>
      <c r="N167" s="11">
        <f t="shared" si="7"/>
        <v>5840.4863999999998</v>
      </c>
      <c r="O167" s="11">
        <v>7.0000000000000007E-2</v>
      </c>
      <c r="P167" s="8">
        <f t="shared" si="8"/>
        <v>6249.3204479999995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6.75" customHeight="1">
      <c r="A168" s="934"/>
      <c r="B168" s="834"/>
      <c r="C168" s="427"/>
      <c r="D168" s="1210"/>
      <c r="E168" s="306"/>
      <c r="F168" s="428"/>
      <c r="G168" s="429"/>
      <c r="H168" s="425"/>
      <c r="I168" s="430"/>
      <c r="J168" s="431"/>
      <c r="K168" s="432"/>
      <c r="L168" s="14"/>
      <c r="M168" s="11">
        <v>8714.16</v>
      </c>
      <c r="N168" s="11">
        <f t="shared" si="7"/>
        <v>8452.7351999999992</v>
      </c>
      <c r="O168" s="11">
        <v>7.0000000000000007E-2</v>
      </c>
      <c r="P168" s="8">
        <f t="shared" si="8"/>
        <v>9044.4266639999987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6.75" customHeight="1">
      <c r="A169" s="934"/>
      <c r="B169" s="834"/>
      <c r="C169" s="427"/>
      <c r="D169" s="1210"/>
      <c r="E169" s="306"/>
      <c r="F169" s="428"/>
      <c r="G169" s="429"/>
      <c r="H169" s="425"/>
      <c r="I169" s="430"/>
      <c r="J169" s="431"/>
      <c r="K169" s="432"/>
      <c r="L169" s="14"/>
      <c r="M169" s="11">
        <v>0</v>
      </c>
      <c r="N169" s="11">
        <f t="shared" si="7"/>
        <v>0</v>
      </c>
      <c r="O169" s="11">
        <v>7.0000000000000007E-2</v>
      </c>
      <c r="P169" s="8">
        <f t="shared" si="8"/>
        <v>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375"/>
      <c r="C170" s="427"/>
      <c r="D170" s="1210"/>
      <c r="E170" s="306"/>
      <c r="F170" s="428"/>
      <c r="G170" s="429"/>
      <c r="H170" s="425"/>
      <c r="I170" s="430"/>
      <c r="J170" s="431"/>
      <c r="K170" s="432"/>
      <c r="L170" s="14"/>
      <c r="M170" s="11">
        <v>18537.7</v>
      </c>
      <c r="N170" s="11">
        <f t="shared" si="7"/>
        <v>17981.569</v>
      </c>
      <c r="O170" s="11">
        <v>7.0000000000000007E-2</v>
      </c>
      <c r="P170" s="8">
        <f t="shared" si="8"/>
        <v>19240.278829999999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45"/>
      <c r="B171" s="375"/>
      <c r="C171" s="427"/>
      <c r="D171" s="1210"/>
      <c r="E171" s="858"/>
      <c r="F171" s="428"/>
      <c r="G171" s="429"/>
      <c r="H171" s="425"/>
      <c r="I171" s="430"/>
      <c r="J171" s="431"/>
      <c r="K171" s="432"/>
      <c r="L171" s="14"/>
      <c r="M171" s="11">
        <v>9031.68</v>
      </c>
      <c r="N171" s="11">
        <f t="shared" si="7"/>
        <v>8760.7296000000006</v>
      </c>
      <c r="O171" s="11">
        <v>7.0000000000000007E-2</v>
      </c>
      <c r="P171" s="8">
        <f t="shared" si="8"/>
        <v>9373.9806720000015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46"/>
      <c r="B172" s="375"/>
      <c r="C172" s="427"/>
      <c r="D172" s="1210"/>
      <c r="E172" s="1175"/>
      <c r="F172" s="428"/>
      <c r="G172" s="429"/>
      <c r="H172" s="784"/>
      <c r="I172" s="837"/>
      <c r="J172" s="859"/>
      <c r="K172" s="1269"/>
      <c r="L172" s="14"/>
      <c r="M172" s="11"/>
      <c r="N172" s="11">
        <f t="shared" si="7"/>
        <v>0</v>
      </c>
      <c r="O172" s="11">
        <v>7.0000000000000007E-2</v>
      </c>
      <c r="P172" s="8">
        <f t="shared" si="8"/>
        <v>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6.75" customHeight="1">
      <c r="A173" s="934"/>
      <c r="B173" s="834"/>
      <c r="C173" s="427"/>
      <c r="D173" s="1210"/>
      <c r="E173" s="337"/>
      <c r="F173" s="428"/>
      <c r="G173" s="429"/>
      <c r="H173" s="425"/>
      <c r="I173" s="430"/>
      <c r="J173" s="431"/>
      <c r="K173" s="432"/>
      <c r="L173" s="14"/>
      <c r="M173" s="11">
        <v>8478.9599999999991</v>
      </c>
      <c r="N173" s="11">
        <f t="shared" si="7"/>
        <v>8224.5911999999989</v>
      </c>
      <c r="O173" s="11">
        <v>7.0000000000000007E-2</v>
      </c>
      <c r="P173" s="8">
        <f t="shared" si="8"/>
        <v>8800.3125839999993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34"/>
      <c r="B174" s="375"/>
      <c r="C174" s="427"/>
      <c r="D174" s="1210"/>
      <c r="E174" s="339"/>
      <c r="F174" s="428"/>
      <c r="G174" s="429"/>
      <c r="H174" s="425"/>
      <c r="I174" s="430"/>
      <c r="J174" s="431"/>
      <c r="K174" s="432"/>
      <c r="L174" s="14"/>
      <c r="M174" s="11">
        <v>11122.62</v>
      </c>
      <c r="N174" s="11">
        <f t="shared" si="7"/>
        <v>10788.941400000002</v>
      </c>
      <c r="O174" s="11">
        <v>7.0000000000000007E-2</v>
      </c>
      <c r="P174" s="8">
        <f t="shared" si="8"/>
        <v>11544.167298000002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434"/>
      <c r="C175" s="133"/>
      <c r="D175" s="1047"/>
      <c r="E175" s="106"/>
      <c r="F175" s="135"/>
      <c r="G175" s="933"/>
      <c r="H175" s="132"/>
      <c r="I175" s="136"/>
      <c r="J175" s="137"/>
      <c r="K175" s="1118"/>
      <c r="L175" s="14"/>
      <c r="M175" s="11">
        <v>3813.12</v>
      </c>
      <c r="N175" s="11">
        <f t="shared" si="7"/>
        <v>3698.7264</v>
      </c>
      <c r="O175" s="11">
        <v>7.0000000000000007E-2</v>
      </c>
      <c r="P175" s="8">
        <f t="shared" si="8"/>
        <v>3957.637248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247"/>
      <c r="B176" s="433"/>
      <c r="C176" s="133"/>
      <c r="D176" s="1047"/>
      <c r="E176" s="131"/>
      <c r="F176" s="35"/>
      <c r="G176" s="933"/>
      <c r="H176" s="231"/>
      <c r="I176" s="232"/>
      <c r="J176" s="246"/>
      <c r="K176" s="1139"/>
      <c r="L176" s="14"/>
      <c r="M176" s="11"/>
      <c r="N176" s="11"/>
      <c r="O176" s="11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247"/>
      <c r="B177" s="433"/>
      <c r="C177" s="133"/>
      <c r="D177" s="1047"/>
      <c r="E177" s="106"/>
      <c r="F177" s="135"/>
      <c r="G177" s="933"/>
      <c r="H177" s="132"/>
      <c r="I177" s="136"/>
      <c r="J177" s="137"/>
      <c r="K177" s="1118"/>
      <c r="L177" s="14"/>
      <c r="M177" s="11">
        <v>8640</v>
      </c>
      <c r="N177" s="11">
        <f>M177-(M177*0.03)</f>
        <v>8380.7999999999993</v>
      </c>
      <c r="O177" s="11">
        <v>7.0000000000000007E-2</v>
      </c>
      <c r="P177" s="8">
        <f>(N177*O177)+N177</f>
        <v>8967.4559999999983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1"/>
      <c r="B178" s="434"/>
      <c r="C178" s="133"/>
      <c r="D178" s="1047"/>
      <c r="E178" s="106"/>
      <c r="F178" s="135"/>
      <c r="G178" s="933"/>
      <c r="H178" s="132"/>
      <c r="I178" s="136"/>
      <c r="J178" s="137"/>
      <c r="K178" s="1118"/>
      <c r="L178" s="99"/>
      <c r="M178" s="11"/>
      <c r="N178" s="11"/>
      <c r="O178" s="11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1"/>
      <c r="B179" s="2"/>
      <c r="C179" s="3"/>
      <c r="D179" s="2"/>
      <c r="E179" s="4"/>
      <c r="F179" s="5"/>
      <c r="G179" s="6"/>
      <c r="H179" s="1"/>
      <c r="I179" s="7"/>
      <c r="J179" s="8"/>
      <c r="K179" s="9"/>
      <c r="L179" s="9"/>
      <c r="M179" s="11"/>
      <c r="N179" s="11"/>
      <c r="O179" s="11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4" t="s">
        <v>0</v>
      </c>
      <c r="B180" s="1368"/>
      <c r="C180" s="3"/>
      <c r="D180" s="2"/>
      <c r="E180" s="4"/>
      <c r="F180" s="5"/>
      <c r="G180" s="6"/>
      <c r="H180" s="1"/>
      <c r="I180" s="13"/>
      <c r="J180" s="8"/>
      <c r="K180" s="14"/>
      <c r="L180" s="14"/>
      <c r="M180" s="11"/>
      <c r="N180" s="11"/>
      <c r="O180" s="11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1376" t="s">
        <v>94</v>
      </c>
      <c r="B181" s="1387"/>
      <c r="C181" s="4"/>
      <c r="D181" s="2"/>
      <c r="E181" s="4"/>
      <c r="F181" s="5"/>
      <c r="G181" s="6"/>
      <c r="H181" s="1"/>
      <c r="I181" s="13"/>
      <c r="J181" s="8"/>
      <c r="K181" s="14"/>
      <c r="L181" s="14"/>
      <c r="M181" s="11"/>
      <c r="N181" s="11"/>
      <c r="O181" s="11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5.25" customHeight="1">
      <c r="A182" s="1"/>
      <c r="B182" s="2"/>
      <c r="C182" s="3"/>
      <c r="D182" s="2"/>
      <c r="E182" s="4"/>
      <c r="F182" s="5"/>
      <c r="G182" s="6"/>
      <c r="H182" s="1"/>
      <c r="I182" s="7"/>
      <c r="J182" s="8"/>
      <c r="K182" s="9"/>
      <c r="L182" s="9"/>
      <c r="M182" s="11"/>
      <c r="N182" s="11"/>
      <c r="O182" s="11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1375" t="s">
        <v>2</v>
      </c>
      <c r="B183" s="1388"/>
      <c r="C183" s="16" t="s">
        <v>3</v>
      </c>
      <c r="D183" s="993" t="s">
        <v>4</v>
      </c>
      <c r="E183" s="17" t="s">
        <v>5</v>
      </c>
      <c r="F183" s="919" t="s">
        <v>5</v>
      </c>
      <c r="G183" s="18" t="s">
        <v>6</v>
      </c>
      <c r="H183" s="19" t="s">
        <v>7</v>
      </c>
      <c r="I183" s="20" t="s">
        <v>8</v>
      </c>
      <c r="J183" s="21" t="s">
        <v>9</v>
      </c>
      <c r="K183" s="1267" t="s">
        <v>9</v>
      </c>
      <c r="L183" s="14"/>
      <c r="M183" s="23"/>
      <c r="N183" s="11"/>
      <c r="O183" s="11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5.25" customHeight="1">
      <c r="A184" s="921"/>
      <c r="B184" s="922"/>
      <c r="C184" s="927"/>
      <c r="D184" s="997" t="s">
        <v>10</v>
      </c>
      <c r="E184" s="24" t="s">
        <v>11</v>
      </c>
      <c r="F184" s="925" t="s">
        <v>12</v>
      </c>
      <c r="G184" s="964"/>
      <c r="H184" s="965" t="s">
        <v>13</v>
      </c>
      <c r="I184" s="928" t="s">
        <v>14</v>
      </c>
      <c r="J184" s="1087" t="s">
        <v>16</v>
      </c>
      <c r="K184" s="1268" t="s">
        <v>15</v>
      </c>
      <c r="L184" s="14"/>
      <c r="M184" s="23"/>
      <c r="N184" s="11"/>
      <c r="O184" s="11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6.75" customHeight="1">
      <c r="A185" s="986"/>
      <c r="B185" s="860"/>
      <c r="C185" s="133"/>
      <c r="D185" s="134"/>
      <c r="E185" s="70"/>
      <c r="F185" s="932"/>
      <c r="G185" s="933"/>
      <c r="H185" s="132"/>
      <c r="I185" s="136"/>
      <c r="J185" s="137"/>
      <c r="K185" s="920"/>
      <c r="L185" s="262"/>
      <c r="M185" s="11">
        <v>3552</v>
      </c>
      <c r="N185" s="11">
        <f t="shared" ref="N185:N209" si="9">M185-(M185*0.03)</f>
        <v>3445.44</v>
      </c>
      <c r="O185" s="11">
        <v>7.0000000000000007E-2</v>
      </c>
      <c r="P185" s="8">
        <f t="shared" ref="P185:P209" si="10">(N185*O185)+N185</f>
        <v>3686.6208000000001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.75" customHeight="1">
      <c r="A186" s="934"/>
      <c r="B186" s="861"/>
      <c r="C186" s="133"/>
      <c r="D186" s="134"/>
      <c r="E186" s="53"/>
      <c r="F186" s="135"/>
      <c r="G186" s="933"/>
      <c r="H186" s="132"/>
      <c r="I186" s="136"/>
      <c r="J186" s="137"/>
      <c r="K186" s="937"/>
      <c r="L186" s="262"/>
      <c r="M186" s="11"/>
      <c r="N186" s="11">
        <f t="shared" si="9"/>
        <v>0</v>
      </c>
      <c r="O186" s="11">
        <v>7.0000000000000007E-2</v>
      </c>
      <c r="P186" s="8">
        <f t="shared" si="10"/>
        <v>0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75" customHeight="1">
      <c r="A187" s="934"/>
      <c r="B187" s="861"/>
      <c r="C187" s="133"/>
      <c r="D187" s="134"/>
      <c r="E187" s="53"/>
      <c r="F187" s="135"/>
      <c r="G187" s="933"/>
      <c r="H187" s="132"/>
      <c r="I187" s="136"/>
      <c r="J187" s="137"/>
      <c r="K187" s="1118"/>
      <c r="L187" s="14"/>
      <c r="M187" s="11">
        <v>9498.06</v>
      </c>
      <c r="N187" s="11">
        <f t="shared" si="9"/>
        <v>9213.118199999999</v>
      </c>
      <c r="O187" s="11">
        <v>7.0000000000000007E-2</v>
      </c>
      <c r="P187" s="8">
        <f t="shared" si="10"/>
        <v>9858.0364739999986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75" customHeight="1">
      <c r="A188" s="934"/>
      <c r="B188" s="861"/>
      <c r="C188" s="133"/>
      <c r="D188" s="134"/>
      <c r="E188" s="53"/>
      <c r="F188" s="135"/>
      <c r="G188" s="933"/>
      <c r="H188" s="132"/>
      <c r="I188" s="136"/>
      <c r="J188" s="137"/>
      <c r="K188" s="1118"/>
      <c r="L188" s="14"/>
      <c r="M188" s="11">
        <v>15305.4</v>
      </c>
      <c r="N188" s="11">
        <f t="shared" si="9"/>
        <v>14846.237999999999</v>
      </c>
      <c r="O188" s="11">
        <v>7.0000000000000007E-2</v>
      </c>
      <c r="P188" s="8">
        <f t="shared" si="10"/>
        <v>15885.47466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75" customHeight="1">
      <c r="A189" s="934"/>
      <c r="B189" s="861"/>
      <c r="C189" s="133"/>
      <c r="D189" s="134"/>
      <c r="E189" s="53"/>
      <c r="F189" s="135"/>
      <c r="G189" s="933"/>
      <c r="H189" s="132"/>
      <c r="I189" s="136"/>
      <c r="J189" s="137"/>
      <c r="K189" s="1118"/>
      <c r="L189" s="14"/>
      <c r="M189" s="11"/>
      <c r="N189" s="11">
        <f t="shared" si="9"/>
        <v>0</v>
      </c>
      <c r="O189" s="11">
        <v>7.0000000000000007E-2</v>
      </c>
      <c r="P189" s="8">
        <f t="shared" si="10"/>
        <v>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32"/>
      <c r="C190" s="133"/>
      <c r="D190" s="134"/>
      <c r="E190" s="53"/>
      <c r="F190" s="135"/>
      <c r="G190" s="933"/>
      <c r="H190" s="132"/>
      <c r="I190" s="136"/>
      <c r="J190" s="862"/>
      <c r="K190" s="1118"/>
      <c r="L190" s="14"/>
      <c r="M190" s="11"/>
      <c r="N190" s="11">
        <f t="shared" si="9"/>
        <v>0</v>
      </c>
      <c r="O190" s="11">
        <v>7.0000000000000007E-2</v>
      </c>
      <c r="P190" s="8">
        <f t="shared" si="10"/>
        <v>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75" customHeight="1">
      <c r="A191" s="934"/>
      <c r="B191" s="855"/>
      <c r="C191" s="133"/>
      <c r="D191" s="134"/>
      <c r="E191" s="53"/>
      <c r="F191" s="135"/>
      <c r="G191" s="933"/>
      <c r="H191" s="132"/>
      <c r="I191" s="136"/>
      <c r="J191" s="137"/>
      <c r="K191" s="1118"/>
      <c r="L191" s="14"/>
      <c r="M191" s="11"/>
      <c r="N191" s="11">
        <f t="shared" si="9"/>
        <v>0</v>
      </c>
      <c r="O191" s="11">
        <v>7.0000000000000007E-2</v>
      </c>
      <c r="P191" s="8">
        <f t="shared" si="10"/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7.5" customHeight="1">
      <c r="A192" s="934"/>
      <c r="B192" s="863"/>
      <c r="C192" s="235"/>
      <c r="D192" s="1085"/>
      <c r="E192" s="143"/>
      <c r="F192" s="155"/>
      <c r="G192" s="236"/>
      <c r="H192" s="237"/>
      <c r="I192" s="238"/>
      <c r="J192" s="239"/>
      <c r="K192" s="240"/>
      <c r="L192" s="831"/>
      <c r="M192" s="11">
        <v>14244.12</v>
      </c>
      <c r="N192" s="11">
        <f t="shared" si="9"/>
        <v>13816.796400000001</v>
      </c>
      <c r="O192" s="11">
        <v>7.0000000000000007E-2</v>
      </c>
      <c r="P192" s="8">
        <f t="shared" si="10"/>
        <v>14783.972148000001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6.75" customHeight="1">
      <c r="A193" s="934"/>
      <c r="B193" s="864"/>
      <c r="C193" s="427"/>
      <c r="D193" s="1210"/>
      <c r="E193" s="387"/>
      <c r="F193" s="1270"/>
      <c r="G193" s="429"/>
      <c r="H193" s="425"/>
      <c r="I193" s="430"/>
      <c r="J193" s="431"/>
      <c r="K193" s="719"/>
      <c r="L193" s="14"/>
      <c r="M193" s="11">
        <v>3240</v>
      </c>
      <c r="N193" s="11">
        <f t="shared" si="9"/>
        <v>3142.8</v>
      </c>
      <c r="O193" s="11">
        <v>7.0000000000000007E-2</v>
      </c>
      <c r="P193" s="8">
        <f t="shared" si="10"/>
        <v>3362.7960000000003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40.5" customHeight="1">
      <c r="A194" s="934"/>
      <c r="B194" s="842"/>
      <c r="C194" s="427"/>
      <c r="D194" s="1210"/>
      <c r="E194" s="38"/>
      <c r="F194" s="428"/>
      <c r="G194" s="429"/>
      <c r="H194" s="425"/>
      <c r="I194" s="430"/>
      <c r="J194" s="431"/>
      <c r="K194" s="723"/>
      <c r="L194" s="14"/>
      <c r="M194" s="11">
        <v>14700</v>
      </c>
      <c r="N194" s="11">
        <f t="shared" si="9"/>
        <v>14259</v>
      </c>
      <c r="O194" s="11">
        <v>7.0000000000000007E-2</v>
      </c>
      <c r="P194" s="8">
        <f t="shared" si="10"/>
        <v>15257.130000000001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6.75" customHeight="1">
      <c r="A195" s="934"/>
      <c r="B195" s="860"/>
      <c r="C195" s="133"/>
      <c r="D195" s="134"/>
      <c r="E195" s="70"/>
      <c r="F195" s="932"/>
      <c r="G195" s="933"/>
      <c r="H195" s="132"/>
      <c r="I195" s="136"/>
      <c r="J195" s="137"/>
      <c r="K195" s="920"/>
      <c r="L195" s="831"/>
      <c r="M195" s="11">
        <v>14582.7</v>
      </c>
      <c r="N195" s="11">
        <f t="shared" si="9"/>
        <v>14145.219000000001</v>
      </c>
      <c r="O195" s="11">
        <v>7.0000000000000007E-2</v>
      </c>
      <c r="P195" s="8">
        <f t="shared" si="10"/>
        <v>15135.384330000001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.75" customHeight="1">
      <c r="A196" s="934"/>
      <c r="B196" s="861"/>
      <c r="C196" s="133"/>
      <c r="D196" s="134"/>
      <c r="E196" s="53"/>
      <c r="F196" s="135"/>
      <c r="G196" s="933"/>
      <c r="H196" s="132"/>
      <c r="I196" s="136"/>
      <c r="J196" s="137"/>
      <c r="K196" s="937"/>
      <c r="L196" s="14"/>
      <c r="M196" s="11">
        <v>13483.8</v>
      </c>
      <c r="N196" s="11">
        <f t="shared" si="9"/>
        <v>13079.286</v>
      </c>
      <c r="O196" s="11">
        <v>7.0000000000000007E-2</v>
      </c>
      <c r="P196" s="8">
        <f t="shared" si="10"/>
        <v>13994.836020000001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.75" customHeight="1">
      <c r="A197" s="934"/>
      <c r="B197" s="861"/>
      <c r="C197" s="133"/>
      <c r="D197" s="134"/>
      <c r="E197" s="53"/>
      <c r="F197" s="135"/>
      <c r="G197" s="933"/>
      <c r="H197" s="132"/>
      <c r="I197" s="136"/>
      <c r="J197" s="137"/>
      <c r="K197" s="1118"/>
      <c r="L197" s="831"/>
      <c r="M197" s="11">
        <v>2669.52</v>
      </c>
      <c r="N197" s="11">
        <f t="shared" si="9"/>
        <v>2589.4344000000001</v>
      </c>
      <c r="O197" s="11">
        <v>7.0000000000000007E-2</v>
      </c>
      <c r="P197" s="8">
        <f t="shared" si="10"/>
        <v>2770.6948080000002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5.25" customHeight="1">
      <c r="A198" s="934"/>
      <c r="B198" s="861"/>
      <c r="C198" s="133"/>
      <c r="D198" s="134"/>
      <c r="E198" s="53"/>
      <c r="F198" s="135"/>
      <c r="G198" s="933"/>
      <c r="H198" s="132"/>
      <c r="I198" s="136"/>
      <c r="J198" s="137"/>
      <c r="K198" s="1118"/>
      <c r="L198" s="831"/>
      <c r="M198" s="11"/>
      <c r="N198" s="11">
        <f t="shared" si="9"/>
        <v>0</v>
      </c>
      <c r="O198" s="11">
        <v>7.0000000000000007E-2</v>
      </c>
      <c r="P198" s="8">
        <f t="shared" si="10"/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.75" customHeight="1">
      <c r="A199" s="244"/>
      <c r="B199" s="861"/>
      <c r="C199" s="133"/>
      <c r="D199" s="134"/>
      <c r="E199" s="53"/>
      <c r="F199" s="135"/>
      <c r="G199" s="933"/>
      <c r="H199" s="132"/>
      <c r="I199" s="136"/>
      <c r="J199" s="137"/>
      <c r="K199" s="1118"/>
      <c r="L199" s="831"/>
      <c r="M199" s="11">
        <v>12972.96</v>
      </c>
      <c r="N199" s="11">
        <f t="shared" si="9"/>
        <v>12583.771199999999</v>
      </c>
      <c r="O199" s="11">
        <v>7.0000000000000007E-2</v>
      </c>
      <c r="P199" s="8">
        <f t="shared" si="10"/>
        <v>13464.635183999999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139"/>
      <c r="C200" s="133"/>
      <c r="D200" s="134"/>
      <c r="E200" s="988"/>
      <c r="F200" s="135"/>
      <c r="G200" s="933"/>
      <c r="H200" s="949"/>
      <c r="I200" s="950"/>
      <c r="J200" s="1135"/>
      <c r="K200" s="1136"/>
      <c r="L200" s="14"/>
      <c r="M200" s="11">
        <v>12687.84</v>
      </c>
      <c r="N200" s="11">
        <f t="shared" si="9"/>
        <v>12307.2048</v>
      </c>
      <c r="O200" s="11">
        <v>7.0000000000000007E-2</v>
      </c>
      <c r="P200" s="8">
        <f t="shared" si="10"/>
        <v>13168.709135999999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6.75" customHeight="1">
      <c r="A201" s="934"/>
      <c r="B201" s="863"/>
      <c r="C201" s="133"/>
      <c r="D201" s="134"/>
      <c r="E201" s="229"/>
      <c r="F201" s="135"/>
      <c r="G201" s="933"/>
      <c r="H201" s="132"/>
      <c r="I201" s="136"/>
      <c r="J201" s="137"/>
      <c r="K201" s="1118"/>
      <c r="L201" s="14"/>
      <c r="M201" s="11">
        <v>16572.599999999999</v>
      </c>
      <c r="N201" s="11">
        <f t="shared" si="9"/>
        <v>16075.421999999999</v>
      </c>
      <c r="O201" s="11">
        <v>7.0000000000000007E-2</v>
      </c>
      <c r="P201" s="8">
        <f t="shared" si="10"/>
        <v>17200.701539999998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.75" customHeight="1">
      <c r="A202" s="934"/>
      <c r="B202" s="863"/>
      <c r="C202" s="133"/>
      <c r="D202" s="134"/>
      <c r="E202" s="105"/>
      <c r="F202" s="135"/>
      <c r="G202" s="933"/>
      <c r="H202" s="865"/>
      <c r="I202" s="865"/>
      <c r="J202" s="137"/>
      <c r="K202" s="1118"/>
      <c r="L202" s="14"/>
      <c r="M202" s="11">
        <v>6021.12</v>
      </c>
      <c r="N202" s="11">
        <f t="shared" si="9"/>
        <v>5840.4863999999998</v>
      </c>
      <c r="O202" s="11">
        <v>7.0000000000000007E-2</v>
      </c>
      <c r="P202" s="8">
        <f t="shared" si="10"/>
        <v>6249.3204479999995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6.75" customHeight="1">
      <c r="A203" s="934"/>
      <c r="B203" s="863"/>
      <c r="C203" s="133"/>
      <c r="D203" s="134"/>
      <c r="E203" s="105"/>
      <c r="F203" s="135"/>
      <c r="G203" s="933"/>
      <c r="H203" s="132"/>
      <c r="I203" s="136"/>
      <c r="J203" s="137"/>
      <c r="K203" s="1118"/>
      <c r="L203" s="14"/>
      <c r="M203" s="11">
        <v>8714.16</v>
      </c>
      <c r="N203" s="11">
        <f t="shared" si="9"/>
        <v>8452.7351999999992</v>
      </c>
      <c r="O203" s="11">
        <v>7.0000000000000007E-2</v>
      </c>
      <c r="P203" s="8">
        <f t="shared" si="10"/>
        <v>9044.4266639999987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7.5" customHeight="1">
      <c r="A204" s="934"/>
      <c r="B204" s="863"/>
      <c r="C204" s="133"/>
      <c r="D204" s="134"/>
      <c r="E204" s="105"/>
      <c r="F204" s="135"/>
      <c r="G204" s="933"/>
      <c r="H204" s="132"/>
      <c r="I204" s="136"/>
      <c r="J204" s="137"/>
      <c r="K204" s="1118"/>
      <c r="L204" s="14"/>
      <c r="M204" s="11">
        <v>0</v>
      </c>
      <c r="N204" s="11">
        <f t="shared" si="9"/>
        <v>0</v>
      </c>
      <c r="O204" s="11">
        <v>7.0000000000000007E-2</v>
      </c>
      <c r="P204" s="8">
        <f t="shared" si="10"/>
        <v>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6.75" customHeight="1">
      <c r="A205" s="934"/>
      <c r="B205" s="864"/>
      <c r="C205" s="427"/>
      <c r="D205" s="1210"/>
      <c r="E205" s="387"/>
      <c r="F205" s="1270"/>
      <c r="G205" s="429"/>
      <c r="H205" s="425"/>
      <c r="I205" s="430"/>
      <c r="J205" s="431"/>
      <c r="K205" s="719"/>
      <c r="L205" s="14"/>
      <c r="M205" s="11">
        <v>18537.7</v>
      </c>
      <c r="N205" s="11">
        <f t="shared" si="9"/>
        <v>17981.569</v>
      </c>
      <c r="O205" s="11">
        <v>7.0000000000000007E-2</v>
      </c>
      <c r="P205" s="8">
        <f t="shared" si="10"/>
        <v>19240.278829999999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45"/>
      <c r="B206" s="375"/>
      <c r="C206" s="493"/>
      <c r="D206" s="1271"/>
      <c r="E206" s="38"/>
      <c r="F206" s="428"/>
      <c r="G206" s="429"/>
      <c r="H206" s="425"/>
      <c r="I206" s="430"/>
      <c r="J206" s="866"/>
      <c r="K206" s="867"/>
      <c r="L206" s="14"/>
      <c r="M206" s="11">
        <v>9031.68</v>
      </c>
      <c r="N206" s="11">
        <f t="shared" si="9"/>
        <v>8760.7296000000006</v>
      </c>
      <c r="O206" s="11">
        <v>7.0000000000000007E-2</v>
      </c>
      <c r="P206" s="8">
        <f t="shared" si="10"/>
        <v>9373.9806720000015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6.75" customHeight="1">
      <c r="A207" s="934"/>
      <c r="B207" s="834"/>
      <c r="C207" s="493"/>
      <c r="D207" s="1271"/>
      <c r="E207" s="38"/>
      <c r="F207" s="428"/>
      <c r="G207" s="429"/>
      <c r="H207" s="425"/>
      <c r="I207" s="430"/>
      <c r="J207" s="866"/>
      <c r="K207" s="868"/>
      <c r="L207" s="14"/>
      <c r="M207" s="11">
        <v>8478.9599999999991</v>
      </c>
      <c r="N207" s="11">
        <f t="shared" si="9"/>
        <v>8224.5911999999989</v>
      </c>
      <c r="O207" s="11">
        <v>7.0000000000000007E-2</v>
      </c>
      <c r="P207" s="8">
        <f t="shared" si="10"/>
        <v>8800.3125839999993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6.75" customHeight="1">
      <c r="A208" s="934"/>
      <c r="B208" s="863"/>
      <c r="C208" s="133"/>
      <c r="D208" s="134"/>
      <c r="E208" s="229"/>
      <c r="F208" s="135"/>
      <c r="G208" s="933"/>
      <c r="H208" s="132"/>
      <c r="I208" s="136"/>
      <c r="J208" s="137"/>
      <c r="K208" s="1118"/>
      <c r="L208" s="14"/>
      <c r="M208" s="11">
        <v>11122.62</v>
      </c>
      <c r="N208" s="11">
        <f t="shared" si="9"/>
        <v>10788.941400000002</v>
      </c>
      <c r="O208" s="11">
        <v>7.0000000000000007E-2</v>
      </c>
      <c r="P208" s="8">
        <f t="shared" si="10"/>
        <v>11544.167298000002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139"/>
      <c r="C209" s="133"/>
      <c r="D209" s="134"/>
      <c r="E209" s="106"/>
      <c r="F209" s="135"/>
      <c r="G209" s="933"/>
      <c r="H209" s="132"/>
      <c r="I209" s="136"/>
      <c r="J209" s="137"/>
      <c r="K209" s="1118"/>
      <c r="L209" s="14"/>
      <c r="M209" s="11">
        <v>3813.12</v>
      </c>
      <c r="N209" s="11">
        <f t="shared" si="9"/>
        <v>3698.7264</v>
      </c>
      <c r="O209" s="11">
        <v>7.0000000000000007E-2</v>
      </c>
      <c r="P209" s="8">
        <f t="shared" si="10"/>
        <v>3957.637248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230"/>
      <c r="C210" s="133"/>
      <c r="D210" s="1047"/>
      <c r="E210" s="107"/>
      <c r="F210" s="35"/>
      <c r="G210" s="933"/>
      <c r="H210" s="231"/>
      <c r="I210" s="232"/>
      <c r="J210" s="137"/>
      <c r="K210" s="1118"/>
      <c r="L210" s="14"/>
      <c r="M210" s="11"/>
      <c r="N210" s="11"/>
      <c r="O210" s="11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934"/>
      <c r="B211" s="139"/>
      <c r="C211" s="133"/>
      <c r="D211" s="1047"/>
      <c r="E211" s="106"/>
      <c r="F211" s="135"/>
      <c r="G211" s="933"/>
      <c r="H211" s="132"/>
      <c r="I211" s="136"/>
      <c r="J211" s="137"/>
      <c r="K211" s="1118"/>
      <c r="L211" s="14"/>
      <c r="M211" s="11"/>
      <c r="N211" s="11"/>
      <c r="O211" s="11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934"/>
      <c r="B212" s="139"/>
      <c r="C212" s="133"/>
      <c r="D212" s="1047"/>
      <c r="E212" s="106"/>
      <c r="F212" s="135"/>
      <c r="G212" s="933"/>
      <c r="H212" s="132"/>
      <c r="I212" s="136"/>
      <c r="J212" s="137"/>
      <c r="K212" s="1118"/>
      <c r="L212" s="14"/>
      <c r="M212" s="11"/>
      <c r="N212" s="11"/>
      <c r="O212" s="11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>
      <c r="A213" s="984"/>
      <c r="B213" s="139"/>
      <c r="C213" s="133"/>
      <c r="D213" s="1047"/>
      <c r="E213" s="107"/>
      <c r="F213" s="35"/>
      <c r="G213" s="933"/>
      <c r="H213" s="231"/>
      <c r="I213" s="232"/>
      <c r="J213" s="246"/>
      <c r="K213" s="1139"/>
      <c r="L213" s="99"/>
      <c r="M213" s="11"/>
      <c r="N213" s="11"/>
      <c r="O213" s="11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1"/>
      <c r="B214" s="2"/>
      <c r="C214" s="3"/>
      <c r="D214" s="2"/>
      <c r="E214" s="4"/>
      <c r="F214" s="5"/>
      <c r="G214" s="6"/>
      <c r="H214" s="1"/>
      <c r="I214" s="7"/>
      <c r="J214" s="8"/>
      <c r="K214" s="9"/>
      <c r="L214" s="9"/>
      <c r="M214" s="11"/>
      <c r="N214" s="11"/>
      <c r="O214" s="11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>
      <c r="A215" s="4" t="s">
        <v>0</v>
      </c>
      <c r="B215" s="1368"/>
      <c r="C215" s="3"/>
      <c r="D215" s="2"/>
      <c r="E215" s="4"/>
      <c r="F215" s="5"/>
      <c r="G215" s="6"/>
      <c r="H215" s="1"/>
      <c r="I215" s="13"/>
      <c r="J215" s="8"/>
      <c r="K215" s="14"/>
      <c r="L215" s="14"/>
      <c r="M215" s="11"/>
      <c r="N215" s="11"/>
      <c r="O215" s="11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1376" t="s">
        <v>94</v>
      </c>
      <c r="B216" s="1387"/>
      <c r="C216" s="4"/>
      <c r="D216" s="2"/>
      <c r="E216" s="4"/>
      <c r="F216" s="5"/>
      <c r="G216" s="6"/>
      <c r="H216" s="1"/>
      <c r="I216" s="13"/>
      <c r="J216" s="8"/>
      <c r="K216" s="14"/>
      <c r="L216" s="14"/>
      <c r="M216" s="11"/>
      <c r="N216" s="11"/>
      <c r="O216" s="11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5.25" customHeight="1">
      <c r="A217" s="1"/>
      <c r="B217" s="2"/>
      <c r="C217" s="3"/>
      <c r="D217" s="2"/>
      <c r="E217" s="4"/>
      <c r="F217" s="5"/>
      <c r="G217" s="6"/>
      <c r="H217" s="1"/>
      <c r="I217" s="7"/>
      <c r="J217" s="8"/>
      <c r="K217" s="9"/>
      <c r="L217" s="9"/>
      <c r="M217" s="11"/>
      <c r="N217" s="11"/>
      <c r="O217" s="11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1375" t="s">
        <v>2</v>
      </c>
      <c r="B218" s="1388"/>
      <c r="C218" s="16" t="s">
        <v>3</v>
      </c>
      <c r="D218" s="993" t="s">
        <v>4</v>
      </c>
      <c r="E218" s="17" t="s">
        <v>5</v>
      </c>
      <c r="F218" s="919" t="s">
        <v>5</v>
      </c>
      <c r="G218" s="18" t="s">
        <v>6</v>
      </c>
      <c r="H218" s="19" t="s">
        <v>7</v>
      </c>
      <c r="I218" s="20" t="s">
        <v>8</v>
      </c>
      <c r="J218" s="21" t="s">
        <v>9</v>
      </c>
      <c r="K218" s="1267" t="s">
        <v>9</v>
      </c>
      <c r="L218" s="14"/>
      <c r="M218" s="23"/>
      <c r="N218" s="11"/>
      <c r="O218" s="11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5.25" customHeight="1">
      <c r="A219" s="921"/>
      <c r="B219" s="922"/>
      <c r="C219" s="927"/>
      <c r="D219" s="997" t="s">
        <v>10</v>
      </c>
      <c r="E219" s="24" t="s">
        <v>11</v>
      </c>
      <c r="F219" s="925" t="s">
        <v>12</v>
      </c>
      <c r="G219" s="964"/>
      <c r="H219" s="965" t="s">
        <v>13</v>
      </c>
      <c r="I219" s="928" t="s">
        <v>14</v>
      </c>
      <c r="J219" s="1087" t="s">
        <v>16</v>
      </c>
      <c r="K219" s="1268" t="s">
        <v>15</v>
      </c>
      <c r="L219" s="14"/>
      <c r="M219" s="23"/>
      <c r="N219" s="11"/>
      <c r="O219" s="11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6.75" customHeight="1">
      <c r="A220" s="986"/>
      <c r="B220" s="860"/>
      <c r="C220" s="133"/>
      <c r="D220" s="134"/>
      <c r="E220" s="70"/>
      <c r="F220" s="932"/>
      <c r="G220" s="933"/>
      <c r="H220" s="132"/>
      <c r="I220" s="136"/>
      <c r="J220" s="137"/>
      <c r="K220" s="920"/>
      <c r="L220" s="262"/>
      <c r="M220" s="11">
        <v>3552</v>
      </c>
      <c r="N220" s="11">
        <f t="shared" ref="N220:N245" si="11">M220-(M220*0.03)</f>
        <v>3445.44</v>
      </c>
      <c r="O220" s="11">
        <v>7.0000000000000007E-2</v>
      </c>
      <c r="P220" s="8">
        <f t="shared" ref="P220:P245" si="12">(N220*O220)+N220</f>
        <v>3686.6208000000001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139"/>
      <c r="C221" s="32"/>
      <c r="D221" s="473"/>
      <c r="E221" s="53"/>
      <c r="F221" s="135"/>
      <c r="G221" s="933"/>
      <c r="H221" s="132"/>
      <c r="I221" s="136"/>
      <c r="J221" s="869"/>
      <c r="K221" s="1272"/>
      <c r="L221" s="262"/>
      <c r="M221" s="11"/>
      <c r="N221" s="11">
        <f t="shared" si="11"/>
        <v>0</v>
      </c>
      <c r="O221" s="11">
        <v>7.0000000000000007E-2</v>
      </c>
      <c r="P221" s="8">
        <f t="shared" si="12"/>
        <v>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6.75" customHeight="1">
      <c r="A222" s="934"/>
      <c r="B222" s="834"/>
      <c r="C222" s="32"/>
      <c r="D222" s="473"/>
      <c r="E222" s="53"/>
      <c r="F222" s="135"/>
      <c r="G222" s="933"/>
      <c r="H222" s="132"/>
      <c r="I222" s="136"/>
      <c r="J222" s="869"/>
      <c r="K222" s="1272"/>
      <c r="L222" s="14"/>
      <c r="M222" s="11">
        <v>9498.06</v>
      </c>
      <c r="N222" s="11">
        <f t="shared" si="11"/>
        <v>9213.118199999999</v>
      </c>
      <c r="O222" s="11">
        <v>7.0000000000000007E-2</v>
      </c>
      <c r="P222" s="8">
        <f t="shared" si="12"/>
        <v>9858.0364739999986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6.75" customHeight="1">
      <c r="A223" s="934"/>
      <c r="B223" s="834"/>
      <c r="C223" s="32"/>
      <c r="D223" s="473"/>
      <c r="E223" s="53"/>
      <c r="F223" s="135"/>
      <c r="G223" s="933"/>
      <c r="H223" s="132"/>
      <c r="I223" s="136"/>
      <c r="J223" s="869"/>
      <c r="K223" s="1272"/>
      <c r="L223" s="14"/>
      <c r="M223" s="11">
        <v>15305.4</v>
      </c>
      <c r="N223" s="11">
        <f t="shared" si="11"/>
        <v>14846.237999999999</v>
      </c>
      <c r="O223" s="11">
        <v>7.0000000000000007E-2</v>
      </c>
      <c r="P223" s="8">
        <f t="shared" si="12"/>
        <v>15885.47466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6.75" customHeight="1">
      <c r="A224" s="934"/>
      <c r="B224" s="834"/>
      <c r="C224" s="32"/>
      <c r="D224" s="473"/>
      <c r="E224" s="53"/>
      <c r="F224" s="135"/>
      <c r="G224" s="933"/>
      <c r="H224" s="132"/>
      <c r="I224" s="136"/>
      <c r="J224" s="869"/>
      <c r="K224" s="1272"/>
      <c r="L224" s="14"/>
      <c r="M224" s="11"/>
      <c r="N224" s="11">
        <f t="shared" si="11"/>
        <v>0</v>
      </c>
      <c r="O224" s="11">
        <v>7.0000000000000007E-2</v>
      </c>
      <c r="P224" s="8">
        <f t="shared" si="12"/>
        <v>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6.75" customHeight="1">
      <c r="A225" s="934"/>
      <c r="B225" s="834"/>
      <c r="C225" s="32"/>
      <c r="D225" s="473"/>
      <c r="E225" s="53"/>
      <c r="F225" s="135"/>
      <c r="G225" s="933"/>
      <c r="H225" s="132"/>
      <c r="I225" s="136"/>
      <c r="J225" s="869"/>
      <c r="K225" s="1273"/>
      <c r="L225" s="14"/>
      <c r="M225" s="11"/>
      <c r="N225" s="11">
        <f t="shared" si="11"/>
        <v>0</v>
      </c>
      <c r="O225" s="11">
        <v>7.0000000000000007E-2</v>
      </c>
      <c r="P225" s="8">
        <f t="shared" si="12"/>
        <v>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6.75" customHeight="1">
      <c r="A226" s="934"/>
      <c r="B226" s="834"/>
      <c r="C226" s="32"/>
      <c r="D226" s="473"/>
      <c r="E226" s="53"/>
      <c r="F226" s="135"/>
      <c r="G226" s="429"/>
      <c r="H226" s="425"/>
      <c r="I226" s="430"/>
      <c r="J226" s="866"/>
      <c r="K226" s="868"/>
      <c r="L226" s="14"/>
      <c r="M226" s="11"/>
      <c r="N226" s="11">
        <f t="shared" si="11"/>
        <v>0</v>
      </c>
      <c r="O226" s="11">
        <v>7.0000000000000007E-2</v>
      </c>
      <c r="P226" s="8">
        <f t="shared" si="12"/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6.75" customHeight="1">
      <c r="A227" s="934"/>
      <c r="B227" s="834"/>
      <c r="C227" s="32"/>
      <c r="D227" s="473"/>
      <c r="E227" s="53"/>
      <c r="F227" s="135"/>
      <c r="G227" s="429"/>
      <c r="H227" s="425"/>
      <c r="I227" s="430"/>
      <c r="J227" s="866"/>
      <c r="K227" s="868"/>
      <c r="L227" s="831"/>
      <c r="M227" s="11">
        <v>14244.12</v>
      </c>
      <c r="N227" s="11">
        <f t="shared" si="11"/>
        <v>13816.796400000001</v>
      </c>
      <c r="O227" s="11">
        <v>7.0000000000000007E-2</v>
      </c>
      <c r="P227" s="8">
        <f t="shared" si="12"/>
        <v>14783.972148000001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6.75" customHeight="1">
      <c r="A228" s="934"/>
      <c r="B228" s="834"/>
      <c r="C228" s="32"/>
      <c r="D228" s="473"/>
      <c r="E228" s="53"/>
      <c r="F228" s="135"/>
      <c r="G228" s="429"/>
      <c r="H228" s="425"/>
      <c r="I228" s="430"/>
      <c r="J228" s="866"/>
      <c r="K228" s="868"/>
      <c r="L228" s="14"/>
      <c r="M228" s="11">
        <v>3240</v>
      </c>
      <c r="N228" s="11">
        <f t="shared" si="11"/>
        <v>3142.8</v>
      </c>
      <c r="O228" s="11">
        <v>7.0000000000000007E-2</v>
      </c>
      <c r="P228" s="8">
        <f t="shared" si="12"/>
        <v>3362.7960000000003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6.75" customHeight="1">
      <c r="A229" s="934"/>
      <c r="B229" s="834"/>
      <c r="C229" s="32"/>
      <c r="D229" s="473"/>
      <c r="E229" s="53"/>
      <c r="F229" s="135"/>
      <c r="G229" s="429"/>
      <c r="H229" s="425"/>
      <c r="I229" s="430"/>
      <c r="J229" s="866"/>
      <c r="K229" s="868"/>
      <c r="L229" s="14"/>
      <c r="M229" s="11">
        <v>14700</v>
      </c>
      <c r="N229" s="11">
        <f t="shared" si="11"/>
        <v>14259</v>
      </c>
      <c r="O229" s="11">
        <v>7.0000000000000007E-2</v>
      </c>
      <c r="P229" s="8">
        <f t="shared" si="12"/>
        <v>15257.130000000001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6.75" customHeight="1">
      <c r="A230" s="934"/>
      <c r="B230" s="834"/>
      <c r="C230" s="32"/>
      <c r="D230" s="473"/>
      <c r="E230" s="105"/>
      <c r="F230" s="135"/>
      <c r="G230" s="429"/>
      <c r="H230" s="425"/>
      <c r="I230" s="430"/>
      <c r="J230" s="866"/>
      <c r="K230" s="868"/>
      <c r="L230" s="831"/>
      <c r="M230" s="11">
        <v>14582.7</v>
      </c>
      <c r="N230" s="11">
        <f t="shared" si="11"/>
        <v>14145.219000000001</v>
      </c>
      <c r="O230" s="11">
        <v>7.0000000000000007E-2</v>
      </c>
      <c r="P230" s="8">
        <f t="shared" si="12"/>
        <v>15135.384330000001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1124"/>
      <c r="C231" s="427"/>
      <c r="D231" s="1210"/>
      <c r="E231" s="105"/>
      <c r="F231" s="135"/>
      <c r="G231" s="429"/>
      <c r="H231" s="425"/>
      <c r="I231" s="430"/>
      <c r="J231" s="870"/>
      <c r="K231" s="432"/>
      <c r="L231" s="14"/>
      <c r="M231" s="11">
        <v>13483.8</v>
      </c>
      <c r="N231" s="11">
        <f t="shared" si="11"/>
        <v>13079.286</v>
      </c>
      <c r="O231" s="11">
        <v>7.0000000000000007E-2</v>
      </c>
      <c r="P231" s="8">
        <f t="shared" si="12"/>
        <v>13994.836020000001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48"/>
      <c r="C232" s="427"/>
      <c r="D232" s="1210"/>
      <c r="E232" s="105"/>
      <c r="F232" s="135"/>
      <c r="G232" s="429"/>
      <c r="H232" s="425"/>
      <c r="I232" s="430"/>
      <c r="J232" s="870"/>
      <c r="K232" s="432"/>
      <c r="L232" s="831"/>
      <c r="M232" s="11">
        <v>2669.52</v>
      </c>
      <c r="N232" s="11">
        <f t="shared" si="11"/>
        <v>2589.4344000000001</v>
      </c>
      <c r="O232" s="11">
        <v>7.0000000000000007E-2</v>
      </c>
      <c r="P232" s="8">
        <f t="shared" si="12"/>
        <v>2770.6948080000002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0"/>
      <c r="C233" s="235"/>
      <c r="D233" s="1085"/>
      <c r="E233" s="53"/>
      <c r="F233" s="135"/>
      <c r="G233" s="236"/>
      <c r="H233" s="237"/>
      <c r="I233" s="238"/>
      <c r="J233" s="239"/>
      <c r="K233" s="240"/>
      <c r="L233" s="831"/>
      <c r="M233" s="11"/>
      <c r="N233" s="11">
        <f t="shared" si="11"/>
        <v>0</v>
      </c>
      <c r="O233" s="11">
        <v>7.0000000000000007E-2</v>
      </c>
      <c r="P233" s="8">
        <f t="shared" si="12"/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244"/>
      <c r="B234" s="245"/>
      <c r="C234" s="235"/>
      <c r="D234" s="1085"/>
      <c r="E234" s="53"/>
      <c r="F234" s="135"/>
      <c r="G234" s="236"/>
      <c r="H234" s="237"/>
      <c r="I234" s="238"/>
      <c r="J234" s="239"/>
      <c r="K234" s="240"/>
      <c r="L234" s="831"/>
      <c r="M234" s="11">
        <v>12972.96</v>
      </c>
      <c r="N234" s="11">
        <f t="shared" si="11"/>
        <v>12583.771199999999</v>
      </c>
      <c r="O234" s="11">
        <v>7.0000000000000007E-2</v>
      </c>
      <c r="P234" s="8">
        <f t="shared" si="12"/>
        <v>13464.635183999999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133"/>
      <c r="D235" s="134"/>
      <c r="E235" s="53"/>
      <c r="F235" s="135"/>
      <c r="G235" s="933"/>
      <c r="H235" s="132"/>
      <c r="I235" s="136"/>
      <c r="J235" s="239"/>
      <c r="K235" s="1118"/>
      <c r="L235" s="14"/>
      <c r="M235" s="11">
        <v>12687.84</v>
      </c>
      <c r="N235" s="11">
        <f t="shared" si="11"/>
        <v>12307.2048</v>
      </c>
      <c r="O235" s="11">
        <v>7.0000000000000007E-2</v>
      </c>
      <c r="P235" s="8">
        <f t="shared" si="12"/>
        <v>13168.709135999999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0"/>
      <c r="C236" s="133"/>
      <c r="D236" s="134"/>
      <c r="E236" s="53"/>
      <c r="F236" s="135"/>
      <c r="G236" s="933"/>
      <c r="H236" s="132"/>
      <c r="I236" s="136"/>
      <c r="J236" s="137"/>
      <c r="K236" s="1118"/>
      <c r="L236" s="14"/>
      <c r="M236" s="11">
        <v>16572.599999999999</v>
      </c>
      <c r="N236" s="11">
        <f t="shared" si="11"/>
        <v>16075.421999999999</v>
      </c>
      <c r="O236" s="11">
        <v>7.0000000000000007E-2</v>
      </c>
      <c r="P236" s="8">
        <f t="shared" si="12"/>
        <v>17200.701539999998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990"/>
      <c r="C237" s="133"/>
      <c r="D237" s="134"/>
      <c r="E237" s="105"/>
      <c r="F237" s="135"/>
      <c r="G237" s="933"/>
      <c r="H237" s="132"/>
      <c r="I237" s="241"/>
      <c r="J237" s="137"/>
      <c r="K237" s="1118"/>
      <c r="L237" s="14"/>
      <c r="M237" s="11">
        <v>6021.12</v>
      </c>
      <c r="N237" s="11">
        <f t="shared" si="11"/>
        <v>5840.4863999999998</v>
      </c>
      <c r="O237" s="11">
        <v>7.0000000000000007E-2</v>
      </c>
      <c r="P237" s="8">
        <f t="shared" si="12"/>
        <v>6249.3204479999995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34"/>
      <c r="B238" s="990"/>
      <c r="C238" s="133"/>
      <c r="D238" s="134"/>
      <c r="E238" s="105"/>
      <c r="F238" s="135"/>
      <c r="G238" s="933"/>
      <c r="H238" s="132"/>
      <c r="I238" s="136"/>
      <c r="J238" s="137"/>
      <c r="K238" s="1118"/>
      <c r="L238" s="14"/>
      <c r="M238" s="11">
        <v>8714.16</v>
      </c>
      <c r="N238" s="11">
        <f t="shared" si="11"/>
        <v>8452.7351999999992</v>
      </c>
      <c r="O238" s="11">
        <v>7.0000000000000007E-2</v>
      </c>
      <c r="P238" s="8">
        <f t="shared" si="12"/>
        <v>9044.4266639999987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990"/>
      <c r="C239" s="133"/>
      <c r="D239" s="134"/>
      <c r="E239" s="105"/>
      <c r="F239" s="135"/>
      <c r="G239" s="933"/>
      <c r="H239" s="132"/>
      <c r="I239" s="136"/>
      <c r="J239" s="137"/>
      <c r="K239" s="1118"/>
      <c r="L239" s="14"/>
      <c r="M239" s="11">
        <v>0</v>
      </c>
      <c r="N239" s="11">
        <f t="shared" si="11"/>
        <v>0</v>
      </c>
      <c r="O239" s="11">
        <v>7.0000000000000007E-2</v>
      </c>
      <c r="P239" s="8">
        <f t="shared" si="12"/>
        <v>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934"/>
      <c r="B240" s="990"/>
      <c r="C240" s="133"/>
      <c r="D240" s="134"/>
      <c r="E240" s="105"/>
      <c r="F240" s="135"/>
      <c r="G240" s="933"/>
      <c r="H240" s="132"/>
      <c r="I240" s="136"/>
      <c r="J240" s="137"/>
      <c r="K240" s="1118"/>
      <c r="L240" s="14"/>
      <c r="M240" s="11">
        <v>18537.7</v>
      </c>
      <c r="N240" s="11">
        <f t="shared" si="11"/>
        <v>17981.569</v>
      </c>
      <c r="O240" s="11">
        <v>7.0000000000000007E-2</v>
      </c>
      <c r="P240" s="8">
        <f t="shared" si="12"/>
        <v>19240.278829999999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945"/>
      <c r="B241" s="990"/>
      <c r="C241" s="133"/>
      <c r="D241" s="134"/>
      <c r="E241" s="228"/>
      <c r="F241" s="135"/>
      <c r="G241" s="933"/>
      <c r="H241" s="132"/>
      <c r="I241" s="136"/>
      <c r="J241" s="137"/>
      <c r="K241" s="1118"/>
      <c r="L241" s="14"/>
      <c r="M241" s="11">
        <v>9031.68</v>
      </c>
      <c r="N241" s="11">
        <f t="shared" si="11"/>
        <v>8760.7296000000006</v>
      </c>
      <c r="O241" s="11">
        <v>7.0000000000000007E-2</v>
      </c>
      <c r="P241" s="8">
        <f t="shared" si="12"/>
        <v>9373.9806720000015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46"/>
      <c r="B242" s="990"/>
      <c r="C242" s="133"/>
      <c r="D242" s="134"/>
      <c r="E242" s="988"/>
      <c r="F242" s="135"/>
      <c r="G242" s="933"/>
      <c r="H242" s="949"/>
      <c r="I242" s="950"/>
      <c r="J242" s="1135"/>
      <c r="K242" s="1136"/>
      <c r="L242" s="14"/>
      <c r="M242" s="11"/>
      <c r="N242" s="11">
        <f t="shared" si="11"/>
        <v>0</v>
      </c>
      <c r="O242" s="11">
        <v>7.0000000000000007E-2</v>
      </c>
      <c r="P242" s="8">
        <f t="shared" si="12"/>
        <v>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133"/>
      <c r="D243" s="134"/>
      <c r="E243" s="229"/>
      <c r="F243" s="135"/>
      <c r="G243" s="933"/>
      <c r="H243" s="132"/>
      <c r="I243" s="136"/>
      <c r="J243" s="137"/>
      <c r="K243" s="1118"/>
      <c r="L243" s="14"/>
      <c r="M243" s="11">
        <v>8478.9599999999991</v>
      </c>
      <c r="N243" s="11">
        <f t="shared" si="11"/>
        <v>8224.5911999999989</v>
      </c>
      <c r="O243" s="11">
        <v>7.0000000000000007E-2</v>
      </c>
      <c r="P243" s="8">
        <f t="shared" si="12"/>
        <v>8800.3125839999993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5.25" customHeight="1">
      <c r="A244" s="934"/>
      <c r="B244" s="990"/>
      <c r="C244" s="133"/>
      <c r="D244" s="134"/>
      <c r="E244" s="106"/>
      <c r="F244" s="135"/>
      <c r="G244" s="933"/>
      <c r="H244" s="132"/>
      <c r="I244" s="136"/>
      <c r="J244" s="137"/>
      <c r="K244" s="1118"/>
      <c r="L244" s="14"/>
      <c r="M244" s="11">
        <v>11122.62</v>
      </c>
      <c r="N244" s="11">
        <f t="shared" si="11"/>
        <v>10788.941400000002</v>
      </c>
      <c r="O244" s="11">
        <v>7.0000000000000007E-2</v>
      </c>
      <c r="P244" s="8">
        <f t="shared" si="12"/>
        <v>11544.167298000002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133"/>
      <c r="D245" s="1047"/>
      <c r="E245" s="107"/>
      <c r="F245" s="35"/>
      <c r="G245" s="933"/>
      <c r="H245" s="231"/>
      <c r="I245" s="232"/>
      <c r="J245" s="137"/>
      <c r="K245" s="1118"/>
      <c r="L245" s="14"/>
      <c r="M245" s="11">
        <v>3813.12</v>
      </c>
      <c r="N245" s="11">
        <f t="shared" si="11"/>
        <v>3698.7264</v>
      </c>
      <c r="O245" s="11">
        <v>7.0000000000000007E-2</v>
      </c>
      <c r="P245" s="8">
        <f t="shared" si="12"/>
        <v>3957.637248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990"/>
      <c r="C246" s="133"/>
      <c r="D246" s="1047"/>
      <c r="E246" s="131"/>
      <c r="F246" s="35"/>
      <c r="G246" s="933"/>
      <c r="H246" s="231"/>
      <c r="I246" s="232"/>
      <c r="J246" s="137"/>
      <c r="K246" s="1118"/>
      <c r="L246" s="14"/>
      <c r="M246" s="11"/>
      <c r="N246" s="11"/>
      <c r="O246" s="11"/>
      <c r="P246" s="8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0"/>
      <c r="C247" s="133"/>
      <c r="D247" s="1047"/>
      <c r="E247" s="106"/>
      <c r="F247" s="135"/>
      <c r="G247" s="933"/>
      <c r="H247" s="132"/>
      <c r="I247" s="136"/>
      <c r="J247" s="137"/>
      <c r="K247" s="1118"/>
      <c r="L247" s="14"/>
      <c r="M247" s="11"/>
      <c r="N247" s="11"/>
      <c r="O247" s="11"/>
      <c r="P247" s="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91"/>
      <c r="C248" s="133"/>
      <c r="D248" s="1047"/>
      <c r="E248" s="106"/>
      <c r="F248" s="135"/>
      <c r="G248" s="933"/>
      <c r="H248" s="132"/>
      <c r="I248" s="136"/>
      <c r="J248" s="137"/>
      <c r="K248" s="1118"/>
      <c r="L248" s="14"/>
      <c r="M248" s="11"/>
      <c r="N248" s="11"/>
      <c r="O248" s="11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84"/>
      <c r="B249" s="990"/>
      <c r="C249" s="133"/>
      <c r="D249" s="1047"/>
      <c r="E249" s="107"/>
      <c r="F249" s="35"/>
      <c r="G249" s="933"/>
      <c r="H249" s="231"/>
      <c r="I249" s="232"/>
      <c r="J249" s="246"/>
      <c r="K249" s="1139"/>
      <c r="L249" s="99"/>
      <c r="M249" s="11"/>
      <c r="N249" s="11"/>
      <c r="O249" s="11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1"/>
      <c r="B250" s="2"/>
      <c r="C250" s="3"/>
      <c r="D250" s="2"/>
      <c r="E250" s="4"/>
      <c r="F250" s="5"/>
      <c r="G250" s="6"/>
      <c r="H250" s="1"/>
      <c r="I250" s="7"/>
      <c r="J250" s="8"/>
      <c r="K250" s="9"/>
      <c r="L250" s="9"/>
      <c r="M250" s="11"/>
      <c r="N250" s="11"/>
      <c r="O250" s="11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4" t="s">
        <v>0</v>
      </c>
      <c r="B251" s="1368"/>
      <c r="C251" s="3"/>
      <c r="D251" s="2"/>
      <c r="E251" s="4"/>
      <c r="F251" s="5"/>
      <c r="G251" s="6"/>
      <c r="H251" s="1"/>
      <c r="I251" s="13"/>
      <c r="J251" s="8"/>
      <c r="K251" s="14"/>
      <c r="L251" s="14"/>
      <c r="M251" s="11"/>
      <c r="N251" s="11"/>
      <c r="O251" s="11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1376" t="s">
        <v>94</v>
      </c>
      <c r="B252" s="1387"/>
      <c r="C252" s="4"/>
      <c r="D252" s="2"/>
      <c r="E252" s="4"/>
      <c r="F252" s="5"/>
      <c r="G252" s="6"/>
      <c r="H252" s="1"/>
      <c r="I252" s="13"/>
      <c r="J252" s="8"/>
      <c r="K252" s="14"/>
      <c r="L252" s="14"/>
      <c r="M252" s="11"/>
      <c r="N252" s="11"/>
      <c r="O252" s="11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5.25" customHeight="1">
      <c r="A253" s="1"/>
      <c r="B253" s="2"/>
      <c r="C253" s="3"/>
      <c r="D253" s="2"/>
      <c r="E253" s="4"/>
      <c r="F253" s="5"/>
      <c r="G253" s="6"/>
      <c r="H253" s="1"/>
      <c r="I253" s="7"/>
      <c r="J253" s="8"/>
      <c r="K253" s="9"/>
      <c r="L253" s="9"/>
      <c r="M253" s="11"/>
      <c r="N253" s="11"/>
      <c r="O253" s="11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1375" t="s">
        <v>2</v>
      </c>
      <c r="B254" s="1388"/>
      <c r="C254" s="16" t="s">
        <v>3</v>
      </c>
      <c r="D254" s="993" t="s">
        <v>4</v>
      </c>
      <c r="E254" s="17" t="s">
        <v>5</v>
      </c>
      <c r="F254" s="919" t="s">
        <v>5</v>
      </c>
      <c r="G254" s="18" t="s">
        <v>6</v>
      </c>
      <c r="H254" s="19" t="s">
        <v>7</v>
      </c>
      <c r="I254" s="20" t="s">
        <v>8</v>
      </c>
      <c r="J254" s="21" t="s">
        <v>9</v>
      </c>
      <c r="K254" s="1267" t="s">
        <v>9</v>
      </c>
      <c r="L254" s="14"/>
      <c r="M254" s="23"/>
      <c r="N254" s="11"/>
      <c r="O254" s="11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5.25" customHeight="1">
      <c r="A255" s="921"/>
      <c r="B255" s="922"/>
      <c r="C255" s="927"/>
      <c r="D255" s="997" t="s">
        <v>10</v>
      </c>
      <c r="E255" s="24" t="s">
        <v>11</v>
      </c>
      <c r="F255" s="925" t="s">
        <v>12</v>
      </c>
      <c r="G255" s="964"/>
      <c r="H255" s="965" t="s">
        <v>13</v>
      </c>
      <c r="I255" s="928" t="s">
        <v>14</v>
      </c>
      <c r="J255" s="1087" t="s">
        <v>16</v>
      </c>
      <c r="K255" s="1268" t="s">
        <v>15</v>
      </c>
      <c r="L255" s="14"/>
      <c r="M255" s="23"/>
      <c r="N255" s="11"/>
      <c r="O255" s="11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86"/>
      <c r="B256" s="50" t="s">
        <v>343</v>
      </c>
      <c r="C256" s="133"/>
      <c r="D256" s="134"/>
      <c r="E256" s="70"/>
      <c r="F256" s="932"/>
      <c r="G256" s="933"/>
      <c r="H256" s="132"/>
      <c r="I256" s="136"/>
      <c r="J256" s="137"/>
      <c r="K256" s="920"/>
      <c r="L256" s="262"/>
      <c r="M256" s="11">
        <v>3552</v>
      </c>
      <c r="N256" s="11">
        <f t="shared" ref="N256:N274" si="13">M256-(M256*0.03)</f>
        <v>3445.44</v>
      </c>
      <c r="O256" s="11">
        <v>7.0000000000000007E-2</v>
      </c>
      <c r="P256" s="8">
        <f t="shared" ref="P256:P274" si="14">(N256*O256)+N256</f>
        <v>3686.6208000000001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 t="s">
        <v>344</v>
      </c>
      <c r="C257" s="133" t="s">
        <v>345</v>
      </c>
      <c r="D257" s="134"/>
      <c r="E257" s="53"/>
      <c r="F257" s="135"/>
      <c r="G257" s="933" t="s">
        <v>346</v>
      </c>
      <c r="H257" s="132"/>
      <c r="I257" s="136"/>
      <c r="J257" s="137">
        <v>42</v>
      </c>
      <c r="K257" s="937">
        <v>3.5</v>
      </c>
      <c r="L257" s="262"/>
      <c r="M257" s="11"/>
      <c r="N257" s="11">
        <f t="shared" si="13"/>
        <v>0</v>
      </c>
      <c r="O257" s="11">
        <v>7.0000000000000007E-2</v>
      </c>
      <c r="P257" s="8">
        <f t="shared" si="14"/>
        <v>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2"/>
      <c r="C258" s="133" t="s">
        <v>347</v>
      </c>
      <c r="D258" s="134"/>
      <c r="E258" s="53"/>
      <c r="F258" s="135"/>
      <c r="G258" s="933" t="s">
        <v>346</v>
      </c>
      <c r="H258" s="132"/>
      <c r="I258" s="136"/>
      <c r="J258" s="137">
        <v>70</v>
      </c>
      <c r="K258" s="1118">
        <v>5.83</v>
      </c>
      <c r="L258" s="14"/>
      <c r="M258" s="11">
        <v>9498.06</v>
      </c>
      <c r="N258" s="11">
        <f t="shared" si="13"/>
        <v>9213.118199999999</v>
      </c>
      <c r="O258" s="11">
        <v>7.0000000000000007E-2</v>
      </c>
      <c r="P258" s="8">
        <f t="shared" si="14"/>
        <v>9858.0364739999986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0" t="s">
        <v>348</v>
      </c>
      <c r="C259" s="133" t="s">
        <v>349</v>
      </c>
      <c r="D259" s="134"/>
      <c r="E259" s="53"/>
      <c r="F259" s="135"/>
      <c r="G259" s="933" t="s">
        <v>346</v>
      </c>
      <c r="H259" s="132"/>
      <c r="I259" s="136"/>
      <c r="J259" s="137"/>
      <c r="K259" s="1118">
        <v>425</v>
      </c>
      <c r="L259" s="14"/>
      <c r="M259" s="11">
        <v>15305.4</v>
      </c>
      <c r="N259" s="11">
        <f t="shared" si="13"/>
        <v>14846.237999999999</v>
      </c>
      <c r="O259" s="11">
        <v>7.0000000000000007E-2</v>
      </c>
      <c r="P259" s="8">
        <f t="shared" si="14"/>
        <v>15885.47466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0"/>
      <c r="C260" s="133"/>
      <c r="D260" s="134"/>
      <c r="E260" s="53"/>
      <c r="F260" s="135"/>
      <c r="G260" s="933"/>
      <c r="H260" s="132"/>
      <c r="I260" s="136"/>
      <c r="J260" s="137"/>
      <c r="K260" s="1118"/>
      <c r="L260" s="14"/>
      <c r="M260" s="11"/>
      <c r="N260" s="11">
        <f t="shared" si="13"/>
        <v>0</v>
      </c>
      <c r="O260" s="11">
        <v>7.0000000000000007E-2</v>
      </c>
      <c r="P260" s="8">
        <f t="shared" si="14"/>
        <v>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90"/>
      <c r="C261" s="133"/>
      <c r="D261" s="134"/>
      <c r="E261" s="53"/>
      <c r="F261" s="135"/>
      <c r="G261" s="933"/>
      <c r="H261" s="132"/>
      <c r="I261" s="136"/>
      <c r="J261" s="137"/>
      <c r="K261" s="1118"/>
      <c r="L261" s="14"/>
      <c r="M261" s="11"/>
      <c r="N261" s="11">
        <f t="shared" si="13"/>
        <v>0</v>
      </c>
      <c r="O261" s="11">
        <v>7.0000000000000007E-2</v>
      </c>
      <c r="P261" s="8">
        <f t="shared" si="14"/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90"/>
      <c r="C262" s="133"/>
      <c r="D262" s="134"/>
      <c r="E262" s="53"/>
      <c r="F262" s="135"/>
      <c r="G262" s="933"/>
      <c r="H262" s="132"/>
      <c r="I262" s="136"/>
      <c r="J262" s="137"/>
      <c r="K262" s="1118"/>
      <c r="L262" s="14"/>
      <c r="M262" s="11"/>
      <c r="N262" s="11">
        <f t="shared" si="13"/>
        <v>0</v>
      </c>
      <c r="O262" s="11">
        <v>7.0000000000000007E-2</v>
      </c>
      <c r="P262" s="8">
        <f t="shared" si="14"/>
        <v>0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92"/>
      <c r="C263" s="235"/>
      <c r="D263" s="1085"/>
      <c r="E263" s="53"/>
      <c r="F263" s="135"/>
      <c r="G263" s="236"/>
      <c r="H263" s="237"/>
      <c r="I263" s="238"/>
      <c r="J263" s="239"/>
      <c r="K263" s="240"/>
      <c r="L263" s="831"/>
      <c r="M263" s="11">
        <v>14244.12</v>
      </c>
      <c r="N263" s="11">
        <f t="shared" si="13"/>
        <v>13816.796400000001</v>
      </c>
      <c r="O263" s="11">
        <v>7.0000000000000007E-2</v>
      </c>
      <c r="P263" s="8">
        <f t="shared" si="14"/>
        <v>14783.972148000001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5.25" customHeight="1">
      <c r="A264" s="934"/>
      <c r="B264" s="989"/>
      <c r="C264" s="133"/>
      <c r="D264" s="134"/>
      <c r="E264" s="53"/>
      <c r="F264" s="135"/>
      <c r="G264" s="933"/>
      <c r="H264" s="132"/>
      <c r="I264" s="136"/>
      <c r="J264" s="137"/>
      <c r="K264" s="1118"/>
      <c r="L264" s="14"/>
      <c r="M264" s="11">
        <v>3240</v>
      </c>
      <c r="N264" s="11">
        <f t="shared" si="13"/>
        <v>3142.8</v>
      </c>
      <c r="O264" s="11">
        <v>7.0000000000000007E-2</v>
      </c>
      <c r="P264" s="8">
        <f t="shared" si="14"/>
        <v>3362.7960000000003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50"/>
      <c r="C265" s="133"/>
      <c r="D265" s="134"/>
      <c r="E265" s="70"/>
      <c r="F265" s="932"/>
      <c r="G265" s="933"/>
      <c r="H265" s="132"/>
      <c r="I265" s="136"/>
      <c r="J265" s="137"/>
      <c r="K265" s="920"/>
      <c r="L265" s="14"/>
      <c r="M265" s="11">
        <v>14700</v>
      </c>
      <c r="N265" s="11">
        <f t="shared" si="13"/>
        <v>14259</v>
      </c>
      <c r="O265" s="11">
        <v>7.0000000000000007E-2</v>
      </c>
      <c r="P265" s="8">
        <f t="shared" si="14"/>
        <v>15257.130000000001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934"/>
      <c r="B266" s="139" t="s">
        <v>350</v>
      </c>
      <c r="C266" s="32" t="s">
        <v>351</v>
      </c>
      <c r="D266" s="134"/>
      <c r="E266" s="53"/>
      <c r="F266" s="135"/>
      <c r="G266" s="933" t="s">
        <v>352</v>
      </c>
      <c r="H266" s="132"/>
      <c r="I266" s="136"/>
      <c r="J266" s="137">
        <v>522.5</v>
      </c>
      <c r="K266" s="937">
        <v>43.55</v>
      </c>
      <c r="L266" s="831"/>
      <c r="M266" s="11">
        <v>14582.7</v>
      </c>
      <c r="N266" s="11">
        <f t="shared" si="13"/>
        <v>14145.219000000001</v>
      </c>
      <c r="O266" s="11">
        <v>7.0000000000000007E-2</v>
      </c>
      <c r="P266" s="8">
        <f t="shared" si="14"/>
        <v>15135.384330000001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139" t="s">
        <v>350</v>
      </c>
      <c r="C267" s="32" t="s">
        <v>353</v>
      </c>
      <c r="D267" s="134"/>
      <c r="E267" s="53"/>
      <c r="F267" s="135"/>
      <c r="G267" s="933" t="s">
        <v>352</v>
      </c>
      <c r="H267" s="132"/>
      <c r="I267" s="136"/>
      <c r="J267" s="137">
        <v>617.5</v>
      </c>
      <c r="K267" s="1118">
        <v>51.46</v>
      </c>
      <c r="L267" s="14"/>
      <c r="M267" s="11">
        <v>13483.8</v>
      </c>
      <c r="N267" s="11">
        <f t="shared" si="13"/>
        <v>13079.286</v>
      </c>
      <c r="O267" s="11">
        <v>7.0000000000000007E-2</v>
      </c>
      <c r="P267" s="8">
        <f t="shared" si="14"/>
        <v>13994.836020000001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139" t="s">
        <v>350</v>
      </c>
      <c r="C268" s="32" t="s">
        <v>354</v>
      </c>
      <c r="D268" s="134"/>
      <c r="E268" s="53"/>
      <c r="F268" s="135"/>
      <c r="G268" s="933" t="s">
        <v>352</v>
      </c>
      <c r="H268" s="132"/>
      <c r="I268" s="136"/>
      <c r="J268" s="137">
        <v>855</v>
      </c>
      <c r="K268" s="1118">
        <v>71.25</v>
      </c>
      <c r="L268" s="831"/>
      <c r="M268" s="11">
        <v>2669.52</v>
      </c>
      <c r="N268" s="11">
        <f t="shared" si="13"/>
        <v>2589.4344000000001</v>
      </c>
      <c r="O268" s="11">
        <v>7.0000000000000007E-2</v>
      </c>
      <c r="P268" s="8">
        <f t="shared" si="14"/>
        <v>2770.6948080000002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139" t="s">
        <v>355</v>
      </c>
      <c r="C269" s="32" t="s">
        <v>353</v>
      </c>
      <c r="D269" s="134"/>
      <c r="E269" s="53"/>
      <c r="F269" s="135"/>
      <c r="G269" s="933" t="s">
        <v>352</v>
      </c>
      <c r="H269" s="132"/>
      <c r="I269" s="136"/>
      <c r="J269" s="137">
        <v>712.5</v>
      </c>
      <c r="K269" s="1118">
        <v>59.38</v>
      </c>
      <c r="L269" s="831"/>
      <c r="M269" s="11"/>
      <c r="N269" s="11">
        <f t="shared" si="13"/>
        <v>0</v>
      </c>
      <c r="O269" s="11">
        <v>7.0000000000000007E-2</v>
      </c>
      <c r="P269" s="8">
        <f t="shared" si="14"/>
        <v>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244"/>
      <c r="B270" s="139" t="s">
        <v>356</v>
      </c>
      <c r="C270" s="32" t="s">
        <v>351</v>
      </c>
      <c r="D270" s="134"/>
      <c r="E270" s="53"/>
      <c r="F270" s="135"/>
      <c r="G270" s="933" t="s">
        <v>352</v>
      </c>
      <c r="H270" s="132"/>
      <c r="I270" s="136"/>
      <c r="J270" s="137"/>
      <c r="K270" s="1118" t="s">
        <v>357</v>
      </c>
      <c r="L270" s="831"/>
      <c r="M270" s="11">
        <v>12972.96</v>
      </c>
      <c r="N270" s="11">
        <f t="shared" si="13"/>
        <v>12583.771199999999</v>
      </c>
      <c r="O270" s="11">
        <v>7.0000000000000007E-2</v>
      </c>
      <c r="P270" s="8">
        <f t="shared" si="14"/>
        <v>13464.635183999999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133"/>
      <c r="D271" s="134"/>
      <c r="E271" s="53"/>
      <c r="F271" s="135"/>
      <c r="G271" s="933"/>
      <c r="H271" s="132"/>
      <c r="I271" s="136"/>
      <c r="J271" s="137"/>
      <c r="K271" s="1118"/>
      <c r="L271" s="14"/>
      <c r="M271" s="11">
        <v>12687.84</v>
      </c>
      <c r="N271" s="11">
        <f t="shared" si="13"/>
        <v>12307.2048</v>
      </c>
      <c r="O271" s="11">
        <v>7.0000000000000007E-2</v>
      </c>
      <c r="P271" s="8">
        <f t="shared" si="14"/>
        <v>13168.709135999999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2"/>
      <c r="C272" s="235"/>
      <c r="D272" s="1085"/>
      <c r="E272" s="53"/>
      <c r="F272" s="135"/>
      <c r="G272" s="236"/>
      <c r="H272" s="237"/>
      <c r="I272" s="238"/>
      <c r="J272" s="239"/>
      <c r="K272" s="240"/>
      <c r="L272" s="14"/>
      <c r="M272" s="11">
        <v>16572.599999999999</v>
      </c>
      <c r="N272" s="11">
        <f t="shared" si="13"/>
        <v>16075.421999999999</v>
      </c>
      <c r="O272" s="11">
        <v>7.0000000000000007E-2</v>
      </c>
      <c r="P272" s="8">
        <f t="shared" si="14"/>
        <v>17200.701539999998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1137" t="s">
        <v>358</v>
      </c>
      <c r="C273" s="133"/>
      <c r="D273" s="134"/>
      <c r="E273" s="53"/>
      <c r="F273" s="135"/>
      <c r="G273" s="933"/>
      <c r="H273" s="132"/>
      <c r="I273" s="136"/>
      <c r="J273" s="137"/>
      <c r="K273" s="1118"/>
      <c r="L273" s="14"/>
      <c r="M273" s="11">
        <v>8714.16</v>
      </c>
      <c r="N273" s="11">
        <f t="shared" si="13"/>
        <v>8452.7351999999992</v>
      </c>
      <c r="O273" s="11">
        <v>7.0000000000000007E-2</v>
      </c>
      <c r="P273" s="8">
        <f t="shared" si="14"/>
        <v>9044.4266639999987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1110" t="s">
        <v>359</v>
      </c>
      <c r="C274" s="133"/>
      <c r="D274" s="134"/>
      <c r="E274" s="53"/>
      <c r="F274" s="135"/>
      <c r="G274" s="933" t="s">
        <v>360</v>
      </c>
      <c r="H274" s="132"/>
      <c r="I274" s="136"/>
      <c r="J274" s="871" t="s">
        <v>361</v>
      </c>
      <c r="K274" s="1118"/>
      <c r="L274" s="14"/>
      <c r="M274" s="11">
        <v>8478.9599999999991</v>
      </c>
      <c r="N274" s="11">
        <f t="shared" si="13"/>
        <v>8224.5911999999989</v>
      </c>
      <c r="O274" s="11">
        <v>7.0000000000000007E-2</v>
      </c>
      <c r="P274" s="8">
        <f t="shared" si="14"/>
        <v>8800.3125839999993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1110" t="s">
        <v>362</v>
      </c>
      <c r="C275" s="235"/>
      <c r="D275" s="1085"/>
      <c r="E275" s="143"/>
      <c r="F275" s="155"/>
      <c r="G275" s="236" t="s">
        <v>360</v>
      </c>
      <c r="H275" s="237"/>
      <c r="I275" s="238"/>
      <c r="J275" s="856" t="s">
        <v>363</v>
      </c>
      <c r="K275" s="240"/>
      <c r="L275" s="14"/>
      <c r="M275" s="11"/>
      <c r="N275" s="11"/>
      <c r="O275" s="11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1110" t="s">
        <v>364</v>
      </c>
      <c r="C276" s="133"/>
      <c r="D276" s="134"/>
      <c r="E276" s="53"/>
      <c r="F276" s="135"/>
      <c r="G276" s="933" t="s">
        <v>365</v>
      </c>
      <c r="H276" s="132"/>
      <c r="I276" s="136"/>
      <c r="J276" s="872" t="s">
        <v>366</v>
      </c>
      <c r="K276" s="1118"/>
      <c r="L276" s="14"/>
      <c r="M276" s="11"/>
      <c r="N276" s="11"/>
      <c r="O276" s="11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1029" t="s">
        <v>367</v>
      </c>
      <c r="C277" s="235"/>
      <c r="D277" s="1085"/>
      <c r="E277" s="53"/>
      <c r="F277" s="135"/>
      <c r="G277" s="236" t="s">
        <v>365</v>
      </c>
      <c r="H277" s="237"/>
      <c r="I277" s="238"/>
      <c r="J277" s="873" t="s">
        <v>368</v>
      </c>
      <c r="K277" s="240"/>
      <c r="L277" s="14"/>
      <c r="M277" s="11">
        <v>8640</v>
      </c>
      <c r="N277" s="11">
        <f>M277-(M277*0.03)</f>
        <v>8380.7999999999993</v>
      </c>
      <c r="O277" s="11">
        <v>7.0000000000000007E-2</v>
      </c>
      <c r="P277" s="8">
        <f>(N277*O277)+N277</f>
        <v>8967.4559999999983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84"/>
      <c r="B278" s="990"/>
      <c r="C278" s="133"/>
      <c r="D278" s="1047"/>
      <c r="E278" s="107"/>
      <c r="F278" s="35"/>
      <c r="G278" s="933"/>
      <c r="H278" s="231"/>
      <c r="I278" s="232"/>
      <c r="J278" s="246"/>
      <c r="K278" s="1139"/>
      <c r="L278" s="99"/>
      <c r="M278" s="11"/>
      <c r="N278" s="11"/>
      <c r="O278" s="11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1"/>
      <c r="B279" s="2"/>
      <c r="C279" s="3"/>
      <c r="D279" s="2"/>
      <c r="E279" s="4"/>
      <c r="F279" s="5"/>
      <c r="G279" s="6"/>
      <c r="H279" s="1"/>
      <c r="I279" s="7"/>
      <c r="J279" s="8"/>
      <c r="K279" s="9"/>
      <c r="L279" s="9"/>
      <c r="M279" s="11"/>
      <c r="N279" s="11"/>
      <c r="O279" s="11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4" t="s">
        <v>0</v>
      </c>
      <c r="B280" s="1368"/>
      <c r="C280" s="3"/>
      <c r="D280" s="2"/>
      <c r="E280" s="4"/>
      <c r="F280" s="5"/>
      <c r="G280" s="6"/>
      <c r="H280" s="1"/>
      <c r="I280" s="13"/>
      <c r="J280" s="8"/>
      <c r="K280" s="14"/>
      <c r="L280" s="14"/>
      <c r="M280" s="11"/>
      <c r="N280" s="11"/>
      <c r="O280" s="11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376" t="s">
        <v>94</v>
      </c>
      <c r="B281" s="1387"/>
      <c r="C281" s="4"/>
      <c r="D281" s="2"/>
      <c r="E281" s="4"/>
      <c r="F281" s="5"/>
      <c r="G281" s="6"/>
      <c r="H281" s="1"/>
      <c r="I281" s="13"/>
      <c r="J281" s="8"/>
      <c r="K281" s="14"/>
      <c r="L281" s="14"/>
      <c r="M281" s="11"/>
      <c r="N281" s="11"/>
      <c r="O281" s="11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5.25" customHeight="1">
      <c r="A282" s="1"/>
      <c r="B282" s="2"/>
      <c r="C282" s="3"/>
      <c r="D282" s="2"/>
      <c r="E282" s="4"/>
      <c r="F282" s="5"/>
      <c r="G282" s="6"/>
      <c r="H282" s="1"/>
      <c r="I282" s="7"/>
      <c r="J282" s="8"/>
      <c r="K282" s="9"/>
      <c r="L282" s="9"/>
      <c r="M282" s="11"/>
      <c r="N282" s="11"/>
      <c r="O282" s="11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1375" t="s">
        <v>2</v>
      </c>
      <c r="B283" s="1388"/>
      <c r="C283" s="16" t="s">
        <v>3</v>
      </c>
      <c r="D283" s="993" t="s">
        <v>4</v>
      </c>
      <c r="E283" s="17" t="s">
        <v>5</v>
      </c>
      <c r="F283" s="919" t="s">
        <v>5</v>
      </c>
      <c r="G283" s="18" t="s">
        <v>6</v>
      </c>
      <c r="H283" s="19" t="s">
        <v>7</v>
      </c>
      <c r="I283" s="20" t="s">
        <v>8</v>
      </c>
      <c r="J283" s="21" t="s">
        <v>9</v>
      </c>
      <c r="K283" s="1267" t="s">
        <v>9</v>
      </c>
      <c r="L283" s="14"/>
      <c r="M283" s="23"/>
      <c r="N283" s="11"/>
      <c r="O283" s="11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5.25" customHeight="1">
      <c r="A284" s="921"/>
      <c r="B284" s="922"/>
      <c r="C284" s="927"/>
      <c r="D284" s="997" t="s">
        <v>10</v>
      </c>
      <c r="E284" s="24" t="s">
        <v>11</v>
      </c>
      <c r="F284" s="925" t="s">
        <v>12</v>
      </c>
      <c r="G284" s="964"/>
      <c r="H284" s="965" t="s">
        <v>13</v>
      </c>
      <c r="I284" s="928" t="s">
        <v>14</v>
      </c>
      <c r="J284" s="1087" t="s">
        <v>16</v>
      </c>
      <c r="K284" s="1268" t="s">
        <v>15</v>
      </c>
      <c r="L284" s="14"/>
      <c r="M284" s="23"/>
      <c r="N284" s="11"/>
      <c r="O284" s="11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86"/>
      <c r="B285" s="990"/>
      <c r="C285" s="133"/>
      <c r="D285" s="134"/>
      <c r="E285" s="70"/>
      <c r="F285" s="932"/>
      <c r="G285" s="933"/>
      <c r="H285" s="132"/>
      <c r="I285" s="136"/>
      <c r="J285" s="137"/>
      <c r="K285" s="920"/>
      <c r="L285" s="262"/>
      <c r="M285" s="11">
        <v>3552</v>
      </c>
      <c r="N285" s="11">
        <f t="shared" ref="N285:N310" si="15">M285-(M285*0.03)</f>
        <v>3445.44</v>
      </c>
      <c r="O285" s="11">
        <v>7.0000000000000007E-2</v>
      </c>
      <c r="P285" s="8">
        <f t="shared" ref="P285:P310" si="16">(N285*O285)+N285</f>
        <v>3686.6208000000001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133"/>
      <c r="D286" s="134"/>
      <c r="E286" s="53"/>
      <c r="F286" s="135"/>
      <c r="G286" s="933"/>
      <c r="H286" s="132"/>
      <c r="I286" s="136"/>
      <c r="J286" s="137"/>
      <c r="K286" s="937"/>
      <c r="L286" s="262"/>
      <c r="M286" s="11"/>
      <c r="N286" s="11">
        <f t="shared" si="15"/>
        <v>0</v>
      </c>
      <c r="O286" s="11">
        <v>7.0000000000000007E-2</v>
      </c>
      <c r="P286" s="8">
        <f t="shared" si="16"/>
        <v>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2"/>
      <c r="C287" s="133"/>
      <c r="D287" s="134"/>
      <c r="E287" s="53"/>
      <c r="F287" s="135"/>
      <c r="G287" s="933"/>
      <c r="H287" s="132"/>
      <c r="I287" s="136"/>
      <c r="J287" s="137"/>
      <c r="K287" s="1118"/>
      <c r="L287" s="14"/>
      <c r="M287" s="11">
        <v>9498.06</v>
      </c>
      <c r="N287" s="11">
        <f t="shared" si="15"/>
        <v>9213.118199999999</v>
      </c>
      <c r="O287" s="11">
        <v>7.0000000000000007E-2</v>
      </c>
      <c r="P287" s="8">
        <f t="shared" si="16"/>
        <v>9858.0364739999986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2"/>
      <c r="C288" s="133"/>
      <c r="D288" s="134"/>
      <c r="E288" s="53"/>
      <c r="F288" s="135"/>
      <c r="G288" s="933"/>
      <c r="H288" s="132"/>
      <c r="I288" s="136"/>
      <c r="J288" s="137"/>
      <c r="K288" s="1118"/>
      <c r="L288" s="14"/>
      <c r="M288" s="11">
        <v>15305.4</v>
      </c>
      <c r="N288" s="11">
        <f t="shared" si="15"/>
        <v>14846.237999999999</v>
      </c>
      <c r="O288" s="11">
        <v>7.0000000000000007E-2</v>
      </c>
      <c r="P288" s="8">
        <f t="shared" si="16"/>
        <v>15885.47466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0"/>
      <c r="C289" s="133"/>
      <c r="D289" s="134"/>
      <c r="E289" s="53"/>
      <c r="F289" s="135"/>
      <c r="G289" s="933"/>
      <c r="H289" s="132"/>
      <c r="I289" s="136"/>
      <c r="J289" s="137"/>
      <c r="K289" s="1118"/>
      <c r="L289" s="14"/>
      <c r="M289" s="11"/>
      <c r="N289" s="11">
        <f t="shared" si="15"/>
        <v>0</v>
      </c>
      <c r="O289" s="11">
        <v>7.0000000000000007E-2</v>
      </c>
      <c r="P289" s="8">
        <f t="shared" si="16"/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0"/>
      <c r="C290" s="133"/>
      <c r="D290" s="134"/>
      <c r="E290" s="53"/>
      <c r="F290" s="135"/>
      <c r="G290" s="933"/>
      <c r="H290" s="132"/>
      <c r="I290" s="136"/>
      <c r="J290" s="137"/>
      <c r="K290" s="1118"/>
      <c r="L290" s="14"/>
      <c r="M290" s="11"/>
      <c r="N290" s="11">
        <f t="shared" si="15"/>
        <v>0</v>
      </c>
      <c r="O290" s="11">
        <v>7.0000000000000007E-2</v>
      </c>
      <c r="P290" s="8">
        <f t="shared" si="16"/>
        <v>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90"/>
      <c r="C291" s="133"/>
      <c r="D291" s="134"/>
      <c r="E291" s="53"/>
      <c r="F291" s="135"/>
      <c r="G291" s="933"/>
      <c r="H291" s="132"/>
      <c r="I291" s="136"/>
      <c r="J291" s="137"/>
      <c r="K291" s="1118"/>
      <c r="L291" s="14"/>
      <c r="M291" s="11"/>
      <c r="N291" s="11">
        <f t="shared" si="15"/>
        <v>0</v>
      </c>
      <c r="O291" s="11">
        <v>7.0000000000000007E-2</v>
      </c>
      <c r="P291" s="8">
        <f t="shared" si="16"/>
        <v>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2"/>
      <c r="C292" s="235"/>
      <c r="D292" s="1085"/>
      <c r="E292" s="53"/>
      <c r="F292" s="135"/>
      <c r="G292" s="236"/>
      <c r="H292" s="237"/>
      <c r="I292" s="238"/>
      <c r="J292" s="239"/>
      <c r="K292" s="240"/>
      <c r="L292" s="831"/>
      <c r="M292" s="11">
        <v>14244.12</v>
      </c>
      <c r="N292" s="11">
        <f t="shared" si="15"/>
        <v>13816.796400000001</v>
      </c>
      <c r="O292" s="11">
        <v>7.0000000000000007E-2</v>
      </c>
      <c r="P292" s="8">
        <f t="shared" si="16"/>
        <v>14783.972148000001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89"/>
      <c r="C293" s="133"/>
      <c r="D293" s="134"/>
      <c r="E293" s="53"/>
      <c r="F293" s="135"/>
      <c r="G293" s="933"/>
      <c r="H293" s="132"/>
      <c r="I293" s="136"/>
      <c r="J293" s="137"/>
      <c r="K293" s="1118"/>
      <c r="L293" s="14"/>
      <c r="M293" s="11">
        <v>3240</v>
      </c>
      <c r="N293" s="11">
        <f t="shared" si="15"/>
        <v>3142.8</v>
      </c>
      <c r="O293" s="11">
        <v>7.0000000000000007E-2</v>
      </c>
      <c r="P293" s="8">
        <f t="shared" si="16"/>
        <v>3362.7960000000003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89"/>
      <c r="C294" s="133"/>
      <c r="D294" s="134"/>
      <c r="E294" s="53"/>
      <c r="F294" s="135"/>
      <c r="G294" s="933"/>
      <c r="H294" s="132"/>
      <c r="I294" s="136"/>
      <c r="J294" s="137"/>
      <c r="K294" s="1118"/>
      <c r="L294" s="14"/>
      <c r="M294" s="11">
        <v>14700</v>
      </c>
      <c r="N294" s="11">
        <f t="shared" si="15"/>
        <v>14259</v>
      </c>
      <c r="O294" s="11">
        <v>7.0000000000000007E-2</v>
      </c>
      <c r="P294" s="8">
        <f t="shared" si="16"/>
        <v>15257.130000000001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89"/>
      <c r="C295" s="235"/>
      <c r="D295" s="1085"/>
      <c r="E295" s="143"/>
      <c r="F295" s="155"/>
      <c r="G295" s="236"/>
      <c r="H295" s="237"/>
      <c r="I295" s="238"/>
      <c r="J295" s="239"/>
      <c r="K295" s="240"/>
      <c r="L295" s="831"/>
      <c r="M295" s="11">
        <v>14582.7</v>
      </c>
      <c r="N295" s="11">
        <f t="shared" si="15"/>
        <v>14145.219000000001</v>
      </c>
      <c r="O295" s="11">
        <v>7.0000000000000007E-2</v>
      </c>
      <c r="P295" s="8">
        <f t="shared" si="16"/>
        <v>15135.384330000001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89"/>
      <c r="C296" s="133"/>
      <c r="D296" s="134"/>
      <c r="E296" s="53"/>
      <c r="F296" s="135"/>
      <c r="G296" s="933"/>
      <c r="H296" s="132"/>
      <c r="I296" s="136"/>
      <c r="J296" s="137"/>
      <c r="K296" s="1118"/>
      <c r="L296" s="14"/>
      <c r="M296" s="11">
        <v>13483.8</v>
      </c>
      <c r="N296" s="11">
        <f t="shared" si="15"/>
        <v>13079.286</v>
      </c>
      <c r="O296" s="11">
        <v>7.0000000000000007E-2</v>
      </c>
      <c r="P296" s="8">
        <f t="shared" si="16"/>
        <v>13994.836020000001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235"/>
      <c r="D297" s="1085"/>
      <c r="E297" s="53"/>
      <c r="F297" s="135"/>
      <c r="G297" s="236"/>
      <c r="H297" s="237"/>
      <c r="I297" s="238"/>
      <c r="J297" s="239"/>
      <c r="K297" s="240"/>
      <c r="L297" s="831"/>
      <c r="M297" s="11">
        <v>2669.52</v>
      </c>
      <c r="N297" s="11">
        <f t="shared" si="15"/>
        <v>2589.4344000000001</v>
      </c>
      <c r="O297" s="11">
        <v>7.0000000000000007E-2</v>
      </c>
      <c r="P297" s="8">
        <f t="shared" si="16"/>
        <v>2770.6948080000002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90"/>
      <c r="C298" s="235"/>
      <c r="D298" s="1085"/>
      <c r="E298" s="53"/>
      <c r="F298" s="135"/>
      <c r="G298" s="236"/>
      <c r="H298" s="237"/>
      <c r="I298" s="238"/>
      <c r="J298" s="239"/>
      <c r="K298" s="240"/>
      <c r="L298" s="831"/>
      <c r="M298" s="11"/>
      <c r="N298" s="11">
        <f t="shared" si="15"/>
        <v>0</v>
      </c>
      <c r="O298" s="11">
        <v>7.0000000000000007E-2</v>
      </c>
      <c r="P298" s="8">
        <f t="shared" si="16"/>
        <v>0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244"/>
      <c r="B299" s="245"/>
      <c r="C299" s="235"/>
      <c r="D299" s="1085"/>
      <c r="E299" s="53"/>
      <c r="F299" s="135"/>
      <c r="G299" s="236"/>
      <c r="H299" s="237"/>
      <c r="I299" s="238"/>
      <c r="J299" s="239"/>
      <c r="K299" s="240"/>
      <c r="L299" s="831"/>
      <c r="M299" s="11">
        <v>12972.96</v>
      </c>
      <c r="N299" s="11">
        <f t="shared" si="15"/>
        <v>12583.771199999999</v>
      </c>
      <c r="O299" s="11">
        <v>7.0000000000000007E-2</v>
      </c>
      <c r="P299" s="8">
        <f t="shared" si="16"/>
        <v>13464.635183999999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133"/>
      <c r="D300" s="134"/>
      <c r="E300" s="53"/>
      <c r="F300" s="135"/>
      <c r="G300" s="933"/>
      <c r="H300" s="132"/>
      <c r="I300" s="136"/>
      <c r="J300" s="239"/>
      <c r="K300" s="1118"/>
      <c r="L300" s="14"/>
      <c r="M300" s="11">
        <v>12687.84</v>
      </c>
      <c r="N300" s="11">
        <f t="shared" si="15"/>
        <v>12307.2048</v>
      </c>
      <c r="O300" s="11">
        <v>7.0000000000000007E-2</v>
      </c>
      <c r="P300" s="8">
        <f t="shared" si="16"/>
        <v>13168.709135999999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5.25" customHeight="1">
      <c r="A301" s="934"/>
      <c r="B301" s="990"/>
      <c r="C301" s="133"/>
      <c r="D301" s="134"/>
      <c r="E301" s="53"/>
      <c r="F301" s="135"/>
      <c r="G301" s="933"/>
      <c r="H301" s="132"/>
      <c r="I301" s="136"/>
      <c r="J301" s="137"/>
      <c r="K301" s="1118"/>
      <c r="L301" s="14"/>
      <c r="M301" s="11">
        <v>16572.599999999999</v>
      </c>
      <c r="N301" s="11">
        <f t="shared" si="15"/>
        <v>16075.421999999999</v>
      </c>
      <c r="O301" s="11">
        <v>7.0000000000000007E-2</v>
      </c>
      <c r="P301" s="8">
        <f t="shared" si="16"/>
        <v>17200.701539999998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133"/>
      <c r="D302" s="134"/>
      <c r="E302" s="105"/>
      <c r="F302" s="135"/>
      <c r="G302" s="933"/>
      <c r="H302" s="132"/>
      <c r="I302" s="241"/>
      <c r="J302" s="137"/>
      <c r="K302" s="1118"/>
      <c r="L302" s="14"/>
      <c r="M302" s="11">
        <v>6021.12</v>
      </c>
      <c r="N302" s="11">
        <f t="shared" si="15"/>
        <v>5840.4863999999998</v>
      </c>
      <c r="O302" s="11">
        <v>7.0000000000000007E-2</v>
      </c>
      <c r="P302" s="8">
        <f t="shared" si="16"/>
        <v>6249.3204479999995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133"/>
      <c r="D303" s="134"/>
      <c r="E303" s="105"/>
      <c r="F303" s="135"/>
      <c r="G303" s="933"/>
      <c r="H303" s="132"/>
      <c r="I303" s="136"/>
      <c r="J303" s="137"/>
      <c r="K303" s="1118"/>
      <c r="L303" s="14"/>
      <c r="M303" s="11">
        <v>8714.16</v>
      </c>
      <c r="N303" s="11">
        <f t="shared" si="15"/>
        <v>8452.7351999999992</v>
      </c>
      <c r="O303" s="11">
        <v>7.0000000000000007E-2</v>
      </c>
      <c r="P303" s="8">
        <f t="shared" si="16"/>
        <v>9044.4266639999987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133"/>
      <c r="D304" s="134"/>
      <c r="E304" s="105"/>
      <c r="F304" s="135"/>
      <c r="G304" s="933"/>
      <c r="H304" s="132"/>
      <c r="I304" s="136"/>
      <c r="J304" s="137"/>
      <c r="K304" s="1118"/>
      <c r="L304" s="14"/>
      <c r="M304" s="11">
        <v>0</v>
      </c>
      <c r="N304" s="11">
        <f t="shared" si="15"/>
        <v>0</v>
      </c>
      <c r="O304" s="11">
        <v>7.0000000000000007E-2</v>
      </c>
      <c r="P304" s="8">
        <f t="shared" si="16"/>
        <v>0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0"/>
      <c r="C305" s="133"/>
      <c r="D305" s="134"/>
      <c r="E305" s="105"/>
      <c r="F305" s="135"/>
      <c r="G305" s="933"/>
      <c r="H305" s="132"/>
      <c r="I305" s="136"/>
      <c r="J305" s="137"/>
      <c r="K305" s="1118"/>
      <c r="L305" s="14"/>
      <c r="M305" s="11">
        <v>18537.7</v>
      </c>
      <c r="N305" s="11">
        <f t="shared" si="15"/>
        <v>17981.569</v>
      </c>
      <c r="O305" s="11">
        <v>7.0000000000000007E-2</v>
      </c>
      <c r="P305" s="8">
        <f t="shared" si="16"/>
        <v>19240.278829999999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45"/>
      <c r="B306" s="990"/>
      <c r="C306" s="133"/>
      <c r="D306" s="134"/>
      <c r="E306" s="228"/>
      <c r="F306" s="135"/>
      <c r="G306" s="933"/>
      <c r="H306" s="132"/>
      <c r="I306" s="136"/>
      <c r="J306" s="137"/>
      <c r="K306" s="1118"/>
      <c r="L306" s="14"/>
      <c r="M306" s="11">
        <v>9031.68</v>
      </c>
      <c r="N306" s="11">
        <f t="shared" si="15"/>
        <v>8760.7296000000006</v>
      </c>
      <c r="O306" s="11">
        <v>7.0000000000000007E-2</v>
      </c>
      <c r="P306" s="8">
        <f t="shared" si="16"/>
        <v>9373.9806720000015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46"/>
      <c r="B307" s="990"/>
      <c r="C307" s="133"/>
      <c r="D307" s="134"/>
      <c r="E307" s="988"/>
      <c r="F307" s="135"/>
      <c r="G307" s="933"/>
      <c r="H307" s="949"/>
      <c r="I307" s="950"/>
      <c r="J307" s="1135"/>
      <c r="K307" s="1136"/>
      <c r="L307" s="14"/>
      <c r="M307" s="11"/>
      <c r="N307" s="11">
        <f t="shared" si="15"/>
        <v>0</v>
      </c>
      <c r="O307" s="11">
        <v>7.0000000000000007E-2</v>
      </c>
      <c r="P307" s="8">
        <f t="shared" si="16"/>
        <v>0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133"/>
      <c r="D308" s="134"/>
      <c r="E308" s="229"/>
      <c r="F308" s="135"/>
      <c r="G308" s="933"/>
      <c r="H308" s="132"/>
      <c r="I308" s="136"/>
      <c r="J308" s="137"/>
      <c r="K308" s="1118"/>
      <c r="L308" s="14"/>
      <c r="M308" s="11">
        <v>8478.9599999999991</v>
      </c>
      <c r="N308" s="11">
        <f t="shared" si="15"/>
        <v>8224.5911999999989</v>
      </c>
      <c r="O308" s="11">
        <v>7.0000000000000007E-2</v>
      </c>
      <c r="P308" s="8">
        <f t="shared" si="16"/>
        <v>8800.3125839999993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133"/>
      <c r="D309" s="134"/>
      <c r="E309" s="106"/>
      <c r="F309" s="135"/>
      <c r="G309" s="933"/>
      <c r="H309" s="132"/>
      <c r="I309" s="136"/>
      <c r="J309" s="137"/>
      <c r="K309" s="1118"/>
      <c r="L309" s="14"/>
      <c r="M309" s="11">
        <v>11122.62</v>
      </c>
      <c r="N309" s="11">
        <f t="shared" si="15"/>
        <v>10788.941400000002</v>
      </c>
      <c r="O309" s="11">
        <v>7.0000000000000007E-2</v>
      </c>
      <c r="P309" s="8">
        <f t="shared" si="16"/>
        <v>11544.167298000002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133"/>
      <c r="D310" s="1047"/>
      <c r="E310" s="107"/>
      <c r="F310" s="35"/>
      <c r="G310" s="933"/>
      <c r="H310" s="231"/>
      <c r="I310" s="232"/>
      <c r="J310" s="137"/>
      <c r="K310" s="1118"/>
      <c r="L310" s="14"/>
      <c r="M310" s="11">
        <v>3813.12</v>
      </c>
      <c r="N310" s="11">
        <f t="shared" si="15"/>
        <v>3698.7264</v>
      </c>
      <c r="O310" s="11">
        <v>7.0000000000000007E-2</v>
      </c>
      <c r="P310" s="8">
        <f t="shared" si="16"/>
        <v>3957.637248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0"/>
      <c r="C311" s="133"/>
      <c r="D311" s="1047"/>
      <c r="E311" s="131"/>
      <c r="F311" s="35"/>
      <c r="G311" s="933"/>
      <c r="H311" s="231"/>
      <c r="I311" s="232"/>
      <c r="J311" s="137"/>
      <c r="K311" s="1118"/>
      <c r="L311" s="14"/>
      <c r="M311" s="11"/>
      <c r="N311" s="11"/>
      <c r="O311" s="11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0"/>
      <c r="C312" s="133"/>
      <c r="D312" s="1047"/>
      <c r="E312" s="106"/>
      <c r="F312" s="135"/>
      <c r="G312" s="933"/>
      <c r="H312" s="132"/>
      <c r="I312" s="136"/>
      <c r="J312" s="137"/>
      <c r="K312" s="1118"/>
      <c r="L312" s="14"/>
      <c r="M312" s="11"/>
      <c r="N312" s="11"/>
      <c r="O312" s="11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1"/>
      <c r="C313" s="133"/>
      <c r="D313" s="1047"/>
      <c r="E313" s="106"/>
      <c r="F313" s="135"/>
      <c r="G313" s="933"/>
      <c r="H313" s="132"/>
      <c r="I313" s="136"/>
      <c r="J313" s="137"/>
      <c r="K313" s="1118"/>
      <c r="L313" s="14"/>
      <c r="M313" s="11"/>
      <c r="N313" s="11"/>
      <c r="O313" s="11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247"/>
      <c r="B314" s="1368"/>
      <c r="C314" s="1368"/>
      <c r="D314" s="1368"/>
      <c r="E314" s="1368"/>
      <c r="F314" s="1368"/>
      <c r="G314" s="248"/>
      <c r="H314" s="2"/>
      <c r="I314" s="1368"/>
      <c r="J314" s="249"/>
      <c r="K314" s="1368"/>
      <c r="L314" s="1368"/>
      <c r="M314" s="1368"/>
      <c r="N314" s="11"/>
      <c r="O314" s="11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4" t="s">
        <v>0</v>
      </c>
      <c r="B315" s="1368"/>
      <c r="C315" s="3"/>
      <c r="D315" s="2"/>
      <c r="E315" s="4"/>
      <c r="F315" s="5"/>
      <c r="G315" s="6"/>
      <c r="H315" s="1"/>
      <c r="I315" s="13"/>
      <c r="J315" s="8"/>
      <c r="K315" s="14"/>
      <c r="L315" s="14"/>
      <c r="M315" s="11"/>
      <c r="N315" s="11"/>
      <c r="O315" s="11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1376" t="s">
        <v>94</v>
      </c>
      <c r="B316" s="1387"/>
      <c r="C316" s="4"/>
      <c r="D316" s="2"/>
      <c r="E316" s="4"/>
      <c r="F316" s="5"/>
      <c r="G316" s="6"/>
      <c r="H316" s="1"/>
      <c r="I316" s="13"/>
      <c r="J316" s="8"/>
      <c r="K316" s="14"/>
      <c r="L316" s="14"/>
      <c r="M316" s="11"/>
      <c r="N316" s="11"/>
      <c r="O316" s="11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5.25" customHeight="1">
      <c r="A317" s="1"/>
      <c r="B317" s="2"/>
      <c r="C317" s="3"/>
      <c r="D317" s="2"/>
      <c r="E317" s="4"/>
      <c r="F317" s="5"/>
      <c r="G317" s="6"/>
      <c r="H317" s="1"/>
      <c r="I317" s="7"/>
      <c r="J317" s="8"/>
      <c r="K317" s="9"/>
      <c r="L317" s="9"/>
      <c r="M317" s="11"/>
      <c r="N317" s="11"/>
      <c r="O317" s="11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1375" t="s">
        <v>2</v>
      </c>
      <c r="B318" s="1388"/>
      <c r="C318" s="16" t="s">
        <v>3</v>
      </c>
      <c r="D318" s="993" t="s">
        <v>4</v>
      </c>
      <c r="E318" s="17" t="s">
        <v>5</v>
      </c>
      <c r="F318" s="919" t="s">
        <v>5</v>
      </c>
      <c r="G318" s="18" t="s">
        <v>6</v>
      </c>
      <c r="H318" s="19" t="s">
        <v>7</v>
      </c>
      <c r="I318" s="20" t="s">
        <v>8</v>
      </c>
      <c r="J318" s="21" t="s">
        <v>9</v>
      </c>
      <c r="K318" s="1267" t="s">
        <v>9</v>
      </c>
      <c r="L318" s="14"/>
      <c r="M318" s="23"/>
      <c r="N318" s="11"/>
      <c r="O318" s="11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5.25" customHeight="1">
      <c r="A319" s="921"/>
      <c r="B319" s="922"/>
      <c r="C319" s="927"/>
      <c r="D319" s="997" t="s">
        <v>10</v>
      </c>
      <c r="E319" s="24" t="s">
        <v>11</v>
      </c>
      <c r="F319" s="925" t="s">
        <v>12</v>
      </c>
      <c r="G319" s="964"/>
      <c r="H319" s="965" t="s">
        <v>13</v>
      </c>
      <c r="I319" s="928" t="s">
        <v>14</v>
      </c>
      <c r="J319" s="1087" t="s">
        <v>16</v>
      </c>
      <c r="K319" s="1268" t="s">
        <v>15</v>
      </c>
      <c r="L319" s="14"/>
      <c r="M319" s="23"/>
      <c r="N319" s="11"/>
      <c r="O319" s="11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86"/>
      <c r="B320" s="990"/>
      <c r="C320" s="133"/>
      <c r="D320" s="134"/>
      <c r="E320" s="70"/>
      <c r="F320" s="932"/>
      <c r="G320" s="933"/>
      <c r="H320" s="132"/>
      <c r="I320" s="136"/>
      <c r="J320" s="137"/>
      <c r="K320" s="920"/>
      <c r="L320" s="262"/>
      <c r="M320" s="11">
        <v>3552</v>
      </c>
      <c r="N320" s="11">
        <f t="shared" ref="N320:N344" si="17">M320-(M320*0.03)</f>
        <v>3445.44</v>
      </c>
      <c r="O320" s="11">
        <v>7.0000000000000007E-2</v>
      </c>
      <c r="P320" s="8">
        <f t="shared" ref="P320:P344" si="18">(N320*O320)+N320</f>
        <v>3686.6208000000001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34"/>
      <c r="B321" s="990"/>
      <c r="C321" s="133"/>
      <c r="D321" s="134"/>
      <c r="E321" s="53"/>
      <c r="F321" s="135"/>
      <c r="G321" s="933"/>
      <c r="H321" s="132"/>
      <c r="I321" s="136"/>
      <c r="J321" s="137"/>
      <c r="K321" s="937"/>
      <c r="L321" s="262"/>
      <c r="M321" s="11"/>
      <c r="N321" s="11">
        <f t="shared" si="17"/>
        <v>0</v>
      </c>
      <c r="O321" s="11">
        <v>7.0000000000000007E-2</v>
      </c>
      <c r="P321" s="8">
        <f t="shared" si="18"/>
        <v>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934"/>
      <c r="B322" s="992"/>
      <c r="C322" s="133"/>
      <c r="D322" s="134"/>
      <c r="E322" s="53"/>
      <c r="F322" s="135"/>
      <c r="G322" s="933"/>
      <c r="H322" s="132"/>
      <c r="I322" s="136"/>
      <c r="J322" s="137"/>
      <c r="K322" s="1118"/>
      <c r="L322" s="14"/>
      <c r="M322" s="11">
        <v>9498.06</v>
      </c>
      <c r="N322" s="11">
        <f t="shared" si="17"/>
        <v>9213.118199999999</v>
      </c>
      <c r="O322" s="11">
        <v>7.0000000000000007E-2</v>
      </c>
      <c r="P322" s="8">
        <f t="shared" si="18"/>
        <v>9858.0364739999986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34"/>
      <c r="B323" s="992"/>
      <c r="C323" s="133"/>
      <c r="D323" s="134"/>
      <c r="E323" s="53"/>
      <c r="F323" s="135"/>
      <c r="G323" s="933"/>
      <c r="H323" s="132"/>
      <c r="I323" s="136"/>
      <c r="J323" s="137"/>
      <c r="K323" s="1118"/>
      <c r="L323" s="14"/>
      <c r="M323" s="11">
        <v>15305.4</v>
      </c>
      <c r="N323" s="11">
        <f t="shared" si="17"/>
        <v>14846.237999999999</v>
      </c>
      <c r="O323" s="11">
        <v>7.0000000000000007E-2</v>
      </c>
      <c r="P323" s="8">
        <f t="shared" si="18"/>
        <v>15885.47466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990"/>
      <c r="C324" s="133"/>
      <c r="D324" s="134"/>
      <c r="E324" s="53"/>
      <c r="F324" s="135"/>
      <c r="G324" s="933"/>
      <c r="H324" s="132"/>
      <c r="I324" s="136"/>
      <c r="J324" s="137"/>
      <c r="K324" s="1118"/>
      <c r="L324" s="14"/>
      <c r="M324" s="11"/>
      <c r="N324" s="11">
        <f t="shared" si="17"/>
        <v>0</v>
      </c>
      <c r="O324" s="11">
        <v>7.0000000000000007E-2</v>
      </c>
      <c r="P324" s="8">
        <f t="shared" si="18"/>
        <v>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133"/>
      <c r="D325" s="134"/>
      <c r="E325" s="53"/>
      <c r="F325" s="135"/>
      <c r="G325" s="933"/>
      <c r="H325" s="132"/>
      <c r="I325" s="136"/>
      <c r="J325" s="137"/>
      <c r="K325" s="1118"/>
      <c r="L325" s="14"/>
      <c r="M325" s="11"/>
      <c r="N325" s="11">
        <f t="shared" si="17"/>
        <v>0</v>
      </c>
      <c r="O325" s="11">
        <v>7.0000000000000007E-2</v>
      </c>
      <c r="P325" s="8">
        <f t="shared" si="18"/>
        <v>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133"/>
      <c r="D326" s="134"/>
      <c r="E326" s="53"/>
      <c r="F326" s="135"/>
      <c r="G326" s="933"/>
      <c r="H326" s="132"/>
      <c r="I326" s="136"/>
      <c r="J326" s="137"/>
      <c r="K326" s="1118"/>
      <c r="L326" s="14"/>
      <c r="M326" s="11"/>
      <c r="N326" s="11">
        <f t="shared" si="17"/>
        <v>0</v>
      </c>
      <c r="O326" s="11">
        <v>7.0000000000000007E-2</v>
      </c>
      <c r="P326" s="8">
        <f t="shared" si="18"/>
        <v>0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2"/>
      <c r="C327" s="235"/>
      <c r="D327" s="1085"/>
      <c r="E327" s="53"/>
      <c r="F327" s="135"/>
      <c r="G327" s="236"/>
      <c r="H327" s="237"/>
      <c r="I327" s="238"/>
      <c r="J327" s="239"/>
      <c r="K327" s="240"/>
      <c r="L327" s="831"/>
      <c r="M327" s="11">
        <v>14244.12</v>
      </c>
      <c r="N327" s="11">
        <f t="shared" si="17"/>
        <v>13816.796400000001</v>
      </c>
      <c r="O327" s="11">
        <v>7.0000000000000007E-2</v>
      </c>
      <c r="P327" s="8">
        <f t="shared" si="18"/>
        <v>14783.972148000001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89"/>
      <c r="C328" s="133"/>
      <c r="D328" s="134"/>
      <c r="E328" s="53"/>
      <c r="F328" s="135"/>
      <c r="G328" s="933"/>
      <c r="H328" s="132"/>
      <c r="I328" s="136"/>
      <c r="J328" s="137"/>
      <c r="K328" s="1118"/>
      <c r="L328" s="14"/>
      <c r="M328" s="11">
        <v>3240</v>
      </c>
      <c r="N328" s="11">
        <f t="shared" si="17"/>
        <v>3142.8</v>
      </c>
      <c r="O328" s="11">
        <v>7.0000000000000007E-2</v>
      </c>
      <c r="P328" s="8">
        <f t="shared" si="18"/>
        <v>3362.7960000000003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89"/>
      <c r="C329" s="133"/>
      <c r="D329" s="134"/>
      <c r="E329" s="53"/>
      <c r="F329" s="135"/>
      <c r="G329" s="933"/>
      <c r="H329" s="132"/>
      <c r="I329" s="136"/>
      <c r="J329" s="137"/>
      <c r="K329" s="1118"/>
      <c r="L329" s="14"/>
      <c r="M329" s="11">
        <v>14700</v>
      </c>
      <c r="N329" s="11">
        <f t="shared" si="17"/>
        <v>14259</v>
      </c>
      <c r="O329" s="11">
        <v>7.0000000000000007E-2</v>
      </c>
      <c r="P329" s="8">
        <f t="shared" si="18"/>
        <v>15257.130000000001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89"/>
      <c r="C330" s="235"/>
      <c r="D330" s="1085"/>
      <c r="E330" s="143"/>
      <c r="F330" s="155"/>
      <c r="G330" s="236"/>
      <c r="H330" s="237"/>
      <c r="I330" s="238"/>
      <c r="J330" s="239"/>
      <c r="K330" s="240"/>
      <c r="L330" s="831"/>
      <c r="M330" s="11">
        <v>14582.7</v>
      </c>
      <c r="N330" s="11">
        <f t="shared" si="17"/>
        <v>14145.219000000001</v>
      </c>
      <c r="O330" s="11">
        <v>7.0000000000000007E-2</v>
      </c>
      <c r="P330" s="8">
        <f t="shared" si="18"/>
        <v>15135.384330000001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89"/>
      <c r="C331" s="133"/>
      <c r="D331" s="134"/>
      <c r="E331" s="53"/>
      <c r="F331" s="135"/>
      <c r="G331" s="933"/>
      <c r="H331" s="132"/>
      <c r="I331" s="136"/>
      <c r="J331" s="137"/>
      <c r="K331" s="1118"/>
      <c r="L331" s="14"/>
      <c r="M331" s="11">
        <v>13483.8</v>
      </c>
      <c r="N331" s="11">
        <f t="shared" si="17"/>
        <v>13079.286</v>
      </c>
      <c r="O331" s="11">
        <v>7.0000000000000007E-2</v>
      </c>
      <c r="P331" s="8">
        <f t="shared" si="18"/>
        <v>13994.836020000001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0"/>
      <c r="C332" s="235"/>
      <c r="D332" s="1085"/>
      <c r="E332" s="53"/>
      <c r="F332" s="135"/>
      <c r="G332" s="236"/>
      <c r="H332" s="237"/>
      <c r="I332" s="238"/>
      <c r="J332" s="239"/>
      <c r="K332" s="240"/>
      <c r="L332" s="831"/>
      <c r="M332" s="11">
        <v>2669.52</v>
      </c>
      <c r="N332" s="11">
        <f t="shared" si="17"/>
        <v>2589.4344000000001</v>
      </c>
      <c r="O332" s="11">
        <v>7.0000000000000007E-2</v>
      </c>
      <c r="P332" s="8">
        <f t="shared" si="18"/>
        <v>2770.6948080000002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0"/>
      <c r="C333" s="235"/>
      <c r="D333" s="1085"/>
      <c r="E333" s="53"/>
      <c r="F333" s="135"/>
      <c r="G333" s="236"/>
      <c r="H333" s="237"/>
      <c r="I333" s="238"/>
      <c r="J333" s="239"/>
      <c r="K333" s="240"/>
      <c r="L333" s="831"/>
      <c r="M333" s="11"/>
      <c r="N333" s="11">
        <f t="shared" si="17"/>
        <v>0</v>
      </c>
      <c r="O333" s="11">
        <v>7.0000000000000007E-2</v>
      </c>
      <c r="P333" s="8">
        <f t="shared" si="18"/>
        <v>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244"/>
      <c r="B334" s="245"/>
      <c r="C334" s="235"/>
      <c r="D334" s="1085"/>
      <c r="E334" s="53"/>
      <c r="F334" s="135"/>
      <c r="G334" s="236"/>
      <c r="H334" s="237"/>
      <c r="I334" s="238"/>
      <c r="J334" s="239"/>
      <c r="K334" s="240"/>
      <c r="L334" s="831"/>
      <c r="M334" s="11">
        <v>12972.96</v>
      </c>
      <c r="N334" s="11">
        <f t="shared" si="17"/>
        <v>12583.771199999999</v>
      </c>
      <c r="O334" s="11">
        <v>7.0000000000000007E-2</v>
      </c>
      <c r="P334" s="8">
        <f t="shared" si="18"/>
        <v>13464.635183999999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90"/>
      <c r="C335" s="133"/>
      <c r="D335" s="134"/>
      <c r="E335" s="53"/>
      <c r="F335" s="135"/>
      <c r="G335" s="933"/>
      <c r="H335" s="132"/>
      <c r="I335" s="136"/>
      <c r="J335" s="239"/>
      <c r="K335" s="1118"/>
      <c r="L335" s="14"/>
      <c r="M335" s="11">
        <v>12687.84</v>
      </c>
      <c r="N335" s="11">
        <f t="shared" si="17"/>
        <v>12307.2048</v>
      </c>
      <c r="O335" s="11">
        <v>7.0000000000000007E-2</v>
      </c>
      <c r="P335" s="8">
        <f t="shared" si="18"/>
        <v>13168.709135999999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0"/>
      <c r="C336" s="133"/>
      <c r="D336" s="134"/>
      <c r="E336" s="53"/>
      <c r="F336" s="135"/>
      <c r="G336" s="933"/>
      <c r="H336" s="132"/>
      <c r="I336" s="136"/>
      <c r="J336" s="137"/>
      <c r="K336" s="1118"/>
      <c r="L336" s="14"/>
      <c r="M336" s="11">
        <v>16572.599999999999</v>
      </c>
      <c r="N336" s="11">
        <f t="shared" si="17"/>
        <v>16075.421999999999</v>
      </c>
      <c r="O336" s="11">
        <v>7.0000000000000007E-2</v>
      </c>
      <c r="P336" s="8">
        <f t="shared" si="18"/>
        <v>17200.701539999998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90"/>
      <c r="C337" s="133"/>
      <c r="D337" s="134"/>
      <c r="E337" s="105"/>
      <c r="F337" s="135"/>
      <c r="G337" s="933"/>
      <c r="H337" s="132"/>
      <c r="I337" s="241"/>
      <c r="J337" s="137"/>
      <c r="K337" s="1118"/>
      <c r="L337" s="14"/>
      <c r="M337" s="11">
        <v>6021.12</v>
      </c>
      <c r="N337" s="11">
        <f t="shared" si="17"/>
        <v>5840.4863999999998</v>
      </c>
      <c r="O337" s="11">
        <v>7.0000000000000007E-2</v>
      </c>
      <c r="P337" s="8">
        <f t="shared" si="18"/>
        <v>6249.3204479999995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133"/>
      <c r="D338" s="134"/>
      <c r="E338" s="105"/>
      <c r="F338" s="135"/>
      <c r="G338" s="933"/>
      <c r="H338" s="132"/>
      <c r="I338" s="136"/>
      <c r="J338" s="137"/>
      <c r="K338" s="1118"/>
      <c r="L338" s="14"/>
      <c r="M338" s="11">
        <v>8714.16</v>
      </c>
      <c r="N338" s="11">
        <f t="shared" si="17"/>
        <v>8452.7351999999992</v>
      </c>
      <c r="O338" s="11">
        <v>7.0000000000000007E-2</v>
      </c>
      <c r="P338" s="8">
        <f t="shared" si="18"/>
        <v>9044.4266639999987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0"/>
      <c r="C339" s="133"/>
      <c r="D339" s="134"/>
      <c r="E339" s="105"/>
      <c r="F339" s="135"/>
      <c r="G339" s="933"/>
      <c r="H339" s="132"/>
      <c r="I339" s="136"/>
      <c r="J339" s="137"/>
      <c r="K339" s="1118"/>
      <c r="L339" s="14"/>
      <c r="M339" s="11">
        <v>0</v>
      </c>
      <c r="N339" s="11">
        <f t="shared" si="17"/>
        <v>0</v>
      </c>
      <c r="O339" s="11">
        <v>7.0000000000000007E-2</v>
      </c>
      <c r="P339" s="8">
        <f t="shared" si="18"/>
        <v>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0"/>
      <c r="C340" s="133"/>
      <c r="D340" s="134"/>
      <c r="E340" s="105"/>
      <c r="F340" s="135"/>
      <c r="G340" s="933"/>
      <c r="H340" s="132"/>
      <c r="I340" s="136"/>
      <c r="J340" s="137"/>
      <c r="K340" s="1118"/>
      <c r="L340" s="14"/>
      <c r="M340" s="11">
        <v>18537.7</v>
      </c>
      <c r="N340" s="11">
        <f t="shared" si="17"/>
        <v>17981.569</v>
      </c>
      <c r="O340" s="11">
        <v>7.0000000000000007E-2</v>
      </c>
      <c r="P340" s="8">
        <f t="shared" si="18"/>
        <v>19240.278829999999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45"/>
      <c r="B341" s="990"/>
      <c r="C341" s="133"/>
      <c r="D341" s="134"/>
      <c r="E341" s="228"/>
      <c r="F341" s="135"/>
      <c r="G341" s="933"/>
      <c r="H341" s="132"/>
      <c r="I341" s="136"/>
      <c r="J341" s="137"/>
      <c r="K341" s="1118"/>
      <c r="L341" s="14"/>
      <c r="M341" s="11">
        <v>9031.68</v>
      </c>
      <c r="N341" s="11">
        <f t="shared" si="17"/>
        <v>8760.7296000000006</v>
      </c>
      <c r="O341" s="11">
        <v>7.0000000000000007E-2</v>
      </c>
      <c r="P341" s="8">
        <f t="shared" si="18"/>
        <v>9373.9806720000015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46"/>
      <c r="B342" s="990"/>
      <c r="C342" s="133"/>
      <c r="D342" s="134"/>
      <c r="E342" s="988"/>
      <c r="F342" s="135"/>
      <c r="G342" s="933"/>
      <c r="H342" s="949"/>
      <c r="I342" s="950"/>
      <c r="J342" s="1135"/>
      <c r="K342" s="1136"/>
      <c r="L342" s="14"/>
      <c r="M342" s="11"/>
      <c r="N342" s="11">
        <f t="shared" si="17"/>
        <v>0</v>
      </c>
      <c r="O342" s="11">
        <v>7.0000000000000007E-2</v>
      </c>
      <c r="P342" s="8">
        <f t="shared" si="18"/>
        <v>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133"/>
      <c r="D343" s="134"/>
      <c r="E343" s="229"/>
      <c r="F343" s="135"/>
      <c r="G343" s="933"/>
      <c r="H343" s="132"/>
      <c r="I343" s="136"/>
      <c r="J343" s="137"/>
      <c r="K343" s="1118"/>
      <c r="L343" s="14"/>
      <c r="M343" s="11">
        <v>8478.9599999999991</v>
      </c>
      <c r="N343" s="11">
        <f t="shared" si="17"/>
        <v>8224.5911999999989</v>
      </c>
      <c r="O343" s="11">
        <v>7.0000000000000007E-2</v>
      </c>
      <c r="P343" s="8">
        <f t="shared" si="18"/>
        <v>8800.3125839999993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133"/>
      <c r="D344" s="1047"/>
      <c r="E344" s="107"/>
      <c r="F344" s="35"/>
      <c r="G344" s="933"/>
      <c r="H344" s="231"/>
      <c r="I344" s="232"/>
      <c r="J344" s="137"/>
      <c r="K344" s="1118"/>
      <c r="L344" s="14"/>
      <c r="M344" s="11">
        <v>3813.12</v>
      </c>
      <c r="N344" s="11">
        <f t="shared" si="17"/>
        <v>3698.7264</v>
      </c>
      <c r="O344" s="11">
        <v>7.0000000000000007E-2</v>
      </c>
      <c r="P344" s="8">
        <f t="shared" si="18"/>
        <v>3957.637248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90"/>
      <c r="C345" s="133"/>
      <c r="D345" s="1047"/>
      <c r="E345" s="131"/>
      <c r="F345" s="35"/>
      <c r="G345" s="933"/>
      <c r="H345" s="231"/>
      <c r="I345" s="232"/>
      <c r="J345" s="137"/>
      <c r="K345" s="1118"/>
      <c r="L345" s="14"/>
      <c r="M345" s="11"/>
      <c r="N345" s="11"/>
      <c r="O345" s="11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0"/>
      <c r="C346" s="133"/>
      <c r="D346" s="1047"/>
      <c r="E346" s="106"/>
      <c r="F346" s="135"/>
      <c r="G346" s="933"/>
      <c r="H346" s="132"/>
      <c r="I346" s="136"/>
      <c r="J346" s="137"/>
      <c r="K346" s="1118"/>
      <c r="L346" s="14"/>
      <c r="M346" s="11"/>
      <c r="N346" s="11"/>
      <c r="O346" s="11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91"/>
      <c r="C347" s="133"/>
      <c r="D347" s="1047"/>
      <c r="E347" s="106"/>
      <c r="F347" s="135"/>
      <c r="G347" s="933"/>
      <c r="H347" s="132"/>
      <c r="I347" s="136"/>
      <c r="J347" s="137"/>
      <c r="K347" s="1118"/>
      <c r="L347" s="14"/>
      <c r="M347" s="11">
        <v>8640</v>
      </c>
      <c r="N347" s="11">
        <f>M347-(M347*0.03)</f>
        <v>8380.7999999999993</v>
      </c>
      <c r="O347" s="11">
        <v>7.0000000000000007E-2</v>
      </c>
      <c r="P347" s="8">
        <f>(N347*O347)+N347</f>
        <v>8967.4559999999983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84"/>
      <c r="B348" s="990"/>
      <c r="C348" s="133"/>
      <c r="D348" s="1047"/>
      <c r="E348" s="107"/>
      <c r="F348" s="35"/>
      <c r="G348" s="933"/>
      <c r="H348" s="231"/>
      <c r="I348" s="232"/>
      <c r="J348" s="246"/>
      <c r="K348" s="1139"/>
      <c r="L348" s="99"/>
      <c r="M348" s="11"/>
      <c r="N348" s="11"/>
      <c r="O348" s="11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247"/>
      <c r="B349" s="1368"/>
      <c r="C349" s="1368"/>
      <c r="D349" s="1368"/>
      <c r="E349" s="1368"/>
      <c r="F349" s="1368"/>
      <c r="G349" s="248"/>
      <c r="H349" s="2"/>
      <c r="I349" s="1368"/>
      <c r="J349" s="249"/>
      <c r="K349" s="1368"/>
      <c r="L349" s="9"/>
      <c r="M349" s="11"/>
      <c r="N349" s="11"/>
      <c r="O349" s="11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4" t="s">
        <v>0</v>
      </c>
      <c r="B350" s="1368"/>
      <c r="C350" s="3"/>
      <c r="D350" s="2"/>
      <c r="E350" s="4"/>
      <c r="F350" s="5"/>
      <c r="G350" s="6"/>
      <c r="H350" s="1"/>
      <c r="I350" s="13"/>
      <c r="J350" s="8"/>
      <c r="K350" s="14"/>
      <c r="L350" s="14"/>
      <c r="M350" s="11"/>
      <c r="N350" s="11"/>
      <c r="O350" s="11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1376" t="s">
        <v>94</v>
      </c>
      <c r="B351" s="1387"/>
      <c r="C351" s="4"/>
      <c r="D351" s="2"/>
      <c r="E351" s="4"/>
      <c r="F351" s="5"/>
      <c r="G351" s="6"/>
      <c r="H351" s="1"/>
      <c r="I351" s="13"/>
      <c r="J351" s="8"/>
      <c r="K351" s="14"/>
      <c r="L351" s="14"/>
      <c r="M351" s="11"/>
      <c r="N351" s="11"/>
      <c r="O351" s="11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5.25" customHeight="1">
      <c r="A352" s="1"/>
      <c r="B352" s="2"/>
      <c r="C352" s="3"/>
      <c r="D352" s="2"/>
      <c r="E352" s="4"/>
      <c r="F352" s="5"/>
      <c r="G352" s="6"/>
      <c r="H352" s="1"/>
      <c r="I352" s="7"/>
      <c r="J352" s="8"/>
      <c r="K352" s="9"/>
      <c r="L352" s="9"/>
      <c r="M352" s="11"/>
      <c r="N352" s="11"/>
      <c r="O352" s="11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1375" t="s">
        <v>2</v>
      </c>
      <c r="B353" s="1388"/>
      <c r="C353" s="16" t="s">
        <v>3</v>
      </c>
      <c r="D353" s="993" t="s">
        <v>4</v>
      </c>
      <c r="E353" s="17" t="s">
        <v>5</v>
      </c>
      <c r="F353" s="919" t="s">
        <v>5</v>
      </c>
      <c r="G353" s="18" t="s">
        <v>6</v>
      </c>
      <c r="H353" s="19" t="s">
        <v>7</v>
      </c>
      <c r="I353" s="20" t="s">
        <v>8</v>
      </c>
      <c r="J353" s="21" t="s">
        <v>9</v>
      </c>
      <c r="K353" s="1267" t="s">
        <v>9</v>
      </c>
      <c r="L353" s="14"/>
      <c r="M353" s="23"/>
      <c r="N353" s="11"/>
      <c r="O353" s="11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5.25" customHeight="1">
      <c r="A354" s="921"/>
      <c r="B354" s="922"/>
      <c r="C354" s="927"/>
      <c r="D354" s="997" t="s">
        <v>10</v>
      </c>
      <c r="E354" s="24" t="s">
        <v>11</v>
      </c>
      <c r="F354" s="925" t="s">
        <v>12</v>
      </c>
      <c r="G354" s="964"/>
      <c r="H354" s="965" t="s">
        <v>13</v>
      </c>
      <c r="I354" s="928" t="s">
        <v>14</v>
      </c>
      <c r="J354" s="1087" t="s">
        <v>16</v>
      </c>
      <c r="K354" s="1268" t="s">
        <v>15</v>
      </c>
      <c r="L354" s="14"/>
      <c r="M354" s="23"/>
      <c r="N354" s="11"/>
      <c r="O354" s="11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86"/>
      <c r="B355" s="990"/>
      <c r="C355" s="133"/>
      <c r="D355" s="134"/>
      <c r="E355" s="70"/>
      <c r="F355" s="932"/>
      <c r="G355" s="933"/>
      <c r="H355" s="132"/>
      <c r="I355" s="136"/>
      <c r="J355" s="137"/>
      <c r="K355" s="920"/>
      <c r="L355" s="262"/>
      <c r="M355" s="11">
        <v>3552</v>
      </c>
      <c r="N355" s="11">
        <f t="shared" ref="N355:N380" si="19">M355-(M355*0.03)</f>
        <v>3445.44</v>
      </c>
      <c r="O355" s="11">
        <v>7.0000000000000007E-2</v>
      </c>
      <c r="P355" s="8">
        <f t="shared" ref="P355:P380" si="20">(N355*O355)+N355</f>
        <v>3686.6208000000001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0"/>
      <c r="C356" s="133"/>
      <c r="D356" s="134"/>
      <c r="E356" s="53"/>
      <c r="F356" s="135"/>
      <c r="G356" s="933"/>
      <c r="H356" s="132"/>
      <c r="I356" s="136"/>
      <c r="J356" s="137"/>
      <c r="K356" s="937"/>
      <c r="L356" s="262"/>
      <c r="M356" s="11"/>
      <c r="N356" s="11">
        <f t="shared" si="19"/>
        <v>0</v>
      </c>
      <c r="O356" s="11">
        <v>7.0000000000000007E-2</v>
      </c>
      <c r="P356" s="8">
        <f t="shared" si="20"/>
        <v>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2"/>
      <c r="C357" s="133"/>
      <c r="D357" s="134"/>
      <c r="E357" s="53"/>
      <c r="F357" s="135"/>
      <c r="G357" s="933"/>
      <c r="H357" s="132"/>
      <c r="I357" s="136"/>
      <c r="J357" s="137"/>
      <c r="K357" s="1118"/>
      <c r="L357" s="14"/>
      <c r="M357" s="11">
        <v>9498.06</v>
      </c>
      <c r="N357" s="11">
        <f t="shared" si="19"/>
        <v>9213.118199999999</v>
      </c>
      <c r="O357" s="11">
        <v>7.0000000000000007E-2</v>
      </c>
      <c r="P357" s="8">
        <f t="shared" si="20"/>
        <v>9858.0364739999986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34"/>
      <c r="B358" s="992"/>
      <c r="C358" s="133"/>
      <c r="D358" s="134"/>
      <c r="E358" s="53"/>
      <c r="F358" s="135"/>
      <c r="G358" s="933"/>
      <c r="H358" s="132"/>
      <c r="I358" s="136"/>
      <c r="J358" s="137"/>
      <c r="K358" s="1118"/>
      <c r="L358" s="14"/>
      <c r="M358" s="11">
        <v>15305.4</v>
      </c>
      <c r="N358" s="11">
        <f t="shared" si="19"/>
        <v>14846.237999999999</v>
      </c>
      <c r="O358" s="11">
        <v>7.0000000000000007E-2</v>
      </c>
      <c r="P358" s="8">
        <f t="shared" si="20"/>
        <v>15885.47466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34"/>
      <c r="B359" s="990"/>
      <c r="C359" s="133"/>
      <c r="D359" s="134"/>
      <c r="E359" s="53"/>
      <c r="F359" s="135"/>
      <c r="G359" s="933"/>
      <c r="H359" s="132"/>
      <c r="I359" s="136"/>
      <c r="J359" s="137"/>
      <c r="K359" s="1118"/>
      <c r="L359" s="14"/>
      <c r="M359" s="11"/>
      <c r="N359" s="11">
        <f t="shared" si="19"/>
        <v>0</v>
      </c>
      <c r="O359" s="11">
        <v>7.0000000000000007E-2</v>
      </c>
      <c r="P359" s="8">
        <f t="shared" si="20"/>
        <v>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990"/>
      <c r="C360" s="133"/>
      <c r="D360" s="134"/>
      <c r="E360" s="53"/>
      <c r="F360" s="135"/>
      <c r="G360" s="933"/>
      <c r="H360" s="132"/>
      <c r="I360" s="136"/>
      <c r="J360" s="137"/>
      <c r="K360" s="1118"/>
      <c r="L360" s="14"/>
      <c r="M360" s="11"/>
      <c r="N360" s="11">
        <f t="shared" si="19"/>
        <v>0</v>
      </c>
      <c r="O360" s="11">
        <v>7.0000000000000007E-2</v>
      </c>
      <c r="P360" s="8">
        <f t="shared" si="20"/>
        <v>0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934"/>
      <c r="B361" s="990"/>
      <c r="C361" s="133"/>
      <c r="D361" s="134"/>
      <c r="E361" s="53"/>
      <c r="F361" s="135"/>
      <c r="G361" s="933"/>
      <c r="H361" s="132"/>
      <c r="I361" s="136"/>
      <c r="J361" s="137"/>
      <c r="K361" s="1118"/>
      <c r="L361" s="14"/>
      <c r="M361" s="11"/>
      <c r="N361" s="11">
        <f t="shared" si="19"/>
        <v>0</v>
      </c>
      <c r="O361" s="11">
        <v>7.0000000000000007E-2</v>
      </c>
      <c r="P361" s="8">
        <f t="shared" si="20"/>
        <v>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34"/>
      <c r="B362" s="992"/>
      <c r="C362" s="235"/>
      <c r="D362" s="1085"/>
      <c r="E362" s="53"/>
      <c r="F362" s="135"/>
      <c r="G362" s="236"/>
      <c r="H362" s="237"/>
      <c r="I362" s="238"/>
      <c r="J362" s="239"/>
      <c r="K362" s="240"/>
      <c r="L362" s="831"/>
      <c r="M362" s="11">
        <v>14244.12</v>
      </c>
      <c r="N362" s="11">
        <f t="shared" si="19"/>
        <v>13816.796400000001</v>
      </c>
      <c r="O362" s="11">
        <v>7.0000000000000007E-2</v>
      </c>
      <c r="P362" s="8">
        <f t="shared" si="20"/>
        <v>14783.972148000001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89"/>
      <c r="C363" s="133"/>
      <c r="D363" s="134"/>
      <c r="E363" s="53"/>
      <c r="F363" s="135"/>
      <c r="G363" s="933"/>
      <c r="H363" s="132"/>
      <c r="I363" s="136"/>
      <c r="J363" s="137"/>
      <c r="K363" s="1118"/>
      <c r="L363" s="14"/>
      <c r="M363" s="11">
        <v>3240</v>
      </c>
      <c r="N363" s="11">
        <f t="shared" si="19"/>
        <v>3142.8</v>
      </c>
      <c r="O363" s="11">
        <v>7.0000000000000007E-2</v>
      </c>
      <c r="P363" s="8">
        <f t="shared" si="20"/>
        <v>3362.7960000000003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934"/>
      <c r="B364" s="989"/>
      <c r="C364" s="133"/>
      <c r="D364" s="134"/>
      <c r="E364" s="53"/>
      <c r="F364" s="135"/>
      <c r="G364" s="933"/>
      <c r="H364" s="132"/>
      <c r="I364" s="136"/>
      <c r="J364" s="137"/>
      <c r="K364" s="1118"/>
      <c r="L364" s="14"/>
      <c r="M364" s="11">
        <v>14700</v>
      </c>
      <c r="N364" s="11">
        <f t="shared" si="19"/>
        <v>14259</v>
      </c>
      <c r="O364" s="11">
        <v>7.0000000000000007E-2</v>
      </c>
      <c r="P364" s="8">
        <f t="shared" si="20"/>
        <v>15257.130000000001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89"/>
      <c r="C365" s="235"/>
      <c r="D365" s="1085"/>
      <c r="E365" s="143"/>
      <c r="F365" s="155"/>
      <c r="G365" s="236"/>
      <c r="H365" s="237"/>
      <c r="I365" s="238"/>
      <c r="J365" s="239"/>
      <c r="K365" s="240"/>
      <c r="L365" s="831"/>
      <c r="M365" s="11">
        <v>14582.7</v>
      </c>
      <c r="N365" s="11">
        <f t="shared" si="19"/>
        <v>14145.219000000001</v>
      </c>
      <c r="O365" s="11">
        <v>7.0000000000000007E-2</v>
      </c>
      <c r="P365" s="8">
        <f t="shared" si="20"/>
        <v>15135.384330000001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89"/>
      <c r="C366" s="133"/>
      <c r="D366" s="134"/>
      <c r="E366" s="53"/>
      <c r="F366" s="135"/>
      <c r="G366" s="933"/>
      <c r="H366" s="132"/>
      <c r="I366" s="136"/>
      <c r="J366" s="137"/>
      <c r="K366" s="1118"/>
      <c r="L366" s="14"/>
      <c r="M366" s="11">
        <v>13483.8</v>
      </c>
      <c r="N366" s="11">
        <f t="shared" si="19"/>
        <v>13079.286</v>
      </c>
      <c r="O366" s="11">
        <v>7.0000000000000007E-2</v>
      </c>
      <c r="P366" s="8">
        <f t="shared" si="20"/>
        <v>13994.836020000001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0"/>
      <c r="C367" s="235"/>
      <c r="D367" s="1085"/>
      <c r="E367" s="53"/>
      <c r="F367" s="135"/>
      <c r="G367" s="236"/>
      <c r="H367" s="237"/>
      <c r="I367" s="238"/>
      <c r="J367" s="239"/>
      <c r="K367" s="240"/>
      <c r="L367" s="831"/>
      <c r="M367" s="11">
        <v>2669.52</v>
      </c>
      <c r="N367" s="11">
        <f t="shared" si="19"/>
        <v>2589.4344000000001</v>
      </c>
      <c r="O367" s="11">
        <v>7.0000000000000007E-2</v>
      </c>
      <c r="P367" s="8">
        <f t="shared" si="20"/>
        <v>2770.6948080000002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90"/>
      <c r="C368" s="235"/>
      <c r="D368" s="1085"/>
      <c r="E368" s="53"/>
      <c r="F368" s="135"/>
      <c r="G368" s="236"/>
      <c r="H368" s="237"/>
      <c r="I368" s="238"/>
      <c r="J368" s="239"/>
      <c r="K368" s="240"/>
      <c r="L368" s="831"/>
      <c r="M368" s="11"/>
      <c r="N368" s="11">
        <f t="shared" si="19"/>
        <v>0</v>
      </c>
      <c r="O368" s="11">
        <v>7.0000000000000007E-2</v>
      </c>
      <c r="P368" s="8">
        <f t="shared" si="20"/>
        <v>0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244"/>
      <c r="B369" s="245"/>
      <c r="C369" s="235"/>
      <c r="D369" s="1085"/>
      <c r="E369" s="53"/>
      <c r="F369" s="135"/>
      <c r="G369" s="236"/>
      <c r="H369" s="237"/>
      <c r="I369" s="238"/>
      <c r="J369" s="239"/>
      <c r="K369" s="240"/>
      <c r="L369" s="831"/>
      <c r="M369" s="11">
        <v>12972.96</v>
      </c>
      <c r="N369" s="11">
        <f t="shared" si="19"/>
        <v>12583.771199999999</v>
      </c>
      <c r="O369" s="11">
        <v>7.0000000000000007E-2</v>
      </c>
      <c r="P369" s="8">
        <f t="shared" si="20"/>
        <v>13464.635183999999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90"/>
      <c r="C370" s="133"/>
      <c r="D370" s="134"/>
      <c r="E370" s="53"/>
      <c r="F370" s="135"/>
      <c r="G370" s="933"/>
      <c r="H370" s="132"/>
      <c r="I370" s="136"/>
      <c r="J370" s="239"/>
      <c r="K370" s="1118"/>
      <c r="L370" s="14"/>
      <c r="M370" s="11">
        <v>12687.84</v>
      </c>
      <c r="N370" s="11">
        <f t="shared" si="19"/>
        <v>12307.2048</v>
      </c>
      <c r="O370" s="11">
        <v>7.0000000000000007E-2</v>
      </c>
      <c r="P370" s="8">
        <f t="shared" si="20"/>
        <v>13168.709135999999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90"/>
      <c r="C371" s="133"/>
      <c r="D371" s="134"/>
      <c r="E371" s="53"/>
      <c r="F371" s="135"/>
      <c r="G371" s="933"/>
      <c r="H371" s="132"/>
      <c r="I371" s="136"/>
      <c r="J371" s="137"/>
      <c r="K371" s="1118"/>
      <c r="L371" s="14"/>
      <c r="M371" s="11">
        <v>16572.599999999999</v>
      </c>
      <c r="N371" s="11">
        <f t="shared" si="19"/>
        <v>16075.421999999999</v>
      </c>
      <c r="O371" s="11">
        <v>7.0000000000000007E-2</v>
      </c>
      <c r="P371" s="8">
        <f t="shared" si="20"/>
        <v>17200.701539999998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90"/>
      <c r="C372" s="133"/>
      <c r="D372" s="134"/>
      <c r="E372" s="105"/>
      <c r="F372" s="135"/>
      <c r="G372" s="933"/>
      <c r="H372" s="132"/>
      <c r="I372" s="241"/>
      <c r="J372" s="137"/>
      <c r="K372" s="1118"/>
      <c r="L372" s="14"/>
      <c r="M372" s="11">
        <v>6021.12</v>
      </c>
      <c r="N372" s="11">
        <f t="shared" si="19"/>
        <v>5840.4863999999998</v>
      </c>
      <c r="O372" s="11">
        <v>7.0000000000000007E-2</v>
      </c>
      <c r="P372" s="8">
        <f t="shared" si="20"/>
        <v>6249.3204479999995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0"/>
      <c r="C373" s="133"/>
      <c r="D373" s="134"/>
      <c r="E373" s="105"/>
      <c r="F373" s="135"/>
      <c r="G373" s="933"/>
      <c r="H373" s="132"/>
      <c r="I373" s="136"/>
      <c r="J373" s="137"/>
      <c r="K373" s="1118"/>
      <c r="L373" s="14"/>
      <c r="M373" s="11">
        <v>8714.16</v>
      </c>
      <c r="N373" s="11">
        <f t="shared" si="19"/>
        <v>8452.7351999999992</v>
      </c>
      <c r="O373" s="11">
        <v>7.0000000000000007E-2</v>
      </c>
      <c r="P373" s="8">
        <f t="shared" si="20"/>
        <v>9044.4266639999987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0"/>
      <c r="C374" s="133"/>
      <c r="D374" s="134"/>
      <c r="E374" s="105"/>
      <c r="F374" s="135"/>
      <c r="G374" s="933"/>
      <c r="H374" s="132"/>
      <c r="I374" s="136"/>
      <c r="J374" s="137"/>
      <c r="K374" s="1118"/>
      <c r="L374" s="14"/>
      <c r="M374" s="11">
        <v>0</v>
      </c>
      <c r="N374" s="11">
        <f t="shared" si="19"/>
        <v>0</v>
      </c>
      <c r="O374" s="11">
        <v>7.0000000000000007E-2</v>
      </c>
      <c r="P374" s="8">
        <f t="shared" si="20"/>
        <v>0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0"/>
      <c r="C375" s="133"/>
      <c r="D375" s="134"/>
      <c r="E375" s="105"/>
      <c r="F375" s="135"/>
      <c r="G375" s="933"/>
      <c r="H375" s="132"/>
      <c r="I375" s="136"/>
      <c r="J375" s="137"/>
      <c r="K375" s="1118"/>
      <c r="L375" s="14"/>
      <c r="M375" s="11">
        <v>18537.7</v>
      </c>
      <c r="N375" s="11">
        <f t="shared" si="19"/>
        <v>17981.569</v>
      </c>
      <c r="O375" s="11">
        <v>7.0000000000000007E-2</v>
      </c>
      <c r="P375" s="8">
        <f t="shared" si="20"/>
        <v>19240.278829999999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45"/>
      <c r="B376" s="990"/>
      <c r="C376" s="133"/>
      <c r="D376" s="134"/>
      <c r="E376" s="228"/>
      <c r="F376" s="135"/>
      <c r="G376" s="933"/>
      <c r="H376" s="132"/>
      <c r="I376" s="136"/>
      <c r="J376" s="137"/>
      <c r="K376" s="1118"/>
      <c r="L376" s="14"/>
      <c r="M376" s="11">
        <v>9031.68</v>
      </c>
      <c r="N376" s="11">
        <f t="shared" si="19"/>
        <v>8760.7296000000006</v>
      </c>
      <c r="O376" s="11">
        <v>7.0000000000000007E-2</v>
      </c>
      <c r="P376" s="8">
        <f t="shared" si="20"/>
        <v>9373.9806720000015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46"/>
      <c r="B377" s="990"/>
      <c r="C377" s="133"/>
      <c r="D377" s="134"/>
      <c r="E377" s="988"/>
      <c r="F377" s="135"/>
      <c r="G377" s="933"/>
      <c r="H377" s="949"/>
      <c r="I377" s="950"/>
      <c r="J377" s="1135"/>
      <c r="K377" s="1136"/>
      <c r="L377" s="14"/>
      <c r="M377" s="11"/>
      <c r="N377" s="11">
        <f t="shared" si="19"/>
        <v>0</v>
      </c>
      <c r="O377" s="11">
        <v>7.0000000000000007E-2</v>
      </c>
      <c r="P377" s="8">
        <f t="shared" si="20"/>
        <v>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133"/>
      <c r="D378" s="134"/>
      <c r="E378" s="229"/>
      <c r="F378" s="135"/>
      <c r="G378" s="933"/>
      <c r="H378" s="132"/>
      <c r="I378" s="136"/>
      <c r="J378" s="137"/>
      <c r="K378" s="1118"/>
      <c r="L378" s="14"/>
      <c r="M378" s="11">
        <v>8478.9599999999991</v>
      </c>
      <c r="N378" s="11">
        <f t="shared" si="19"/>
        <v>8224.5911999999989</v>
      </c>
      <c r="O378" s="11">
        <v>7.0000000000000007E-2</v>
      </c>
      <c r="P378" s="8">
        <f t="shared" si="20"/>
        <v>8800.3125839999993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133"/>
      <c r="D379" s="1047"/>
      <c r="E379" s="107"/>
      <c r="F379" s="35"/>
      <c r="G379" s="933"/>
      <c r="H379" s="231"/>
      <c r="I379" s="232"/>
      <c r="J379" s="137"/>
      <c r="K379" s="1118"/>
      <c r="L379" s="14"/>
      <c r="M379" s="11">
        <v>11122.62</v>
      </c>
      <c r="N379" s="11">
        <f t="shared" si="19"/>
        <v>10788.941400000002</v>
      </c>
      <c r="O379" s="11">
        <v>7.0000000000000007E-2</v>
      </c>
      <c r="P379" s="8">
        <f t="shared" si="20"/>
        <v>11544.167298000002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133"/>
      <c r="D380" s="1047"/>
      <c r="E380" s="131"/>
      <c r="F380" s="35"/>
      <c r="G380" s="933"/>
      <c r="H380" s="231"/>
      <c r="I380" s="232"/>
      <c r="J380" s="137"/>
      <c r="K380" s="1118"/>
      <c r="L380" s="14"/>
      <c r="M380" s="11">
        <v>3813.12</v>
      </c>
      <c r="N380" s="11">
        <f t="shared" si="19"/>
        <v>3698.7264</v>
      </c>
      <c r="O380" s="11">
        <v>7.0000000000000007E-2</v>
      </c>
      <c r="P380" s="8">
        <f t="shared" si="20"/>
        <v>3957.637248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133"/>
      <c r="D381" s="1047"/>
      <c r="E381" s="106"/>
      <c r="F381" s="135"/>
      <c r="G381" s="933"/>
      <c r="H381" s="132"/>
      <c r="I381" s="136"/>
      <c r="J381" s="137"/>
      <c r="K381" s="1118"/>
      <c r="L381" s="14"/>
      <c r="M381" s="11"/>
      <c r="N381" s="11"/>
      <c r="O381" s="11"/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91"/>
      <c r="C382" s="133"/>
      <c r="D382" s="1047"/>
      <c r="E382" s="106"/>
      <c r="F382" s="135"/>
      <c r="G382" s="933"/>
      <c r="H382" s="132"/>
      <c r="I382" s="136"/>
      <c r="J382" s="137"/>
      <c r="K382" s="1118"/>
      <c r="L382" s="14"/>
      <c r="M382" s="11"/>
      <c r="N382" s="11"/>
      <c r="O382" s="11"/>
      <c r="P382" s="8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84"/>
      <c r="B383" s="990"/>
      <c r="C383" s="133"/>
      <c r="D383" s="1047"/>
      <c r="E383" s="107"/>
      <c r="F383" s="35"/>
      <c r="G383" s="933"/>
      <c r="H383" s="231"/>
      <c r="I383" s="232"/>
      <c r="J383" s="246"/>
      <c r="K383" s="1139"/>
      <c r="L383" s="14"/>
      <c r="M383" s="11"/>
      <c r="N383" s="11"/>
      <c r="O383" s="11"/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1"/>
      <c r="B384" s="2"/>
      <c r="C384" s="3"/>
      <c r="D384" s="2"/>
      <c r="E384" s="4"/>
      <c r="F384" s="5"/>
      <c r="G384" s="6"/>
      <c r="H384" s="1"/>
      <c r="I384" s="7"/>
      <c r="J384" s="8"/>
      <c r="K384" s="9"/>
      <c r="L384" s="9"/>
      <c r="M384" s="11"/>
      <c r="N384" s="11"/>
      <c r="O384" s="11"/>
      <c r="P384" s="8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4" t="s">
        <v>0</v>
      </c>
      <c r="B385" s="1368"/>
      <c r="C385" s="3"/>
      <c r="D385" s="2"/>
      <c r="E385" s="4"/>
      <c r="F385" s="5"/>
      <c r="G385" s="6"/>
      <c r="H385" s="1"/>
      <c r="I385" s="13"/>
      <c r="J385" s="8"/>
      <c r="K385" s="14"/>
      <c r="L385" s="14"/>
      <c r="M385" s="11"/>
      <c r="N385" s="11"/>
      <c r="O385" s="11"/>
      <c r="P385" s="8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1376" t="s">
        <v>94</v>
      </c>
      <c r="B386" s="1387"/>
      <c r="C386" s="4"/>
      <c r="D386" s="2"/>
      <c r="E386" s="4"/>
      <c r="F386" s="5"/>
      <c r="G386" s="6"/>
      <c r="H386" s="1"/>
      <c r="I386" s="13"/>
      <c r="J386" s="8"/>
      <c r="K386" s="14"/>
      <c r="L386" s="14"/>
      <c r="M386" s="11"/>
      <c r="N386" s="11"/>
      <c r="O386" s="11"/>
      <c r="P386" s="8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5.25" customHeight="1">
      <c r="A387" s="1"/>
      <c r="B387" s="2"/>
      <c r="C387" s="3"/>
      <c r="D387" s="2"/>
      <c r="E387" s="4"/>
      <c r="F387" s="5"/>
      <c r="G387" s="6"/>
      <c r="H387" s="1"/>
      <c r="I387" s="7"/>
      <c r="J387" s="8"/>
      <c r="K387" s="9"/>
      <c r="L387" s="9"/>
      <c r="M387" s="11"/>
      <c r="N387" s="11"/>
      <c r="O387" s="11"/>
      <c r="P387" s="8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1375" t="s">
        <v>2</v>
      </c>
      <c r="B388" s="1388"/>
      <c r="C388" s="16" t="s">
        <v>3</v>
      </c>
      <c r="D388" s="993" t="s">
        <v>4</v>
      </c>
      <c r="E388" s="17" t="s">
        <v>5</v>
      </c>
      <c r="F388" s="919" t="s">
        <v>5</v>
      </c>
      <c r="G388" s="18" t="s">
        <v>6</v>
      </c>
      <c r="H388" s="19" t="s">
        <v>7</v>
      </c>
      <c r="I388" s="20" t="s">
        <v>8</v>
      </c>
      <c r="J388" s="21" t="s">
        <v>9</v>
      </c>
      <c r="K388" s="1267" t="s">
        <v>9</v>
      </c>
      <c r="L388" s="14"/>
      <c r="M388" s="23"/>
      <c r="N388" s="11"/>
      <c r="O388" s="11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5.25" customHeight="1">
      <c r="A389" s="921"/>
      <c r="B389" s="922"/>
      <c r="C389" s="927"/>
      <c r="D389" s="997" t="s">
        <v>10</v>
      </c>
      <c r="E389" s="24" t="s">
        <v>11</v>
      </c>
      <c r="F389" s="925" t="s">
        <v>12</v>
      </c>
      <c r="G389" s="964"/>
      <c r="H389" s="965" t="s">
        <v>13</v>
      </c>
      <c r="I389" s="928" t="s">
        <v>14</v>
      </c>
      <c r="J389" s="1087" t="s">
        <v>16</v>
      </c>
      <c r="K389" s="1268" t="s">
        <v>15</v>
      </c>
      <c r="L389" s="14"/>
      <c r="M389" s="23"/>
      <c r="N389" s="11"/>
      <c r="O389" s="11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86"/>
      <c r="B390" s="990"/>
      <c r="C390" s="133"/>
      <c r="D390" s="134"/>
      <c r="E390" s="70"/>
      <c r="F390" s="932"/>
      <c r="G390" s="933"/>
      <c r="H390" s="132"/>
      <c r="I390" s="136"/>
      <c r="J390" s="137"/>
      <c r="K390" s="920"/>
      <c r="L390" s="262"/>
      <c r="M390" s="11">
        <v>3552</v>
      </c>
      <c r="N390" s="11">
        <f t="shared" ref="N390:N415" si="21">M390-(M390*0.03)</f>
        <v>3445.44</v>
      </c>
      <c r="O390" s="11">
        <v>7.0000000000000007E-2</v>
      </c>
      <c r="P390" s="8">
        <f t="shared" ref="P390:P415" si="22">(N390*O390)+N390</f>
        <v>3686.6208000000001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133"/>
      <c r="D391" s="134"/>
      <c r="E391" s="53"/>
      <c r="F391" s="135"/>
      <c r="G391" s="933"/>
      <c r="H391" s="132"/>
      <c r="I391" s="136"/>
      <c r="J391" s="137"/>
      <c r="K391" s="937"/>
      <c r="L391" s="262"/>
      <c r="M391" s="11"/>
      <c r="N391" s="11">
        <f t="shared" si="21"/>
        <v>0</v>
      </c>
      <c r="O391" s="11">
        <v>7.0000000000000007E-2</v>
      </c>
      <c r="P391" s="8">
        <f t="shared" si="22"/>
        <v>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2"/>
      <c r="C392" s="133"/>
      <c r="D392" s="134"/>
      <c r="E392" s="53"/>
      <c r="F392" s="135"/>
      <c r="G392" s="933"/>
      <c r="H392" s="132"/>
      <c r="I392" s="136"/>
      <c r="J392" s="137"/>
      <c r="K392" s="1118"/>
      <c r="L392" s="14"/>
      <c r="M392" s="11">
        <v>9498.06</v>
      </c>
      <c r="N392" s="11">
        <f t="shared" si="21"/>
        <v>9213.118199999999</v>
      </c>
      <c r="O392" s="11">
        <v>7.0000000000000007E-2</v>
      </c>
      <c r="P392" s="8">
        <f t="shared" si="22"/>
        <v>9858.0364739999986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2"/>
      <c r="C393" s="133"/>
      <c r="D393" s="134"/>
      <c r="E393" s="53"/>
      <c r="F393" s="135"/>
      <c r="G393" s="933"/>
      <c r="H393" s="132"/>
      <c r="I393" s="136"/>
      <c r="J393" s="137"/>
      <c r="K393" s="1118"/>
      <c r="L393" s="14"/>
      <c r="M393" s="11">
        <v>15305.4</v>
      </c>
      <c r="N393" s="11">
        <f t="shared" si="21"/>
        <v>14846.237999999999</v>
      </c>
      <c r="O393" s="11">
        <v>7.0000000000000007E-2</v>
      </c>
      <c r="P393" s="8">
        <f t="shared" si="22"/>
        <v>15885.47466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133"/>
      <c r="D394" s="134"/>
      <c r="E394" s="53"/>
      <c r="F394" s="135"/>
      <c r="G394" s="933"/>
      <c r="H394" s="132"/>
      <c r="I394" s="136"/>
      <c r="J394" s="137"/>
      <c r="K394" s="1118"/>
      <c r="L394" s="14"/>
      <c r="M394" s="11"/>
      <c r="N394" s="11">
        <f t="shared" si="21"/>
        <v>0</v>
      </c>
      <c r="O394" s="11">
        <v>7.0000000000000007E-2</v>
      </c>
      <c r="P394" s="8">
        <f t="shared" si="22"/>
        <v>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0"/>
      <c r="C395" s="133"/>
      <c r="D395" s="134"/>
      <c r="E395" s="53"/>
      <c r="F395" s="135"/>
      <c r="G395" s="933"/>
      <c r="H395" s="132"/>
      <c r="I395" s="136"/>
      <c r="J395" s="137"/>
      <c r="K395" s="1118"/>
      <c r="L395" s="14"/>
      <c r="M395" s="11"/>
      <c r="N395" s="11">
        <f t="shared" si="21"/>
        <v>0</v>
      </c>
      <c r="O395" s="11">
        <v>7.0000000000000007E-2</v>
      </c>
      <c r="P395" s="8">
        <f t="shared" si="22"/>
        <v>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990"/>
      <c r="C396" s="133"/>
      <c r="D396" s="134"/>
      <c r="E396" s="53"/>
      <c r="F396" s="135"/>
      <c r="G396" s="933"/>
      <c r="H396" s="132"/>
      <c r="I396" s="136"/>
      <c r="J396" s="137"/>
      <c r="K396" s="1118"/>
      <c r="L396" s="14"/>
      <c r="M396" s="11"/>
      <c r="N396" s="11">
        <f t="shared" si="21"/>
        <v>0</v>
      </c>
      <c r="O396" s="11">
        <v>7.0000000000000007E-2</v>
      </c>
      <c r="P396" s="8">
        <f t="shared" si="22"/>
        <v>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934"/>
      <c r="B397" s="992"/>
      <c r="C397" s="235"/>
      <c r="D397" s="1085"/>
      <c r="E397" s="53"/>
      <c r="F397" s="135"/>
      <c r="G397" s="236"/>
      <c r="H397" s="237"/>
      <c r="I397" s="238"/>
      <c r="J397" s="239"/>
      <c r="K397" s="240"/>
      <c r="L397" s="831"/>
      <c r="M397" s="11">
        <v>14244.12</v>
      </c>
      <c r="N397" s="11">
        <f t="shared" si="21"/>
        <v>13816.796400000001</v>
      </c>
      <c r="O397" s="11">
        <v>7.0000000000000007E-2</v>
      </c>
      <c r="P397" s="8">
        <f t="shared" si="22"/>
        <v>14783.972148000001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934"/>
      <c r="B398" s="989"/>
      <c r="C398" s="133"/>
      <c r="D398" s="134"/>
      <c r="E398" s="53"/>
      <c r="F398" s="135"/>
      <c r="G398" s="933"/>
      <c r="H398" s="132"/>
      <c r="I398" s="136"/>
      <c r="J398" s="137"/>
      <c r="K398" s="1118"/>
      <c r="L398" s="14"/>
      <c r="M398" s="11">
        <v>3240</v>
      </c>
      <c r="N398" s="11">
        <f t="shared" si="21"/>
        <v>3142.8</v>
      </c>
      <c r="O398" s="11">
        <v>7.0000000000000007E-2</v>
      </c>
      <c r="P398" s="8">
        <f t="shared" si="22"/>
        <v>3362.7960000000003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934"/>
      <c r="B399" s="989"/>
      <c r="C399" s="133"/>
      <c r="D399" s="134"/>
      <c r="E399" s="53"/>
      <c r="F399" s="135"/>
      <c r="G399" s="933"/>
      <c r="H399" s="132"/>
      <c r="I399" s="136"/>
      <c r="J399" s="137"/>
      <c r="K399" s="1118"/>
      <c r="L399" s="14"/>
      <c r="M399" s="11">
        <v>14700</v>
      </c>
      <c r="N399" s="11">
        <f t="shared" si="21"/>
        <v>14259</v>
      </c>
      <c r="O399" s="11">
        <v>7.0000000000000007E-2</v>
      </c>
      <c r="P399" s="8">
        <f t="shared" si="22"/>
        <v>15257.130000000001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934"/>
      <c r="B400" s="989"/>
      <c r="C400" s="235"/>
      <c r="D400" s="1085"/>
      <c r="E400" s="143"/>
      <c r="F400" s="155"/>
      <c r="G400" s="236"/>
      <c r="H400" s="237"/>
      <c r="I400" s="238"/>
      <c r="J400" s="239"/>
      <c r="K400" s="240"/>
      <c r="L400" s="831"/>
      <c r="M400" s="11">
        <v>14582.7</v>
      </c>
      <c r="N400" s="11">
        <f t="shared" si="21"/>
        <v>14145.219000000001</v>
      </c>
      <c r="O400" s="11">
        <v>7.0000000000000007E-2</v>
      </c>
      <c r="P400" s="8">
        <f t="shared" si="22"/>
        <v>15135.384330000001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934"/>
      <c r="B401" s="989"/>
      <c r="C401" s="133"/>
      <c r="D401" s="134"/>
      <c r="E401" s="53"/>
      <c r="F401" s="135"/>
      <c r="G401" s="933"/>
      <c r="H401" s="132"/>
      <c r="I401" s="136"/>
      <c r="J401" s="137"/>
      <c r="K401" s="1118"/>
      <c r="L401" s="14"/>
      <c r="M401" s="11">
        <v>13483.8</v>
      </c>
      <c r="N401" s="11">
        <f t="shared" si="21"/>
        <v>13079.286</v>
      </c>
      <c r="O401" s="11">
        <v>7.0000000000000007E-2</v>
      </c>
      <c r="P401" s="8">
        <f t="shared" si="22"/>
        <v>13994.836020000001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934"/>
      <c r="B402" s="990"/>
      <c r="C402" s="235"/>
      <c r="D402" s="1085"/>
      <c r="E402" s="53"/>
      <c r="F402" s="135"/>
      <c r="G402" s="236"/>
      <c r="H402" s="237"/>
      <c r="I402" s="238"/>
      <c r="J402" s="239"/>
      <c r="K402" s="240"/>
      <c r="L402" s="831"/>
      <c r="M402" s="11">
        <v>2669.52</v>
      </c>
      <c r="N402" s="11">
        <f t="shared" si="21"/>
        <v>2589.4344000000001</v>
      </c>
      <c r="O402" s="11">
        <v>7.0000000000000007E-2</v>
      </c>
      <c r="P402" s="8">
        <f t="shared" si="22"/>
        <v>2770.6948080000002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934"/>
      <c r="B403" s="990"/>
      <c r="C403" s="235"/>
      <c r="D403" s="1085"/>
      <c r="E403" s="53"/>
      <c r="F403" s="135"/>
      <c r="G403" s="236"/>
      <c r="H403" s="237"/>
      <c r="I403" s="238"/>
      <c r="J403" s="239"/>
      <c r="K403" s="240"/>
      <c r="L403" s="831"/>
      <c r="M403" s="11"/>
      <c r="N403" s="11">
        <f t="shared" si="21"/>
        <v>0</v>
      </c>
      <c r="O403" s="11">
        <v>7.0000000000000007E-2</v>
      </c>
      <c r="P403" s="8">
        <f t="shared" si="22"/>
        <v>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244"/>
      <c r="B404" s="245"/>
      <c r="C404" s="235"/>
      <c r="D404" s="1085"/>
      <c r="E404" s="53"/>
      <c r="F404" s="135"/>
      <c r="G404" s="236"/>
      <c r="H404" s="237"/>
      <c r="I404" s="238"/>
      <c r="J404" s="239"/>
      <c r="K404" s="240"/>
      <c r="L404" s="831"/>
      <c r="M404" s="11">
        <v>12972.96</v>
      </c>
      <c r="N404" s="11">
        <f t="shared" si="21"/>
        <v>12583.771199999999</v>
      </c>
      <c r="O404" s="11">
        <v>7.0000000000000007E-2</v>
      </c>
      <c r="P404" s="8">
        <f t="shared" si="22"/>
        <v>13464.635183999999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990"/>
      <c r="C405" s="133"/>
      <c r="D405" s="134"/>
      <c r="E405" s="53"/>
      <c r="F405" s="135"/>
      <c r="G405" s="933"/>
      <c r="H405" s="132"/>
      <c r="I405" s="136"/>
      <c r="J405" s="239"/>
      <c r="K405" s="1118"/>
      <c r="L405" s="14"/>
      <c r="M405" s="11">
        <v>12687.84</v>
      </c>
      <c r="N405" s="11">
        <f t="shared" si="21"/>
        <v>12307.2048</v>
      </c>
      <c r="O405" s="11">
        <v>7.0000000000000007E-2</v>
      </c>
      <c r="P405" s="8">
        <f t="shared" si="22"/>
        <v>13168.709135999999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990"/>
      <c r="C406" s="133"/>
      <c r="D406" s="134"/>
      <c r="E406" s="53"/>
      <c r="F406" s="135"/>
      <c r="G406" s="933"/>
      <c r="H406" s="132"/>
      <c r="I406" s="136"/>
      <c r="J406" s="137"/>
      <c r="K406" s="1118"/>
      <c r="L406" s="14"/>
      <c r="M406" s="11">
        <v>16572.599999999999</v>
      </c>
      <c r="N406" s="11">
        <f t="shared" si="21"/>
        <v>16075.421999999999</v>
      </c>
      <c r="O406" s="11">
        <v>7.0000000000000007E-2</v>
      </c>
      <c r="P406" s="8">
        <f t="shared" si="22"/>
        <v>17200.701539999998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990"/>
      <c r="C407" s="133"/>
      <c r="D407" s="134"/>
      <c r="E407" s="105"/>
      <c r="F407" s="135"/>
      <c r="G407" s="933"/>
      <c r="H407" s="132"/>
      <c r="I407" s="241"/>
      <c r="J407" s="137"/>
      <c r="K407" s="1118"/>
      <c r="L407" s="14"/>
      <c r="M407" s="11">
        <v>6021.12</v>
      </c>
      <c r="N407" s="11">
        <f t="shared" si="21"/>
        <v>5840.4863999999998</v>
      </c>
      <c r="O407" s="11">
        <v>7.0000000000000007E-2</v>
      </c>
      <c r="P407" s="8">
        <f t="shared" si="22"/>
        <v>6249.3204479999995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990"/>
      <c r="C408" s="133"/>
      <c r="D408" s="134"/>
      <c r="E408" s="105"/>
      <c r="F408" s="135"/>
      <c r="G408" s="933"/>
      <c r="H408" s="132"/>
      <c r="I408" s="136"/>
      <c r="J408" s="137"/>
      <c r="K408" s="1118"/>
      <c r="L408" s="14"/>
      <c r="M408" s="11">
        <v>8714.16</v>
      </c>
      <c r="N408" s="11">
        <f t="shared" si="21"/>
        <v>8452.7351999999992</v>
      </c>
      <c r="O408" s="11">
        <v>7.0000000000000007E-2</v>
      </c>
      <c r="P408" s="8">
        <f t="shared" si="22"/>
        <v>9044.4266639999987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990"/>
      <c r="C409" s="133"/>
      <c r="D409" s="134"/>
      <c r="E409" s="105"/>
      <c r="F409" s="135"/>
      <c r="G409" s="933"/>
      <c r="H409" s="132"/>
      <c r="I409" s="136"/>
      <c r="J409" s="137"/>
      <c r="K409" s="1118"/>
      <c r="L409" s="14"/>
      <c r="M409" s="11">
        <v>0</v>
      </c>
      <c r="N409" s="11">
        <f t="shared" si="21"/>
        <v>0</v>
      </c>
      <c r="O409" s="11">
        <v>7.0000000000000007E-2</v>
      </c>
      <c r="P409" s="8">
        <f t="shared" si="22"/>
        <v>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990"/>
      <c r="C410" s="133"/>
      <c r="D410" s="134"/>
      <c r="E410" s="105"/>
      <c r="F410" s="135"/>
      <c r="G410" s="933"/>
      <c r="H410" s="132"/>
      <c r="I410" s="136"/>
      <c r="J410" s="137"/>
      <c r="K410" s="1118"/>
      <c r="L410" s="14"/>
      <c r="M410" s="11">
        <v>18537.7</v>
      </c>
      <c r="N410" s="11">
        <f t="shared" si="21"/>
        <v>17981.569</v>
      </c>
      <c r="O410" s="11">
        <v>7.0000000000000007E-2</v>
      </c>
      <c r="P410" s="8">
        <f t="shared" si="22"/>
        <v>19240.278829999999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45"/>
      <c r="B411" s="990"/>
      <c r="C411" s="133"/>
      <c r="D411" s="134"/>
      <c r="E411" s="228"/>
      <c r="F411" s="135"/>
      <c r="G411" s="933"/>
      <c r="H411" s="132"/>
      <c r="I411" s="136"/>
      <c r="J411" s="137"/>
      <c r="K411" s="1118"/>
      <c r="L411" s="14"/>
      <c r="M411" s="11">
        <v>9031.68</v>
      </c>
      <c r="N411" s="11">
        <f t="shared" si="21"/>
        <v>8760.7296000000006</v>
      </c>
      <c r="O411" s="11">
        <v>7.0000000000000007E-2</v>
      </c>
      <c r="P411" s="8">
        <f t="shared" si="22"/>
        <v>9373.9806720000015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46"/>
      <c r="B412" s="990"/>
      <c r="C412" s="133"/>
      <c r="D412" s="134"/>
      <c r="E412" s="988"/>
      <c r="F412" s="135"/>
      <c r="G412" s="933"/>
      <c r="H412" s="949"/>
      <c r="I412" s="950"/>
      <c r="J412" s="1135"/>
      <c r="K412" s="1136"/>
      <c r="L412" s="14"/>
      <c r="M412" s="11"/>
      <c r="N412" s="11">
        <f t="shared" si="21"/>
        <v>0</v>
      </c>
      <c r="O412" s="11">
        <v>7.0000000000000007E-2</v>
      </c>
      <c r="P412" s="8">
        <f t="shared" si="22"/>
        <v>0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90"/>
      <c r="C413" s="133"/>
      <c r="D413" s="134"/>
      <c r="E413" s="229"/>
      <c r="F413" s="135"/>
      <c r="G413" s="933"/>
      <c r="H413" s="132"/>
      <c r="I413" s="136"/>
      <c r="J413" s="137"/>
      <c r="K413" s="1118"/>
      <c r="L413" s="14"/>
      <c r="M413" s="11">
        <v>8478.9599999999991</v>
      </c>
      <c r="N413" s="11">
        <f t="shared" si="21"/>
        <v>8224.5911999999989</v>
      </c>
      <c r="O413" s="11">
        <v>7.0000000000000007E-2</v>
      </c>
      <c r="P413" s="8">
        <f t="shared" si="22"/>
        <v>8800.3125839999993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133"/>
      <c r="D414" s="134"/>
      <c r="E414" s="106"/>
      <c r="F414" s="135"/>
      <c r="G414" s="933"/>
      <c r="H414" s="132"/>
      <c r="I414" s="136"/>
      <c r="J414" s="137"/>
      <c r="K414" s="1118"/>
      <c r="L414" s="14"/>
      <c r="M414" s="11">
        <v>11122.62</v>
      </c>
      <c r="N414" s="11">
        <f t="shared" si="21"/>
        <v>10788.941400000002</v>
      </c>
      <c r="O414" s="11">
        <v>7.0000000000000007E-2</v>
      </c>
      <c r="P414" s="8">
        <f t="shared" si="22"/>
        <v>11544.167298000002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90"/>
      <c r="C415" s="133"/>
      <c r="D415" s="1047"/>
      <c r="E415" s="107"/>
      <c r="F415" s="35"/>
      <c r="G415" s="933"/>
      <c r="H415" s="231"/>
      <c r="I415" s="232"/>
      <c r="J415" s="137"/>
      <c r="K415" s="1118"/>
      <c r="L415" s="14"/>
      <c r="M415" s="11">
        <v>3813.12</v>
      </c>
      <c r="N415" s="11">
        <f t="shared" si="21"/>
        <v>3698.7264</v>
      </c>
      <c r="O415" s="11">
        <v>7.0000000000000007E-2</v>
      </c>
      <c r="P415" s="8">
        <f t="shared" si="22"/>
        <v>3957.637248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0"/>
      <c r="C416" s="133"/>
      <c r="D416" s="1047"/>
      <c r="E416" s="131"/>
      <c r="F416" s="35"/>
      <c r="G416" s="933"/>
      <c r="H416" s="231"/>
      <c r="I416" s="232"/>
      <c r="J416" s="137"/>
      <c r="K416" s="1118"/>
      <c r="L416" s="14"/>
      <c r="M416" s="11"/>
      <c r="N416" s="11"/>
      <c r="O416" s="11"/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133"/>
      <c r="D417" s="1047"/>
      <c r="E417" s="131"/>
      <c r="F417" s="35"/>
      <c r="G417" s="933"/>
      <c r="H417" s="231"/>
      <c r="I417" s="232"/>
      <c r="J417" s="137"/>
      <c r="K417" s="1118"/>
      <c r="L417" s="14"/>
      <c r="M417" s="11"/>
      <c r="N417" s="11"/>
      <c r="O417" s="11"/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84"/>
      <c r="B418" s="990"/>
      <c r="C418" s="133"/>
      <c r="D418" s="1047"/>
      <c r="E418" s="107"/>
      <c r="F418" s="35"/>
      <c r="G418" s="933"/>
      <c r="H418" s="231"/>
      <c r="I418" s="232"/>
      <c r="J418" s="246"/>
      <c r="K418" s="1139"/>
      <c r="L418" s="99"/>
      <c r="M418" s="11"/>
      <c r="N418" s="11"/>
      <c r="O418" s="11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1"/>
      <c r="B419" s="2"/>
      <c r="C419" s="3"/>
      <c r="D419" s="2"/>
      <c r="E419" s="4"/>
      <c r="F419" s="5"/>
      <c r="G419" s="6"/>
      <c r="H419" s="1"/>
      <c r="I419" s="7"/>
      <c r="J419" s="8"/>
      <c r="K419" s="9"/>
      <c r="L419" s="9"/>
      <c r="M419" s="11"/>
      <c r="N419" s="11"/>
      <c r="O419" s="11"/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4" t="s">
        <v>0</v>
      </c>
      <c r="B420" s="1368"/>
      <c r="C420" s="3"/>
      <c r="D420" s="2"/>
      <c r="E420" s="4"/>
      <c r="F420" s="5"/>
      <c r="G420" s="6"/>
      <c r="H420" s="1"/>
      <c r="I420" s="13"/>
      <c r="J420" s="8"/>
      <c r="K420" s="14"/>
      <c r="L420" s="14"/>
      <c r="M420" s="11"/>
      <c r="N420" s="11"/>
      <c r="O420" s="11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1376" t="s">
        <v>94</v>
      </c>
      <c r="B421" s="1387"/>
      <c r="C421" s="4"/>
      <c r="D421" s="2"/>
      <c r="E421" s="4"/>
      <c r="F421" s="5"/>
      <c r="G421" s="6"/>
      <c r="H421" s="1"/>
      <c r="I421" s="13"/>
      <c r="J421" s="8"/>
      <c r="K421" s="14"/>
      <c r="L421" s="14"/>
      <c r="M421" s="11"/>
      <c r="N421" s="11"/>
      <c r="O421" s="11"/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5.25" customHeight="1">
      <c r="A422" s="1"/>
      <c r="B422" s="2"/>
      <c r="C422" s="3"/>
      <c r="D422" s="2"/>
      <c r="E422" s="4"/>
      <c r="F422" s="5"/>
      <c r="G422" s="6"/>
      <c r="H422" s="1"/>
      <c r="I422" s="7"/>
      <c r="J422" s="8"/>
      <c r="K422" s="9"/>
      <c r="L422" s="9"/>
      <c r="M422" s="11"/>
      <c r="N422" s="11"/>
      <c r="O422" s="11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1375" t="s">
        <v>2</v>
      </c>
      <c r="B423" s="1388"/>
      <c r="C423" s="16" t="s">
        <v>3</v>
      </c>
      <c r="D423" s="993" t="s">
        <v>4</v>
      </c>
      <c r="E423" s="17" t="s">
        <v>5</v>
      </c>
      <c r="F423" s="919" t="s">
        <v>5</v>
      </c>
      <c r="G423" s="18" t="s">
        <v>6</v>
      </c>
      <c r="H423" s="19" t="s">
        <v>7</v>
      </c>
      <c r="I423" s="20" t="s">
        <v>8</v>
      </c>
      <c r="J423" s="21" t="s">
        <v>9</v>
      </c>
      <c r="K423" s="1267" t="s">
        <v>9</v>
      </c>
      <c r="L423" s="14"/>
      <c r="M423" s="23"/>
      <c r="N423" s="11"/>
      <c r="O423" s="11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5.25" customHeight="1">
      <c r="A424" s="921"/>
      <c r="B424" s="922"/>
      <c r="C424" s="927"/>
      <c r="D424" s="997" t="s">
        <v>10</v>
      </c>
      <c r="E424" s="24" t="s">
        <v>11</v>
      </c>
      <c r="F424" s="925" t="s">
        <v>12</v>
      </c>
      <c r="G424" s="964"/>
      <c r="H424" s="965" t="s">
        <v>13</v>
      </c>
      <c r="I424" s="928" t="s">
        <v>14</v>
      </c>
      <c r="J424" s="1087" t="s">
        <v>16</v>
      </c>
      <c r="K424" s="1268" t="s">
        <v>15</v>
      </c>
      <c r="L424" s="14"/>
      <c r="M424" s="23"/>
      <c r="N424" s="11"/>
      <c r="O424" s="11"/>
      <c r="P424" s="8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86"/>
      <c r="B425" s="990"/>
      <c r="C425" s="133"/>
      <c r="D425" s="134"/>
      <c r="E425" s="70"/>
      <c r="F425" s="932"/>
      <c r="G425" s="933"/>
      <c r="H425" s="132"/>
      <c r="I425" s="136"/>
      <c r="J425" s="137"/>
      <c r="K425" s="920"/>
      <c r="L425" s="262"/>
      <c r="M425" s="11">
        <v>3552</v>
      </c>
      <c r="N425" s="11">
        <f t="shared" ref="N425:N450" si="23">M425-(M425*0.03)</f>
        <v>3445.44</v>
      </c>
      <c r="O425" s="11">
        <v>7.0000000000000007E-2</v>
      </c>
      <c r="P425" s="8">
        <f t="shared" ref="P425:P450" si="24">(N425*O425)+N425</f>
        <v>3686.6208000000001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133"/>
      <c r="D426" s="134"/>
      <c r="E426" s="53"/>
      <c r="F426" s="135"/>
      <c r="G426" s="933"/>
      <c r="H426" s="132"/>
      <c r="I426" s="136"/>
      <c r="J426" s="137"/>
      <c r="K426" s="937"/>
      <c r="L426" s="262"/>
      <c r="M426" s="11"/>
      <c r="N426" s="11">
        <f t="shared" si="23"/>
        <v>0</v>
      </c>
      <c r="O426" s="11">
        <v>7.0000000000000007E-2</v>
      </c>
      <c r="P426" s="8">
        <f t="shared" si="24"/>
        <v>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2"/>
      <c r="C427" s="133"/>
      <c r="D427" s="134"/>
      <c r="E427" s="53"/>
      <c r="F427" s="135"/>
      <c r="G427" s="933"/>
      <c r="H427" s="132"/>
      <c r="I427" s="136"/>
      <c r="J427" s="137"/>
      <c r="K427" s="1118"/>
      <c r="L427" s="14"/>
      <c r="M427" s="11">
        <v>9498.06</v>
      </c>
      <c r="N427" s="11">
        <f t="shared" si="23"/>
        <v>9213.118199999999</v>
      </c>
      <c r="O427" s="11">
        <v>7.0000000000000007E-2</v>
      </c>
      <c r="P427" s="8">
        <f t="shared" si="24"/>
        <v>9858.0364739999986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2"/>
      <c r="C428" s="133"/>
      <c r="D428" s="134"/>
      <c r="E428" s="53"/>
      <c r="F428" s="135"/>
      <c r="G428" s="933"/>
      <c r="H428" s="132"/>
      <c r="I428" s="136"/>
      <c r="J428" s="137"/>
      <c r="K428" s="1118"/>
      <c r="L428" s="14"/>
      <c r="M428" s="11">
        <v>15305.4</v>
      </c>
      <c r="N428" s="11">
        <f t="shared" si="23"/>
        <v>14846.237999999999</v>
      </c>
      <c r="O428" s="11">
        <v>7.0000000000000007E-2</v>
      </c>
      <c r="P428" s="8">
        <f t="shared" si="24"/>
        <v>15885.47466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133"/>
      <c r="D429" s="134"/>
      <c r="E429" s="53"/>
      <c r="F429" s="135"/>
      <c r="G429" s="933"/>
      <c r="H429" s="132"/>
      <c r="I429" s="136"/>
      <c r="J429" s="137"/>
      <c r="K429" s="1118"/>
      <c r="L429" s="14"/>
      <c r="M429" s="11"/>
      <c r="N429" s="11">
        <f t="shared" si="23"/>
        <v>0</v>
      </c>
      <c r="O429" s="11">
        <v>7.0000000000000007E-2</v>
      </c>
      <c r="P429" s="8">
        <f t="shared" si="24"/>
        <v>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133"/>
      <c r="D430" s="134"/>
      <c r="E430" s="53"/>
      <c r="F430" s="135"/>
      <c r="G430" s="933"/>
      <c r="H430" s="132"/>
      <c r="I430" s="136"/>
      <c r="J430" s="137"/>
      <c r="K430" s="1118"/>
      <c r="L430" s="14"/>
      <c r="M430" s="11"/>
      <c r="N430" s="11">
        <f t="shared" si="23"/>
        <v>0</v>
      </c>
      <c r="O430" s="11">
        <v>7.0000000000000007E-2</v>
      </c>
      <c r="P430" s="8">
        <f t="shared" si="24"/>
        <v>0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133"/>
      <c r="D431" s="134"/>
      <c r="E431" s="53"/>
      <c r="F431" s="135"/>
      <c r="G431" s="933"/>
      <c r="H431" s="132"/>
      <c r="I431" s="136"/>
      <c r="J431" s="137"/>
      <c r="K431" s="1118"/>
      <c r="L431" s="14"/>
      <c r="M431" s="11"/>
      <c r="N431" s="11">
        <f t="shared" si="23"/>
        <v>0</v>
      </c>
      <c r="O431" s="11">
        <v>7.0000000000000007E-2</v>
      </c>
      <c r="P431" s="8">
        <f t="shared" si="24"/>
        <v>0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2"/>
      <c r="C432" s="235"/>
      <c r="D432" s="1085"/>
      <c r="E432" s="53"/>
      <c r="F432" s="135"/>
      <c r="G432" s="236"/>
      <c r="H432" s="237"/>
      <c r="I432" s="238"/>
      <c r="J432" s="239"/>
      <c r="K432" s="240"/>
      <c r="L432" s="831"/>
      <c r="M432" s="11">
        <v>14244.12</v>
      </c>
      <c r="N432" s="11">
        <f t="shared" si="23"/>
        <v>13816.796400000001</v>
      </c>
      <c r="O432" s="11">
        <v>7.0000000000000007E-2</v>
      </c>
      <c r="P432" s="8">
        <f t="shared" si="24"/>
        <v>14783.972148000001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89"/>
      <c r="C433" s="133"/>
      <c r="D433" s="134"/>
      <c r="E433" s="53"/>
      <c r="F433" s="135"/>
      <c r="G433" s="933"/>
      <c r="H433" s="132"/>
      <c r="I433" s="136"/>
      <c r="J433" s="137"/>
      <c r="K433" s="1118"/>
      <c r="L433" s="14"/>
      <c r="M433" s="11">
        <v>3240</v>
      </c>
      <c r="N433" s="11">
        <f t="shared" si="23"/>
        <v>3142.8</v>
      </c>
      <c r="O433" s="11">
        <v>7.0000000000000007E-2</v>
      </c>
      <c r="P433" s="8">
        <f t="shared" si="24"/>
        <v>3362.7960000000003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89"/>
      <c r="C434" s="133"/>
      <c r="D434" s="134"/>
      <c r="E434" s="53"/>
      <c r="F434" s="135"/>
      <c r="G434" s="933"/>
      <c r="H434" s="132"/>
      <c r="I434" s="136"/>
      <c r="J434" s="137"/>
      <c r="K434" s="1118"/>
      <c r="L434" s="14"/>
      <c r="M434" s="11">
        <v>14700</v>
      </c>
      <c r="N434" s="11">
        <f t="shared" si="23"/>
        <v>14259</v>
      </c>
      <c r="O434" s="11">
        <v>7.0000000000000007E-2</v>
      </c>
      <c r="P434" s="8">
        <f t="shared" si="24"/>
        <v>15257.130000000001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34"/>
      <c r="B435" s="989"/>
      <c r="C435" s="235"/>
      <c r="D435" s="1085"/>
      <c r="E435" s="143"/>
      <c r="F435" s="155"/>
      <c r="G435" s="236"/>
      <c r="H435" s="237"/>
      <c r="I435" s="238"/>
      <c r="J435" s="239"/>
      <c r="K435" s="240"/>
      <c r="L435" s="831"/>
      <c r="M435" s="11">
        <v>14582.7</v>
      </c>
      <c r="N435" s="11">
        <f t="shared" si="23"/>
        <v>14145.219000000001</v>
      </c>
      <c r="O435" s="11">
        <v>7.0000000000000007E-2</v>
      </c>
      <c r="P435" s="8">
        <f t="shared" si="24"/>
        <v>15135.384330000001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89"/>
      <c r="C436" s="133"/>
      <c r="D436" s="134"/>
      <c r="E436" s="53"/>
      <c r="F436" s="135"/>
      <c r="G436" s="933"/>
      <c r="H436" s="132"/>
      <c r="I436" s="136"/>
      <c r="J436" s="137"/>
      <c r="K436" s="1118"/>
      <c r="L436" s="14"/>
      <c r="M436" s="11">
        <v>13483.8</v>
      </c>
      <c r="N436" s="11">
        <f t="shared" si="23"/>
        <v>13079.286</v>
      </c>
      <c r="O436" s="11">
        <v>7.0000000000000007E-2</v>
      </c>
      <c r="P436" s="8">
        <f t="shared" si="24"/>
        <v>13994.836020000001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0"/>
      <c r="C437" s="235"/>
      <c r="D437" s="1085"/>
      <c r="E437" s="53"/>
      <c r="F437" s="135"/>
      <c r="G437" s="236"/>
      <c r="H437" s="237"/>
      <c r="I437" s="238"/>
      <c r="J437" s="239"/>
      <c r="K437" s="240"/>
      <c r="L437" s="831"/>
      <c r="M437" s="11">
        <v>2669.52</v>
      </c>
      <c r="N437" s="11">
        <f t="shared" si="23"/>
        <v>2589.4344000000001</v>
      </c>
      <c r="O437" s="11">
        <v>7.0000000000000007E-2</v>
      </c>
      <c r="P437" s="8">
        <f t="shared" si="24"/>
        <v>2770.6948080000002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34"/>
      <c r="B438" s="990"/>
      <c r="C438" s="235"/>
      <c r="D438" s="1085"/>
      <c r="E438" s="53"/>
      <c r="F438" s="135"/>
      <c r="G438" s="236"/>
      <c r="H438" s="237"/>
      <c r="I438" s="238"/>
      <c r="J438" s="239"/>
      <c r="K438" s="240"/>
      <c r="L438" s="831"/>
      <c r="M438" s="11"/>
      <c r="N438" s="11">
        <f t="shared" si="23"/>
        <v>0</v>
      </c>
      <c r="O438" s="11">
        <v>7.0000000000000007E-2</v>
      </c>
      <c r="P438" s="8">
        <f t="shared" si="24"/>
        <v>0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244"/>
      <c r="B439" s="245"/>
      <c r="C439" s="235"/>
      <c r="D439" s="1085"/>
      <c r="E439" s="53"/>
      <c r="F439" s="135"/>
      <c r="G439" s="236"/>
      <c r="H439" s="237"/>
      <c r="I439" s="238"/>
      <c r="J439" s="239"/>
      <c r="K439" s="240"/>
      <c r="L439" s="831"/>
      <c r="M439" s="11">
        <v>12972.96</v>
      </c>
      <c r="N439" s="11">
        <f t="shared" si="23"/>
        <v>12583.771199999999</v>
      </c>
      <c r="O439" s="11">
        <v>7.0000000000000007E-2</v>
      </c>
      <c r="P439" s="8">
        <f t="shared" si="24"/>
        <v>13464.635183999999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133"/>
      <c r="D440" s="134"/>
      <c r="E440" s="53"/>
      <c r="F440" s="135"/>
      <c r="G440" s="933"/>
      <c r="H440" s="132"/>
      <c r="I440" s="136"/>
      <c r="J440" s="239"/>
      <c r="K440" s="1118"/>
      <c r="L440" s="14"/>
      <c r="M440" s="11">
        <v>12687.84</v>
      </c>
      <c r="N440" s="11">
        <f t="shared" si="23"/>
        <v>12307.2048</v>
      </c>
      <c r="O440" s="11">
        <v>7.0000000000000007E-2</v>
      </c>
      <c r="P440" s="8">
        <f t="shared" si="24"/>
        <v>13168.709135999999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0"/>
      <c r="C441" s="133"/>
      <c r="D441" s="134"/>
      <c r="E441" s="53"/>
      <c r="F441" s="135"/>
      <c r="G441" s="933"/>
      <c r="H441" s="132"/>
      <c r="I441" s="136"/>
      <c r="J441" s="137"/>
      <c r="K441" s="1118"/>
      <c r="L441" s="14"/>
      <c r="M441" s="11">
        <v>16572.599999999999</v>
      </c>
      <c r="N441" s="11">
        <f t="shared" si="23"/>
        <v>16075.421999999999</v>
      </c>
      <c r="O441" s="11">
        <v>7.0000000000000007E-2</v>
      </c>
      <c r="P441" s="8">
        <f t="shared" si="24"/>
        <v>17200.701539999998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0"/>
      <c r="C442" s="133"/>
      <c r="D442" s="134"/>
      <c r="E442" s="105"/>
      <c r="F442" s="135"/>
      <c r="G442" s="933"/>
      <c r="H442" s="132"/>
      <c r="I442" s="241"/>
      <c r="J442" s="137"/>
      <c r="K442" s="1118"/>
      <c r="L442" s="14"/>
      <c r="M442" s="11">
        <v>6021.12</v>
      </c>
      <c r="N442" s="11">
        <f t="shared" si="23"/>
        <v>5840.4863999999998</v>
      </c>
      <c r="O442" s="11">
        <v>7.0000000000000007E-2</v>
      </c>
      <c r="P442" s="8">
        <f t="shared" si="24"/>
        <v>6249.3204479999995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0"/>
      <c r="C443" s="133"/>
      <c r="D443" s="134"/>
      <c r="E443" s="105"/>
      <c r="F443" s="135"/>
      <c r="G443" s="933"/>
      <c r="H443" s="132"/>
      <c r="I443" s="136"/>
      <c r="J443" s="137"/>
      <c r="K443" s="1118"/>
      <c r="L443" s="14"/>
      <c r="M443" s="11">
        <v>8714.16</v>
      </c>
      <c r="N443" s="11">
        <f t="shared" si="23"/>
        <v>8452.7351999999992</v>
      </c>
      <c r="O443" s="11">
        <v>7.0000000000000007E-2</v>
      </c>
      <c r="P443" s="8">
        <f t="shared" si="24"/>
        <v>9044.4266639999987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34"/>
      <c r="B444" s="990"/>
      <c r="C444" s="133"/>
      <c r="D444" s="134"/>
      <c r="E444" s="105"/>
      <c r="F444" s="135"/>
      <c r="G444" s="933"/>
      <c r="H444" s="132"/>
      <c r="I444" s="136"/>
      <c r="J444" s="137"/>
      <c r="K444" s="1118"/>
      <c r="L444" s="14"/>
      <c r="M444" s="11">
        <v>0</v>
      </c>
      <c r="N444" s="11">
        <f t="shared" si="23"/>
        <v>0</v>
      </c>
      <c r="O444" s="11">
        <v>7.0000000000000007E-2</v>
      </c>
      <c r="P444" s="8">
        <f t="shared" si="24"/>
        <v>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934"/>
      <c r="B445" s="990"/>
      <c r="C445" s="133"/>
      <c r="D445" s="134"/>
      <c r="E445" s="105"/>
      <c r="F445" s="135"/>
      <c r="G445" s="933"/>
      <c r="H445" s="132"/>
      <c r="I445" s="136"/>
      <c r="J445" s="137"/>
      <c r="K445" s="1118"/>
      <c r="L445" s="14"/>
      <c r="M445" s="11">
        <v>18537.7</v>
      </c>
      <c r="N445" s="11">
        <f t="shared" si="23"/>
        <v>17981.569</v>
      </c>
      <c r="O445" s="11">
        <v>7.0000000000000007E-2</v>
      </c>
      <c r="P445" s="8">
        <f t="shared" si="24"/>
        <v>19240.278829999999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45"/>
      <c r="B446" s="990"/>
      <c r="C446" s="133"/>
      <c r="D446" s="134"/>
      <c r="E446" s="228"/>
      <c r="F446" s="135"/>
      <c r="G446" s="933"/>
      <c r="H446" s="132"/>
      <c r="I446" s="136"/>
      <c r="J446" s="137"/>
      <c r="K446" s="1118"/>
      <c r="L446" s="14"/>
      <c r="M446" s="11">
        <v>9031.68</v>
      </c>
      <c r="N446" s="11">
        <f t="shared" si="23"/>
        <v>8760.7296000000006</v>
      </c>
      <c r="O446" s="11">
        <v>7.0000000000000007E-2</v>
      </c>
      <c r="P446" s="8">
        <f t="shared" si="24"/>
        <v>9373.9806720000015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46"/>
      <c r="B447" s="990"/>
      <c r="C447" s="133"/>
      <c r="D447" s="134"/>
      <c r="E447" s="988"/>
      <c r="F447" s="135"/>
      <c r="G447" s="933"/>
      <c r="H447" s="949"/>
      <c r="I447" s="950"/>
      <c r="J447" s="1135"/>
      <c r="K447" s="1136"/>
      <c r="L447" s="14"/>
      <c r="M447" s="11"/>
      <c r="N447" s="11">
        <f t="shared" si="23"/>
        <v>0</v>
      </c>
      <c r="O447" s="11">
        <v>7.0000000000000007E-2</v>
      </c>
      <c r="P447" s="8">
        <f t="shared" si="24"/>
        <v>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90"/>
      <c r="C448" s="133"/>
      <c r="D448" s="134"/>
      <c r="E448" s="229"/>
      <c r="F448" s="135"/>
      <c r="G448" s="933"/>
      <c r="H448" s="132"/>
      <c r="I448" s="136"/>
      <c r="J448" s="137"/>
      <c r="K448" s="1118"/>
      <c r="L448" s="14"/>
      <c r="M448" s="11">
        <v>8478.9599999999991</v>
      </c>
      <c r="N448" s="11">
        <f t="shared" si="23"/>
        <v>8224.5911999999989</v>
      </c>
      <c r="O448" s="11">
        <v>7.0000000000000007E-2</v>
      </c>
      <c r="P448" s="8">
        <f t="shared" si="24"/>
        <v>8800.3125839999993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90"/>
      <c r="C449" s="133"/>
      <c r="D449" s="134"/>
      <c r="E449" s="106"/>
      <c r="F449" s="135"/>
      <c r="G449" s="933"/>
      <c r="H449" s="132"/>
      <c r="I449" s="136"/>
      <c r="J449" s="137"/>
      <c r="K449" s="1118"/>
      <c r="L449" s="14"/>
      <c r="M449" s="11">
        <v>11122.62</v>
      </c>
      <c r="N449" s="11">
        <f t="shared" si="23"/>
        <v>10788.941400000002</v>
      </c>
      <c r="O449" s="11">
        <v>7.0000000000000007E-2</v>
      </c>
      <c r="P449" s="8">
        <f t="shared" si="24"/>
        <v>11544.167298000002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90"/>
      <c r="C450" s="133"/>
      <c r="D450" s="1047"/>
      <c r="E450" s="107"/>
      <c r="F450" s="35"/>
      <c r="G450" s="933"/>
      <c r="H450" s="231"/>
      <c r="I450" s="232"/>
      <c r="J450" s="137"/>
      <c r="K450" s="1118"/>
      <c r="L450" s="14"/>
      <c r="M450" s="11">
        <v>3813.12</v>
      </c>
      <c r="N450" s="11">
        <f t="shared" si="23"/>
        <v>3698.7264</v>
      </c>
      <c r="O450" s="11">
        <v>7.0000000000000007E-2</v>
      </c>
      <c r="P450" s="8">
        <f t="shared" si="24"/>
        <v>3957.637248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133"/>
      <c r="D451" s="1047"/>
      <c r="E451" s="131"/>
      <c r="F451" s="35"/>
      <c r="G451" s="933"/>
      <c r="H451" s="231"/>
      <c r="I451" s="232"/>
      <c r="J451" s="137"/>
      <c r="K451" s="1118"/>
      <c r="L451" s="14"/>
      <c r="M451" s="11"/>
      <c r="N451" s="11"/>
      <c r="O451" s="11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133"/>
      <c r="D452" s="1047"/>
      <c r="E452" s="131"/>
      <c r="F452" s="35"/>
      <c r="G452" s="933"/>
      <c r="H452" s="231"/>
      <c r="I452" s="232"/>
      <c r="J452" s="137"/>
      <c r="K452" s="1118"/>
      <c r="L452" s="14"/>
      <c r="M452" s="11"/>
      <c r="N452" s="11"/>
      <c r="O452" s="11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0"/>
      <c r="C453" s="133"/>
      <c r="D453" s="1047"/>
      <c r="E453" s="131"/>
      <c r="F453" s="35"/>
      <c r="G453" s="933"/>
      <c r="H453" s="231"/>
      <c r="I453" s="232"/>
      <c r="J453" s="137"/>
      <c r="K453" s="1118"/>
      <c r="L453" s="14"/>
      <c r="M453" s="11"/>
      <c r="N453" s="11"/>
      <c r="O453" s="11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1"/>
      <c r="B454" s="2"/>
      <c r="C454" s="3"/>
      <c r="D454" s="2"/>
      <c r="E454" s="4"/>
      <c r="F454" s="5"/>
      <c r="G454" s="6"/>
      <c r="H454" s="1"/>
      <c r="I454" s="7"/>
      <c r="J454" s="8"/>
      <c r="K454" s="9"/>
      <c r="L454" s="9"/>
      <c r="M454" s="11"/>
      <c r="N454" s="11"/>
      <c r="O454" s="11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4" t="s">
        <v>0</v>
      </c>
      <c r="B455" s="1368"/>
      <c r="C455" s="3"/>
      <c r="D455" s="2"/>
      <c r="E455" s="4"/>
      <c r="F455" s="5"/>
      <c r="G455" s="6"/>
      <c r="H455" s="1"/>
      <c r="I455" s="13"/>
      <c r="J455" s="8"/>
      <c r="K455" s="14"/>
      <c r="L455" s="14"/>
      <c r="M455" s="11"/>
      <c r="N455" s="11"/>
      <c r="O455" s="11"/>
      <c r="P455" s="8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1376" t="s">
        <v>94</v>
      </c>
      <c r="B456" s="1387"/>
      <c r="C456" s="4"/>
      <c r="D456" s="2"/>
      <c r="E456" s="4"/>
      <c r="F456" s="5"/>
      <c r="G456" s="6"/>
      <c r="H456" s="1"/>
      <c r="I456" s="13"/>
      <c r="J456" s="8"/>
      <c r="K456" s="14"/>
      <c r="L456" s="14"/>
      <c r="M456" s="11"/>
      <c r="N456" s="11"/>
      <c r="O456" s="11"/>
      <c r="P456" s="8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5.25" customHeight="1">
      <c r="A457" s="1"/>
      <c r="B457" s="2"/>
      <c r="C457" s="3"/>
      <c r="D457" s="2"/>
      <c r="E457" s="4"/>
      <c r="F457" s="5"/>
      <c r="G457" s="6"/>
      <c r="H457" s="1"/>
      <c r="I457" s="7"/>
      <c r="J457" s="8"/>
      <c r="K457" s="9"/>
      <c r="L457" s="9"/>
      <c r="M457" s="11"/>
      <c r="N457" s="11"/>
      <c r="O457" s="11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1375" t="s">
        <v>2</v>
      </c>
      <c r="B458" s="1388"/>
      <c r="C458" s="16" t="s">
        <v>3</v>
      </c>
      <c r="D458" s="993" t="s">
        <v>4</v>
      </c>
      <c r="E458" s="17" t="s">
        <v>5</v>
      </c>
      <c r="F458" s="919" t="s">
        <v>5</v>
      </c>
      <c r="G458" s="18" t="s">
        <v>6</v>
      </c>
      <c r="H458" s="19" t="s">
        <v>7</v>
      </c>
      <c r="I458" s="20" t="s">
        <v>8</v>
      </c>
      <c r="J458" s="21" t="s">
        <v>9</v>
      </c>
      <c r="K458" s="1267" t="s">
        <v>9</v>
      </c>
      <c r="L458" s="14"/>
      <c r="M458" s="23"/>
      <c r="N458" s="11"/>
      <c r="O458" s="11"/>
      <c r="P458" s="8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5.25" customHeight="1">
      <c r="A459" s="921"/>
      <c r="B459" s="922"/>
      <c r="C459" s="927"/>
      <c r="D459" s="997" t="s">
        <v>10</v>
      </c>
      <c r="E459" s="24" t="s">
        <v>11</v>
      </c>
      <c r="F459" s="925" t="s">
        <v>12</v>
      </c>
      <c r="G459" s="964"/>
      <c r="H459" s="965" t="s">
        <v>13</v>
      </c>
      <c r="I459" s="928" t="s">
        <v>14</v>
      </c>
      <c r="J459" s="1087" t="s">
        <v>16</v>
      </c>
      <c r="K459" s="1268" t="s">
        <v>15</v>
      </c>
      <c r="L459" s="14"/>
      <c r="M459" s="23"/>
      <c r="N459" s="11"/>
      <c r="O459" s="11"/>
      <c r="P459" s="8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86"/>
      <c r="B460" s="990"/>
      <c r="C460" s="133"/>
      <c r="D460" s="134"/>
      <c r="E460" s="70"/>
      <c r="F460" s="932"/>
      <c r="G460" s="933"/>
      <c r="H460" s="132"/>
      <c r="I460" s="136"/>
      <c r="J460" s="137"/>
      <c r="K460" s="920"/>
      <c r="L460" s="262"/>
      <c r="M460" s="11">
        <v>3552</v>
      </c>
      <c r="N460" s="11">
        <f t="shared" ref="N460:N485" si="25">M460-(M460*0.03)</f>
        <v>3445.44</v>
      </c>
      <c r="O460" s="11">
        <v>7.0000000000000007E-2</v>
      </c>
      <c r="P460" s="8">
        <f t="shared" ref="P460:P485" si="26">(N460*O460)+N460</f>
        <v>3686.6208000000001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90"/>
      <c r="C461" s="133"/>
      <c r="D461" s="134"/>
      <c r="E461" s="53"/>
      <c r="F461" s="135"/>
      <c r="G461" s="933"/>
      <c r="H461" s="132"/>
      <c r="I461" s="136"/>
      <c r="J461" s="137"/>
      <c r="K461" s="937"/>
      <c r="L461" s="262"/>
      <c r="M461" s="11"/>
      <c r="N461" s="11">
        <f t="shared" si="25"/>
        <v>0</v>
      </c>
      <c r="O461" s="11">
        <v>7.0000000000000007E-2</v>
      </c>
      <c r="P461" s="8">
        <f t="shared" si="26"/>
        <v>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2"/>
      <c r="C462" s="133"/>
      <c r="D462" s="134"/>
      <c r="E462" s="53"/>
      <c r="F462" s="135"/>
      <c r="G462" s="933"/>
      <c r="H462" s="132"/>
      <c r="I462" s="136"/>
      <c r="J462" s="137"/>
      <c r="K462" s="1118"/>
      <c r="L462" s="14"/>
      <c r="M462" s="11">
        <v>9498.06</v>
      </c>
      <c r="N462" s="11">
        <f t="shared" si="25"/>
        <v>9213.118199999999</v>
      </c>
      <c r="O462" s="11">
        <v>7.0000000000000007E-2</v>
      </c>
      <c r="P462" s="8">
        <f t="shared" si="26"/>
        <v>9858.0364739999986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2"/>
      <c r="C463" s="133"/>
      <c r="D463" s="134"/>
      <c r="E463" s="53"/>
      <c r="F463" s="135"/>
      <c r="G463" s="933"/>
      <c r="H463" s="132"/>
      <c r="I463" s="136"/>
      <c r="J463" s="137"/>
      <c r="K463" s="1118"/>
      <c r="L463" s="14"/>
      <c r="M463" s="11">
        <v>15305.4</v>
      </c>
      <c r="N463" s="11">
        <f t="shared" si="25"/>
        <v>14846.237999999999</v>
      </c>
      <c r="O463" s="11">
        <v>7.0000000000000007E-2</v>
      </c>
      <c r="P463" s="8">
        <f t="shared" si="26"/>
        <v>15885.47466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133"/>
      <c r="D464" s="134"/>
      <c r="E464" s="53"/>
      <c r="F464" s="135"/>
      <c r="G464" s="933"/>
      <c r="H464" s="132"/>
      <c r="I464" s="136"/>
      <c r="J464" s="137"/>
      <c r="K464" s="1118"/>
      <c r="L464" s="14"/>
      <c r="M464" s="11"/>
      <c r="N464" s="11">
        <f t="shared" si="25"/>
        <v>0</v>
      </c>
      <c r="O464" s="11">
        <v>7.0000000000000007E-2</v>
      </c>
      <c r="P464" s="8">
        <f t="shared" si="26"/>
        <v>0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133"/>
      <c r="D465" s="134"/>
      <c r="E465" s="53"/>
      <c r="F465" s="135"/>
      <c r="G465" s="933"/>
      <c r="H465" s="132"/>
      <c r="I465" s="136"/>
      <c r="J465" s="137"/>
      <c r="K465" s="1118"/>
      <c r="L465" s="14"/>
      <c r="M465" s="11"/>
      <c r="N465" s="11">
        <f t="shared" si="25"/>
        <v>0</v>
      </c>
      <c r="O465" s="11">
        <v>7.0000000000000007E-2</v>
      </c>
      <c r="P465" s="8">
        <f t="shared" si="26"/>
        <v>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133"/>
      <c r="D466" s="134"/>
      <c r="E466" s="53"/>
      <c r="F466" s="135"/>
      <c r="G466" s="933"/>
      <c r="H466" s="132"/>
      <c r="I466" s="136"/>
      <c r="J466" s="137"/>
      <c r="K466" s="1118"/>
      <c r="L466" s="14"/>
      <c r="M466" s="11"/>
      <c r="N466" s="11">
        <f t="shared" si="25"/>
        <v>0</v>
      </c>
      <c r="O466" s="11">
        <v>7.0000000000000007E-2</v>
      </c>
      <c r="P466" s="8">
        <f t="shared" si="26"/>
        <v>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2"/>
      <c r="C467" s="235"/>
      <c r="D467" s="1085"/>
      <c r="E467" s="53"/>
      <c r="F467" s="135"/>
      <c r="G467" s="236"/>
      <c r="H467" s="237"/>
      <c r="I467" s="238"/>
      <c r="J467" s="239"/>
      <c r="K467" s="240"/>
      <c r="L467" s="831"/>
      <c r="M467" s="11">
        <v>14244.12</v>
      </c>
      <c r="N467" s="11">
        <f t="shared" si="25"/>
        <v>13816.796400000001</v>
      </c>
      <c r="O467" s="11">
        <v>7.0000000000000007E-2</v>
      </c>
      <c r="P467" s="8">
        <f t="shared" si="26"/>
        <v>14783.972148000001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89"/>
      <c r="C468" s="133"/>
      <c r="D468" s="134"/>
      <c r="E468" s="53"/>
      <c r="F468" s="135"/>
      <c r="G468" s="933"/>
      <c r="H468" s="132"/>
      <c r="I468" s="136"/>
      <c r="J468" s="137"/>
      <c r="K468" s="1118"/>
      <c r="L468" s="14"/>
      <c r="M468" s="11">
        <v>3240</v>
      </c>
      <c r="N468" s="11">
        <f t="shared" si="25"/>
        <v>3142.8</v>
      </c>
      <c r="O468" s="11">
        <v>7.0000000000000007E-2</v>
      </c>
      <c r="P468" s="8">
        <f t="shared" si="26"/>
        <v>3362.7960000000003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89"/>
      <c r="C469" s="133"/>
      <c r="D469" s="134"/>
      <c r="E469" s="53"/>
      <c r="F469" s="135"/>
      <c r="G469" s="933"/>
      <c r="H469" s="132"/>
      <c r="I469" s="136"/>
      <c r="J469" s="137"/>
      <c r="K469" s="1118"/>
      <c r="L469" s="14"/>
      <c r="M469" s="11">
        <v>14700</v>
      </c>
      <c r="N469" s="11">
        <f t="shared" si="25"/>
        <v>14259</v>
      </c>
      <c r="O469" s="11">
        <v>7.0000000000000007E-2</v>
      </c>
      <c r="P469" s="8">
        <f t="shared" si="26"/>
        <v>15257.130000000001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89"/>
      <c r="C470" s="235"/>
      <c r="D470" s="1085"/>
      <c r="E470" s="143"/>
      <c r="F470" s="155"/>
      <c r="G470" s="236"/>
      <c r="H470" s="237"/>
      <c r="I470" s="238"/>
      <c r="J470" s="239"/>
      <c r="K470" s="240"/>
      <c r="L470" s="831"/>
      <c r="M470" s="11">
        <v>14582.7</v>
      </c>
      <c r="N470" s="11">
        <f t="shared" si="25"/>
        <v>14145.219000000001</v>
      </c>
      <c r="O470" s="11">
        <v>7.0000000000000007E-2</v>
      </c>
      <c r="P470" s="8">
        <f t="shared" si="26"/>
        <v>15135.384330000001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89"/>
      <c r="C471" s="133"/>
      <c r="D471" s="134"/>
      <c r="E471" s="53"/>
      <c r="F471" s="135"/>
      <c r="G471" s="933"/>
      <c r="H471" s="132"/>
      <c r="I471" s="136"/>
      <c r="J471" s="137"/>
      <c r="K471" s="1118"/>
      <c r="L471" s="14"/>
      <c r="M471" s="11">
        <v>13483.8</v>
      </c>
      <c r="N471" s="11">
        <f t="shared" si="25"/>
        <v>13079.286</v>
      </c>
      <c r="O471" s="11">
        <v>7.0000000000000007E-2</v>
      </c>
      <c r="P471" s="8">
        <f t="shared" si="26"/>
        <v>13994.836020000001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235"/>
      <c r="D472" s="1085"/>
      <c r="E472" s="53"/>
      <c r="F472" s="135"/>
      <c r="G472" s="236"/>
      <c r="H472" s="237"/>
      <c r="I472" s="238"/>
      <c r="J472" s="239"/>
      <c r="K472" s="240"/>
      <c r="L472" s="831"/>
      <c r="M472" s="11">
        <v>2669.52</v>
      </c>
      <c r="N472" s="11">
        <f t="shared" si="25"/>
        <v>2589.4344000000001</v>
      </c>
      <c r="O472" s="11">
        <v>7.0000000000000007E-2</v>
      </c>
      <c r="P472" s="8">
        <f t="shared" si="26"/>
        <v>2770.6948080000002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235"/>
      <c r="D473" s="1085"/>
      <c r="E473" s="53"/>
      <c r="F473" s="135"/>
      <c r="G473" s="236"/>
      <c r="H473" s="237"/>
      <c r="I473" s="238"/>
      <c r="J473" s="239"/>
      <c r="K473" s="240"/>
      <c r="L473" s="831"/>
      <c r="M473" s="11"/>
      <c r="N473" s="11">
        <f t="shared" si="25"/>
        <v>0</v>
      </c>
      <c r="O473" s="11">
        <v>7.0000000000000007E-2</v>
      </c>
      <c r="P473" s="8">
        <f t="shared" si="26"/>
        <v>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244"/>
      <c r="B474" s="245"/>
      <c r="C474" s="235"/>
      <c r="D474" s="1085"/>
      <c r="E474" s="53"/>
      <c r="F474" s="135"/>
      <c r="G474" s="236"/>
      <c r="H474" s="237"/>
      <c r="I474" s="238"/>
      <c r="J474" s="239"/>
      <c r="K474" s="240"/>
      <c r="L474" s="831"/>
      <c r="M474" s="11">
        <v>12972.96</v>
      </c>
      <c r="N474" s="11">
        <f t="shared" si="25"/>
        <v>12583.771199999999</v>
      </c>
      <c r="O474" s="11">
        <v>7.0000000000000007E-2</v>
      </c>
      <c r="P474" s="8">
        <f t="shared" si="26"/>
        <v>13464.635183999999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133"/>
      <c r="D475" s="134"/>
      <c r="E475" s="53"/>
      <c r="F475" s="135"/>
      <c r="G475" s="933"/>
      <c r="H475" s="132"/>
      <c r="I475" s="136"/>
      <c r="J475" s="239"/>
      <c r="K475" s="1118"/>
      <c r="L475" s="14"/>
      <c r="M475" s="11">
        <v>12687.84</v>
      </c>
      <c r="N475" s="11">
        <f t="shared" si="25"/>
        <v>12307.2048</v>
      </c>
      <c r="O475" s="11">
        <v>7.0000000000000007E-2</v>
      </c>
      <c r="P475" s="8">
        <f t="shared" si="26"/>
        <v>13168.709135999999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133"/>
      <c r="D476" s="134"/>
      <c r="E476" s="53"/>
      <c r="F476" s="135"/>
      <c r="G476" s="933"/>
      <c r="H476" s="132"/>
      <c r="I476" s="136"/>
      <c r="J476" s="137"/>
      <c r="K476" s="1118"/>
      <c r="L476" s="14"/>
      <c r="M476" s="11">
        <v>16572.599999999999</v>
      </c>
      <c r="N476" s="11">
        <f t="shared" si="25"/>
        <v>16075.421999999999</v>
      </c>
      <c r="O476" s="11">
        <v>7.0000000000000007E-2</v>
      </c>
      <c r="P476" s="8">
        <f t="shared" si="26"/>
        <v>17200.701539999998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133"/>
      <c r="D477" s="134"/>
      <c r="E477" s="105"/>
      <c r="F477" s="135"/>
      <c r="G477" s="933"/>
      <c r="H477" s="132"/>
      <c r="I477" s="241"/>
      <c r="J477" s="137"/>
      <c r="K477" s="1118"/>
      <c r="L477" s="14"/>
      <c r="M477" s="11">
        <v>6021.12</v>
      </c>
      <c r="N477" s="11">
        <f t="shared" si="25"/>
        <v>5840.4863999999998</v>
      </c>
      <c r="O477" s="11">
        <v>7.0000000000000007E-2</v>
      </c>
      <c r="P477" s="8">
        <f t="shared" si="26"/>
        <v>6249.3204479999995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133"/>
      <c r="D478" s="134"/>
      <c r="E478" s="105"/>
      <c r="F478" s="135"/>
      <c r="G478" s="933"/>
      <c r="H478" s="132"/>
      <c r="I478" s="136"/>
      <c r="J478" s="137"/>
      <c r="K478" s="1118"/>
      <c r="L478" s="14"/>
      <c r="M478" s="11">
        <v>8714.16</v>
      </c>
      <c r="N478" s="11">
        <f t="shared" si="25"/>
        <v>8452.7351999999992</v>
      </c>
      <c r="O478" s="11">
        <v>7.0000000000000007E-2</v>
      </c>
      <c r="P478" s="8">
        <f t="shared" si="26"/>
        <v>9044.4266639999987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133"/>
      <c r="D479" s="134"/>
      <c r="E479" s="105"/>
      <c r="F479" s="135"/>
      <c r="G479" s="933"/>
      <c r="H479" s="132"/>
      <c r="I479" s="136"/>
      <c r="J479" s="137"/>
      <c r="K479" s="1118"/>
      <c r="L479" s="14"/>
      <c r="M479" s="11">
        <v>0</v>
      </c>
      <c r="N479" s="11">
        <f t="shared" si="25"/>
        <v>0</v>
      </c>
      <c r="O479" s="11">
        <v>7.0000000000000007E-2</v>
      </c>
      <c r="P479" s="8">
        <f t="shared" si="26"/>
        <v>0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133"/>
      <c r="D480" s="134"/>
      <c r="E480" s="105"/>
      <c r="F480" s="135"/>
      <c r="G480" s="933"/>
      <c r="H480" s="132"/>
      <c r="I480" s="136"/>
      <c r="J480" s="137"/>
      <c r="K480" s="1118"/>
      <c r="L480" s="14"/>
      <c r="M480" s="11">
        <v>18537.7</v>
      </c>
      <c r="N480" s="11">
        <f t="shared" si="25"/>
        <v>17981.569</v>
      </c>
      <c r="O480" s="11">
        <v>7.0000000000000007E-2</v>
      </c>
      <c r="P480" s="8">
        <f t="shared" si="26"/>
        <v>19240.278829999999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45"/>
      <c r="B481" s="990"/>
      <c r="C481" s="133"/>
      <c r="D481" s="134"/>
      <c r="E481" s="228"/>
      <c r="F481" s="135"/>
      <c r="G481" s="933"/>
      <c r="H481" s="132"/>
      <c r="I481" s="136"/>
      <c r="J481" s="137"/>
      <c r="K481" s="1118"/>
      <c r="L481" s="14"/>
      <c r="M481" s="11">
        <v>9031.68</v>
      </c>
      <c r="N481" s="11">
        <f t="shared" si="25"/>
        <v>8760.7296000000006</v>
      </c>
      <c r="O481" s="11">
        <v>7.0000000000000007E-2</v>
      </c>
      <c r="P481" s="8">
        <f t="shared" si="26"/>
        <v>9373.9806720000015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46"/>
      <c r="B482" s="990"/>
      <c r="C482" s="133"/>
      <c r="D482" s="134"/>
      <c r="E482" s="988"/>
      <c r="F482" s="135"/>
      <c r="G482" s="933"/>
      <c r="H482" s="949"/>
      <c r="I482" s="950"/>
      <c r="J482" s="1135"/>
      <c r="K482" s="1136"/>
      <c r="L482" s="14"/>
      <c r="M482" s="11"/>
      <c r="N482" s="11">
        <f t="shared" si="25"/>
        <v>0</v>
      </c>
      <c r="O482" s="11">
        <v>7.0000000000000007E-2</v>
      </c>
      <c r="P482" s="8">
        <f t="shared" si="26"/>
        <v>0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90"/>
      <c r="C483" s="133"/>
      <c r="D483" s="134"/>
      <c r="E483" s="229"/>
      <c r="F483" s="135"/>
      <c r="G483" s="933"/>
      <c r="H483" s="132"/>
      <c r="I483" s="136"/>
      <c r="J483" s="137"/>
      <c r="K483" s="1118"/>
      <c r="L483" s="14"/>
      <c r="M483" s="11">
        <v>8478.9599999999991</v>
      </c>
      <c r="N483" s="11">
        <f t="shared" si="25"/>
        <v>8224.5911999999989</v>
      </c>
      <c r="O483" s="11">
        <v>7.0000000000000007E-2</v>
      </c>
      <c r="P483" s="8">
        <f t="shared" si="26"/>
        <v>8800.3125839999993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34"/>
      <c r="B484" s="990"/>
      <c r="C484" s="133"/>
      <c r="D484" s="134"/>
      <c r="E484" s="106"/>
      <c r="F484" s="135"/>
      <c r="G484" s="933"/>
      <c r="H484" s="132"/>
      <c r="I484" s="136"/>
      <c r="J484" s="137"/>
      <c r="K484" s="1118"/>
      <c r="L484" s="14"/>
      <c r="M484" s="11">
        <v>11122.62</v>
      </c>
      <c r="N484" s="11">
        <f t="shared" si="25"/>
        <v>10788.941400000002</v>
      </c>
      <c r="O484" s="11">
        <v>7.0000000000000007E-2</v>
      </c>
      <c r="P484" s="8">
        <f t="shared" si="26"/>
        <v>11544.167298000002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34"/>
      <c r="B485" s="990"/>
      <c r="C485" s="133"/>
      <c r="D485" s="1047"/>
      <c r="E485" s="107"/>
      <c r="F485" s="35"/>
      <c r="G485" s="933"/>
      <c r="H485" s="231"/>
      <c r="I485" s="232"/>
      <c r="J485" s="137"/>
      <c r="K485" s="1118"/>
      <c r="L485" s="14"/>
      <c r="M485" s="11">
        <v>3813.12</v>
      </c>
      <c r="N485" s="11">
        <f t="shared" si="25"/>
        <v>3698.7264</v>
      </c>
      <c r="O485" s="11">
        <v>7.0000000000000007E-2</v>
      </c>
      <c r="P485" s="8">
        <f t="shared" si="26"/>
        <v>3957.637248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34"/>
      <c r="B486" s="990"/>
      <c r="C486" s="133"/>
      <c r="D486" s="1047"/>
      <c r="E486" s="131"/>
      <c r="F486" s="35"/>
      <c r="G486" s="933"/>
      <c r="H486" s="231"/>
      <c r="I486" s="232"/>
      <c r="J486" s="137"/>
      <c r="K486" s="1118"/>
      <c r="L486" s="14"/>
      <c r="M486" s="11"/>
      <c r="N486" s="11"/>
      <c r="O486" s="11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34"/>
      <c r="B487" s="991"/>
      <c r="C487" s="133"/>
      <c r="D487" s="1047"/>
      <c r="E487" s="106"/>
      <c r="F487" s="135"/>
      <c r="G487" s="933"/>
      <c r="H487" s="132"/>
      <c r="I487" s="136"/>
      <c r="J487" s="137"/>
      <c r="K487" s="1118"/>
      <c r="L487" s="14"/>
      <c r="M487" s="11"/>
      <c r="N487" s="11"/>
      <c r="O487" s="11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84"/>
      <c r="B488" s="990"/>
      <c r="C488" s="133"/>
      <c r="D488" s="1047"/>
      <c r="E488" s="107"/>
      <c r="F488" s="35"/>
      <c r="G488" s="933"/>
      <c r="H488" s="231"/>
      <c r="I488" s="232"/>
      <c r="J488" s="246"/>
      <c r="K488" s="1139"/>
      <c r="L488" s="99"/>
      <c r="M488" s="11"/>
      <c r="N488" s="11"/>
      <c r="O488" s="11"/>
      <c r="P488" s="8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1" t="s">
        <v>369</v>
      </c>
      <c r="B489" s="2"/>
      <c r="C489" s="3"/>
      <c r="D489" s="2"/>
      <c r="E489" s="4"/>
      <c r="F489" s="5"/>
      <c r="G489" s="6"/>
      <c r="H489" s="1"/>
      <c r="I489" s="7"/>
      <c r="J489" s="8"/>
      <c r="K489" s="9"/>
      <c r="L489" s="9"/>
      <c r="M489" s="11"/>
      <c r="N489" s="11"/>
      <c r="O489" s="11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1"/>
      <c r="B490" s="2"/>
      <c r="C490" s="3"/>
      <c r="D490" s="2"/>
      <c r="E490" s="4"/>
      <c r="F490" s="5"/>
      <c r="G490" s="6"/>
      <c r="H490" s="1"/>
      <c r="I490" s="7"/>
      <c r="J490" s="8"/>
      <c r="K490" s="9"/>
      <c r="L490" s="9"/>
      <c r="M490" s="11"/>
      <c r="N490" s="11"/>
      <c r="O490" s="11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4" t="s">
        <v>0</v>
      </c>
      <c r="B491" s="1368"/>
      <c r="C491" s="3"/>
      <c r="D491" s="2"/>
      <c r="E491" s="4"/>
      <c r="F491" s="5"/>
      <c r="G491" s="6"/>
      <c r="H491" s="1"/>
      <c r="I491" s="13"/>
      <c r="J491" s="8"/>
      <c r="K491" s="14"/>
      <c r="L491" s="14"/>
      <c r="M491" s="11"/>
      <c r="N491" s="11"/>
      <c r="O491" s="11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1376" t="s">
        <v>94</v>
      </c>
      <c r="B492" s="1387"/>
      <c r="C492" s="4"/>
      <c r="D492" s="2"/>
      <c r="E492" s="4"/>
      <c r="F492" s="5"/>
      <c r="G492" s="6"/>
      <c r="H492" s="1"/>
      <c r="I492" s="13"/>
      <c r="J492" s="8"/>
      <c r="K492" s="14"/>
      <c r="L492" s="14"/>
      <c r="M492" s="11"/>
      <c r="N492" s="11"/>
      <c r="O492" s="11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5.25" customHeight="1">
      <c r="A493" s="1"/>
      <c r="B493" s="2"/>
      <c r="C493" s="3"/>
      <c r="D493" s="2"/>
      <c r="E493" s="4"/>
      <c r="F493" s="5"/>
      <c r="G493" s="6"/>
      <c r="H493" s="1"/>
      <c r="I493" s="7"/>
      <c r="J493" s="8"/>
      <c r="K493" s="9"/>
      <c r="L493" s="9"/>
      <c r="M493" s="11"/>
      <c r="N493" s="11"/>
      <c r="O493" s="11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1375" t="s">
        <v>2</v>
      </c>
      <c r="B494" s="1388"/>
      <c r="C494" s="16" t="s">
        <v>3</v>
      </c>
      <c r="D494" s="993" t="s">
        <v>4</v>
      </c>
      <c r="E494" s="17" t="s">
        <v>5</v>
      </c>
      <c r="F494" s="919" t="s">
        <v>5</v>
      </c>
      <c r="G494" s="18" t="s">
        <v>6</v>
      </c>
      <c r="H494" s="19" t="s">
        <v>7</v>
      </c>
      <c r="I494" s="20" t="s">
        <v>8</v>
      </c>
      <c r="J494" s="21" t="s">
        <v>9</v>
      </c>
      <c r="K494" s="1267" t="s">
        <v>9</v>
      </c>
      <c r="L494" s="14"/>
      <c r="M494" s="23"/>
      <c r="N494" s="11"/>
      <c r="O494" s="11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5.25" customHeight="1">
      <c r="A495" s="921"/>
      <c r="B495" s="922"/>
      <c r="C495" s="927"/>
      <c r="D495" s="997" t="s">
        <v>10</v>
      </c>
      <c r="E495" s="24" t="s">
        <v>11</v>
      </c>
      <c r="F495" s="925" t="s">
        <v>12</v>
      </c>
      <c r="G495" s="964"/>
      <c r="H495" s="965" t="s">
        <v>13</v>
      </c>
      <c r="I495" s="928" t="s">
        <v>14</v>
      </c>
      <c r="J495" s="1087" t="s">
        <v>16</v>
      </c>
      <c r="K495" s="1268" t="s">
        <v>15</v>
      </c>
      <c r="L495" s="14"/>
      <c r="M495" s="23"/>
      <c r="N495" s="11"/>
      <c r="O495" s="11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86"/>
      <c r="B496" s="990"/>
      <c r="C496" s="133"/>
      <c r="D496" s="134"/>
      <c r="E496" s="70"/>
      <c r="F496" s="932"/>
      <c r="G496" s="933"/>
      <c r="H496" s="132"/>
      <c r="I496" s="136"/>
      <c r="J496" s="137"/>
      <c r="K496" s="920"/>
      <c r="L496" s="262"/>
      <c r="M496" s="11">
        <v>3552</v>
      </c>
      <c r="N496" s="11">
        <f t="shared" ref="N496:N520" si="27">M496-(M496*0.03)</f>
        <v>3445.44</v>
      </c>
      <c r="O496" s="11">
        <v>7.0000000000000007E-2</v>
      </c>
      <c r="P496" s="8">
        <f t="shared" ref="P496:P520" si="28">(N496*O496)+N496</f>
        <v>3686.6208000000001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90"/>
      <c r="C497" s="133"/>
      <c r="D497" s="134"/>
      <c r="E497" s="53"/>
      <c r="F497" s="135"/>
      <c r="G497" s="933"/>
      <c r="H497" s="132"/>
      <c r="I497" s="136"/>
      <c r="J497" s="137"/>
      <c r="K497" s="937"/>
      <c r="L497" s="262"/>
      <c r="M497" s="11"/>
      <c r="N497" s="11">
        <f t="shared" si="27"/>
        <v>0</v>
      </c>
      <c r="O497" s="11">
        <v>7.0000000000000007E-2</v>
      </c>
      <c r="P497" s="8">
        <f t="shared" si="28"/>
        <v>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2"/>
      <c r="C498" s="133"/>
      <c r="D498" s="134"/>
      <c r="E498" s="53"/>
      <c r="F498" s="135"/>
      <c r="G498" s="933"/>
      <c r="H498" s="132"/>
      <c r="I498" s="136"/>
      <c r="J498" s="137"/>
      <c r="K498" s="1118"/>
      <c r="L498" s="14"/>
      <c r="M498" s="11">
        <v>9498.06</v>
      </c>
      <c r="N498" s="11">
        <f t="shared" si="27"/>
        <v>9213.118199999999</v>
      </c>
      <c r="O498" s="11">
        <v>7.0000000000000007E-2</v>
      </c>
      <c r="P498" s="8">
        <f t="shared" si="28"/>
        <v>9858.0364739999986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2"/>
      <c r="C499" s="133"/>
      <c r="D499" s="134"/>
      <c r="E499" s="53"/>
      <c r="F499" s="135"/>
      <c r="G499" s="933"/>
      <c r="H499" s="132"/>
      <c r="I499" s="136"/>
      <c r="J499" s="137"/>
      <c r="K499" s="1118"/>
      <c r="L499" s="14"/>
      <c r="M499" s="11">
        <v>15305.4</v>
      </c>
      <c r="N499" s="11">
        <f t="shared" si="27"/>
        <v>14846.237999999999</v>
      </c>
      <c r="O499" s="11">
        <v>7.0000000000000007E-2</v>
      </c>
      <c r="P499" s="8">
        <f t="shared" si="28"/>
        <v>15885.47466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133"/>
      <c r="D500" s="134"/>
      <c r="E500" s="53"/>
      <c r="F500" s="135"/>
      <c r="G500" s="933"/>
      <c r="H500" s="132"/>
      <c r="I500" s="136"/>
      <c r="J500" s="137"/>
      <c r="K500" s="1118"/>
      <c r="L500" s="14"/>
      <c r="M500" s="11"/>
      <c r="N500" s="11">
        <f t="shared" si="27"/>
        <v>0</v>
      </c>
      <c r="O500" s="11">
        <v>7.0000000000000007E-2</v>
      </c>
      <c r="P500" s="8">
        <f t="shared" si="28"/>
        <v>0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133"/>
      <c r="D501" s="134"/>
      <c r="E501" s="53"/>
      <c r="F501" s="135"/>
      <c r="G501" s="933"/>
      <c r="H501" s="132"/>
      <c r="I501" s="136"/>
      <c r="J501" s="137"/>
      <c r="K501" s="1118"/>
      <c r="L501" s="14"/>
      <c r="M501" s="11"/>
      <c r="N501" s="11">
        <f t="shared" si="27"/>
        <v>0</v>
      </c>
      <c r="O501" s="11">
        <v>7.0000000000000007E-2</v>
      </c>
      <c r="P501" s="8">
        <f t="shared" si="28"/>
        <v>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133"/>
      <c r="D502" s="134"/>
      <c r="E502" s="53"/>
      <c r="F502" s="135"/>
      <c r="G502" s="933"/>
      <c r="H502" s="132"/>
      <c r="I502" s="136"/>
      <c r="J502" s="137"/>
      <c r="K502" s="1118"/>
      <c r="L502" s="14"/>
      <c r="M502" s="11"/>
      <c r="N502" s="11">
        <f t="shared" si="27"/>
        <v>0</v>
      </c>
      <c r="O502" s="11">
        <v>7.0000000000000007E-2</v>
      </c>
      <c r="P502" s="8">
        <f t="shared" si="28"/>
        <v>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2"/>
      <c r="C503" s="235"/>
      <c r="D503" s="1085"/>
      <c r="E503" s="53"/>
      <c r="F503" s="135"/>
      <c r="G503" s="236"/>
      <c r="H503" s="237"/>
      <c r="I503" s="238"/>
      <c r="J503" s="239"/>
      <c r="K503" s="240"/>
      <c r="L503" s="831"/>
      <c r="M503" s="11">
        <v>14244.12</v>
      </c>
      <c r="N503" s="11">
        <f t="shared" si="27"/>
        <v>13816.796400000001</v>
      </c>
      <c r="O503" s="11">
        <v>7.0000000000000007E-2</v>
      </c>
      <c r="P503" s="8">
        <f t="shared" si="28"/>
        <v>14783.972148000001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89"/>
      <c r="C504" s="133"/>
      <c r="D504" s="134"/>
      <c r="E504" s="53"/>
      <c r="F504" s="135"/>
      <c r="G504" s="933"/>
      <c r="H504" s="132"/>
      <c r="I504" s="136"/>
      <c r="J504" s="137"/>
      <c r="K504" s="1118"/>
      <c r="L504" s="14"/>
      <c r="M504" s="11">
        <v>3240</v>
      </c>
      <c r="N504" s="11">
        <f t="shared" si="27"/>
        <v>3142.8</v>
      </c>
      <c r="O504" s="11">
        <v>7.0000000000000007E-2</v>
      </c>
      <c r="P504" s="8">
        <f t="shared" si="28"/>
        <v>3362.7960000000003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89"/>
      <c r="C505" s="133"/>
      <c r="D505" s="134"/>
      <c r="E505" s="53"/>
      <c r="F505" s="135"/>
      <c r="G505" s="933"/>
      <c r="H505" s="132"/>
      <c r="I505" s="136"/>
      <c r="J505" s="137"/>
      <c r="K505" s="1118"/>
      <c r="L505" s="14"/>
      <c r="M505" s="11">
        <v>14700</v>
      </c>
      <c r="N505" s="11">
        <f t="shared" si="27"/>
        <v>14259</v>
      </c>
      <c r="O505" s="11">
        <v>7.0000000000000007E-2</v>
      </c>
      <c r="P505" s="8">
        <f t="shared" si="28"/>
        <v>15257.130000000001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89"/>
      <c r="C506" s="235"/>
      <c r="D506" s="1085"/>
      <c r="E506" s="143"/>
      <c r="F506" s="155"/>
      <c r="G506" s="236"/>
      <c r="H506" s="237"/>
      <c r="I506" s="238"/>
      <c r="J506" s="239"/>
      <c r="K506" s="240"/>
      <c r="L506" s="831"/>
      <c r="M506" s="11">
        <v>14582.7</v>
      </c>
      <c r="N506" s="11">
        <f t="shared" si="27"/>
        <v>14145.219000000001</v>
      </c>
      <c r="O506" s="11">
        <v>7.0000000000000007E-2</v>
      </c>
      <c r="P506" s="8">
        <f t="shared" si="28"/>
        <v>15135.384330000001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89"/>
      <c r="C507" s="133"/>
      <c r="D507" s="134"/>
      <c r="E507" s="53"/>
      <c r="F507" s="135"/>
      <c r="G507" s="933"/>
      <c r="H507" s="132"/>
      <c r="I507" s="136"/>
      <c r="J507" s="137"/>
      <c r="K507" s="1118"/>
      <c r="L507" s="14"/>
      <c r="M507" s="11">
        <v>13483.8</v>
      </c>
      <c r="N507" s="11">
        <f t="shared" si="27"/>
        <v>13079.286</v>
      </c>
      <c r="O507" s="11">
        <v>7.0000000000000007E-2</v>
      </c>
      <c r="P507" s="8">
        <f t="shared" si="28"/>
        <v>13994.836020000001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235"/>
      <c r="D508" s="1085"/>
      <c r="E508" s="53"/>
      <c r="F508" s="135"/>
      <c r="G508" s="236"/>
      <c r="H508" s="237"/>
      <c r="I508" s="238"/>
      <c r="J508" s="239"/>
      <c r="K508" s="240"/>
      <c r="L508" s="831"/>
      <c r="M508" s="11">
        <v>2669.52</v>
      </c>
      <c r="N508" s="11">
        <f t="shared" si="27"/>
        <v>2589.4344000000001</v>
      </c>
      <c r="O508" s="11">
        <v>7.0000000000000007E-2</v>
      </c>
      <c r="P508" s="8">
        <f t="shared" si="28"/>
        <v>2770.6948080000002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235"/>
      <c r="D509" s="1085"/>
      <c r="E509" s="53"/>
      <c r="F509" s="135"/>
      <c r="G509" s="236"/>
      <c r="H509" s="237"/>
      <c r="I509" s="238"/>
      <c r="J509" s="239"/>
      <c r="K509" s="240"/>
      <c r="L509" s="831"/>
      <c r="M509" s="11"/>
      <c r="N509" s="11">
        <f t="shared" si="27"/>
        <v>0</v>
      </c>
      <c r="O509" s="11">
        <v>7.0000000000000007E-2</v>
      </c>
      <c r="P509" s="8">
        <f t="shared" si="28"/>
        <v>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244"/>
      <c r="B510" s="245"/>
      <c r="C510" s="235"/>
      <c r="D510" s="1085"/>
      <c r="E510" s="53"/>
      <c r="F510" s="135"/>
      <c r="G510" s="236"/>
      <c r="H510" s="237"/>
      <c r="I510" s="238"/>
      <c r="J510" s="239"/>
      <c r="K510" s="240"/>
      <c r="L510" s="831"/>
      <c r="M510" s="11">
        <v>12972.96</v>
      </c>
      <c r="N510" s="11">
        <f t="shared" si="27"/>
        <v>12583.771199999999</v>
      </c>
      <c r="O510" s="11">
        <v>7.0000000000000007E-2</v>
      </c>
      <c r="P510" s="8">
        <f t="shared" si="28"/>
        <v>13464.635183999999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133"/>
      <c r="D511" s="134"/>
      <c r="E511" s="53"/>
      <c r="F511" s="135"/>
      <c r="G511" s="933"/>
      <c r="H511" s="132"/>
      <c r="I511" s="136"/>
      <c r="J511" s="239"/>
      <c r="K511" s="1118"/>
      <c r="L511" s="14"/>
      <c r="M511" s="11">
        <v>12687.84</v>
      </c>
      <c r="N511" s="11">
        <f t="shared" si="27"/>
        <v>12307.2048</v>
      </c>
      <c r="O511" s="11">
        <v>7.0000000000000007E-2</v>
      </c>
      <c r="P511" s="8">
        <f t="shared" si="28"/>
        <v>13168.709135999999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133"/>
      <c r="D512" s="134"/>
      <c r="E512" s="53"/>
      <c r="F512" s="135"/>
      <c r="G512" s="933"/>
      <c r="H512" s="132"/>
      <c r="I512" s="136"/>
      <c r="J512" s="137"/>
      <c r="K512" s="1118"/>
      <c r="L512" s="14"/>
      <c r="M512" s="11">
        <v>16572.599999999999</v>
      </c>
      <c r="N512" s="11">
        <f t="shared" si="27"/>
        <v>16075.421999999999</v>
      </c>
      <c r="O512" s="11">
        <v>7.0000000000000007E-2</v>
      </c>
      <c r="P512" s="8">
        <f t="shared" si="28"/>
        <v>17200.701539999998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133"/>
      <c r="D513" s="134"/>
      <c r="E513" s="105"/>
      <c r="F513" s="135"/>
      <c r="G513" s="933"/>
      <c r="H513" s="132"/>
      <c r="I513" s="241"/>
      <c r="J513" s="137"/>
      <c r="K513" s="1118"/>
      <c r="L513" s="14"/>
      <c r="M513" s="11">
        <v>6021.12</v>
      </c>
      <c r="N513" s="11">
        <f t="shared" si="27"/>
        <v>5840.4863999999998</v>
      </c>
      <c r="O513" s="11">
        <v>7.0000000000000007E-2</v>
      </c>
      <c r="P513" s="8">
        <f t="shared" si="28"/>
        <v>6249.3204479999995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133"/>
      <c r="D514" s="134"/>
      <c r="E514" s="105"/>
      <c r="F514" s="135"/>
      <c r="G514" s="933"/>
      <c r="H514" s="132"/>
      <c r="I514" s="136"/>
      <c r="J514" s="137"/>
      <c r="K514" s="1118"/>
      <c r="L514" s="14"/>
      <c r="M514" s="11">
        <v>8714.16</v>
      </c>
      <c r="N514" s="11">
        <f t="shared" si="27"/>
        <v>8452.7351999999992</v>
      </c>
      <c r="O514" s="11">
        <v>7.0000000000000007E-2</v>
      </c>
      <c r="P514" s="8">
        <f t="shared" si="28"/>
        <v>9044.4266639999987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133"/>
      <c r="D515" s="134"/>
      <c r="E515" s="105"/>
      <c r="F515" s="135"/>
      <c r="G515" s="933"/>
      <c r="H515" s="132"/>
      <c r="I515" s="136"/>
      <c r="J515" s="137"/>
      <c r="K515" s="1118"/>
      <c r="L515" s="14"/>
      <c r="M515" s="11">
        <v>0</v>
      </c>
      <c r="N515" s="11">
        <f t="shared" si="27"/>
        <v>0</v>
      </c>
      <c r="O515" s="11">
        <v>7.0000000000000007E-2</v>
      </c>
      <c r="P515" s="8">
        <f t="shared" si="28"/>
        <v>0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133"/>
      <c r="D516" s="134"/>
      <c r="E516" s="105"/>
      <c r="F516" s="135"/>
      <c r="G516" s="933"/>
      <c r="H516" s="132"/>
      <c r="I516" s="136"/>
      <c r="J516" s="137"/>
      <c r="K516" s="1118"/>
      <c r="L516" s="14"/>
      <c r="M516" s="11">
        <v>18537.7</v>
      </c>
      <c r="N516" s="11">
        <f t="shared" si="27"/>
        <v>17981.569</v>
      </c>
      <c r="O516" s="11">
        <v>7.0000000000000007E-2</v>
      </c>
      <c r="P516" s="8">
        <f t="shared" si="28"/>
        <v>19240.278829999999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45"/>
      <c r="B517" s="990"/>
      <c r="C517" s="133"/>
      <c r="D517" s="134"/>
      <c r="E517" s="228"/>
      <c r="F517" s="135"/>
      <c r="G517" s="933"/>
      <c r="H517" s="132"/>
      <c r="I517" s="136"/>
      <c r="J517" s="137"/>
      <c r="K517" s="1118"/>
      <c r="L517" s="14"/>
      <c r="M517" s="11">
        <v>9031.68</v>
      </c>
      <c r="N517" s="11">
        <f t="shared" si="27"/>
        <v>8760.7296000000006</v>
      </c>
      <c r="O517" s="11">
        <v>7.0000000000000007E-2</v>
      </c>
      <c r="P517" s="8">
        <f t="shared" si="28"/>
        <v>9373.9806720000015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46"/>
      <c r="B518" s="990"/>
      <c r="C518" s="133"/>
      <c r="D518" s="134"/>
      <c r="E518" s="988"/>
      <c r="F518" s="135"/>
      <c r="G518" s="933"/>
      <c r="H518" s="949"/>
      <c r="I518" s="950"/>
      <c r="J518" s="1135"/>
      <c r="K518" s="1136"/>
      <c r="L518" s="14"/>
      <c r="M518" s="11"/>
      <c r="N518" s="11">
        <f t="shared" si="27"/>
        <v>0</v>
      </c>
      <c r="O518" s="11">
        <v>7.0000000000000007E-2</v>
      </c>
      <c r="P518" s="8">
        <f t="shared" si="28"/>
        <v>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0"/>
      <c r="C519" s="133"/>
      <c r="D519" s="134"/>
      <c r="E519" s="229"/>
      <c r="F519" s="135"/>
      <c r="G519" s="933"/>
      <c r="H519" s="132"/>
      <c r="I519" s="136"/>
      <c r="J519" s="137"/>
      <c r="K519" s="1118"/>
      <c r="L519" s="14"/>
      <c r="M519" s="11">
        <v>8478.9599999999991</v>
      </c>
      <c r="N519" s="11">
        <f t="shared" si="27"/>
        <v>8224.5911999999989</v>
      </c>
      <c r="O519" s="11">
        <v>7.0000000000000007E-2</v>
      </c>
      <c r="P519" s="8">
        <f t="shared" si="28"/>
        <v>8800.3125839999993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0"/>
      <c r="C520" s="133"/>
      <c r="D520" s="134"/>
      <c r="E520" s="106"/>
      <c r="F520" s="135"/>
      <c r="G520" s="933"/>
      <c r="H520" s="132"/>
      <c r="I520" s="136"/>
      <c r="J520" s="137"/>
      <c r="K520" s="1118"/>
      <c r="L520" s="14"/>
      <c r="M520" s="11">
        <v>11122.62</v>
      </c>
      <c r="N520" s="11">
        <f t="shared" si="27"/>
        <v>10788.941400000002</v>
      </c>
      <c r="O520" s="11">
        <v>7.0000000000000007E-2</v>
      </c>
      <c r="P520" s="8">
        <f t="shared" si="28"/>
        <v>11544.167298000002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0"/>
      <c r="C521" s="133"/>
      <c r="D521" s="1047"/>
      <c r="E521" s="106"/>
      <c r="F521" s="135"/>
      <c r="G521" s="933"/>
      <c r="H521" s="132"/>
      <c r="I521" s="136"/>
      <c r="J521" s="137"/>
      <c r="K521" s="1118"/>
      <c r="L521" s="14"/>
      <c r="M521" s="11"/>
      <c r="N521" s="11"/>
      <c r="O521" s="11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91"/>
      <c r="C522" s="133"/>
      <c r="D522" s="1047"/>
      <c r="E522" s="106"/>
      <c r="F522" s="135"/>
      <c r="G522" s="933"/>
      <c r="H522" s="132"/>
      <c r="I522" s="136"/>
      <c r="J522" s="137"/>
      <c r="K522" s="1118"/>
      <c r="L522" s="14"/>
      <c r="M522" s="11">
        <v>8640</v>
      </c>
      <c r="N522" s="11">
        <f>M522-(M522*0.03)</f>
        <v>8380.7999999999993</v>
      </c>
      <c r="O522" s="11">
        <v>7.0000000000000007E-2</v>
      </c>
      <c r="P522" s="8">
        <f>(N522*O522)+N522</f>
        <v>8967.4559999999983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84"/>
      <c r="B523" s="990"/>
      <c r="C523" s="133"/>
      <c r="D523" s="1047"/>
      <c r="E523" s="107"/>
      <c r="F523" s="35"/>
      <c r="G523" s="933"/>
      <c r="H523" s="231"/>
      <c r="I523" s="232"/>
      <c r="J523" s="246"/>
      <c r="K523" s="1139"/>
      <c r="L523" s="99"/>
      <c r="M523" s="11"/>
      <c r="N523" s="11"/>
      <c r="O523" s="11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247"/>
      <c r="B524" s="1368"/>
      <c r="C524" s="1368"/>
      <c r="D524" s="1368"/>
      <c r="E524" s="1368"/>
      <c r="F524" s="1368"/>
      <c r="G524" s="248"/>
      <c r="H524" s="2"/>
      <c r="I524" s="1368"/>
      <c r="J524" s="249"/>
      <c r="K524" s="1368"/>
      <c r="L524" s="1368"/>
      <c r="M524" s="1368"/>
      <c r="N524" s="11"/>
      <c r="O524" s="11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1"/>
      <c r="B525" s="2"/>
      <c r="C525" s="3"/>
      <c r="D525" s="2"/>
      <c r="E525" s="4"/>
      <c r="F525" s="1374"/>
      <c r="G525" s="6"/>
      <c r="H525" s="1"/>
      <c r="I525" s="7"/>
      <c r="J525" s="8"/>
      <c r="K525" s="9"/>
      <c r="L525" s="9"/>
      <c r="M525" s="11"/>
      <c r="N525" s="11"/>
      <c r="O525" s="11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1"/>
      <c r="B526" s="2"/>
      <c r="C526" s="3"/>
      <c r="D526" s="2"/>
      <c r="E526" s="4"/>
      <c r="F526" s="1374"/>
      <c r="G526" s="6"/>
      <c r="H526" s="1"/>
      <c r="I526" s="7"/>
      <c r="J526" s="8"/>
      <c r="K526" s="9"/>
      <c r="L526" s="9"/>
      <c r="M526" s="11"/>
      <c r="N526" s="11"/>
      <c r="O526" s="11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1"/>
      <c r="B527" s="2"/>
      <c r="C527" s="3"/>
      <c r="D527" s="2"/>
      <c r="E527" s="4"/>
      <c r="F527" s="1374"/>
      <c r="G527" s="6"/>
      <c r="H527" s="1"/>
      <c r="I527" s="7"/>
      <c r="J527" s="8"/>
      <c r="K527" s="9"/>
      <c r="L527" s="9"/>
      <c r="M527" s="11"/>
      <c r="N527" s="11"/>
      <c r="O527" s="11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"/>
      <c r="B528" s="2"/>
      <c r="C528" s="3"/>
      <c r="D528" s="2"/>
      <c r="E528" s="4"/>
      <c r="F528" s="1374"/>
      <c r="G528" s="6"/>
      <c r="H528" s="1"/>
      <c r="I528" s="7"/>
      <c r="J528" s="8"/>
      <c r="K528" s="9"/>
      <c r="L528" s="9"/>
      <c r="M528" s="11"/>
      <c r="N528" s="11"/>
      <c r="O528" s="11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1"/>
      <c r="B529" s="2"/>
      <c r="C529" s="3"/>
      <c r="D529" s="2"/>
      <c r="E529" s="4"/>
      <c r="F529" s="1374"/>
      <c r="G529" s="6"/>
      <c r="H529" s="1"/>
      <c r="I529" s="7"/>
      <c r="J529" s="8"/>
      <c r="K529" s="9"/>
      <c r="L529" s="9"/>
      <c r="M529" s="11"/>
      <c r="N529" s="11"/>
      <c r="O529" s="11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1"/>
      <c r="B530" s="2"/>
      <c r="C530" s="3"/>
      <c r="D530" s="2"/>
      <c r="E530" s="4"/>
      <c r="F530" s="1374"/>
      <c r="G530" s="6"/>
      <c r="H530" s="1"/>
      <c r="I530" s="7"/>
      <c r="J530" s="8"/>
      <c r="K530" s="9"/>
      <c r="L530" s="9"/>
      <c r="M530" s="11"/>
      <c r="N530" s="11"/>
      <c r="O530" s="11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1"/>
      <c r="B531" s="2"/>
      <c r="C531" s="3"/>
      <c r="D531" s="2"/>
      <c r="E531" s="4"/>
      <c r="F531" s="1374"/>
      <c r="G531" s="6"/>
      <c r="H531" s="1"/>
      <c r="I531" s="7"/>
      <c r="J531" s="8"/>
      <c r="K531" s="9"/>
      <c r="L531" s="9"/>
      <c r="M531" s="11"/>
      <c r="N531" s="11"/>
      <c r="O531" s="11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1"/>
      <c r="B532" s="2"/>
      <c r="C532" s="3"/>
      <c r="D532" s="2"/>
      <c r="E532" s="4"/>
      <c r="F532" s="1374"/>
      <c r="G532" s="6"/>
      <c r="H532" s="1"/>
      <c r="I532" s="7"/>
      <c r="J532" s="8"/>
      <c r="K532" s="9"/>
      <c r="L532" s="9"/>
      <c r="M532" s="11"/>
      <c r="N532" s="11"/>
      <c r="O532" s="11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1"/>
      <c r="B533" s="2"/>
      <c r="C533" s="3"/>
      <c r="D533" s="2"/>
      <c r="E533" s="4"/>
      <c r="F533" s="1374"/>
      <c r="G533" s="6"/>
      <c r="H533" s="1"/>
      <c r="I533" s="7"/>
      <c r="J533" s="8"/>
      <c r="K533" s="9"/>
      <c r="L533" s="9"/>
      <c r="M533" s="11"/>
      <c r="N533" s="11"/>
      <c r="O533" s="11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1"/>
      <c r="B534" s="2"/>
      <c r="C534" s="3"/>
      <c r="D534" s="2"/>
      <c r="E534" s="4"/>
      <c r="F534" s="1374"/>
      <c r="G534" s="6"/>
      <c r="H534" s="1"/>
      <c r="I534" s="7"/>
      <c r="J534" s="8"/>
      <c r="K534" s="9"/>
      <c r="L534" s="9"/>
      <c r="M534" s="11"/>
      <c r="N534" s="11"/>
      <c r="O534" s="11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1"/>
      <c r="B535" s="2"/>
      <c r="C535" s="3"/>
      <c r="D535" s="2"/>
      <c r="E535" s="4"/>
      <c r="F535" s="1374"/>
      <c r="G535" s="6"/>
      <c r="H535" s="1"/>
      <c r="I535" s="7"/>
      <c r="J535" s="8"/>
      <c r="K535" s="9"/>
      <c r="L535" s="9"/>
      <c r="M535" s="11"/>
      <c r="N535" s="11"/>
      <c r="O535" s="11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1"/>
      <c r="B536" s="2"/>
      <c r="C536" s="3"/>
      <c r="D536" s="2"/>
      <c r="E536" s="4"/>
      <c r="F536" s="1374"/>
      <c r="G536" s="6"/>
      <c r="H536" s="1"/>
      <c r="I536" s="7"/>
      <c r="J536" s="8"/>
      <c r="K536" s="9"/>
      <c r="L536" s="9"/>
      <c r="M536" s="11"/>
      <c r="N536" s="11"/>
      <c r="O536" s="11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1"/>
      <c r="B537" s="2"/>
      <c r="C537" s="3"/>
      <c r="D537" s="2"/>
      <c r="E537" s="4"/>
      <c r="F537" s="1374"/>
      <c r="G537" s="6"/>
      <c r="H537" s="1"/>
      <c r="I537" s="7"/>
      <c r="J537" s="8"/>
      <c r="K537" s="9"/>
      <c r="L537" s="9"/>
      <c r="M537" s="11"/>
      <c r="N537" s="11"/>
      <c r="O537" s="11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1"/>
      <c r="B538" s="2"/>
      <c r="C538" s="3"/>
      <c r="D538" s="2"/>
      <c r="E538" s="4"/>
      <c r="F538" s="1374"/>
      <c r="G538" s="6"/>
      <c r="H538" s="1"/>
      <c r="I538" s="7"/>
      <c r="J538" s="8"/>
      <c r="K538" s="9"/>
      <c r="L538" s="9"/>
      <c r="M538" s="11"/>
      <c r="N538" s="11"/>
      <c r="O538" s="11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1"/>
      <c r="B539" s="2"/>
      <c r="C539" s="3"/>
      <c r="D539" s="2"/>
      <c r="E539" s="4"/>
      <c r="F539" s="1374"/>
      <c r="G539" s="6"/>
      <c r="H539" s="1"/>
      <c r="I539" s="7"/>
      <c r="J539" s="8"/>
      <c r="K539" s="9"/>
      <c r="L539" s="9"/>
      <c r="M539" s="11"/>
      <c r="N539" s="11"/>
      <c r="O539" s="11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1"/>
      <c r="B540" s="2"/>
      <c r="C540" s="3"/>
      <c r="D540" s="2"/>
      <c r="E540" s="4"/>
      <c r="F540" s="1374"/>
      <c r="G540" s="6"/>
      <c r="H540" s="1"/>
      <c r="I540" s="7"/>
      <c r="J540" s="8"/>
      <c r="K540" s="9"/>
      <c r="L540" s="9"/>
      <c r="M540" s="11"/>
      <c r="N540" s="11"/>
      <c r="O540" s="11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1"/>
      <c r="B541" s="2"/>
      <c r="C541" s="3"/>
      <c r="D541" s="2"/>
      <c r="E541" s="4"/>
      <c r="F541" s="1374"/>
      <c r="G541" s="6"/>
      <c r="H541" s="1"/>
      <c r="I541" s="7"/>
      <c r="J541" s="8"/>
      <c r="K541" s="9"/>
      <c r="L541" s="9"/>
      <c r="M541" s="11"/>
      <c r="N541" s="11"/>
      <c r="O541" s="11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1"/>
      <c r="B542" s="2"/>
      <c r="C542" s="3"/>
      <c r="D542" s="2"/>
      <c r="E542" s="4"/>
      <c r="F542" s="1374"/>
      <c r="G542" s="6"/>
      <c r="H542" s="1"/>
      <c r="I542" s="7"/>
      <c r="J542" s="8"/>
      <c r="K542" s="9"/>
      <c r="L542" s="9"/>
      <c r="M542" s="11"/>
      <c r="N542" s="11"/>
      <c r="O542" s="11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1"/>
      <c r="B543" s="2"/>
      <c r="C543" s="3"/>
      <c r="D543" s="2"/>
      <c r="E543" s="4"/>
      <c r="F543" s="1374"/>
      <c r="G543" s="6"/>
      <c r="H543" s="1"/>
      <c r="I543" s="7"/>
      <c r="J543" s="8"/>
      <c r="K543" s="9"/>
      <c r="L543" s="9"/>
      <c r="M543" s="11"/>
      <c r="N543" s="11"/>
      <c r="O543" s="11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1"/>
      <c r="B544" s="2"/>
      <c r="C544" s="3"/>
      <c r="D544" s="2"/>
      <c r="E544" s="4"/>
      <c r="F544" s="1374"/>
      <c r="G544" s="6"/>
      <c r="H544" s="1"/>
      <c r="I544" s="7"/>
      <c r="J544" s="8"/>
      <c r="K544" s="9"/>
      <c r="L544" s="9"/>
      <c r="M544" s="11"/>
      <c r="N544" s="11"/>
      <c r="O544" s="11"/>
      <c r="P544" s="8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1"/>
      <c r="B545" s="2"/>
      <c r="C545" s="3"/>
      <c r="D545" s="2"/>
      <c r="E545" s="4"/>
      <c r="F545" s="1374"/>
      <c r="G545" s="6"/>
      <c r="H545" s="1"/>
      <c r="I545" s="7"/>
      <c r="J545" s="8"/>
      <c r="K545" s="9"/>
      <c r="L545" s="9"/>
      <c r="M545" s="11"/>
      <c r="N545" s="11"/>
      <c r="O545" s="11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1"/>
      <c r="B546" s="2"/>
      <c r="C546" s="3"/>
      <c r="D546" s="2"/>
      <c r="E546" s="4"/>
      <c r="F546" s="1374"/>
      <c r="G546" s="6"/>
      <c r="H546" s="1"/>
      <c r="I546" s="7"/>
      <c r="J546" s="8"/>
      <c r="K546" s="9"/>
      <c r="L546" s="9"/>
      <c r="M546" s="11"/>
      <c r="N546" s="11"/>
      <c r="O546" s="11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1"/>
      <c r="B547" s="2"/>
      <c r="C547" s="3"/>
      <c r="D547" s="2"/>
      <c r="E547" s="4"/>
      <c r="F547" s="1374"/>
      <c r="G547" s="6"/>
      <c r="H547" s="1"/>
      <c r="I547" s="7"/>
      <c r="J547" s="8"/>
      <c r="K547" s="9"/>
      <c r="L547" s="9"/>
      <c r="M547" s="11"/>
      <c r="N547" s="11"/>
      <c r="O547" s="11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1"/>
      <c r="B548" s="2"/>
      <c r="C548" s="3"/>
      <c r="D548" s="2"/>
      <c r="E548" s="4"/>
      <c r="F548" s="1374"/>
      <c r="G548" s="6"/>
      <c r="H548" s="1"/>
      <c r="I548" s="7"/>
      <c r="J548" s="8"/>
      <c r="K548" s="9"/>
      <c r="L548" s="9"/>
      <c r="M548" s="11"/>
      <c r="N548" s="11"/>
      <c r="O548" s="11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1"/>
      <c r="B549" s="2"/>
      <c r="C549" s="3"/>
      <c r="D549" s="2"/>
      <c r="E549" s="4"/>
      <c r="F549" s="1374"/>
      <c r="G549" s="6"/>
      <c r="H549" s="1"/>
      <c r="I549" s="7"/>
      <c r="J549" s="8"/>
      <c r="K549" s="9"/>
      <c r="L549" s="9"/>
      <c r="M549" s="11"/>
      <c r="N549" s="11"/>
      <c r="O549" s="11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1"/>
      <c r="B550" s="2"/>
      <c r="C550" s="3"/>
      <c r="D550" s="2"/>
      <c r="E550" s="4"/>
      <c r="F550" s="1374"/>
      <c r="G550" s="6"/>
      <c r="H550" s="1"/>
      <c r="I550" s="7"/>
      <c r="J550" s="8"/>
      <c r="K550" s="9"/>
      <c r="L550" s="9"/>
      <c r="M550" s="11"/>
      <c r="N550" s="11"/>
      <c r="O550" s="11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1"/>
      <c r="B551" s="2"/>
      <c r="C551" s="3"/>
      <c r="D551" s="2"/>
      <c r="E551" s="4"/>
      <c r="F551" s="1374"/>
      <c r="G551" s="6"/>
      <c r="H551" s="1"/>
      <c r="I551" s="7"/>
      <c r="J551" s="8"/>
      <c r="K551" s="9"/>
      <c r="L551" s="9"/>
      <c r="M551" s="11"/>
      <c r="N551" s="11"/>
      <c r="O551" s="11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1"/>
      <c r="B552" s="2"/>
      <c r="C552" s="3"/>
      <c r="D552" s="2"/>
      <c r="E552" s="4"/>
      <c r="F552" s="1374"/>
      <c r="G552" s="6"/>
      <c r="H552" s="1"/>
      <c r="I552" s="7"/>
      <c r="J552" s="8"/>
      <c r="K552" s="9"/>
      <c r="L552" s="9"/>
      <c r="M552" s="11"/>
      <c r="N552" s="11"/>
      <c r="O552" s="11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1"/>
      <c r="B553" s="2"/>
      <c r="C553" s="3"/>
      <c r="D553" s="2"/>
      <c r="E553" s="4"/>
      <c r="F553" s="1374"/>
      <c r="G553" s="6"/>
      <c r="H553" s="1"/>
      <c r="I553" s="7"/>
      <c r="J553" s="8"/>
      <c r="K553" s="9"/>
      <c r="L553" s="9"/>
      <c r="M553" s="11"/>
      <c r="N553" s="11"/>
      <c r="O553" s="11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1"/>
      <c r="B554" s="2"/>
      <c r="C554" s="3"/>
      <c r="D554" s="2"/>
      <c r="E554" s="4"/>
      <c r="F554" s="1374"/>
      <c r="G554" s="6"/>
      <c r="H554" s="1"/>
      <c r="I554" s="7"/>
      <c r="J554" s="8"/>
      <c r="K554" s="9"/>
      <c r="L554" s="9"/>
      <c r="M554" s="11"/>
      <c r="N554" s="11"/>
      <c r="O554" s="11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1"/>
      <c r="B555" s="2"/>
      <c r="C555" s="3"/>
      <c r="D555" s="2"/>
      <c r="E555" s="4"/>
      <c r="F555" s="1374"/>
      <c r="G555" s="6"/>
      <c r="H555" s="1"/>
      <c r="I555" s="7"/>
      <c r="J555" s="8"/>
      <c r="K555" s="9"/>
      <c r="L555" s="9"/>
      <c r="M555" s="11"/>
      <c r="N555" s="11"/>
      <c r="O555" s="11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1"/>
      <c r="B556" s="2"/>
      <c r="C556" s="3"/>
      <c r="D556" s="2"/>
      <c r="E556" s="4"/>
      <c r="F556" s="1374"/>
      <c r="G556" s="6"/>
      <c r="H556" s="1"/>
      <c r="I556" s="7"/>
      <c r="J556" s="8"/>
      <c r="K556" s="9"/>
      <c r="L556" s="9"/>
      <c r="M556" s="11"/>
      <c r="N556" s="11"/>
      <c r="O556" s="11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1"/>
      <c r="B557" s="2"/>
      <c r="C557" s="3"/>
      <c r="D557" s="2"/>
      <c r="E557" s="4"/>
      <c r="F557" s="1374"/>
      <c r="G557" s="6"/>
      <c r="H557" s="1"/>
      <c r="I557" s="7"/>
      <c r="J557" s="8"/>
      <c r="K557" s="9"/>
      <c r="L557" s="9"/>
      <c r="M557" s="11"/>
      <c r="N557" s="11"/>
      <c r="O557" s="11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1"/>
      <c r="B558" s="2"/>
      <c r="C558" s="3"/>
      <c r="D558" s="2"/>
      <c r="E558" s="4"/>
      <c r="F558" s="1374"/>
      <c r="G558" s="6"/>
      <c r="H558" s="1"/>
      <c r="I558" s="7"/>
      <c r="J558" s="8"/>
      <c r="K558" s="9"/>
      <c r="L558" s="9"/>
      <c r="M558" s="11"/>
      <c r="N558" s="11"/>
      <c r="O558" s="11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1"/>
      <c r="B559" s="2"/>
      <c r="C559" s="3"/>
      <c r="D559" s="2"/>
      <c r="E559" s="4"/>
      <c r="F559" s="1374"/>
      <c r="G559" s="6"/>
      <c r="H559" s="1"/>
      <c r="I559" s="7"/>
      <c r="J559" s="8"/>
      <c r="K559" s="9"/>
      <c r="L559" s="9"/>
      <c r="M559" s="11"/>
      <c r="N559" s="11"/>
      <c r="O559" s="11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1"/>
      <c r="B560" s="2"/>
      <c r="C560" s="3"/>
      <c r="D560" s="2"/>
      <c r="E560" s="4"/>
      <c r="F560" s="1374"/>
      <c r="G560" s="6"/>
      <c r="H560" s="1"/>
      <c r="I560" s="7"/>
      <c r="J560" s="8"/>
      <c r="K560" s="9"/>
      <c r="L560" s="9"/>
      <c r="M560" s="11"/>
      <c r="N560" s="11"/>
      <c r="O560" s="11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1"/>
      <c r="B561" s="2"/>
      <c r="C561" s="3"/>
      <c r="D561" s="2"/>
      <c r="E561" s="4"/>
      <c r="F561" s="1374"/>
      <c r="G561" s="6"/>
      <c r="H561" s="1"/>
      <c r="I561" s="7"/>
      <c r="J561" s="8"/>
      <c r="K561" s="9"/>
      <c r="L561" s="9"/>
      <c r="M561" s="11"/>
      <c r="N561" s="11"/>
      <c r="O561" s="11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3"/>
      <c r="D562" s="2"/>
      <c r="E562" s="4"/>
      <c r="F562" s="1374"/>
      <c r="G562" s="6"/>
      <c r="H562" s="1"/>
      <c r="I562" s="7"/>
      <c r="J562" s="8"/>
      <c r="K562" s="9"/>
      <c r="L562" s="9"/>
      <c r="M562" s="11"/>
      <c r="N562" s="11"/>
      <c r="O562" s="11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3"/>
      <c r="D563" s="2"/>
      <c r="E563" s="4"/>
      <c r="F563" s="1374"/>
      <c r="G563" s="6"/>
      <c r="H563" s="1"/>
      <c r="I563" s="7"/>
      <c r="J563" s="8"/>
      <c r="K563" s="9"/>
      <c r="L563" s="9"/>
      <c r="M563" s="11"/>
      <c r="N563" s="11"/>
      <c r="O563" s="11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3"/>
      <c r="D564" s="2"/>
      <c r="E564" s="4"/>
      <c r="F564" s="1374"/>
      <c r="G564" s="6"/>
      <c r="H564" s="1"/>
      <c r="I564" s="7"/>
      <c r="J564" s="8"/>
      <c r="K564" s="9"/>
      <c r="L564" s="9"/>
      <c r="M564" s="11"/>
      <c r="N564" s="11"/>
      <c r="O564" s="11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3"/>
      <c r="D565" s="2"/>
      <c r="E565" s="4"/>
      <c r="F565" s="1374"/>
      <c r="G565" s="6"/>
      <c r="H565" s="1"/>
      <c r="I565" s="7"/>
      <c r="J565" s="8"/>
      <c r="K565" s="9"/>
      <c r="L565" s="9"/>
      <c r="M565" s="11"/>
      <c r="N565" s="11"/>
      <c r="O565" s="11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3"/>
      <c r="D566" s="2"/>
      <c r="E566" s="4"/>
      <c r="F566" s="1374"/>
      <c r="G566" s="6"/>
      <c r="H566" s="1"/>
      <c r="I566" s="7"/>
      <c r="J566" s="8"/>
      <c r="K566" s="9"/>
      <c r="L566" s="9"/>
      <c r="M566" s="11"/>
      <c r="N566" s="11"/>
      <c r="O566" s="11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3"/>
      <c r="D567" s="2"/>
      <c r="E567" s="4"/>
      <c r="F567" s="1374"/>
      <c r="G567" s="6"/>
      <c r="H567" s="1"/>
      <c r="I567" s="7"/>
      <c r="J567" s="8"/>
      <c r="K567" s="9"/>
      <c r="L567" s="9"/>
      <c r="M567" s="11"/>
      <c r="N567" s="11"/>
      <c r="O567" s="11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3"/>
      <c r="D568" s="2"/>
      <c r="E568" s="4"/>
      <c r="F568" s="1374"/>
      <c r="G568" s="6"/>
      <c r="H568" s="1"/>
      <c r="I568" s="7"/>
      <c r="J568" s="8"/>
      <c r="K568" s="9"/>
      <c r="L568" s="9"/>
      <c r="M568" s="11"/>
      <c r="N568" s="11"/>
      <c r="O568" s="11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3"/>
      <c r="D569" s="2"/>
      <c r="E569" s="4"/>
      <c r="F569" s="1374"/>
      <c r="G569" s="6"/>
      <c r="H569" s="1"/>
      <c r="I569" s="7"/>
      <c r="J569" s="8"/>
      <c r="K569" s="9"/>
      <c r="L569" s="9"/>
      <c r="M569" s="11"/>
      <c r="N569" s="11"/>
      <c r="O569" s="11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3"/>
      <c r="D570" s="2"/>
      <c r="E570" s="4"/>
      <c r="F570" s="1374"/>
      <c r="G570" s="6"/>
      <c r="H570" s="1"/>
      <c r="I570" s="7"/>
      <c r="J570" s="8"/>
      <c r="K570" s="9"/>
      <c r="L570" s="9"/>
      <c r="M570" s="11"/>
      <c r="N570" s="11"/>
      <c r="O570" s="11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3"/>
      <c r="D571" s="2"/>
      <c r="E571" s="4"/>
      <c r="F571" s="1374"/>
      <c r="G571" s="6"/>
      <c r="H571" s="1"/>
      <c r="I571" s="7"/>
      <c r="J571" s="8"/>
      <c r="K571" s="9"/>
      <c r="L571" s="9"/>
      <c r="M571" s="11"/>
      <c r="N571" s="11"/>
      <c r="O571" s="11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3"/>
      <c r="D572" s="2"/>
      <c r="E572" s="4"/>
      <c r="F572" s="1374"/>
      <c r="G572" s="6"/>
      <c r="H572" s="1"/>
      <c r="I572" s="7"/>
      <c r="J572" s="8"/>
      <c r="K572" s="9"/>
      <c r="L572" s="9"/>
      <c r="M572" s="11"/>
      <c r="N572" s="11"/>
      <c r="O572" s="11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3"/>
      <c r="D573" s="2"/>
      <c r="E573" s="4"/>
      <c r="F573" s="1374"/>
      <c r="G573" s="6"/>
      <c r="H573" s="1"/>
      <c r="I573" s="7"/>
      <c r="J573" s="8"/>
      <c r="K573" s="9"/>
      <c r="L573" s="9"/>
      <c r="M573" s="11"/>
      <c r="N573" s="11"/>
      <c r="O573" s="11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3"/>
      <c r="D574" s="2"/>
      <c r="E574" s="4"/>
      <c r="F574" s="1374"/>
      <c r="G574" s="6"/>
      <c r="H574" s="1"/>
      <c r="I574" s="7"/>
      <c r="J574" s="8"/>
      <c r="K574" s="9"/>
      <c r="L574" s="9"/>
      <c r="M574" s="11"/>
      <c r="N574" s="11"/>
      <c r="O574" s="11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3"/>
      <c r="D575" s="2"/>
      <c r="E575" s="4"/>
      <c r="F575" s="1374"/>
      <c r="G575" s="6"/>
      <c r="H575" s="1"/>
      <c r="I575" s="7"/>
      <c r="J575" s="8"/>
      <c r="K575" s="9"/>
      <c r="L575" s="9"/>
      <c r="M575" s="11"/>
      <c r="N575" s="11"/>
      <c r="O575" s="11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3"/>
      <c r="D576" s="2"/>
      <c r="E576" s="4"/>
      <c r="F576" s="1374"/>
      <c r="G576" s="6"/>
      <c r="H576" s="1"/>
      <c r="I576" s="7"/>
      <c r="J576" s="8"/>
      <c r="K576" s="9"/>
      <c r="L576" s="9"/>
      <c r="M576" s="11"/>
      <c r="N576" s="11"/>
      <c r="O576" s="11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3"/>
      <c r="D577" s="2"/>
      <c r="E577" s="4"/>
      <c r="F577" s="1374"/>
      <c r="G577" s="6"/>
      <c r="H577" s="1"/>
      <c r="I577" s="7"/>
      <c r="J577" s="8"/>
      <c r="K577" s="9"/>
      <c r="L577" s="9"/>
      <c r="M577" s="11"/>
      <c r="N577" s="11"/>
      <c r="O577" s="11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3"/>
      <c r="D578" s="2"/>
      <c r="E578" s="4"/>
      <c r="F578" s="1374"/>
      <c r="G578" s="6"/>
      <c r="H578" s="1"/>
      <c r="I578" s="7"/>
      <c r="J578" s="8"/>
      <c r="K578" s="9"/>
      <c r="L578" s="9"/>
      <c r="M578" s="11"/>
      <c r="N578" s="11"/>
      <c r="O578" s="11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3"/>
      <c r="D579" s="2"/>
      <c r="E579" s="4"/>
      <c r="F579" s="1374"/>
      <c r="G579" s="6"/>
      <c r="H579" s="1"/>
      <c r="I579" s="7"/>
      <c r="J579" s="8"/>
      <c r="K579" s="9"/>
      <c r="L579" s="9"/>
      <c r="M579" s="11"/>
      <c r="N579" s="11"/>
      <c r="O579" s="11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3"/>
      <c r="D580" s="2"/>
      <c r="E580" s="4"/>
      <c r="F580" s="1374"/>
      <c r="G580" s="6"/>
      <c r="H580" s="1"/>
      <c r="I580" s="7"/>
      <c r="J580" s="8"/>
      <c r="K580" s="9"/>
      <c r="L580" s="9"/>
      <c r="M580" s="11"/>
      <c r="N580" s="11"/>
      <c r="O580" s="11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3"/>
      <c r="D581" s="2"/>
      <c r="E581" s="4"/>
      <c r="F581" s="1374"/>
      <c r="G581" s="6"/>
      <c r="H581" s="1"/>
      <c r="I581" s="7"/>
      <c r="J581" s="8"/>
      <c r="K581" s="9"/>
      <c r="L581" s="9"/>
      <c r="M581" s="11"/>
      <c r="N581" s="11"/>
      <c r="O581" s="11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3"/>
      <c r="D582" s="2"/>
      <c r="E582" s="4"/>
      <c r="F582" s="1374"/>
      <c r="G582" s="6"/>
      <c r="H582" s="1"/>
      <c r="I582" s="7"/>
      <c r="J582" s="8"/>
      <c r="K582" s="9"/>
      <c r="L582" s="9"/>
      <c r="M582" s="11"/>
      <c r="N582" s="11"/>
      <c r="O582" s="11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3"/>
      <c r="D583" s="2"/>
      <c r="E583" s="4"/>
      <c r="F583" s="1374"/>
      <c r="G583" s="6"/>
      <c r="H583" s="1"/>
      <c r="I583" s="7"/>
      <c r="J583" s="8"/>
      <c r="K583" s="9"/>
      <c r="L583" s="9"/>
      <c r="M583" s="11"/>
      <c r="N583" s="11"/>
      <c r="O583" s="11"/>
      <c r="P583" s="8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3"/>
      <c r="D584" s="2"/>
      <c r="E584" s="4"/>
      <c r="F584" s="1374"/>
      <c r="G584" s="6"/>
      <c r="H584" s="1"/>
      <c r="I584" s="7"/>
      <c r="J584" s="8"/>
      <c r="K584" s="9"/>
      <c r="L584" s="9"/>
      <c r="M584" s="11"/>
      <c r="N584" s="11"/>
      <c r="O584" s="11"/>
      <c r="P584" s="8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3"/>
      <c r="D585" s="2"/>
      <c r="E585" s="4"/>
      <c r="F585" s="1374"/>
      <c r="G585" s="6"/>
      <c r="H585" s="1"/>
      <c r="I585" s="7"/>
      <c r="J585" s="8"/>
      <c r="K585" s="9"/>
      <c r="L585" s="9"/>
      <c r="M585" s="11"/>
      <c r="N585" s="11"/>
      <c r="O585" s="11"/>
      <c r="P585" s="8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3"/>
      <c r="D586" s="2"/>
      <c r="E586" s="4"/>
      <c r="F586" s="1374"/>
      <c r="G586" s="6"/>
      <c r="H586" s="1"/>
      <c r="I586" s="7"/>
      <c r="J586" s="8"/>
      <c r="K586" s="9"/>
      <c r="L586" s="9"/>
      <c r="M586" s="11"/>
      <c r="N586" s="11"/>
      <c r="O586" s="11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3"/>
      <c r="D587" s="2"/>
      <c r="E587" s="4"/>
      <c r="F587" s="1374"/>
      <c r="G587" s="6"/>
      <c r="H587" s="1"/>
      <c r="I587" s="7"/>
      <c r="J587" s="8"/>
      <c r="K587" s="9"/>
      <c r="L587" s="9"/>
      <c r="M587" s="11"/>
      <c r="N587" s="11"/>
      <c r="O587" s="11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3"/>
      <c r="D588" s="2"/>
      <c r="E588" s="4"/>
      <c r="F588" s="1374"/>
      <c r="G588" s="6"/>
      <c r="H588" s="1"/>
      <c r="I588" s="7"/>
      <c r="J588" s="8"/>
      <c r="K588" s="9"/>
      <c r="L588" s="9"/>
      <c r="M588" s="11"/>
      <c r="N588" s="11"/>
      <c r="O588" s="11"/>
      <c r="P588" s="8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3"/>
      <c r="D589" s="2"/>
      <c r="E589" s="4"/>
      <c r="F589" s="1374"/>
      <c r="G589" s="6"/>
      <c r="H589" s="1"/>
      <c r="I589" s="7"/>
      <c r="J589" s="8"/>
      <c r="K589" s="9"/>
      <c r="L589" s="9"/>
      <c r="M589" s="11"/>
      <c r="N589" s="11"/>
      <c r="O589" s="11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3"/>
      <c r="D590" s="2"/>
      <c r="E590" s="4"/>
      <c r="F590" s="1374"/>
      <c r="G590" s="6"/>
      <c r="H590" s="1"/>
      <c r="I590" s="7"/>
      <c r="J590" s="8"/>
      <c r="K590" s="9"/>
      <c r="L590" s="9"/>
      <c r="M590" s="11"/>
      <c r="N590" s="11"/>
      <c r="O590" s="11"/>
      <c r="P590" s="8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3"/>
      <c r="D591" s="2"/>
      <c r="E591" s="4"/>
      <c r="F591" s="1374"/>
      <c r="G591" s="6"/>
      <c r="H591" s="1"/>
      <c r="I591" s="7"/>
      <c r="J591" s="8"/>
      <c r="K591" s="9"/>
      <c r="L591" s="9"/>
      <c r="M591" s="11"/>
      <c r="N591" s="11"/>
      <c r="O591" s="11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3"/>
      <c r="D592" s="2"/>
      <c r="E592" s="4"/>
      <c r="F592" s="1374"/>
      <c r="G592" s="6"/>
      <c r="H592" s="1"/>
      <c r="I592" s="7"/>
      <c r="J592" s="8"/>
      <c r="K592" s="9"/>
      <c r="L592" s="9"/>
      <c r="M592" s="11"/>
      <c r="N592" s="11"/>
      <c r="O592" s="11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3"/>
      <c r="D593" s="2"/>
      <c r="E593" s="4"/>
      <c r="F593" s="1374"/>
      <c r="G593" s="6"/>
      <c r="H593" s="1"/>
      <c r="I593" s="7"/>
      <c r="J593" s="8"/>
      <c r="K593" s="9"/>
      <c r="L593" s="9"/>
      <c r="M593" s="11"/>
      <c r="N593" s="11"/>
      <c r="O593" s="11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3"/>
      <c r="D594" s="2"/>
      <c r="E594" s="4"/>
      <c r="F594" s="1374"/>
      <c r="G594" s="6"/>
      <c r="H594" s="1"/>
      <c r="I594" s="7"/>
      <c r="J594" s="8"/>
      <c r="K594" s="9"/>
      <c r="L594" s="9"/>
      <c r="M594" s="11"/>
      <c r="N594" s="11"/>
      <c r="O594" s="11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3"/>
      <c r="D595" s="2"/>
      <c r="E595" s="4"/>
      <c r="F595" s="1374"/>
      <c r="G595" s="6"/>
      <c r="H595" s="1"/>
      <c r="I595" s="7"/>
      <c r="J595" s="8"/>
      <c r="K595" s="9"/>
      <c r="L595" s="9"/>
      <c r="M595" s="11"/>
      <c r="N595" s="11"/>
      <c r="O595" s="11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3"/>
      <c r="D596" s="2"/>
      <c r="E596" s="4"/>
      <c r="F596" s="1374"/>
      <c r="G596" s="6"/>
      <c r="H596" s="1"/>
      <c r="I596" s="7"/>
      <c r="J596" s="8"/>
      <c r="K596" s="9"/>
      <c r="L596" s="9"/>
      <c r="M596" s="11"/>
      <c r="N596" s="11"/>
      <c r="O596" s="11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3"/>
      <c r="D597" s="2"/>
      <c r="E597" s="4"/>
      <c r="F597" s="1374"/>
      <c r="G597" s="6"/>
      <c r="H597" s="1"/>
      <c r="I597" s="7"/>
      <c r="J597" s="8"/>
      <c r="K597" s="9"/>
      <c r="L597" s="9"/>
      <c r="M597" s="11"/>
      <c r="N597" s="11"/>
      <c r="O597" s="11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3"/>
      <c r="D598" s="2"/>
      <c r="E598" s="4"/>
      <c r="F598" s="1374"/>
      <c r="G598" s="6"/>
      <c r="H598" s="1"/>
      <c r="I598" s="7"/>
      <c r="J598" s="8"/>
      <c r="K598" s="9"/>
      <c r="L598" s="9"/>
      <c r="M598" s="11"/>
      <c r="N598" s="11"/>
      <c r="O598" s="11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3"/>
      <c r="D599" s="2"/>
      <c r="E599" s="4"/>
      <c r="F599" s="1374"/>
      <c r="G599" s="6"/>
      <c r="H599" s="1"/>
      <c r="I599" s="7"/>
      <c r="J599" s="8"/>
      <c r="K599" s="9"/>
      <c r="L599" s="9"/>
      <c r="M599" s="11"/>
      <c r="N599" s="11"/>
      <c r="O599" s="11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3"/>
      <c r="D600" s="2"/>
      <c r="E600" s="4"/>
      <c r="F600" s="1374"/>
      <c r="G600" s="6"/>
      <c r="H600" s="1"/>
      <c r="I600" s="7"/>
      <c r="J600" s="8"/>
      <c r="K600" s="9"/>
      <c r="L600" s="9"/>
      <c r="M600" s="11"/>
      <c r="N600" s="11"/>
      <c r="O600" s="11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3"/>
      <c r="D601" s="2"/>
      <c r="E601" s="4"/>
      <c r="F601" s="1374"/>
      <c r="G601" s="6"/>
      <c r="H601" s="1"/>
      <c r="I601" s="7"/>
      <c r="J601" s="8"/>
      <c r="K601" s="9"/>
      <c r="L601" s="9"/>
      <c r="M601" s="11"/>
      <c r="N601" s="11"/>
      <c r="O601" s="11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3"/>
      <c r="D602" s="2"/>
      <c r="E602" s="4"/>
      <c r="F602" s="1374"/>
      <c r="G602" s="6"/>
      <c r="H602" s="1"/>
      <c r="I602" s="7"/>
      <c r="J602" s="8"/>
      <c r="K602" s="9"/>
      <c r="L602" s="9"/>
      <c r="M602" s="11"/>
      <c r="N602" s="11"/>
      <c r="O602" s="11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3"/>
      <c r="D603" s="2"/>
      <c r="E603" s="4"/>
      <c r="F603" s="1374"/>
      <c r="G603" s="6"/>
      <c r="H603" s="1"/>
      <c r="I603" s="7"/>
      <c r="J603" s="8"/>
      <c r="K603" s="9"/>
      <c r="L603" s="9"/>
      <c r="M603" s="11"/>
      <c r="N603" s="11"/>
      <c r="O603" s="11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3"/>
      <c r="D604" s="2"/>
      <c r="E604" s="4"/>
      <c r="F604" s="1374"/>
      <c r="G604" s="6"/>
      <c r="H604" s="1"/>
      <c r="I604" s="7"/>
      <c r="J604" s="8"/>
      <c r="K604" s="9"/>
      <c r="L604" s="9"/>
      <c r="M604" s="11"/>
      <c r="N604" s="11"/>
      <c r="O604" s="11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3"/>
      <c r="D605" s="2"/>
      <c r="E605" s="4"/>
      <c r="F605" s="1374"/>
      <c r="G605" s="6"/>
      <c r="H605" s="1"/>
      <c r="I605" s="7"/>
      <c r="J605" s="8"/>
      <c r="K605" s="9"/>
      <c r="L605" s="9"/>
      <c r="M605" s="11"/>
      <c r="N605" s="11"/>
      <c r="O605" s="11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3"/>
      <c r="D606" s="2"/>
      <c r="E606" s="4"/>
      <c r="F606" s="1374"/>
      <c r="G606" s="6"/>
      <c r="H606" s="1"/>
      <c r="I606" s="7"/>
      <c r="J606" s="8"/>
      <c r="K606" s="9"/>
      <c r="L606" s="9"/>
      <c r="M606" s="11"/>
      <c r="N606" s="11"/>
      <c r="O606" s="11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3"/>
      <c r="D607" s="2"/>
      <c r="E607" s="4"/>
      <c r="F607" s="1374"/>
      <c r="G607" s="6"/>
      <c r="H607" s="1"/>
      <c r="I607" s="7"/>
      <c r="J607" s="8"/>
      <c r="K607" s="9"/>
      <c r="L607" s="9"/>
      <c r="M607" s="11"/>
      <c r="N607" s="11"/>
      <c r="O607" s="11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3"/>
      <c r="D608" s="2"/>
      <c r="E608" s="4"/>
      <c r="F608" s="1374"/>
      <c r="G608" s="6"/>
      <c r="H608" s="1"/>
      <c r="I608" s="7"/>
      <c r="J608" s="8"/>
      <c r="K608" s="9"/>
      <c r="L608" s="9"/>
      <c r="M608" s="11"/>
      <c r="N608" s="11"/>
      <c r="O608" s="11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3"/>
      <c r="D609" s="2"/>
      <c r="E609" s="4"/>
      <c r="F609" s="1374"/>
      <c r="G609" s="6"/>
      <c r="H609" s="1"/>
      <c r="I609" s="7"/>
      <c r="J609" s="8"/>
      <c r="K609" s="9"/>
      <c r="L609" s="9"/>
      <c r="M609" s="11"/>
      <c r="N609" s="11"/>
      <c r="O609" s="11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3"/>
      <c r="D610" s="2"/>
      <c r="E610" s="4"/>
      <c r="F610" s="1374"/>
      <c r="G610" s="6"/>
      <c r="H610" s="1"/>
      <c r="I610" s="7"/>
      <c r="J610" s="8"/>
      <c r="K610" s="9"/>
      <c r="L610" s="9"/>
      <c r="M610" s="11"/>
      <c r="N610" s="11"/>
      <c r="O610" s="11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3"/>
      <c r="D611" s="2"/>
      <c r="E611" s="4"/>
      <c r="F611" s="1374"/>
      <c r="G611" s="6"/>
      <c r="H611" s="1"/>
      <c r="I611" s="7"/>
      <c r="J611" s="8"/>
      <c r="K611" s="9"/>
      <c r="L611" s="9"/>
      <c r="M611" s="11"/>
      <c r="N611" s="11"/>
      <c r="O611" s="11"/>
      <c r="P611" s="8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3"/>
      <c r="D612" s="2"/>
      <c r="E612" s="4"/>
      <c r="F612" s="1374"/>
      <c r="G612" s="6"/>
      <c r="H612" s="1"/>
      <c r="I612" s="7"/>
      <c r="J612" s="8"/>
      <c r="K612" s="9"/>
      <c r="L612" s="9"/>
      <c r="M612" s="11"/>
      <c r="N612" s="11"/>
      <c r="O612" s="11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3"/>
      <c r="D613" s="2"/>
      <c r="E613" s="4"/>
      <c r="F613" s="1374"/>
      <c r="G613" s="6"/>
      <c r="H613" s="1"/>
      <c r="I613" s="7"/>
      <c r="J613" s="8"/>
      <c r="K613" s="9"/>
      <c r="L613" s="9"/>
      <c r="M613" s="11"/>
      <c r="N613" s="11"/>
      <c r="O613" s="11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3"/>
      <c r="D614" s="2"/>
      <c r="E614" s="4"/>
      <c r="F614" s="1374"/>
      <c r="G614" s="6"/>
      <c r="H614" s="1"/>
      <c r="I614" s="7"/>
      <c r="J614" s="8"/>
      <c r="K614" s="9"/>
      <c r="L614" s="9"/>
      <c r="M614" s="11"/>
      <c r="N614" s="11"/>
      <c r="O614" s="11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3"/>
      <c r="D615" s="2"/>
      <c r="E615" s="4"/>
      <c r="F615" s="1374"/>
      <c r="G615" s="6"/>
      <c r="H615" s="1"/>
      <c r="I615" s="7"/>
      <c r="J615" s="8"/>
      <c r="K615" s="9"/>
      <c r="L615" s="9"/>
      <c r="M615" s="11"/>
      <c r="N615" s="11"/>
      <c r="O615" s="11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3"/>
      <c r="D616" s="2"/>
      <c r="E616" s="4"/>
      <c r="F616" s="1374"/>
      <c r="G616" s="6"/>
      <c r="H616" s="1"/>
      <c r="I616" s="7"/>
      <c r="J616" s="8"/>
      <c r="K616" s="9"/>
      <c r="L616" s="9"/>
      <c r="M616" s="11"/>
      <c r="N616" s="11"/>
      <c r="O616" s="11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3"/>
      <c r="D617" s="2"/>
      <c r="E617" s="4"/>
      <c r="F617" s="1374"/>
      <c r="G617" s="6"/>
      <c r="H617" s="1"/>
      <c r="I617" s="7"/>
      <c r="J617" s="8"/>
      <c r="K617" s="9"/>
      <c r="L617" s="9"/>
      <c r="M617" s="11"/>
      <c r="N617" s="11"/>
      <c r="O617" s="11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3"/>
      <c r="D618" s="2"/>
      <c r="E618" s="4"/>
      <c r="F618" s="1374"/>
      <c r="G618" s="6"/>
      <c r="H618" s="1"/>
      <c r="I618" s="7"/>
      <c r="J618" s="8"/>
      <c r="K618" s="9"/>
      <c r="L618" s="9"/>
      <c r="M618" s="11"/>
      <c r="N618" s="11"/>
      <c r="O618" s="11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3"/>
      <c r="D619" s="2"/>
      <c r="E619" s="4"/>
      <c r="F619" s="1374"/>
      <c r="G619" s="6"/>
      <c r="H619" s="1"/>
      <c r="I619" s="7"/>
      <c r="J619" s="8"/>
      <c r="K619" s="9"/>
      <c r="L619" s="9"/>
      <c r="M619" s="11"/>
      <c r="N619" s="11"/>
      <c r="O619" s="11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3"/>
      <c r="D620" s="2"/>
      <c r="E620" s="4"/>
      <c r="F620" s="1374"/>
      <c r="G620" s="6"/>
      <c r="H620" s="1"/>
      <c r="I620" s="7"/>
      <c r="J620" s="8"/>
      <c r="K620" s="9"/>
      <c r="L620" s="9"/>
      <c r="M620" s="11"/>
      <c r="N620" s="11"/>
      <c r="O620" s="11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3"/>
      <c r="D621" s="2"/>
      <c r="E621" s="4"/>
      <c r="F621" s="1374"/>
      <c r="G621" s="6"/>
      <c r="H621" s="1"/>
      <c r="I621" s="7"/>
      <c r="J621" s="8"/>
      <c r="K621" s="9"/>
      <c r="L621" s="9"/>
      <c r="M621" s="11"/>
      <c r="N621" s="11"/>
      <c r="O621" s="11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3"/>
      <c r="D622" s="2"/>
      <c r="E622" s="4"/>
      <c r="F622" s="1374"/>
      <c r="G622" s="6"/>
      <c r="H622" s="1"/>
      <c r="I622" s="7"/>
      <c r="J622" s="8"/>
      <c r="K622" s="9"/>
      <c r="L622" s="9"/>
      <c r="M622" s="11"/>
      <c r="N622" s="11"/>
      <c r="O622" s="11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3"/>
      <c r="D623" s="2"/>
      <c r="E623" s="4"/>
      <c r="F623" s="1374"/>
      <c r="G623" s="6"/>
      <c r="H623" s="1"/>
      <c r="I623" s="7"/>
      <c r="J623" s="8"/>
      <c r="K623" s="9"/>
      <c r="L623" s="9"/>
      <c r="M623" s="11"/>
      <c r="N623" s="11"/>
      <c r="O623" s="11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3"/>
      <c r="D624" s="2"/>
      <c r="E624" s="4"/>
      <c r="F624" s="1374"/>
      <c r="G624" s="6"/>
      <c r="H624" s="1"/>
      <c r="I624" s="7"/>
      <c r="J624" s="8"/>
      <c r="K624" s="9"/>
      <c r="L624" s="9"/>
      <c r="M624" s="11"/>
      <c r="N624" s="11"/>
      <c r="O624" s="11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3"/>
      <c r="D625" s="2"/>
      <c r="E625" s="4"/>
      <c r="F625" s="1374"/>
      <c r="G625" s="6"/>
      <c r="H625" s="1"/>
      <c r="I625" s="7"/>
      <c r="J625" s="8"/>
      <c r="K625" s="9"/>
      <c r="L625" s="9"/>
      <c r="M625" s="11"/>
      <c r="N625" s="11"/>
      <c r="O625" s="11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3"/>
      <c r="D626" s="2"/>
      <c r="E626" s="4"/>
      <c r="F626" s="1374"/>
      <c r="G626" s="6"/>
      <c r="H626" s="1"/>
      <c r="I626" s="7"/>
      <c r="J626" s="8"/>
      <c r="K626" s="9"/>
      <c r="L626" s="9"/>
      <c r="M626" s="11"/>
      <c r="N626" s="11"/>
      <c r="O626" s="11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3"/>
      <c r="D627" s="2"/>
      <c r="E627" s="4"/>
      <c r="F627" s="1374"/>
      <c r="G627" s="6"/>
      <c r="H627" s="1"/>
      <c r="I627" s="7"/>
      <c r="J627" s="8"/>
      <c r="K627" s="9"/>
      <c r="L627" s="9"/>
      <c r="M627" s="11"/>
      <c r="N627" s="11"/>
      <c r="O627" s="11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3"/>
      <c r="D628" s="2"/>
      <c r="E628" s="4"/>
      <c r="F628" s="1374"/>
      <c r="G628" s="6"/>
      <c r="H628" s="1"/>
      <c r="I628" s="7"/>
      <c r="J628" s="8"/>
      <c r="K628" s="9"/>
      <c r="L628" s="9"/>
      <c r="M628" s="11"/>
      <c r="N628" s="11"/>
      <c r="O628" s="11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3"/>
      <c r="D629" s="2"/>
      <c r="E629" s="4"/>
      <c r="F629" s="1374"/>
      <c r="G629" s="6"/>
      <c r="H629" s="1"/>
      <c r="I629" s="7"/>
      <c r="J629" s="8"/>
      <c r="K629" s="9"/>
      <c r="L629" s="9"/>
      <c r="M629" s="11"/>
      <c r="N629" s="11"/>
      <c r="O629" s="11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3"/>
      <c r="D630" s="2"/>
      <c r="E630" s="4"/>
      <c r="F630" s="1374"/>
      <c r="G630" s="6"/>
      <c r="H630" s="1"/>
      <c r="I630" s="7"/>
      <c r="J630" s="8"/>
      <c r="K630" s="9"/>
      <c r="L630" s="9"/>
      <c r="M630" s="11"/>
      <c r="N630" s="11"/>
      <c r="O630" s="11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3"/>
      <c r="D631" s="2"/>
      <c r="E631" s="4"/>
      <c r="F631" s="1374"/>
      <c r="G631" s="6"/>
      <c r="H631" s="1"/>
      <c r="I631" s="7"/>
      <c r="J631" s="8"/>
      <c r="K631" s="9"/>
      <c r="L631" s="9"/>
      <c r="M631" s="11"/>
      <c r="N631" s="11"/>
      <c r="O631" s="11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3"/>
      <c r="D632" s="2"/>
      <c r="E632" s="4"/>
      <c r="F632" s="1374"/>
      <c r="G632" s="6"/>
      <c r="H632" s="1"/>
      <c r="I632" s="7"/>
      <c r="J632" s="8"/>
      <c r="K632" s="9"/>
      <c r="L632" s="9"/>
      <c r="M632" s="11"/>
      <c r="N632" s="11"/>
      <c r="O632" s="11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3"/>
      <c r="D633" s="2"/>
      <c r="E633" s="4"/>
      <c r="F633" s="1374"/>
      <c r="G633" s="6"/>
      <c r="H633" s="1"/>
      <c r="I633" s="7"/>
      <c r="J633" s="8"/>
      <c r="K633" s="9"/>
      <c r="L633" s="9"/>
      <c r="M633" s="11"/>
      <c r="N633" s="11"/>
      <c r="O633" s="11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3"/>
      <c r="D634" s="2"/>
      <c r="E634" s="4"/>
      <c r="F634" s="1374"/>
      <c r="G634" s="6"/>
      <c r="H634" s="1"/>
      <c r="I634" s="7"/>
      <c r="J634" s="8"/>
      <c r="K634" s="9"/>
      <c r="L634" s="9"/>
      <c r="M634" s="11"/>
      <c r="N634" s="11"/>
      <c r="O634" s="11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3"/>
      <c r="D635" s="2"/>
      <c r="E635" s="4"/>
      <c r="F635" s="1374"/>
      <c r="G635" s="6"/>
      <c r="H635" s="1"/>
      <c r="I635" s="7"/>
      <c r="J635" s="8"/>
      <c r="K635" s="9"/>
      <c r="L635" s="9"/>
      <c r="M635" s="11"/>
      <c r="N635" s="11"/>
      <c r="O635" s="11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3"/>
      <c r="D636" s="2"/>
      <c r="E636" s="4"/>
      <c r="F636" s="1374"/>
      <c r="G636" s="6"/>
      <c r="H636" s="1"/>
      <c r="I636" s="7"/>
      <c r="J636" s="8"/>
      <c r="K636" s="9"/>
      <c r="L636" s="9"/>
      <c r="M636" s="11"/>
      <c r="N636" s="11"/>
      <c r="O636" s="11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3"/>
      <c r="D637" s="2"/>
      <c r="E637" s="4"/>
      <c r="F637" s="1374"/>
      <c r="G637" s="6"/>
      <c r="H637" s="1"/>
      <c r="I637" s="7"/>
      <c r="J637" s="8"/>
      <c r="K637" s="9"/>
      <c r="L637" s="9"/>
      <c r="M637" s="11"/>
      <c r="N637" s="11"/>
      <c r="O637" s="11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3"/>
      <c r="D638" s="2"/>
      <c r="E638" s="4"/>
      <c r="F638" s="1374"/>
      <c r="G638" s="6"/>
      <c r="H638" s="1"/>
      <c r="I638" s="7"/>
      <c r="J638" s="8"/>
      <c r="K638" s="9"/>
      <c r="L638" s="9"/>
      <c r="M638" s="11"/>
      <c r="N638" s="11"/>
      <c r="O638" s="11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3"/>
      <c r="D639" s="2"/>
      <c r="E639" s="4"/>
      <c r="F639" s="1374"/>
      <c r="G639" s="6"/>
      <c r="H639" s="1"/>
      <c r="I639" s="7"/>
      <c r="J639" s="8"/>
      <c r="K639" s="9"/>
      <c r="L639" s="9"/>
      <c r="M639" s="11"/>
      <c r="N639" s="11"/>
      <c r="O639" s="11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3"/>
      <c r="D640" s="2"/>
      <c r="E640" s="4"/>
      <c r="F640" s="1374"/>
      <c r="G640" s="6"/>
      <c r="H640" s="1"/>
      <c r="I640" s="7"/>
      <c r="J640" s="8"/>
      <c r="K640" s="9"/>
      <c r="L640" s="9"/>
      <c r="M640" s="11"/>
      <c r="N640" s="11"/>
      <c r="O640" s="11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3"/>
      <c r="D641" s="2"/>
      <c r="E641" s="4"/>
      <c r="F641" s="1374"/>
      <c r="G641" s="6"/>
      <c r="H641" s="1"/>
      <c r="I641" s="7"/>
      <c r="J641" s="8"/>
      <c r="K641" s="9"/>
      <c r="L641" s="9"/>
      <c r="M641" s="11"/>
      <c r="N641" s="11"/>
      <c r="O641" s="11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3"/>
      <c r="D642" s="2"/>
      <c r="E642" s="4"/>
      <c r="F642" s="1374"/>
      <c r="G642" s="6"/>
      <c r="H642" s="1"/>
      <c r="I642" s="7"/>
      <c r="J642" s="8"/>
      <c r="K642" s="9"/>
      <c r="L642" s="9"/>
      <c r="M642" s="11"/>
      <c r="N642" s="11"/>
      <c r="O642" s="11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3"/>
      <c r="D643" s="2"/>
      <c r="E643" s="4"/>
      <c r="F643" s="1374"/>
      <c r="G643" s="6"/>
      <c r="H643" s="1"/>
      <c r="I643" s="7"/>
      <c r="J643" s="8"/>
      <c r="K643" s="9"/>
      <c r="L643" s="9"/>
      <c r="M643" s="11"/>
      <c r="N643" s="11"/>
      <c r="O643" s="11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3"/>
      <c r="D644" s="2"/>
      <c r="E644" s="4"/>
      <c r="F644" s="1374"/>
      <c r="G644" s="6"/>
      <c r="H644" s="1"/>
      <c r="I644" s="7"/>
      <c r="J644" s="8"/>
      <c r="K644" s="9"/>
      <c r="L644" s="9"/>
      <c r="M644" s="11"/>
      <c r="N644" s="11"/>
      <c r="O644" s="11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3"/>
      <c r="D645" s="2"/>
      <c r="E645" s="4"/>
      <c r="F645" s="1374"/>
      <c r="G645" s="6"/>
      <c r="H645" s="1"/>
      <c r="I645" s="7"/>
      <c r="J645" s="8"/>
      <c r="K645" s="9"/>
      <c r="L645" s="9"/>
      <c r="M645" s="11"/>
      <c r="N645" s="11"/>
      <c r="O645" s="11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3"/>
      <c r="D646" s="2"/>
      <c r="E646" s="4"/>
      <c r="F646" s="1374"/>
      <c r="G646" s="6"/>
      <c r="H646" s="1"/>
      <c r="I646" s="7"/>
      <c r="J646" s="8"/>
      <c r="K646" s="9"/>
      <c r="L646" s="9"/>
      <c r="M646" s="11"/>
      <c r="N646" s="11"/>
      <c r="O646" s="11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3"/>
      <c r="D647" s="2"/>
      <c r="E647" s="4"/>
      <c r="F647" s="1374"/>
      <c r="G647" s="6"/>
      <c r="H647" s="1"/>
      <c r="I647" s="7"/>
      <c r="J647" s="8"/>
      <c r="K647" s="9"/>
      <c r="L647" s="9"/>
      <c r="M647" s="11"/>
      <c r="N647" s="11"/>
      <c r="O647" s="11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3"/>
      <c r="D648" s="2"/>
      <c r="E648" s="4"/>
      <c r="F648" s="1374"/>
      <c r="G648" s="6"/>
      <c r="H648" s="1"/>
      <c r="I648" s="7"/>
      <c r="J648" s="8"/>
      <c r="K648" s="9"/>
      <c r="L648" s="9"/>
      <c r="M648" s="11"/>
      <c r="N648" s="11"/>
      <c r="O648" s="11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3"/>
      <c r="D649" s="2"/>
      <c r="E649" s="4"/>
      <c r="F649" s="1374"/>
      <c r="G649" s="6"/>
      <c r="H649" s="1"/>
      <c r="I649" s="7"/>
      <c r="J649" s="8"/>
      <c r="K649" s="9"/>
      <c r="L649" s="9"/>
      <c r="M649" s="11"/>
      <c r="N649" s="11"/>
      <c r="O649" s="11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3"/>
      <c r="D650" s="2"/>
      <c r="E650" s="4"/>
      <c r="F650" s="1374"/>
      <c r="G650" s="6"/>
      <c r="H650" s="1"/>
      <c r="I650" s="7"/>
      <c r="J650" s="8"/>
      <c r="K650" s="9"/>
      <c r="L650" s="9"/>
      <c r="M650" s="11"/>
      <c r="N650" s="11"/>
      <c r="O650" s="11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3"/>
      <c r="D651" s="2"/>
      <c r="E651" s="4"/>
      <c r="F651" s="1374"/>
      <c r="G651" s="6"/>
      <c r="H651" s="1"/>
      <c r="I651" s="7"/>
      <c r="J651" s="8"/>
      <c r="K651" s="9"/>
      <c r="L651" s="9"/>
      <c r="M651" s="11"/>
      <c r="N651" s="11"/>
      <c r="O651" s="11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3"/>
      <c r="D652" s="2"/>
      <c r="E652" s="4"/>
      <c r="F652" s="1374"/>
      <c r="G652" s="6"/>
      <c r="H652" s="1"/>
      <c r="I652" s="7"/>
      <c r="J652" s="8"/>
      <c r="K652" s="9"/>
      <c r="L652" s="9"/>
      <c r="M652" s="11"/>
      <c r="N652" s="11"/>
      <c r="O652" s="11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3"/>
      <c r="D653" s="2"/>
      <c r="E653" s="4"/>
      <c r="F653" s="1374"/>
      <c r="G653" s="6"/>
      <c r="H653" s="1"/>
      <c r="I653" s="7"/>
      <c r="J653" s="8"/>
      <c r="K653" s="9"/>
      <c r="L653" s="9"/>
      <c r="M653" s="11"/>
      <c r="N653" s="11"/>
      <c r="O653" s="11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3"/>
      <c r="D654" s="2"/>
      <c r="E654" s="4"/>
      <c r="F654" s="1374"/>
      <c r="G654" s="6"/>
      <c r="H654" s="1"/>
      <c r="I654" s="7"/>
      <c r="J654" s="8"/>
      <c r="K654" s="9"/>
      <c r="L654" s="9"/>
      <c r="M654" s="11"/>
      <c r="N654" s="11"/>
      <c r="O654" s="11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3"/>
      <c r="D655" s="2"/>
      <c r="E655" s="4"/>
      <c r="F655" s="1374"/>
      <c r="G655" s="6"/>
      <c r="H655" s="1"/>
      <c r="I655" s="7"/>
      <c r="J655" s="8"/>
      <c r="K655" s="9"/>
      <c r="L655" s="9"/>
      <c r="M655" s="11"/>
      <c r="N655" s="11"/>
      <c r="O655" s="11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3"/>
      <c r="D656" s="2"/>
      <c r="E656" s="4"/>
      <c r="F656" s="1374"/>
      <c r="G656" s="6"/>
      <c r="H656" s="1"/>
      <c r="I656" s="7"/>
      <c r="J656" s="8"/>
      <c r="K656" s="9"/>
      <c r="L656" s="9"/>
      <c r="M656" s="11"/>
      <c r="N656" s="11"/>
      <c r="O656" s="11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3"/>
      <c r="D657" s="2"/>
      <c r="E657" s="4"/>
      <c r="F657" s="1374"/>
      <c r="G657" s="6"/>
      <c r="H657" s="1"/>
      <c r="I657" s="7"/>
      <c r="J657" s="8"/>
      <c r="K657" s="9"/>
      <c r="L657" s="9"/>
      <c r="M657" s="11"/>
      <c r="N657" s="11"/>
      <c r="O657" s="11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3"/>
      <c r="D658" s="2"/>
      <c r="E658" s="4"/>
      <c r="F658" s="1374"/>
      <c r="G658" s="6"/>
      <c r="H658" s="1"/>
      <c r="I658" s="7"/>
      <c r="J658" s="8"/>
      <c r="K658" s="9"/>
      <c r="L658" s="9"/>
      <c r="M658" s="11"/>
      <c r="N658" s="11"/>
      <c r="O658" s="11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3"/>
      <c r="D659" s="2"/>
      <c r="E659" s="4"/>
      <c r="F659" s="1374"/>
      <c r="G659" s="6"/>
      <c r="H659" s="1"/>
      <c r="I659" s="7"/>
      <c r="J659" s="8"/>
      <c r="K659" s="9"/>
      <c r="L659" s="9"/>
      <c r="M659" s="11"/>
      <c r="N659" s="11"/>
      <c r="O659" s="11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3"/>
      <c r="D660" s="2"/>
      <c r="E660" s="4"/>
      <c r="F660" s="1374"/>
      <c r="G660" s="6"/>
      <c r="H660" s="1"/>
      <c r="I660" s="7"/>
      <c r="J660" s="8"/>
      <c r="K660" s="9"/>
      <c r="L660" s="9"/>
      <c r="M660" s="11"/>
      <c r="N660" s="11"/>
      <c r="O660" s="11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3"/>
      <c r="D661" s="2"/>
      <c r="E661" s="4"/>
      <c r="F661" s="1374"/>
      <c r="G661" s="6"/>
      <c r="H661" s="1"/>
      <c r="I661" s="7"/>
      <c r="J661" s="8"/>
      <c r="K661" s="9"/>
      <c r="L661" s="9"/>
      <c r="M661" s="11"/>
      <c r="N661" s="11"/>
      <c r="O661" s="11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3"/>
      <c r="D662" s="2"/>
      <c r="E662" s="4"/>
      <c r="F662" s="1374"/>
      <c r="G662" s="6"/>
      <c r="H662" s="1"/>
      <c r="I662" s="7"/>
      <c r="J662" s="8"/>
      <c r="K662" s="9"/>
      <c r="L662" s="9"/>
      <c r="M662" s="11"/>
      <c r="N662" s="11"/>
      <c r="O662" s="11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3"/>
      <c r="D663" s="2"/>
      <c r="E663" s="4"/>
      <c r="F663" s="1374"/>
      <c r="G663" s="6"/>
      <c r="H663" s="1"/>
      <c r="I663" s="7"/>
      <c r="J663" s="8"/>
      <c r="K663" s="9"/>
      <c r="L663" s="9"/>
      <c r="M663" s="11"/>
      <c r="N663" s="11"/>
      <c r="O663" s="11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3"/>
      <c r="D664" s="2"/>
      <c r="E664" s="4"/>
      <c r="F664" s="1374"/>
      <c r="G664" s="6"/>
      <c r="H664" s="1"/>
      <c r="I664" s="7"/>
      <c r="J664" s="8"/>
      <c r="K664" s="9"/>
      <c r="L664" s="9"/>
      <c r="M664" s="11"/>
      <c r="N664" s="11"/>
      <c r="O664" s="11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3"/>
      <c r="D665" s="2"/>
      <c r="E665" s="4"/>
      <c r="F665" s="1374"/>
      <c r="G665" s="6"/>
      <c r="H665" s="1"/>
      <c r="I665" s="7"/>
      <c r="J665" s="8"/>
      <c r="K665" s="9"/>
      <c r="L665" s="9"/>
      <c r="M665" s="11"/>
      <c r="N665" s="11"/>
      <c r="O665" s="11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3"/>
      <c r="D666" s="2"/>
      <c r="E666" s="4"/>
      <c r="F666" s="1374"/>
      <c r="G666" s="6"/>
      <c r="H666" s="1"/>
      <c r="I666" s="7"/>
      <c r="J666" s="8"/>
      <c r="K666" s="9"/>
      <c r="L666" s="9"/>
      <c r="M666" s="11"/>
      <c r="N666" s="11"/>
      <c r="O666" s="11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3"/>
      <c r="D667" s="2"/>
      <c r="E667" s="4"/>
      <c r="F667" s="1374"/>
      <c r="G667" s="6"/>
      <c r="H667" s="1"/>
      <c r="I667" s="7"/>
      <c r="J667" s="8"/>
      <c r="K667" s="9"/>
      <c r="L667" s="9"/>
      <c r="M667" s="11"/>
      <c r="N667" s="11"/>
      <c r="O667" s="11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3"/>
      <c r="D668" s="2"/>
      <c r="E668" s="4"/>
      <c r="F668" s="1374"/>
      <c r="G668" s="6"/>
      <c r="H668" s="1"/>
      <c r="I668" s="7"/>
      <c r="J668" s="8"/>
      <c r="K668" s="9"/>
      <c r="L668" s="9"/>
      <c r="M668" s="11"/>
      <c r="N668" s="11"/>
      <c r="O668" s="11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3"/>
      <c r="D669" s="2"/>
      <c r="E669" s="4"/>
      <c r="F669" s="1374"/>
      <c r="G669" s="6"/>
      <c r="H669" s="1"/>
      <c r="I669" s="7"/>
      <c r="J669" s="8"/>
      <c r="K669" s="9"/>
      <c r="L669" s="9"/>
      <c r="M669" s="11"/>
      <c r="N669" s="11"/>
      <c r="O669" s="11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3"/>
      <c r="D670" s="2"/>
      <c r="E670" s="4"/>
      <c r="F670" s="1374"/>
      <c r="G670" s="6"/>
      <c r="H670" s="1"/>
      <c r="I670" s="7"/>
      <c r="J670" s="8"/>
      <c r="K670" s="9"/>
      <c r="L670" s="9"/>
      <c r="M670" s="11"/>
      <c r="N670" s="11"/>
      <c r="O670" s="11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3"/>
      <c r="D671" s="2"/>
      <c r="E671" s="4"/>
      <c r="F671" s="1374"/>
      <c r="G671" s="6"/>
      <c r="H671" s="1"/>
      <c r="I671" s="7"/>
      <c r="J671" s="8"/>
      <c r="K671" s="9"/>
      <c r="L671" s="9"/>
      <c r="M671" s="11"/>
      <c r="N671" s="11"/>
      <c r="O671" s="11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3"/>
      <c r="D672" s="2"/>
      <c r="E672" s="4"/>
      <c r="F672" s="1374"/>
      <c r="G672" s="6"/>
      <c r="H672" s="1"/>
      <c r="I672" s="7"/>
      <c r="J672" s="8"/>
      <c r="K672" s="9"/>
      <c r="L672" s="9"/>
      <c r="M672" s="11"/>
      <c r="N672" s="11"/>
      <c r="O672" s="11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3"/>
      <c r="D673" s="2"/>
      <c r="E673" s="4"/>
      <c r="F673" s="1374"/>
      <c r="G673" s="6"/>
      <c r="H673" s="1"/>
      <c r="I673" s="7"/>
      <c r="J673" s="8"/>
      <c r="K673" s="9"/>
      <c r="L673" s="9"/>
      <c r="M673" s="11"/>
      <c r="N673" s="11"/>
      <c r="O673" s="11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3"/>
      <c r="D674" s="2"/>
      <c r="E674" s="4"/>
      <c r="F674" s="1374"/>
      <c r="G674" s="6"/>
      <c r="H674" s="1"/>
      <c r="I674" s="7"/>
      <c r="J674" s="8"/>
      <c r="K674" s="9"/>
      <c r="L674" s="9"/>
      <c r="M674" s="11"/>
      <c r="N674" s="11"/>
      <c r="O674" s="11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3"/>
      <c r="D675" s="2"/>
      <c r="E675" s="4"/>
      <c r="F675" s="1374"/>
      <c r="G675" s="6"/>
      <c r="H675" s="1"/>
      <c r="I675" s="7"/>
      <c r="J675" s="8"/>
      <c r="K675" s="9"/>
      <c r="L675" s="9"/>
      <c r="M675" s="11"/>
      <c r="N675" s="11"/>
      <c r="O675" s="11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3"/>
      <c r="D676" s="2"/>
      <c r="E676" s="4"/>
      <c r="F676" s="1374"/>
      <c r="G676" s="6"/>
      <c r="H676" s="1"/>
      <c r="I676" s="7"/>
      <c r="J676" s="8"/>
      <c r="K676" s="9"/>
      <c r="L676" s="9"/>
      <c r="M676" s="11"/>
      <c r="N676" s="11"/>
      <c r="O676" s="11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3"/>
      <c r="D677" s="2"/>
      <c r="E677" s="4"/>
      <c r="F677" s="1374"/>
      <c r="G677" s="6"/>
      <c r="H677" s="1"/>
      <c r="I677" s="7"/>
      <c r="J677" s="8"/>
      <c r="K677" s="9"/>
      <c r="L677" s="9"/>
      <c r="M677" s="11"/>
      <c r="N677" s="11"/>
      <c r="O677" s="11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3"/>
      <c r="D678" s="2"/>
      <c r="E678" s="4"/>
      <c r="F678" s="1374"/>
      <c r="G678" s="6"/>
      <c r="H678" s="1"/>
      <c r="I678" s="7"/>
      <c r="J678" s="8"/>
      <c r="K678" s="9"/>
      <c r="L678" s="9"/>
      <c r="M678" s="11"/>
      <c r="N678" s="11"/>
      <c r="O678" s="11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3"/>
      <c r="D679" s="2"/>
      <c r="E679" s="4"/>
      <c r="F679" s="1374"/>
      <c r="G679" s="6"/>
      <c r="H679" s="1"/>
      <c r="I679" s="7"/>
      <c r="J679" s="8"/>
      <c r="K679" s="9"/>
      <c r="L679" s="9"/>
      <c r="M679" s="11"/>
      <c r="N679" s="11"/>
      <c r="O679" s="11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3"/>
      <c r="D680" s="2"/>
      <c r="E680" s="4"/>
      <c r="F680" s="1374"/>
      <c r="G680" s="6"/>
      <c r="H680" s="1"/>
      <c r="I680" s="7"/>
      <c r="J680" s="8"/>
      <c r="K680" s="9"/>
      <c r="L680" s="9"/>
      <c r="M680" s="11"/>
      <c r="N680" s="11"/>
      <c r="O680" s="11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3"/>
      <c r="D681" s="2"/>
      <c r="E681" s="4"/>
      <c r="F681" s="1374"/>
      <c r="G681" s="6"/>
      <c r="H681" s="1"/>
      <c r="I681" s="7"/>
      <c r="J681" s="8"/>
      <c r="K681" s="9"/>
      <c r="L681" s="9"/>
      <c r="M681" s="11"/>
      <c r="N681" s="11"/>
      <c r="O681" s="11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3"/>
      <c r="D682" s="2"/>
      <c r="E682" s="4"/>
      <c r="F682" s="1374"/>
      <c r="G682" s="6"/>
      <c r="H682" s="1"/>
      <c r="I682" s="7"/>
      <c r="J682" s="8"/>
      <c r="K682" s="9"/>
      <c r="L682" s="9"/>
      <c r="M682" s="11"/>
      <c r="N682" s="11"/>
      <c r="O682" s="11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3"/>
      <c r="D683" s="2"/>
      <c r="E683" s="4"/>
      <c r="F683" s="1374"/>
      <c r="G683" s="6"/>
      <c r="H683" s="1"/>
      <c r="I683" s="7"/>
      <c r="J683" s="8"/>
      <c r="K683" s="9"/>
      <c r="L683" s="9"/>
      <c r="M683" s="11"/>
      <c r="N683" s="11"/>
      <c r="O683" s="11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3"/>
      <c r="D684" s="2"/>
      <c r="E684" s="4"/>
      <c r="F684" s="1374"/>
      <c r="G684" s="6"/>
      <c r="H684" s="1"/>
      <c r="I684" s="7"/>
      <c r="J684" s="8"/>
      <c r="K684" s="9"/>
      <c r="L684" s="9"/>
      <c r="M684" s="11"/>
      <c r="N684" s="11"/>
      <c r="O684" s="11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3"/>
      <c r="D685" s="2"/>
      <c r="E685" s="4"/>
      <c r="F685" s="1374"/>
      <c r="G685" s="6"/>
      <c r="H685" s="1"/>
      <c r="I685" s="7"/>
      <c r="J685" s="8"/>
      <c r="K685" s="9"/>
      <c r="L685" s="9"/>
      <c r="M685" s="11"/>
      <c r="N685" s="11"/>
      <c r="O685" s="11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3"/>
      <c r="D686" s="2"/>
      <c r="E686" s="4"/>
      <c r="F686" s="1374"/>
      <c r="G686" s="6"/>
      <c r="H686" s="1"/>
      <c r="I686" s="7"/>
      <c r="J686" s="8"/>
      <c r="K686" s="9"/>
      <c r="L686" s="9"/>
      <c r="M686" s="11"/>
      <c r="N686" s="11"/>
      <c r="O686" s="11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3"/>
      <c r="D687" s="2"/>
      <c r="E687" s="4"/>
      <c r="F687" s="1374"/>
      <c r="G687" s="6"/>
      <c r="H687" s="1"/>
      <c r="I687" s="7"/>
      <c r="J687" s="8"/>
      <c r="K687" s="9"/>
      <c r="L687" s="9"/>
      <c r="M687" s="11"/>
      <c r="N687" s="11"/>
      <c r="O687" s="11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3"/>
      <c r="D688" s="2"/>
      <c r="E688" s="4"/>
      <c r="F688" s="1374"/>
      <c r="G688" s="6"/>
      <c r="H688" s="1"/>
      <c r="I688" s="7"/>
      <c r="J688" s="8"/>
      <c r="K688" s="9"/>
      <c r="L688" s="9"/>
      <c r="M688" s="11"/>
      <c r="N688" s="11"/>
      <c r="O688" s="11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3"/>
      <c r="D689" s="2"/>
      <c r="E689" s="4"/>
      <c r="F689" s="1374"/>
      <c r="G689" s="6"/>
      <c r="H689" s="1"/>
      <c r="I689" s="7"/>
      <c r="J689" s="8"/>
      <c r="K689" s="9"/>
      <c r="L689" s="9"/>
      <c r="M689" s="11"/>
      <c r="N689" s="11"/>
      <c r="O689" s="11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3"/>
      <c r="D690" s="2"/>
      <c r="E690" s="4"/>
      <c r="F690" s="1374"/>
      <c r="G690" s="6"/>
      <c r="H690" s="1"/>
      <c r="I690" s="7"/>
      <c r="J690" s="8"/>
      <c r="K690" s="9"/>
      <c r="L690" s="9"/>
      <c r="M690" s="11"/>
      <c r="N690" s="11"/>
      <c r="O690" s="11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3"/>
      <c r="D691" s="2"/>
      <c r="E691" s="4"/>
      <c r="F691" s="1374"/>
      <c r="G691" s="6"/>
      <c r="H691" s="1"/>
      <c r="I691" s="7"/>
      <c r="J691" s="8"/>
      <c r="K691" s="9"/>
      <c r="L691" s="9"/>
      <c r="M691" s="11"/>
      <c r="N691" s="11"/>
      <c r="O691" s="11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3"/>
      <c r="D692" s="2"/>
      <c r="E692" s="4"/>
      <c r="F692" s="1374"/>
      <c r="G692" s="6"/>
      <c r="H692" s="1"/>
      <c r="I692" s="7"/>
      <c r="J692" s="8"/>
      <c r="K692" s="9"/>
      <c r="L692" s="9"/>
      <c r="M692" s="11"/>
      <c r="N692" s="11"/>
      <c r="O692" s="11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3"/>
      <c r="D693" s="2"/>
      <c r="E693" s="4"/>
      <c r="F693" s="1374"/>
      <c r="G693" s="6"/>
      <c r="H693" s="1"/>
      <c r="I693" s="7"/>
      <c r="J693" s="8"/>
      <c r="K693" s="9"/>
      <c r="L693" s="9"/>
      <c r="M693" s="11"/>
      <c r="N693" s="11"/>
      <c r="O693" s="11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3"/>
      <c r="D694" s="2"/>
      <c r="E694" s="4"/>
      <c r="F694" s="1374"/>
      <c r="G694" s="6"/>
      <c r="H694" s="1"/>
      <c r="I694" s="7"/>
      <c r="J694" s="8"/>
      <c r="K694" s="9"/>
      <c r="L694" s="9"/>
      <c r="M694" s="11"/>
      <c r="N694" s="11"/>
      <c r="O694" s="11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3"/>
      <c r="D695" s="2"/>
      <c r="E695" s="4"/>
      <c r="F695" s="1374"/>
      <c r="G695" s="6"/>
      <c r="H695" s="1"/>
      <c r="I695" s="7"/>
      <c r="J695" s="8"/>
      <c r="K695" s="9"/>
      <c r="L695" s="9"/>
      <c r="M695" s="11"/>
      <c r="N695" s="11"/>
      <c r="O695" s="11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3"/>
      <c r="D696" s="2"/>
      <c r="E696" s="4"/>
      <c r="F696" s="1374"/>
      <c r="G696" s="6"/>
      <c r="H696" s="1"/>
      <c r="I696" s="7"/>
      <c r="J696" s="8"/>
      <c r="K696" s="9"/>
      <c r="L696" s="9"/>
      <c r="M696" s="11"/>
      <c r="N696" s="11"/>
      <c r="O696" s="11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3"/>
      <c r="D697" s="2"/>
      <c r="E697" s="4"/>
      <c r="F697" s="1374"/>
      <c r="G697" s="6"/>
      <c r="H697" s="1"/>
      <c r="I697" s="7"/>
      <c r="J697" s="8"/>
      <c r="K697" s="9"/>
      <c r="L697" s="9"/>
      <c r="M697" s="11"/>
      <c r="N697" s="11"/>
      <c r="O697" s="11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3"/>
      <c r="D698" s="2"/>
      <c r="E698" s="4"/>
      <c r="F698" s="1374"/>
      <c r="G698" s="6"/>
      <c r="H698" s="1"/>
      <c r="I698" s="7"/>
      <c r="J698" s="8"/>
      <c r="K698" s="9"/>
      <c r="L698" s="9"/>
      <c r="M698" s="11"/>
      <c r="N698" s="11"/>
      <c r="O698" s="11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3"/>
      <c r="D699" s="2"/>
      <c r="E699" s="4"/>
      <c r="F699" s="1374"/>
      <c r="G699" s="6"/>
      <c r="H699" s="1"/>
      <c r="I699" s="7"/>
      <c r="J699" s="8"/>
      <c r="K699" s="9"/>
      <c r="L699" s="9"/>
      <c r="M699" s="11"/>
      <c r="N699" s="11"/>
      <c r="O699" s="11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3"/>
      <c r="D700" s="2"/>
      <c r="E700" s="4"/>
      <c r="F700" s="1374"/>
      <c r="G700" s="6"/>
      <c r="H700" s="1"/>
      <c r="I700" s="7"/>
      <c r="J700" s="8"/>
      <c r="K700" s="9"/>
      <c r="L700" s="9"/>
      <c r="M700" s="11"/>
      <c r="N700" s="11"/>
      <c r="O700" s="11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3"/>
      <c r="D701" s="2"/>
      <c r="E701" s="4"/>
      <c r="F701" s="1374"/>
      <c r="G701" s="6"/>
      <c r="H701" s="1"/>
      <c r="I701" s="7"/>
      <c r="J701" s="8"/>
      <c r="K701" s="9"/>
      <c r="L701" s="9"/>
      <c r="M701" s="11"/>
      <c r="N701" s="11"/>
      <c r="O701" s="11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3"/>
      <c r="D702" s="2"/>
      <c r="E702" s="4"/>
      <c r="F702" s="1374"/>
      <c r="G702" s="6"/>
      <c r="H702" s="1"/>
      <c r="I702" s="7"/>
      <c r="J702" s="8"/>
      <c r="K702" s="9"/>
      <c r="L702" s="9"/>
      <c r="M702" s="11"/>
      <c r="N702" s="11"/>
      <c r="O702" s="11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3"/>
      <c r="D703" s="2"/>
      <c r="E703" s="4"/>
      <c r="F703" s="1374"/>
      <c r="G703" s="6"/>
      <c r="H703" s="1"/>
      <c r="I703" s="7"/>
      <c r="J703" s="8"/>
      <c r="K703" s="9"/>
      <c r="L703" s="9"/>
      <c r="M703" s="11"/>
      <c r="N703" s="11"/>
      <c r="O703" s="11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3"/>
      <c r="D704" s="2"/>
      <c r="E704" s="4"/>
      <c r="F704" s="1374"/>
      <c r="G704" s="6"/>
      <c r="H704" s="1"/>
      <c r="I704" s="7"/>
      <c r="J704" s="8"/>
      <c r="K704" s="9"/>
      <c r="L704" s="9"/>
      <c r="M704" s="11"/>
      <c r="N704" s="11"/>
      <c r="O704" s="11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3"/>
      <c r="D705" s="2"/>
      <c r="E705" s="4"/>
      <c r="F705" s="1374"/>
      <c r="G705" s="6"/>
      <c r="H705" s="1"/>
      <c r="I705" s="7"/>
      <c r="J705" s="8"/>
      <c r="K705" s="9"/>
      <c r="L705" s="9"/>
      <c r="M705" s="11"/>
      <c r="N705" s="11"/>
      <c r="O705" s="11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3"/>
      <c r="D706" s="2"/>
      <c r="E706" s="4"/>
      <c r="F706" s="1374"/>
      <c r="G706" s="6"/>
      <c r="H706" s="1"/>
      <c r="I706" s="7"/>
      <c r="J706" s="8"/>
      <c r="K706" s="9"/>
      <c r="L706" s="9"/>
      <c r="M706" s="11"/>
      <c r="N706" s="11"/>
      <c r="O706" s="11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3"/>
      <c r="D707" s="2"/>
      <c r="E707" s="4"/>
      <c r="F707" s="1374"/>
      <c r="G707" s="6"/>
      <c r="H707" s="1"/>
      <c r="I707" s="7"/>
      <c r="J707" s="8"/>
      <c r="K707" s="9"/>
      <c r="L707" s="9"/>
      <c r="M707" s="11"/>
      <c r="N707" s="11"/>
      <c r="O707" s="11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3"/>
      <c r="D708" s="2"/>
      <c r="E708" s="4"/>
      <c r="F708" s="1374"/>
      <c r="G708" s="6"/>
      <c r="H708" s="1"/>
      <c r="I708" s="7"/>
      <c r="J708" s="8"/>
      <c r="K708" s="9"/>
      <c r="L708" s="9"/>
      <c r="M708" s="11"/>
      <c r="N708" s="11"/>
      <c r="O708" s="11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3"/>
      <c r="D709" s="2"/>
      <c r="E709" s="4"/>
      <c r="F709" s="1374"/>
      <c r="G709" s="6"/>
      <c r="H709" s="1"/>
      <c r="I709" s="7"/>
      <c r="J709" s="8"/>
      <c r="K709" s="9"/>
      <c r="L709" s="9"/>
      <c r="M709" s="11"/>
      <c r="N709" s="11"/>
      <c r="O709" s="11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3"/>
      <c r="D710" s="2"/>
      <c r="E710" s="4"/>
      <c r="F710" s="1374"/>
      <c r="G710" s="6"/>
      <c r="H710" s="1"/>
      <c r="I710" s="7"/>
      <c r="J710" s="8"/>
      <c r="K710" s="9"/>
      <c r="L710" s="9"/>
      <c r="M710" s="11"/>
      <c r="N710" s="11"/>
      <c r="O710" s="11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3"/>
      <c r="D711" s="2"/>
      <c r="E711" s="4"/>
      <c r="F711" s="1374"/>
      <c r="G711" s="6"/>
      <c r="H711" s="1"/>
      <c r="I711" s="7"/>
      <c r="J711" s="8"/>
      <c r="K711" s="9"/>
      <c r="L711" s="9"/>
      <c r="M711" s="11"/>
      <c r="N711" s="11"/>
      <c r="O711" s="11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3"/>
      <c r="D712" s="2"/>
      <c r="E712" s="4"/>
      <c r="F712" s="1374"/>
      <c r="G712" s="6"/>
      <c r="H712" s="1"/>
      <c r="I712" s="7"/>
      <c r="J712" s="8"/>
      <c r="K712" s="9"/>
      <c r="L712" s="9"/>
      <c r="M712" s="11"/>
      <c r="N712" s="11"/>
      <c r="O712" s="11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3"/>
      <c r="D713" s="2"/>
      <c r="E713" s="4"/>
      <c r="F713" s="1374"/>
      <c r="G713" s="6"/>
      <c r="H713" s="1"/>
      <c r="I713" s="7"/>
      <c r="J713" s="8"/>
      <c r="K713" s="9"/>
      <c r="L713" s="9"/>
      <c r="M713" s="11"/>
      <c r="N713" s="11"/>
      <c r="O713" s="11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3"/>
      <c r="D714" s="2"/>
      <c r="E714" s="4"/>
      <c r="F714" s="1374"/>
      <c r="G714" s="6"/>
      <c r="H714" s="1"/>
      <c r="I714" s="7"/>
      <c r="J714" s="8"/>
      <c r="K714" s="9"/>
      <c r="L714" s="9"/>
      <c r="M714" s="11"/>
      <c r="N714" s="11"/>
      <c r="O714" s="11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3"/>
      <c r="D715" s="2"/>
      <c r="E715" s="4"/>
      <c r="F715" s="1374"/>
      <c r="G715" s="6"/>
      <c r="H715" s="1"/>
      <c r="I715" s="7"/>
      <c r="J715" s="8"/>
      <c r="K715" s="9"/>
      <c r="L715" s="9"/>
      <c r="M715" s="11"/>
      <c r="N715" s="11"/>
      <c r="O715" s="11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3"/>
      <c r="D716" s="2"/>
      <c r="E716" s="4"/>
      <c r="F716" s="1374"/>
      <c r="G716" s="6"/>
      <c r="H716" s="1"/>
      <c r="I716" s="7"/>
      <c r="J716" s="8"/>
      <c r="K716" s="9"/>
      <c r="L716" s="9"/>
      <c r="M716" s="11"/>
      <c r="N716" s="11"/>
      <c r="O716" s="11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3"/>
      <c r="D717" s="2"/>
      <c r="E717" s="4"/>
      <c r="F717" s="1374"/>
      <c r="G717" s="6"/>
      <c r="H717" s="1"/>
      <c r="I717" s="7"/>
      <c r="J717" s="8"/>
      <c r="K717" s="9"/>
      <c r="L717" s="9"/>
      <c r="M717" s="11"/>
      <c r="N717" s="11"/>
      <c r="O717" s="11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3"/>
      <c r="D718" s="2"/>
      <c r="E718" s="4"/>
      <c r="F718" s="1374"/>
      <c r="G718" s="6"/>
      <c r="H718" s="1"/>
      <c r="I718" s="7"/>
      <c r="J718" s="8"/>
      <c r="K718" s="9"/>
      <c r="L718" s="9"/>
      <c r="M718" s="11"/>
      <c r="N718" s="11"/>
      <c r="O718" s="11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3"/>
      <c r="D719" s="2"/>
      <c r="E719" s="4"/>
      <c r="F719" s="1374"/>
      <c r="G719" s="6"/>
      <c r="H719" s="1"/>
      <c r="I719" s="7"/>
      <c r="J719" s="8"/>
      <c r="K719" s="9"/>
      <c r="L719" s="9"/>
      <c r="M719" s="11"/>
      <c r="N719" s="11"/>
      <c r="O719" s="11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3"/>
      <c r="D720" s="2"/>
      <c r="E720" s="4"/>
      <c r="F720" s="1374"/>
      <c r="G720" s="6"/>
      <c r="H720" s="1"/>
      <c r="I720" s="7"/>
      <c r="J720" s="8"/>
      <c r="K720" s="9"/>
      <c r="L720" s="9"/>
      <c r="M720" s="11"/>
      <c r="N720" s="11"/>
      <c r="O720" s="11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3"/>
      <c r="D721" s="2"/>
      <c r="E721" s="4"/>
      <c r="F721" s="1374"/>
      <c r="G721" s="6"/>
      <c r="H721" s="1"/>
      <c r="I721" s="7"/>
      <c r="J721" s="8"/>
      <c r="K721" s="9"/>
      <c r="L721" s="9"/>
      <c r="M721" s="11"/>
      <c r="N721" s="11"/>
      <c r="O721" s="11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3"/>
      <c r="D722" s="2"/>
      <c r="E722" s="4"/>
      <c r="F722" s="1374"/>
      <c r="G722" s="6"/>
      <c r="H722" s="1"/>
      <c r="I722" s="7"/>
      <c r="J722" s="8"/>
      <c r="K722" s="9"/>
      <c r="L722" s="9"/>
      <c r="M722" s="11"/>
      <c r="N722" s="11"/>
      <c r="O722" s="11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3"/>
      <c r="D723" s="2"/>
      <c r="E723" s="4"/>
      <c r="F723" s="1374"/>
      <c r="G723" s="6"/>
      <c r="H723" s="1"/>
      <c r="I723" s="7"/>
      <c r="J723" s="8"/>
      <c r="K723" s="9"/>
      <c r="L723" s="9"/>
      <c r="M723" s="11"/>
      <c r="N723" s="11"/>
      <c r="O723" s="11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3"/>
      <c r="D724" s="2"/>
      <c r="E724" s="4"/>
      <c r="F724" s="1374"/>
      <c r="G724" s="6"/>
      <c r="H724" s="1"/>
      <c r="I724" s="7"/>
      <c r="J724" s="8"/>
      <c r="K724" s="9"/>
      <c r="L724" s="9"/>
      <c r="M724" s="11"/>
      <c r="N724" s="11"/>
      <c r="O724" s="11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3"/>
      <c r="D725" s="2"/>
      <c r="E725" s="4"/>
      <c r="F725" s="1374"/>
      <c r="G725" s="6"/>
      <c r="H725" s="1"/>
      <c r="I725" s="7"/>
      <c r="J725" s="8"/>
      <c r="K725" s="9"/>
      <c r="L725" s="9"/>
      <c r="M725" s="11"/>
      <c r="N725" s="11"/>
      <c r="O725" s="11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3"/>
      <c r="D726" s="2"/>
      <c r="E726" s="4"/>
      <c r="F726" s="1374"/>
      <c r="G726" s="6"/>
      <c r="H726" s="1"/>
      <c r="I726" s="7"/>
      <c r="J726" s="8"/>
      <c r="K726" s="9"/>
      <c r="L726" s="9"/>
      <c r="M726" s="11"/>
      <c r="N726" s="11"/>
      <c r="O726" s="11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3"/>
      <c r="D727" s="2"/>
      <c r="E727" s="4"/>
      <c r="F727" s="1374"/>
      <c r="G727" s="6"/>
      <c r="H727" s="1"/>
      <c r="I727" s="7"/>
      <c r="J727" s="8"/>
      <c r="K727" s="9"/>
      <c r="L727" s="9"/>
      <c r="M727" s="11"/>
      <c r="N727" s="11"/>
      <c r="O727" s="11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3"/>
      <c r="D728" s="2"/>
      <c r="E728" s="4"/>
      <c r="F728" s="1374"/>
      <c r="G728" s="6"/>
      <c r="H728" s="1"/>
      <c r="I728" s="7"/>
      <c r="J728" s="8"/>
      <c r="K728" s="9"/>
      <c r="L728" s="9"/>
      <c r="M728" s="11"/>
      <c r="N728" s="11"/>
      <c r="O728" s="11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3"/>
      <c r="D729" s="2"/>
      <c r="E729" s="4"/>
      <c r="F729" s="1374"/>
      <c r="G729" s="6"/>
      <c r="H729" s="1"/>
      <c r="I729" s="7"/>
      <c r="J729" s="8"/>
      <c r="K729" s="9"/>
      <c r="L729" s="9"/>
      <c r="M729" s="11"/>
      <c r="N729" s="11"/>
      <c r="O729" s="11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3"/>
      <c r="D730" s="2"/>
      <c r="E730" s="4"/>
      <c r="F730" s="1374"/>
      <c r="G730" s="6"/>
      <c r="H730" s="1"/>
      <c r="I730" s="7"/>
      <c r="J730" s="8"/>
      <c r="K730" s="9"/>
      <c r="L730" s="9"/>
      <c r="M730" s="11"/>
      <c r="N730" s="11"/>
      <c r="O730" s="11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3"/>
      <c r="D731" s="2"/>
      <c r="E731" s="4"/>
      <c r="F731" s="1374"/>
      <c r="G731" s="6"/>
      <c r="H731" s="1"/>
      <c r="I731" s="7"/>
      <c r="J731" s="8"/>
      <c r="K731" s="9"/>
      <c r="L731" s="9"/>
      <c r="M731" s="11"/>
      <c r="N731" s="11"/>
      <c r="O731" s="11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3"/>
      <c r="D732" s="2"/>
      <c r="E732" s="4"/>
      <c r="F732" s="1374"/>
      <c r="G732" s="6"/>
      <c r="H732" s="1"/>
      <c r="I732" s="7"/>
      <c r="J732" s="8"/>
      <c r="K732" s="9"/>
      <c r="L732" s="9"/>
      <c r="M732" s="11"/>
      <c r="N732" s="11"/>
      <c r="O732" s="11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3"/>
      <c r="D733" s="2"/>
      <c r="E733" s="4"/>
      <c r="F733" s="1374"/>
      <c r="G733" s="6"/>
      <c r="H733" s="1"/>
      <c r="I733" s="7"/>
      <c r="J733" s="8"/>
      <c r="K733" s="9"/>
      <c r="L733" s="9"/>
      <c r="M733" s="11"/>
      <c r="N733" s="11"/>
      <c r="O733" s="11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3"/>
      <c r="D734" s="2"/>
      <c r="E734" s="4"/>
      <c r="F734" s="1374"/>
      <c r="G734" s="6"/>
      <c r="H734" s="1"/>
      <c r="I734" s="7"/>
      <c r="J734" s="8"/>
      <c r="K734" s="9"/>
      <c r="L734" s="9"/>
      <c r="M734" s="11"/>
      <c r="N734" s="11"/>
      <c r="O734" s="11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3"/>
      <c r="D735" s="2"/>
      <c r="E735" s="4"/>
      <c r="F735" s="1374"/>
      <c r="G735" s="6"/>
      <c r="H735" s="1"/>
      <c r="I735" s="7"/>
      <c r="J735" s="8"/>
      <c r="K735" s="9"/>
      <c r="L735" s="9"/>
      <c r="M735" s="11"/>
      <c r="N735" s="11"/>
      <c r="O735" s="11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3"/>
      <c r="D736" s="2"/>
      <c r="E736" s="4"/>
      <c r="F736" s="1374"/>
      <c r="G736" s="6"/>
      <c r="H736" s="1"/>
      <c r="I736" s="7"/>
      <c r="J736" s="8"/>
      <c r="K736" s="9"/>
      <c r="L736" s="9"/>
      <c r="M736" s="11"/>
      <c r="N736" s="11"/>
      <c r="O736" s="11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3"/>
      <c r="D737" s="2"/>
      <c r="E737" s="4"/>
      <c r="F737" s="1374"/>
      <c r="G737" s="6"/>
      <c r="H737" s="1"/>
      <c r="I737" s="7"/>
      <c r="J737" s="8"/>
      <c r="K737" s="9"/>
      <c r="L737" s="9"/>
      <c r="M737" s="11"/>
      <c r="N737" s="11"/>
      <c r="O737" s="11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3"/>
      <c r="D738" s="2"/>
      <c r="E738" s="4"/>
      <c r="F738" s="1374"/>
      <c r="G738" s="6"/>
      <c r="H738" s="1"/>
      <c r="I738" s="7"/>
      <c r="J738" s="8"/>
      <c r="K738" s="9"/>
      <c r="L738" s="9"/>
      <c r="M738" s="11"/>
      <c r="N738" s="11"/>
      <c r="O738" s="11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3"/>
      <c r="D739" s="2"/>
      <c r="E739" s="4"/>
      <c r="F739" s="1374"/>
      <c r="G739" s="6"/>
      <c r="H739" s="1"/>
      <c r="I739" s="7"/>
      <c r="J739" s="8"/>
      <c r="K739" s="9"/>
      <c r="L739" s="9"/>
      <c r="M739" s="11"/>
      <c r="N739" s="11"/>
      <c r="O739" s="11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3"/>
      <c r="D740" s="2"/>
      <c r="E740" s="4"/>
      <c r="F740" s="1374"/>
      <c r="G740" s="6"/>
      <c r="H740" s="1"/>
      <c r="I740" s="7"/>
      <c r="J740" s="8"/>
      <c r="K740" s="9"/>
      <c r="L740" s="9"/>
      <c r="M740" s="11"/>
      <c r="N740" s="11"/>
      <c r="O740" s="11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3"/>
      <c r="D741" s="2"/>
      <c r="E741" s="4"/>
      <c r="F741" s="1374"/>
      <c r="G741" s="6"/>
      <c r="H741" s="1"/>
      <c r="I741" s="7"/>
      <c r="J741" s="8"/>
      <c r="K741" s="9"/>
      <c r="L741" s="9"/>
      <c r="M741" s="11"/>
      <c r="N741" s="11"/>
      <c r="O741" s="11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3"/>
      <c r="D742" s="2"/>
      <c r="E742" s="4"/>
      <c r="F742" s="1374"/>
      <c r="G742" s="6"/>
      <c r="H742" s="1"/>
      <c r="I742" s="7"/>
      <c r="J742" s="8"/>
      <c r="K742" s="9"/>
      <c r="L742" s="9"/>
      <c r="M742" s="11"/>
      <c r="N742" s="11"/>
      <c r="O742" s="11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3"/>
      <c r="D743" s="2"/>
      <c r="E743" s="4"/>
      <c r="F743" s="1374"/>
      <c r="G743" s="6"/>
      <c r="H743" s="1"/>
      <c r="I743" s="7"/>
      <c r="J743" s="8"/>
      <c r="K743" s="9"/>
      <c r="L743" s="9"/>
      <c r="M743" s="11"/>
      <c r="N743" s="11"/>
      <c r="O743" s="11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3"/>
      <c r="D744" s="2"/>
      <c r="E744" s="4"/>
      <c r="F744" s="1374"/>
      <c r="G744" s="6"/>
      <c r="H744" s="1"/>
      <c r="I744" s="7"/>
      <c r="J744" s="8"/>
      <c r="K744" s="9"/>
      <c r="L744" s="9"/>
      <c r="M744" s="11"/>
      <c r="N744" s="11"/>
      <c r="O744" s="11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3"/>
      <c r="D745" s="2"/>
      <c r="E745" s="4"/>
      <c r="F745" s="1374"/>
      <c r="G745" s="6"/>
      <c r="H745" s="1"/>
      <c r="I745" s="7"/>
      <c r="J745" s="8"/>
      <c r="K745" s="9"/>
      <c r="L745" s="9"/>
      <c r="M745" s="11"/>
      <c r="N745" s="11"/>
      <c r="O745" s="11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3"/>
      <c r="D746" s="2"/>
      <c r="E746" s="4"/>
      <c r="F746" s="1374"/>
      <c r="G746" s="6"/>
      <c r="H746" s="1"/>
      <c r="I746" s="7"/>
      <c r="J746" s="8"/>
      <c r="K746" s="9"/>
      <c r="L746" s="9"/>
      <c r="M746" s="11"/>
      <c r="N746" s="11"/>
      <c r="O746" s="11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3"/>
      <c r="D747" s="2"/>
      <c r="E747" s="4"/>
      <c r="F747" s="1374"/>
      <c r="G747" s="6"/>
      <c r="H747" s="1"/>
      <c r="I747" s="7"/>
      <c r="J747" s="8"/>
      <c r="K747" s="9"/>
      <c r="L747" s="9"/>
      <c r="M747" s="11"/>
      <c r="N747" s="11"/>
      <c r="O747" s="11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3"/>
      <c r="D748" s="2"/>
      <c r="E748" s="4"/>
      <c r="F748" s="1374"/>
      <c r="G748" s="6"/>
      <c r="H748" s="1"/>
      <c r="I748" s="7"/>
      <c r="J748" s="8"/>
      <c r="K748" s="9"/>
      <c r="L748" s="9"/>
      <c r="M748" s="11"/>
      <c r="N748" s="11"/>
      <c r="O748" s="11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3"/>
      <c r="D749" s="2"/>
      <c r="E749" s="4"/>
      <c r="F749" s="1374"/>
      <c r="G749" s="6"/>
      <c r="H749" s="1"/>
      <c r="I749" s="7"/>
      <c r="J749" s="8"/>
      <c r="K749" s="9"/>
      <c r="L749" s="9"/>
      <c r="M749" s="11"/>
      <c r="N749" s="11"/>
      <c r="O749" s="11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3"/>
      <c r="D750" s="2"/>
      <c r="E750" s="4"/>
      <c r="F750" s="1374"/>
      <c r="G750" s="6"/>
      <c r="H750" s="1"/>
      <c r="I750" s="7"/>
      <c r="J750" s="8"/>
      <c r="K750" s="9"/>
      <c r="L750" s="9"/>
      <c r="M750" s="11"/>
      <c r="N750" s="11"/>
      <c r="O750" s="11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3"/>
      <c r="D751" s="2"/>
      <c r="E751" s="4"/>
      <c r="F751" s="1374"/>
      <c r="G751" s="6"/>
      <c r="H751" s="1"/>
      <c r="I751" s="7"/>
      <c r="J751" s="8"/>
      <c r="K751" s="9"/>
      <c r="L751" s="9"/>
      <c r="M751" s="11"/>
      <c r="N751" s="11"/>
      <c r="O751" s="11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3"/>
      <c r="D752" s="2"/>
      <c r="E752" s="4"/>
      <c r="F752" s="1374"/>
      <c r="G752" s="6"/>
      <c r="H752" s="1"/>
      <c r="I752" s="7"/>
      <c r="J752" s="8"/>
      <c r="K752" s="9"/>
      <c r="L752" s="9"/>
      <c r="M752" s="11"/>
      <c r="N752" s="11"/>
      <c r="O752" s="11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3"/>
      <c r="D753" s="2"/>
      <c r="E753" s="4"/>
      <c r="F753" s="1374"/>
      <c r="G753" s="6"/>
      <c r="H753" s="1"/>
      <c r="I753" s="7"/>
      <c r="J753" s="8"/>
      <c r="K753" s="9"/>
      <c r="L753" s="9"/>
      <c r="M753" s="11"/>
      <c r="N753" s="11"/>
      <c r="O753" s="11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3"/>
      <c r="D754" s="2"/>
      <c r="E754" s="4"/>
      <c r="F754" s="1374"/>
      <c r="G754" s="6"/>
      <c r="H754" s="1"/>
      <c r="I754" s="7"/>
      <c r="J754" s="8"/>
      <c r="K754" s="9"/>
      <c r="L754" s="9"/>
      <c r="M754" s="11"/>
      <c r="N754" s="11"/>
      <c r="O754" s="11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3"/>
      <c r="D755" s="2"/>
      <c r="E755" s="4"/>
      <c r="F755" s="1374"/>
      <c r="G755" s="6"/>
      <c r="H755" s="1"/>
      <c r="I755" s="7"/>
      <c r="J755" s="8"/>
      <c r="K755" s="9"/>
      <c r="L755" s="9"/>
      <c r="M755" s="11"/>
      <c r="N755" s="11"/>
      <c r="O755" s="11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3"/>
      <c r="D756" s="2"/>
      <c r="E756" s="4"/>
      <c r="F756" s="1374"/>
      <c r="G756" s="6"/>
      <c r="H756" s="1"/>
      <c r="I756" s="7"/>
      <c r="J756" s="8"/>
      <c r="K756" s="9"/>
      <c r="L756" s="9"/>
      <c r="M756" s="11"/>
      <c r="N756" s="11"/>
      <c r="O756" s="11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3"/>
      <c r="D757" s="2"/>
      <c r="E757" s="4"/>
      <c r="F757" s="1374"/>
      <c r="G757" s="6"/>
      <c r="H757" s="1"/>
      <c r="I757" s="7"/>
      <c r="J757" s="8"/>
      <c r="K757" s="9"/>
      <c r="L757" s="9"/>
      <c r="M757" s="11"/>
      <c r="N757" s="11"/>
      <c r="O757" s="11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3"/>
      <c r="D758" s="2"/>
      <c r="E758" s="4"/>
      <c r="F758" s="1374"/>
      <c r="G758" s="6"/>
      <c r="H758" s="1"/>
      <c r="I758" s="7"/>
      <c r="J758" s="8"/>
      <c r="K758" s="9"/>
      <c r="L758" s="9"/>
      <c r="M758" s="11"/>
      <c r="N758" s="11"/>
      <c r="O758" s="11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3"/>
      <c r="D759" s="2"/>
      <c r="E759" s="4"/>
      <c r="F759" s="1374"/>
      <c r="G759" s="6"/>
      <c r="H759" s="1"/>
      <c r="I759" s="7"/>
      <c r="J759" s="8"/>
      <c r="K759" s="9"/>
      <c r="L759" s="9"/>
      <c r="M759" s="11"/>
      <c r="N759" s="11"/>
      <c r="O759" s="11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3"/>
      <c r="D760" s="2"/>
      <c r="E760" s="4"/>
      <c r="F760" s="1374"/>
      <c r="G760" s="6"/>
      <c r="H760" s="1"/>
      <c r="I760" s="7"/>
      <c r="J760" s="8"/>
      <c r="K760" s="9"/>
      <c r="L760" s="9"/>
      <c r="M760" s="11"/>
      <c r="N760" s="11"/>
      <c r="O760" s="11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3"/>
      <c r="D761" s="2"/>
      <c r="E761" s="4"/>
      <c r="F761" s="1374"/>
      <c r="G761" s="6"/>
      <c r="H761" s="1"/>
      <c r="I761" s="7"/>
      <c r="J761" s="8"/>
      <c r="K761" s="9"/>
      <c r="L761" s="9"/>
      <c r="M761" s="11"/>
      <c r="N761" s="11"/>
      <c r="O761" s="11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3"/>
      <c r="D762" s="2"/>
      <c r="E762" s="4"/>
      <c r="F762" s="1374"/>
      <c r="G762" s="6"/>
      <c r="H762" s="1"/>
      <c r="I762" s="7"/>
      <c r="J762" s="8"/>
      <c r="K762" s="9"/>
      <c r="L762" s="9"/>
      <c r="M762" s="11"/>
      <c r="N762" s="11"/>
      <c r="O762" s="11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3"/>
      <c r="D763" s="2"/>
      <c r="E763" s="4"/>
      <c r="F763" s="1374"/>
      <c r="G763" s="6"/>
      <c r="H763" s="1"/>
      <c r="I763" s="7"/>
      <c r="J763" s="8"/>
      <c r="K763" s="9"/>
      <c r="L763" s="9"/>
      <c r="M763" s="11"/>
      <c r="N763" s="11"/>
      <c r="O763" s="11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3"/>
      <c r="D764" s="2"/>
      <c r="E764" s="4"/>
      <c r="F764" s="1374"/>
      <c r="G764" s="6"/>
      <c r="H764" s="1"/>
      <c r="I764" s="7"/>
      <c r="J764" s="8"/>
      <c r="K764" s="9"/>
      <c r="L764" s="9"/>
      <c r="M764" s="11"/>
      <c r="N764" s="11"/>
      <c r="O764" s="11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3"/>
      <c r="D765" s="2"/>
      <c r="E765" s="4"/>
      <c r="F765" s="1374"/>
      <c r="G765" s="6"/>
      <c r="H765" s="1"/>
      <c r="I765" s="7"/>
      <c r="J765" s="8"/>
      <c r="K765" s="9"/>
      <c r="L765" s="9"/>
      <c r="M765" s="11"/>
      <c r="N765" s="11"/>
      <c r="O765" s="11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3"/>
      <c r="D766" s="2"/>
      <c r="E766" s="4"/>
      <c r="F766" s="1374"/>
      <c r="G766" s="6"/>
      <c r="H766" s="1"/>
      <c r="I766" s="7"/>
      <c r="J766" s="8"/>
      <c r="K766" s="9"/>
      <c r="L766" s="9"/>
      <c r="M766" s="11"/>
      <c r="N766" s="11"/>
      <c r="O766" s="11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3"/>
      <c r="D767" s="2"/>
      <c r="E767" s="4"/>
      <c r="F767" s="1374"/>
      <c r="G767" s="6"/>
      <c r="H767" s="1"/>
      <c r="I767" s="7"/>
      <c r="J767" s="8"/>
      <c r="K767" s="9"/>
      <c r="L767" s="9"/>
      <c r="M767" s="11"/>
      <c r="N767" s="11"/>
      <c r="O767" s="11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3"/>
      <c r="D768" s="2"/>
      <c r="E768" s="4"/>
      <c r="F768" s="1374"/>
      <c r="G768" s="6"/>
      <c r="H768" s="1"/>
      <c r="I768" s="7"/>
      <c r="J768" s="8"/>
      <c r="K768" s="9"/>
      <c r="L768" s="9"/>
      <c r="M768" s="11"/>
      <c r="N768" s="11"/>
      <c r="O768" s="11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3"/>
      <c r="D769" s="2"/>
      <c r="E769" s="4"/>
      <c r="F769" s="1374"/>
      <c r="G769" s="6"/>
      <c r="H769" s="1"/>
      <c r="I769" s="7"/>
      <c r="J769" s="8"/>
      <c r="K769" s="9"/>
      <c r="L769" s="9"/>
      <c r="M769" s="11"/>
      <c r="N769" s="11"/>
      <c r="O769" s="11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3"/>
      <c r="D770" s="2"/>
      <c r="E770" s="4"/>
      <c r="F770" s="1374"/>
      <c r="G770" s="6"/>
      <c r="H770" s="1"/>
      <c r="I770" s="7"/>
      <c r="J770" s="8"/>
      <c r="K770" s="9"/>
      <c r="L770" s="9"/>
      <c r="M770" s="11"/>
      <c r="N770" s="11"/>
      <c r="O770" s="11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3"/>
      <c r="D771" s="2"/>
      <c r="E771" s="4"/>
      <c r="F771" s="1374"/>
      <c r="G771" s="6"/>
      <c r="H771" s="1"/>
      <c r="I771" s="7"/>
      <c r="J771" s="8"/>
      <c r="K771" s="9"/>
      <c r="L771" s="9"/>
      <c r="M771" s="11"/>
      <c r="N771" s="11"/>
      <c r="O771" s="11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3"/>
      <c r="D772" s="2"/>
      <c r="E772" s="4"/>
      <c r="F772" s="1374"/>
      <c r="G772" s="6"/>
      <c r="H772" s="1"/>
      <c r="I772" s="7"/>
      <c r="J772" s="8"/>
      <c r="K772" s="9"/>
      <c r="L772" s="9"/>
      <c r="M772" s="11"/>
      <c r="N772" s="11"/>
      <c r="O772" s="11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3"/>
      <c r="D773" s="2"/>
      <c r="E773" s="4"/>
      <c r="F773" s="1374"/>
      <c r="G773" s="6"/>
      <c r="H773" s="1"/>
      <c r="I773" s="7"/>
      <c r="J773" s="8"/>
      <c r="K773" s="9"/>
      <c r="L773" s="9"/>
      <c r="M773" s="11"/>
      <c r="N773" s="11"/>
      <c r="O773" s="11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3"/>
      <c r="D774" s="2"/>
      <c r="E774" s="4"/>
      <c r="F774" s="1374"/>
      <c r="G774" s="6"/>
      <c r="H774" s="1"/>
      <c r="I774" s="7"/>
      <c r="J774" s="8"/>
      <c r="K774" s="9"/>
      <c r="L774" s="9"/>
      <c r="M774" s="11"/>
      <c r="N774" s="11"/>
      <c r="O774" s="11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3"/>
      <c r="D775" s="2"/>
      <c r="E775" s="4"/>
      <c r="F775" s="1374"/>
      <c r="G775" s="6"/>
      <c r="H775" s="1"/>
      <c r="I775" s="7"/>
      <c r="J775" s="8"/>
      <c r="K775" s="9"/>
      <c r="L775" s="9"/>
      <c r="M775" s="11"/>
      <c r="N775" s="11"/>
      <c r="O775" s="11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3"/>
      <c r="D776" s="2"/>
      <c r="E776" s="4"/>
      <c r="F776" s="1374"/>
      <c r="G776" s="6"/>
      <c r="H776" s="1"/>
      <c r="I776" s="7"/>
      <c r="J776" s="8"/>
      <c r="K776" s="9"/>
      <c r="L776" s="9"/>
      <c r="M776" s="11"/>
      <c r="N776" s="11"/>
      <c r="O776" s="11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3"/>
      <c r="D777" s="2"/>
      <c r="E777" s="4"/>
      <c r="F777" s="1374"/>
      <c r="G777" s="6"/>
      <c r="H777" s="1"/>
      <c r="I777" s="7"/>
      <c r="J777" s="8"/>
      <c r="K777" s="9"/>
      <c r="L777" s="9"/>
      <c r="M777" s="11"/>
      <c r="N777" s="11"/>
      <c r="O777" s="11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3"/>
      <c r="D778" s="2"/>
      <c r="E778" s="4"/>
      <c r="F778" s="1374"/>
      <c r="G778" s="6"/>
      <c r="H778" s="1"/>
      <c r="I778" s="7"/>
      <c r="J778" s="8"/>
      <c r="K778" s="9"/>
      <c r="L778" s="9"/>
      <c r="M778" s="11"/>
      <c r="N778" s="11"/>
      <c r="O778" s="11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3"/>
      <c r="D779" s="2"/>
      <c r="E779" s="4"/>
      <c r="F779" s="1374"/>
      <c r="G779" s="6"/>
      <c r="H779" s="1"/>
      <c r="I779" s="7"/>
      <c r="J779" s="8"/>
      <c r="K779" s="9"/>
      <c r="L779" s="9"/>
      <c r="M779" s="11"/>
      <c r="N779" s="11"/>
      <c r="O779" s="11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3"/>
      <c r="D780" s="2"/>
      <c r="E780" s="4"/>
      <c r="F780" s="1374"/>
      <c r="G780" s="6"/>
      <c r="H780" s="1"/>
      <c r="I780" s="7"/>
      <c r="J780" s="8"/>
      <c r="K780" s="9"/>
      <c r="L780" s="9"/>
      <c r="M780" s="11"/>
      <c r="N780" s="11"/>
      <c r="O780" s="11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3"/>
      <c r="D781" s="2"/>
      <c r="E781" s="4"/>
      <c r="F781" s="1374"/>
      <c r="G781" s="6"/>
      <c r="H781" s="1"/>
      <c r="I781" s="7"/>
      <c r="J781" s="8"/>
      <c r="K781" s="9"/>
      <c r="L781" s="9"/>
      <c r="M781" s="11"/>
      <c r="N781" s="11"/>
      <c r="O781" s="11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3"/>
      <c r="D782" s="2"/>
      <c r="E782" s="4"/>
      <c r="F782" s="1374"/>
      <c r="G782" s="6"/>
      <c r="H782" s="1"/>
      <c r="I782" s="7"/>
      <c r="J782" s="8"/>
      <c r="K782" s="9"/>
      <c r="L782" s="9"/>
      <c r="M782" s="11"/>
      <c r="N782" s="11"/>
      <c r="O782" s="11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3"/>
      <c r="D783" s="2"/>
      <c r="E783" s="4"/>
      <c r="F783" s="1374"/>
      <c r="G783" s="6"/>
      <c r="H783" s="1"/>
      <c r="I783" s="7"/>
      <c r="J783" s="8"/>
      <c r="K783" s="9"/>
      <c r="L783" s="9"/>
      <c r="M783" s="11"/>
      <c r="N783" s="11"/>
      <c r="O783" s="11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3"/>
      <c r="D784" s="2"/>
      <c r="E784" s="4"/>
      <c r="F784" s="1374"/>
      <c r="G784" s="6"/>
      <c r="H784" s="1"/>
      <c r="I784" s="7"/>
      <c r="J784" s="8"/>
      <c r="K784" s="9"/>
      <c r="L784" s="9"/>
      <c r="M784" s="11"/>
      <c r="N784" s="11"/>
      <c r="O784" s="11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3"/>
      <c r="D785" s="2"/>
      <c r="E785" s="4"/>
      <c r="F785" s="1374"/>
      <c r="G785" s="6"/>
      <c r="H785" s="1"/>
      <c r="I785" s="7"/>
      <c r="J785" s="8"/>
      <c r="K785" s="9"/>
      <c r="L785" s="9"/>
      <c r="M785" s="11"/>
      <c r="N785" s="11"/>
      <c r="O785" s="11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3"/>
      <c r="D786" s="2"/>
      <c r="E786" s="4"/>
      <c r="F786" s="1374"/>
      <c r="G786" s="6"/>
      <c r="H786" s="1"/>
      <c r="I786" s="7"/>
      <c r="J786" s="8"/>
      <c r="K786" s="9"/>
      <c r="L786" s="9"/>
      <c r="M786" s="11"/>
      <c r="N786" s="11"/>
      <c r="O786" s="11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3"/>
      <c r="D787" s="2"/>
      <c r="E787" s="4"/>
      <c r="F787" s="1374"/>
      <c r="G787" s="6"/>
      <c r="H787" s="1"/>
      <c r="I787" s="7"/>
      <c r="J787" s="8"/>
      <c r="K787" s="9"/>
      <c r="L787" s="9"/>
      <c r="M787" s="11"/>
      <c r="N787" s="11"/>
      <c r="O787" s="11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3"/>
      <c r="D788" s="2"/>
      <c r="E788" s="4"/>
      <c r="F788" s="1374"/>
      <c r="G788" s="6"/>
      <c r="H788" s="1"/>
      <c r="I788" s="7"/>
      <c r="J788" s="8"/>
      <c r="K788" s="9"/>
      <c r="L788" s="9"/>
      <c r="M788" s="11"/>
      <c r="N788" s="11"/>
      <c r="O788" s="11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3"/>
      <c r="D789" s="2"/>
      <c r="E789" s="4"/>
      <c r="F789" s="1374"/>
      <c r="G789" s="6"/>
      <c r="H789" s="1"/>
      <c r="I789" s="7"/>
      <c r="J789" s="8"/>
      <c r="K789" s="9"/>
      <c r="L789" s="9"/>
      <c r="M789" s="11"/>
      <c r="N789" s="11"/>
      <c r="O789" s="11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3"/>
      <c r="D790" s="2"/>
      <c r="E790" s="4"/>
      <c r="F790" s="1374"/>
      <c r="G790" s="6"/>
      <c r="H790" s="1"/>
      <c r="I790" s="7"/>
      <c r="J790" s="8"/>
      <c r="K790" s="9"/>
      <c r="L790" s="9"/>
      <c r="M790" s="11"/>
      <c r="N790" s="11"/>
      <c r="O790" s="11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3"/>
      <c r="D791" s="2"/>
      <c r="E791" s="4"/>
      <c r="F791" s="1374"/>
      <c r="G791" s="6"/>
      <c r="H791" s="1"/>
      <c r="I791" s="7"/>
      <c r="J791" s="8"/>
      <c r="K791" s="9"/>
      <c r="L791" s="9"/>
      <c r="M791" s="11"/>
      <c r="N791" s="11"/>
      <c r="O791" s="11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3"/>
      <c r="D792" s="2"/>
      <c r="E792" s="4"/>
      <c r="F792" s="1374"/>
      <c r="G792" s="6"/>
      <c r="H792" s="1"/>
      <c r="I792" s="7"/>
      <c r="J792" s="8"/>
      <c r="K792" s="9"/>
      <c r="L792" s="9"/>
      <c r="M792" s="11"/>
      <c r="N792" s="11"/>
      <c r="O792" s="11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3"/>
      <c r="D793" s="2"/>
      <c r="E793" s="4"/>
      <c r="F793" s="1374"/>
      <c r="G793" s="6"/>
      <c r="H793" s="1"/>
      <c r="I793" s="7"/>
      <c r="J793" s="8"/>
      <c r="K793" s="9"/>
      <c r="L793" s="9"/>
      <c r="M793" s="11"/>
      <c r="N793" s="11"/>
      <c r="O793" s="11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3"/>
      <c r="D794" s="2"/>
      <c r="E794" s="4"/>
      <c r="F794" s="1374"/>
      <c r="G794" s="6"/>
      <c r="H794" s="1"/>
      <c r="I794" s="7"/>
      <c r="J794" s="8"/>
      <c r="K794" s="9"/>
      <c r="L794" s="9"/>
      <c r="M794" s="11"/>
      <c r="N794" s="11"/>
      <c r="O794" s="11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3"/>
      <c r="D795" s="2"/>
      <c r="E795" s="4"/>
      <c r="F795" s="1374"/>
      <c r="G795" s="6"/>
      <c r="H795" s="1"/>
      <c r="I795" s="7"/>
      <c r="J795" s="8"/>
      <c r="K795" s="9"/>
      <c r="L795" s="9"/>
      <c r="M795" s="11"/>
      <c r="N795" s="11"/>
      <c r="O795" s="11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3"/>
      <c r="D796" s="2"/>
      <c r="E796" s="4"/>
      <c r="F796" s="1374"/>
      <c r="G796" s="6"/>
      <c r="H796" s="1"/>
      <c r="I796" s="7"/>
      <c r="J796" s="8"/>
      <c r="K796" s="9"/>
      <c r="L796" s="9"/>
      <c r="M796" s="11"/>
      <c r="N796" s="11"/>
      <c r="O796" s="11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3"/>
      <c r="D797" s="2"/>
      <c r="E797" s="4"/>
      <c r="F797" s="1374"/>
      <c r="G797" s="6"/>
      <c r="H797" s="1"/>
      <c r="I797" s="7"/>
      <c r="J797" s="8"/>
      <c r="K797" s="9"/>
      <c r="L797" s="9"/>
      <c r="M797" s="11"/>
      <c r="N797" s="11"/>
      <c r="O797" s="11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3"/>
      <c r="D798" s="2"/>
      <c r="E798" s="4"/>
      <c r="F798" s="1374"/>
      <c r="G798" s="6"/>
      <c r="H798" s="1"/>
      <c r="I798" s="7"/>
      <c r="J798" s="8"/>
      <c r="K798" s="9"/>
      <c r="L798" s="9"/>
      <c r="M798" s="11"/>
      <c r="N798" s="11"/>
      <c r="O798" s="11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3"/>
      <c r="D799" s="2"/>
      <c r="E799" s="4"/>
      <c r="F799" s="1374"/>
      <c r="G799" s="6"/>
      <c r="H799" s="1"/>
      <c r="I799" s="7"/>
      <c r="J799" s="8"/>
      <c r="K799" s="9"/>
      <c r="L799" s="9"/>
      <c r="M799" s="11"/>
      <c r="N799" s="11"/>
      <c r="O799" s="11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3"/>
      <c r="D800" s="2"/>
      <c r="E800" s="4"/>
      <c r="F800" s="1374"/>
      <c r="G800" s="6"/>
      <c r="H800" s="1"/>
      <c r="I800" s="7"/>
      <c r="J800" s="8"/>
      <c r="K800" s="9"/>
      <c r="L800" s="9"/>
      <c r="M800" s="11"/>
      <c r="N800" s="11"/>
      <c r="O800" s="11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3"/>
      <c r="D801" s="2"/>
      <c r="E801" s="4"/>
      <c r="F801" s="1374"/>
      <c r="G801" s="6"/>
      <c r="H801" s="1"/>
      <c r="I801" s="7"/>
      <c r="J801" s="8"/>
      <c r="K801" s="9"/>
      <c r="L801" s="9"/>
      <c r="M801" s="11"/>
      <c r="N801" s="11"/>
      <c r="O801" s="11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3"/>
      <c r="D802" s="2"/>
      <c r="E802" s="4"/>
      <c r="F802" s="1374"/>
      <c r="G802" s="6"/>
      <c r="H802" s="1"/>
      <c r="I802" s="7"/>
      <c r="J802" s="8"/>
      <c r="K802" s="9"/>
      <c r="L802" s="9"/>
      <c r="M802" s="11"/>
      <c r="N802" s="11"/>
      <c r="O802" s="11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3"/>
      <c r="D803" s="2"/>
      <c r="E803" s="4"/>
      <c r="F803" s="1374"/>
      <c r="G803" s="6"/>
      <c r="H803" s="1"/>
      <c r="I803" s="7"/>
      <c r="J803" s="8"/>
      <c r="K803" s="9"/>
      <c r="L803" s="9"/>
      <c r="M803" s="11"/>
      <c r="N803" s="11"/>
      <c r="O803" s="11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3"/>
      <c r="D804" s="2"/>
      <c r="E804" s="4"/>
      <c r="F804" s="1374"/>
      <c r="G804" s="6"/>
      <c r="H804" s="1"/>
      <c r="I804" s="7"/>
      <c r="J804" s="8"/>
      <c r="K804" s="9"/>
      <c r="L804" s="9"/>
      <c r="M804" s="11"/>
      <c r="N804" s="11"/>
      <c r="O804" s="11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3"/>
      <c r="D805" s="2"/>
      <c r="E805" s="4"/>
      <c r="F805" s="1374"/>
      <c r="G805" s="6"/>
      <c r="H805" s="1"/>
      <c r="I805" s="7"/>
      <c r="J805" s="8"/>
      <c r="K805" s="9"/>
      <c r="L805" s="9"/>
      <c r="M805" s="11"/>
      <c r="N805" s="11"/>
      <c r="O805" s="11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3"/>
      <c r="D806" s="2"/>
      <c r="E806" s="4"/>
      <c r="F806" s="1374"/>
      <c r="G806" s="6"/>
      <c r="H806" s="1"/>
      <c r="I806" s="7"/>
      <c r="J806" s="8"/>
      <c r="K806" s="9"/>
      <c r="L806" s="9"/>
      <c r="M806" s="11"/>
      <c r="N806" s="11"/>
      <c r="O806" s="11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3"/>
      <c r="D807" s="2"/>
      <c r="E807" s="4"/>
      <c r="F807" s="1374"/>
      <c r="G807" s="6"/>
      <c r="H807" s="1"/>
      <c r="I807" s="7"/>
      <c r="J807" s="8"/>
      <c r="K807" s="9"/>
      <c r="L807" s="9"/>
      <c r="M807" s="11"/>
      <c r="N807" s="11"/>
      <c r="O807" s="11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3"/>
      <c r="D808" s="2"/>
      <c r="E808" s="4"/>
      <c r="F808" s="1374"/>
      <c r="G808" s="6"/>
      <c r="H808" s="1"/>
      <c r="I808" s="7"/>
      <c r="J808" s="8"/>
      <c r="K808" s="9"/>
      <c r="L808" s="9"/>
      <c r="M808" s="11"/>
      <c r="N808" s="11"/>
      <c r="O808" s="11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3"/>
      <c r="D809" s="2"/>
      <c r="E809" s="4"/>
      <c r="F809" s="1374"/>
      <c r="G809" s="6"/>
      <c r="H809" s="1"/>
      <c r="I809" s="7"/>
      <c r="J809" s="8"/>
      <c r="K809" s="9"/>
      <c r="L809" s="9"/>
      <c r="M809" s="11"/>
      <c r="N809" s="11"/>
      <c r="O809" s="11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3"/>
      <c r="D810" s="2"/>
      <c r="E810" s="4"/>
      <c r="F810" s="1374"/>
      <c r="G810" s="6"/>
      <c r="H810" s="1"/>
      <c r="I810" s="7"/>
      <c r="J810" s="8"/>
      <c r="K810" s="9"/>
      <c r="L810" s="9"/>
      <c r="M810" s="11"/>
      <c r="N810" s="11"/>
      <c r="O810" s="11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3"/>
      <c r="D811" s="2"/>
      <c r="E811" s="4"/>
      <c r="F811" s="1374"/>
      <c r="G811" s="6"/>
      <c r="H811" s="1"/>
      <c r="I811" s="7"/>
      <c r="J811" s="8"/>
      <c r="K811" s="9"/>
      <c r="L811" s="9"/>
      <c r="M811" s="11"/>
      <c r="N811" s="11"/>
      <c r="O811" s="11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3"/>
      <c r="D812" s="2"/>
      <c r="E812" s="4"/>
      <c r="F812" s="1374"/>
      <c r="G812" s="6"/>
      <c r="H812" s="1"/>
      <c r="I812" s="7"/>
      <c r="J812" s="8"/>
      <c r="K812" s="9"/>
      <c r="L812" s="9"/>
      <c r="M812" s="11"/>
      <c r="N812" s="11"/>
      <c r="O812" s="11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3"/>
      <c r="D813" s="2"/>
      <c r="E813" s="4"/>
      <c r="F813" s="1374"/>
      <c r="G813" s="6"/>
      <c r="H813" s="1"/>
      <c r="I813" s="7"/>
      <c r="J813" s="8"/>
      <c r="K813" s="9"/>
      <c r="L813" s="9"/>
      <c r="M813" s="11"/>
      <c r="N813" s="11"/>
      <c r="O813" s="11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3"/>
      <c r="D814" s="2"/>
      <c r="E814" s="4"/>
      <c r="F814" s="1374"/>
      <c r="G814" s="6"/>
      <c r="H814" s="1"/>
      <c r="I814" s="7"/>
      <c r="J814" s="8"/>
      <c r="K814" s="9"/>
      <c r="L814" s="9"/>
      <c r="M814" s="11"/>
      <c r="N814" s="11"/>
      <c r="O814" s="11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3"/>
      <c r="D815" s="2"/>
      <c r="E815" s="4"/>
      <c r="F815" s="1374"/>
      <c r="G815" s="6"/>
      <c r="H815" s="1"/>
      <c r="I815" s="7"/>
      <c r="J815" s="8"/>
      <c r="K815" s="9"/>
      <c r="L815" s="9"/>
      <c r="M815" s="11"/>
      <c r="N815" s="11"/>
      <c r="O815" s="11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3"/>
      <c r="D816" s="2"/>
      <c r="E816" s="4"/>
      <c r="F816" s="1374"/>
      <c r="G816" s="6"/>
      <c r="H816" s="1"/>
      <c r="I816" s="7"/>
      <c r="J816" s="8"/>
      <c r="K816" s="9"/>
      <c r="L816" s="9"/>
      <c r="M816" s="11"/>
      <c r="N816" s="11"/>
      <c r="O816" s="11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3"/>
      <c r="D817" s="2"/>
      <c r="E817" s="4"/>
      <c r="F817" s="1374"/>
      <c r="G817" s="6"/>
      <c r="H817" s="1"/>
      <c r="I817" s="7"/>
      <c r="J817" s="8"/>
      <c r="K817" s="9"/>
      <c r="L817" s="9"/>
      <c r="M817" s="11"/>
      <c r="N817" s="11"/>
      <c r="O817" s="11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3"/>
      <c r="D818" s="2"/>
      <c r="E818" s="4"/>
      <c r="F818" s="1374"/>
      <c r="G818" s="6"/>
      <c r="H818" s="1"/>
      <c r="I818" s="7"/>
      <c r="J818" s="8"/>
      <c r="K818" s="9"/>
      <c r="L818" s="9"/>
      <c r="M818" s="11"/>
      <c r="N818" s="11"/>
      <c r="O818" s="11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3"/>
      <c r="D819" s="2"/>
      <c r="E819" s="4"/>
      <c r="F819" s="1374"/>
      <c r="G819" s="6"/>
      <c r="H819" s="1"/>
      <c r="I819" s="7"/>
      <c r="J819" s="8"/>
      <c r="K819" s="9"/>
      <c r="L819" s="9"/>
      <c r="M819" s="11"/>
      <c r="N819" s="11"/>
      <c r="O819" s="11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3"/>
      <c r="D820" s="2"/>
      <c r="E820" s="4"/>
      <c r="F820" s="1374"/>
      <c r="G820" s="6"/>
      <c r="H820" s="1"/>
      <c r="I820" s="7"/>
      <c r="J820" s="8"/>
      <c r="K820" s="9"/>
      <c r="L820" s="9"/>
      <c r="M820" s="11"/>
      <c r="N820" s="11"/>
      <c r="O820" s="11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3"/>
      <c r="D821" s="2"/>
      <c r="E821" s="4"/>
      <c r="F821" s="1374"/>
      <c r="G821" s="6"/>
      <c r="H821" s="1"/>
      <c r="I821" s="7"/>
      <c r="J821" s="8"/>
      <c r="K821" s="9"/>
      <c r="L821" s="9"/>
      <c r="M821" s="11"/>
      <c r="N821" s="11"/>
      <c r="O821" s="11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3"/>
      <c r="D822" s="2"/>
      <c r="E822" s="4"/>
      <c r="F822" s="1374"/>
      <c r="G822" s="6"/>
      <c r="H822" s="1"/>
      <c r="I822" s="7"/>
      <c r="J822" s="8"/>
      <c r="K822" s="9"/>
      <c r="L822" s="9"/>
      <c r="M822" s="11"/>
      <c r="N822" s="11"/>
      <c r="O822" s="11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3"/>
      <c r="D823" s="2"/>
      <c r="E823" s="4"/>
      <c r="F823" s="1374"/>
      <c r="G823" s="6"/>
      <c r="H823" s="1"/>
      <c r="I823" s="7"/>
      <c r="J823" s="8"/>
      <c r="K823" s="9"/>
      <c r="L823" s="9"/>
      <c r="M823" s="11"/>
      <c r="N823" s="11"/>
      <c r="O823" s="11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3"/>
      <c r="D824" s="2"/>
      <c r="E824" s="4"/>
      <c r="F824" s="1374"/>
      <c r="G824" s="6"/>
      <c r="H824" s="1"/>
      <c r="I824" s="7"/>
      <c r="J824" s="8"/>
      <c r="K824" s="9"/>
      <c r="L824" s="9"/>
      <c r="M824" s="11"/>
      <c r="N824" s="11"/>
      <c r="O824" s="11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3"/>
      <c r="D825" s="2"/>
      <c r="E825" s="4"/>
      <c r="F825" s="1374"/>
      <c r="G825" s="6"/>
      <c r="H825" s="1"/>
      <c r="I825" s="7"/>
      <c r="J825" s="8"/>
      <c r="K825" s="9"/>
      <c r="L825" s="9"/>
      <c r="M825" s="11"/>
      <c r="N825" s="11"/>
      <c r="O825" s="11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3"/>
      <c r="D826" s="2"/>
      <c r="E826" s="4"/>
      <c r="F826" s="1374"/>
      <c r="G826" s="6"/>
      <c r="H826" s="1"/>
      <c r="I826" s="7"/>
      <c r="J826" s="8"/>
      <c r="K826" s="9"/>
      <c r="L826" s="9"/>
      <c r="M826" s="11"/>
      <c r="N826" s="11"/>
      <c r="O826" s="11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3"/>
      <c r="D827" s="2"/>
      <c r="E827" s="4"/>
      <c r="F827" s="1374"/>
      <c r="G827" s="6"/>
      <c r="H827" s="1"/>
      <c r="I827" s="7"/>
      <c r="J827" s="8"/>
      <c r="K827" s="9"/>
      <c r="L827" s="9"/>
      <c r="M827" s="11"/>
      <c r="N827" s="11"/>
      <c r="O827" s="11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3"/>
      <c r="D828" s="2"/>
      <c r="E828" s="4"/>
      <c r="F828" s="1374"/>
      <c r="G828" s="6"/>
      <c r="H828" s="1"/>
      <c r="I828" s="7"/>
      <c r="J828" s="8"/>
      <c r="K828" s="9"/>
      <c r="L828" s="9"/>
      <c r="M828" s="11"/>
      <c r="N828" s="11"/>
      <c r="O828" s="11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3"/>
      <c r="D829" s="2"/>
      <c r="E829" s="4"/>
      <c r="F829" s="1374"/>
      <c r="G829" s="6"/>
      <c r="H829" s="1"/>
      <c r="I829" s="7"/>
      <c r="J829" s="8"/>
      <c r="K829" s="9"/>
      <c r="L829" s="9"/>
      <c r="M829" s="11"/>
      <c r="N829" s="11"/>
      <c r="O829" s="11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3"/>
      <c r="D830" s="2"/>
      <c r="E830" s="4"/>
      <c r="F830" s="1374"/>
      <c r="G830" s="6"/>
      <c r="H830" s="1"/>
      <c r="I830" s="7"/>
      <c r="J830" s="8"/>
      <c r="K830" s="9"/>
      <c r="L830" s="9"/>
      <c r="M830" s="11"/>
      <c r="N830" s="11"/>
      <c r="O830" s="11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3"/>
      <c r="D831" s="2"/>
      <c r="E831" s="4"/>
      <c r="F831" s="1374"/>
      <c r="G831" s="6"/>
      <c r="H831" s="1"/>
      <c r="I831" s="7"/>
      <c r="J831" s="8"/>
      <c r="K831" s="9"/>
      <c r="L831" s="9"/>
      <c r="M831" s="11"/>
      <c r="N831" s="11"/>
      <c r="O831" s="11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3"/>
      <c r="D832" s="2"/>
      <c r="E832" s="4"/>
      <c r="F832" s="1374"/>
      <c r="G832" s="6"/>
      <c r="H832" s="1"/>
      <c r="I832" s="7"/>
      <c r="J832" s="8"/>
      <c r="K832" s="9"/>
      <c r="L832" s="9"/>
      <c r="M832" s="11"/>
      <c r="N832" s="11"/>
      <c r="O832" s="11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3"/>
      <c r="D833" s="2"/>
      <c r="E833" s="4"/>
      <c r="F833" s="1374"/>
      <c r="G833" s="6"/>
      <c r="H833" s="1"/>
      <c r="I833" s="7"/>
      <c r="J833" s="8"/>
      <c r="K833" s="9"/>
      <c r="L833" s="9"/>
      <c r="M833" s="11"/>
      <c r="N833" s="11"/>
      <c r="O833" s="11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3"/>
      <c r="D834" s="2"/>
      <c r="E834" s="4"/>
      <c r="F834" s="1374"/>
      <c r="G834" s="6"/>
      <c r="H834" s="1"/>
      <c r="I834" s="7"/>
      <c r="J834" s="8"/>
      <c r="K834" s="9"/>
      <c r="L834" s="9"/>
      <c r="M834" s="11"/>
      <c r="N834" s="11"/>
      <c r="O834" s="11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3"/>
      <c r="D835" s="2"/>
      <c r="E835" s="4"/>
      <c r="F835" s="1374"/>
      <c r="G835" s="6"/>
      <c r="H835" s="1"/>
      <c r="I835" s="7"/>
      <c r="J835" s="8"/>
      <c r="K835" s="9"/>
      <c r="L835" s="9"/>
      <c r="M835" s="11"/>
      <c r="N835" s="11"/>
      <c r="O835" s="11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3"/>
      <c r="D836" s="2"/>
      <c r="E836" s="4"/>
      <c r="F836" s="1374"/>
      <c r="G836" s="6"/>
      <c r="H836" s="1"/>
      <c r="I836" s="7"/>
      <c r="J836" s="8"/>
      <c r="K836" s="9"/>
      <c r="L836" s="9"/>
      <c r="M836" s="11"/>
      <c r="N836" s="11"/>
      <c r="O836" s="11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3"/>
      <c r="D837" s="2"/>
      <c r="E837" s="4"/>
      <c r="F837" s="1374"/>
      <c r="G837" s="6"/>
      <c r="H837" s="1"/>
      <c r="I837" s="7"/>
      <c r="J837" s="8"/>
      <c r="K837" s="9"/>
      <c r="L837" s="9"/>
      <c r="M837" s="11"/>
      <c r="N837" s="11"/>
      <c r="O837" s="11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3"/>
      <c r="D838" s="2"/>
      <c r="E838" s="4"/>
      <c r="F838" s="1374"/>
      <c r="G838" s="6"/>
      <c r="H838" s="1"/>
      <c r="I838" s="7"/>
      <c r="J838" s="8"/>
      <c r="K838" s="9"/>
      <c r="L838" s="9"/>
      <c r="M838" s="11"/>
      <c r="N838" s="11"/>
      <c r="O838" s="11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3"/>
      <c r="D839" s="2"/>
      <c r="E839" s="4"/>
      <c r="F839" s="1374"/>
      <c r="G839" s="6"/>
      <c r="H839" s="1"/>
      <c r="I839" s="7"/>
      <c r="J839" s="8"/>
      <c r="K839" s="9"/>
      <c r="L839" s="9"/>
      <c r="M839" s="11"/>
      <c r="N839" s="11"/>
      <c r="O839" s="11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3"/>
      <c r="D840" s="2"/>
      <c r="E840" s="4"/>
      <c r="F840" s="1374"/>
      <c r="G840" s="6"/>
      <c r="H840" s="1"/>
      <c r="I840" s="7"/>
      <c r="J840" s="8"/>
      <c r="K840" s="9"/>
      <c r="L840" s="9"/>
      <c r="M840" s="11"/>
      <c r="N840" s="11"/>
      <c r="O840" s="11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3"/>
      <c r="D841" s="2"/>
      <c r="E841" s="4"/>
      <c r="F841" s="1374"/>
      <c r="G841" s="6"/>
      <c r="H841" s="1"/>
      <c r="I841" s="7"/>
      <c r="J841" s="8"/>
      <c r="K841" s="9"/>
      <c r="L841" s="9"/>
      <c r="M841" s="11"/>
      <c r="N841" s="11"/>
      <c r="O841" s="11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3"/>
      <c r="D842" s="2"/>
      <c r="E842" s="4"/>
      <c r="F842" s="1374"/>
      <c r="G842" s="6"/>
      <c r="H842" s="1"/>
      <c r="I842" s="7"/>
      <c r="J842" s="8"/>
      <c r="K842" s="9"/>
      <c r="L842" s="9"/>
      <c r="M842" s="11"/>
      <c r="N842" s="11"/>
      <c r="O842" s="11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3"/>
      <c r="D843" s="2"/>
      <c r="E843" s="4"/>
      <c r="F843" s="1374"/>
      <c r="G843" s="6"/>
      <c r="H843" s="1"/>
      <c r="I843" s="7"/>
      <c r="J843" s="8"/>
      <c r="K843" s="9"/>
      <c r="L843" s="9"/>
      <c r="M843" s="11"/>
      <c r="N843" s="11"/>
      <c r="O843" s="11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3"/>
      <c r="D844" s="2"/>
      <c r="E844" s="4"/>
      <c r="F844" s="1374"/>
      <c r="G844" s="6"/>
      <c r="H844" s="1"/>
      <c r="I844" s="7"/>
      <c r="J844" s="8"/>
      <c r="K844" s="9"/>
      <c r="L844" s="9"/>
      <c r="M844" s="11"/>
      <c r="N844" s="11"/>
      <c r="O844" s="11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3"/>
      <c r="D845" s="2"/>
      <c r="E845" s="4"/>
      <c r="F845" s="1374"/>
      <c r="G845" s="6"/>
      <c r="H845" s="1"/>
      <c r="I845" s="7"/>
      <c r="J845" s="8"/>
      <c r="K845" s="9"/>
      <c r="L845" s="9"/>
      <c r="M845" s="11"/>
      <c r="N845" s="11"/>
      <c r="O845" s="11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3"/>
      <c r="D846" s="2"/>
      <c r="E846" s="4"/>
      <c r="F846" s="1374"/>
      <c r="G846" s="6"/>
      <c r="H846" s="1"/>
      <c r="I846" s="7"/>
      <c r="J846" s="8"/>
      <c r="K846" s="9"/>
      <c r="L846" s="9"/>
      <c r="M846" s="11"/>
      <c r="N846" s="11"/>
      <c r="O846" s="11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3"/>
      <c r="D847" s="2"/>
      <c r="E847" s="4"/>
      <c r="F847" s="1374"/>
      <c r="G847" s="6"/>
      <c r="H847" s="1"/>
      <c r="I847" s="7"/>
      <c r="J847" s="8"/>
      <c r="K847" s="9"/>
      <c r="L847" s="9"/>
      <c r="M847" s="11"/>
      <c r="N847" s="11"/>
      <c r="O847" s="11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3"/>
      <c r="D848" s="2"/>
      <c r="E848" s="4"/>
      <c r="F848" s="1374"/>
      <c r="G848" s="6"/>
      <c r="H848" s="1"/>
      <c r="I848" s="7"/>
      <c r="J848" s="8"/>
      <c r="K848" s="9"/>
      <c r="L848" s="9"/>
      <c r="M848" s="11"/>
      <c r="N848" s="11"/>
      <c r="O848" s="11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3"/>
      <c r="D849" s="2"/>
      <c r="E849" s="4"/>
      <c r="F849" s="1374"/>
      <c r="G849" s="6"/>
      <c r="H849" s="1"/>
      <c r="I849" s="7"/>
      <c r="J849" s="8"/>
      <c r="K849" s="9"/>
      <c r="L849" s="9"/>
      <c r="M849" s="11"/>
      <c r="N849" s="11"/>
      <c r="O849" s="11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3"/>
      <c r="D850" s="2"/>
      <c r="E850" s="4"/>
      <c r="F850" s="1374"/>
      <c r="G850" s="6"/>
      <c r="H850" s="1"/>
      <c r="I850" s="7"/>
      <c r="J850" s="8"/>
      <c r="K850" s="9"/>
      <c r="L850" s="9"/>
      <c r="M850" s="11"/>
      <c r="N850" s="11"/>
      <c r="O850" s="11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3"/>
      <c r="D851" s="2"/>
      <c r="E851" s="4"/>
      <c r="F851" s="1374"/>
      <c r="G851" s="6"/>
      <c r="H851" s="1"/>
      <c r="I851" s="7"/>
      <c r="J851" s="8"/>
      <c r="K851" s="9"/>
      <c r="L851" s="9"/>
      <c r="M851" s="11"/>
      <c r="N851" s="11"/>
      <c r="O851" s="11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3"/>
      <c r="D852" s="2"/>
      <c r="E852" s="4"/>
      <c r="F852" s="1374"/>
      <c r="G852" s="6"/>
      <c r="H852" s="1"/>
      <c r="I852" s="7"/>
      <c r="J852" s="8"/>
      <c r="K852" s="9"/>
      <c r="L852" s="9"/>
      <c r="M852" s="11"/>
      <c r="N852" s="11"/>
      <c r="O852" s="11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3"/>
      <c r="D853" s="2"/>
      <c r="E853" s="4"/>
      <c r="F853" s="1374"/>
      <c r="G853" s="6"/>
      <c r="H853" s="1"/>
      <c r="I853" s="7"/>
      <c r="J853" s="8"/>
      <c r="K853" s="9"/>
      <c r="L853" s="9"/>
      <c r="M853" s="11"/>
      <c r="N853" s="11"/>
      <c r="O853" s="11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3"/>
      <c r="D854" s="2"/>
      <c r="E854" s="4"/>
      <c r="F854" s="1374"/>
      <c r="G854" s="6"/>
      <c r="H854" s="1"/>
      <c r="I854" s="7"/>
      <c r="J854" s="8"/>
      <c r="K854" s="9"/>
      <c r="L854" s="9"/>
      <c r="M854" s="11"/>
      <c r="N854" s="11"/>
      <c r="O854" s="11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3"/>
      <c r="D855" s="2"/>
      <c r="E855" s="4"/>
      <c r="F855" s="1374"/>
      <c r="G855" s="6"/>
      <c r="H855" s="1"/>
      <c r="I855" s="7"/>
      <c r="J855" s="8"/>
      <c r="K855" s="9"/>
      <c r="L855" s="9"/>
      <c r="M855" s="11"/>
      <c r="N855" s="11"/>
      <c r="O855" s="11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3"/>
      <c r="D856" s="2"/>
      <c r="E856" s="4"/>
      <c r="F856" s="1374"/>
      <c r="G856" s="6"/>
      <c r="H856" s="1"/>
      <c r="I856" s="7"/>
      <c r="J856" s="8"/>
      <c r="K856" s="9"/>
      <c r="L856" s="9"/>
      <c r="M856" s="11"/>
      <c r="N856" s="11"/>
      <c r="O856" s="11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3"/>
      <c r="D857" s="2"/>
      <c r="E857" s="4"/>
      <c r="F857" s="1374"/>
      <c r="G857" s="6"/>
      <c r="H857" s="1"/>
      <c r="I857" s="7"/>
      <c r="J857" s="8"/>
      <c r="K857" s="9"/>
      <c r="L857" s="9"/>
      <c r="M857" s="11"/>
      <c r="N857" s="11"/>
      <c r="O857" s="11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3"/>
      <c r="D858" s="2"/>
      <c r="E858" s="4"/>
      <c r="F858" s="1374"/>
      <c r="G858" s="6"/>
      <c r="H858" s="1"/>
      <c r="I858" s="7"/>
      <c r="J858" s="8"/>
      <c r="K858" s="9"/>
      <c r="L858" s="9"/>
      <c r="M858" s="11"/>
      <c r="N858" s="11"/>
      <c r="O858" s="11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3"/>
      <c r="D859" s="2"/>
      <c r="E859" s="4"/>
      <c r="F859" s="1374"/>
      <c r="G859" s="6"/>
      <c r="H859" s="1"/>
      <c r="I859" s="7"/>
      <c r="J859" s="8"/>
      <c r="K859" s="9"/>
      <c r="L859" s="9"/>
      <c r="M859" s="11"/>
      <c r="N859" s="11"/>
      <c r="O859" s="11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3"/>
      <c r="D860" s="2"/>
      <c r="E860" s="4"/>
      <c r="F860" s="1374"/>
      <c r="G860" s="6"/>
      <c r="H860" s="1"/>
      <c r="I860" s="7"/>
      <c r="J860" s="8"/>
      <c r="K860" s="9"/>
      <c r="L860" s="9"/>
      <c r="M860" s="11"/>
      <c r="N860" s="11"/>
      <c r="O860" s="11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3"/>
      <c r="D861" s="2"/>
      <c r="E861" s="4"/>
      <c r="F861" s="1374"/>
      <c r="G861" s="6"/>
      <c r="H861" s="1"/>
      <c r="I861" s="7"/>
      <c r="J861" s="8"/>
      <c r="K861" s="9"/>
      <c r="L861" s="9"/>
      <c r="M861" s="11"/>
      <c r="N861" s="11"/>
      <c r="O861" s="11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3"/>
      <c r="D862" s="2"/>
      <c r="E862" s="4"/>
      <c r="F862" s="1374"/>
      <c r="G862" s="6"/>
      <c r="H862" s="1"/>
      <c r="I862" s="7"/>
      <c r="J862" s="8"/>
      <c r="K862" s="9"/>
      <c r="L862" s="9"/>
      <c r="M862" s="11"/>
      <c r="N862" s="11"/>
      <c r="O862" s="11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3"/>
      <c r="D863" s="2"/>
      <c r="E863" s="4"/>
      <c r="F863" s="1374"/>
      <c r="G863" s="6"/>
      <c r="H863" s="1"/>
      <c r="I863" s="7"/>
      <c r="J863" s="8"/>
      <c r="K863" s="9"/>
      <c r="L863" s="9"/>
      <c r="M863" s="11"/>
      <c r="N863" s="11"/>
      <c r="O863" s="11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3"/>
      <c r="D864" s="2"/>
      <c r="E864" s="4"/>
      <c r="F864" s="1374"/>
      <c r="G864" s="6"/>
      <c r="H864" s="1"/>
      <c r="I864" s="7"/>
      <c r="J864" s="8"/>
      <c r="K864" s="9"/>
      <c r="L864" s="9"/>
      <c r="M864" s="11"/>
      <c r="N864" s="11"/>
      <c r="O864" s="11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3"/>
      <c r="D865" s="2"/>
      <c r="E865" s="4"/>
      <c r="F865" s="1374"/>
      <c r="G865" s="6"/>
      <c r="H865" s="1"/>
      <c r="I865" s="7"/>
      <c r="J865" s="8"/>
      <c r="K865" s="9"/>
      <c r="L865" s="9"/>
      <c r="M865" s="11"/>
      <c r="N865" s="11"/>
      <c r="O865" s="11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3"/>
      <c r="D866" s="2"/>
      <c r="E866" s="4"/>
      <c r="F866" s="1374"/>
      <c r="G866" s="6"/>
      <c r="H866" s="1"/>
      <c r="I866" s="7"/>
      <c r="J866" s="8"/>
      <c r="K866" s="9"/>
      <c r="L866" s="9"/>
      <c r="M866" s="11"/>
      <c r="N866" s="11"/>
      <c r="O866" s="11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3"/>
      <c r="D867" s="2"/>
      <c r="E867" s="4"/>
      <c r="F867" s="1374"/>
      <c r="G867" s="6"/>
      <c r="H867" s="1"/>
      <c r="I867" s="7"/>
      <c r="J867" s="8"/>
      <c r="K867" s="9"/>
      <c r="L867" s="9"/>
      <c r="M867" s="11"/>
      <c r="N867" s="11"/>
      <c r="O867" s="11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3"/>
      <c r="D868" s="2"/>
      <c r="E868" s="4"/>
      <c r="F868" s="1374"/>
      <c r="G868" s="6"/>
      <c r="H868" s="1"/>
      <c r="I868" s="7"/>
      <c r="J868" s="8"/>
      <c r="K868" s="9"/>
      <c r="L868" s="9"/>
      <c r="M868" s="11"/>
      <c r="N868" s="11"/>
      <c r="O868" s="11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3"/>
      <c r="D869" s="2"/>
      <c r="E869" s="4"/>
      <c r="F869" s="1374"/>
      <c r="G869" s="6"/>
      <c r="H869" s="1"/>
      <c r="I869" s="7"/>
      <c r="J869" s="8"/>
      <c r="K869" s="9"/>
      <c r="L869" s="9"/>
      <c r="M869" s="11"/>
      <c r="N869" s="11"/>
      <c r="O869" s="11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3"/>
      <c r="D870" s="2"/>
      <c r="E870" s="4"/>
      <c r="F870" s="1374"/>
      <c r="G870" s="6"/>
      <c r="H870" s="1"/>
      <c r="I870" s="7"/>
      <c r="J870" s="8"/>
      <c r="K870" s="9"/>
      <c r="L870" s="9"/>
      <c r="M870" s="11"/>
      <c r="N870" s="11"/>
      <c r="O870" s="11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3"/>
      <c r="D871" s="2"/>
      <c r="E871" s="4"/>
      <c r="F871" s="1374"/>
      <c r="G871" s="6"/>
      <c r="H871" s="1"/>
      <c r="I871" s="7"/>
      <c r="J871" s="8"/>
      <c r="K871" s="9"/>
      <c r="L871" s="9"/>
      <c r="M871" s="11"/>
      <c r="N871" s="11"/>
      <c r="O871" s="11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3"/>
      <c r="D872" s="2"/>
      <c r="E872" s="4"/>
      <c r="F872" s="1374"/>
      <c r="G872" s="6"/>
      <c r="H872" s="1"/>
      <c r="I872" s="7"/>
      <c r="J872" s="8"/>
      <c r="K872" s="9"/>
      <c r="L872" s="9"/>
      <c r="M872" s="11"/>
      <c r="N872" s="11"/>
      <c r="O872" s="11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3"/>
      <c r="D873" s="2"/>
      <c r="E873" s="4"/>
      <c r="F873" s="1374"/>
      <c r="G873" s="6"/>
      <c r="H873" s="1"/>
      <c r="I873" s="7"/>
      <c r="J873" s="8"/>
      <c r="K873" s="9"/>
      <c r="L873" s="9"/>
      <c r="M873" s="11"/>
      <c r="N873" s="11"/>
      <c r="O873" s="11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3"/>
      <c r="D874" s="2"/>
      <c r="E874" s="4"/>
      <c r="F874" s="1374"/>
      <c r="G874" s="6"/>
      <c r="H874" s="1"/>
      <c r="I874" s="7"/>
      <c r="J874" s="8"/>
      <c r="K874" s="9"/>
      <c r="L874" s="9"/>
      <c r="M874" s="11"/>
      <c r="N874" s="11"/>
      <c r="O874" s="11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3"/>
      <c r="D875" s="2"/>
      <c r="E875" s="4"/>
      <c r="F875" s="1374"/>
      <c r="G875" s="6"/>
      <c r="H875" s="1"/>
      <c r="I875" s="7"/>
      <c r="J875" s="8"/>
      <c r="K875" s="9"/>
      <c r="L875" s="9"/>
      <c r="M875" s="11"/>
      <c r="N875" s="11"/>
      <c r="O875" s="11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3"/>
      <c r="D876" s="2"/>
      <c r="E876" s="4"/>
      <c r="F876" s="1374"/>
      <c r="G876" s="6"/>
      <c r="H876" s="1"/>
      <c r="I876" s="7"/>
      <c r="J876" s="8"/>
      <c r="K876" s="9"/>
      <c r="L876" s="9"/>
      <c r="M876" s="11"/>
      <c r="N876" s="11"/>
      <c r="O876" s="11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3"/>
      <c r="D877" s="2"/>
      <c r="E877" s="4"/>
      <c r="F877" s="1374"/>
      <c r="G877" s="6"/>
      <c r="H877" s="1"/>
      <c r="I877" s="7"/>
      <c r="J877" s="8"/>
      <c r="K877" s="9"/>
      <c r="L877" s="9"/>
      <c r="M877" s="11"/>
      <c r="N877" s="11"/>
      <c r="O877" s="11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3"/>
      <c r="D878" s="2"/>
      <c r="E878" s="4"/>
      <c r="F878" s="1374"/>
      <c r="G878" s="6"/>
      <c r="H878" s="1"/>
      <c r="I878" s="7"/>
      <c r="J878" s="8"/>
      <c r="K878" s="9"/>
      <c r="L878" s="9"/>
      <c r="M878" s="11"/>
      <c r="N878" s="11"/>
      <c r="O878" s="11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3"/>
      <c r="D879" s="2"/>
      <c r="E879" s="4"/>
      <c r="F879" s="1374"/>
      <c r="G879" s="6"/>
      <c r="H879" s="1"/>
      <c r="I879" s="7"/>
      <c r="J879" s="8"/>
      <c r="K879" s="9"/>
      <c r="L879" s="9"/>
      <c r="M879" s="11"/>
      <c r="N879" s="11"/>
      <c r="O879" s="11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3"/>
      <c r="D880" s="2"/>
      <c r="E880" s="4"/>
      <c r="F880" s="1374"/>
      <c r="G880" s="6"/>
      <c r="H880" s="1"/>
      <c r="I880" s="7"/>
      <c r="J880" s="8"/>
      <c r="K880" s="9"/>
      <c r="L880" s="9"/>
      <c r="M880" s="11"/>
      <c r="N880" s="11"/>
      <c r="O880" s="11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3"/>
      <c r="D881" s="2"/>
      <c r="E881" s="4"/>
      <c r="F881" s="1374"/>
      <c r="G881" s="6"/>
      <c r="H881" s="1"/>
      <c r="I881" s="7"/>
      <c r="J881" s="8"/>
      <c r="K881" s="9"/>
      <c r="L881" s="9"/>
      <c r="M881" s="11"/>
      <c r="N881" s="11"/>
      <c r="O881" s="11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3"/>
      <c r="D882" s="2"/>
      <c r="E882" s="4"/>
      <c r="F882" s="1374"/>
      <c r="G882" s="6"/>
      <c r="H882" s="1"/>
      <c r="I882" s="7"/>
      <c r="J882" s="8"/>
      <c r="K882" s="9"/>
      <c r="L882" s="9"/>
      <c r="M882" s="11"/>
      <c r="N882" s="11"/>
      <c r="O882" s="11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3"/>
      <c r="D883" s="2"/>
      <c r="E883" s="4"/>
      <c r="F883" s="1374"/>
      <c r="G883" s="6"/>
      <c r="H883" s="1"/>
      <c r="I883" s="7"/>
      <c r="J883" s="8"/>
      <c r="K883" s="9"/>
      <c r="L883" s="9"/>
      <c r="M883" s="11"/>
      <c r="N883" s="11"/>
      <c r="O883" s="11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3"/>
      <c r="D884" s="2"/>
      <c r="E884" s="4"/>
      <c r="F884" s="1374"/>
      <c r="G884" s="6"/>
      <c r="H884" s="1"/>
      <c r="I884" s="7"/>
      <c r="J884" s="8"/>
      <c r="K884" s="9"/>
      <c r="L884" s="9"/>
      <c r="M884" s="11"/>
      <c r="N884" s="11"/>
      <c r="O884" s="11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3"/>
      <c r="D885" s="2"/>
      <c r="E885" s="4"/>
      <c r="F885" s="1374"/>
      <c r="G885" s="6"/>
      <c r="H885" s="1"/>
      <c r="I885" s="7"/>
      <c r="J885" s="8"/>
      <c r="K885" s="9"/>
      <c r="L885" s="9"/>
      <c r="M885" s="11"/>
      <c r="N885" s="11"/>
      <c r="O885" s="11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3"/>
      <c r="D886" s="2"/>
      <c r="E886" s="4"/>
      <c r="F886" s="1374"/>
      <c r="G886" s="6"/>
      <c r="H886" s="1"/>
      <c r="I886" s="7"/>
      <c r="J886" s="8"/>
      <c r="K886" s="9"/>
      <c r="L886" s="9"/>
      <c r="M886" s="11"/>
      <c r="N886" s="11"/>
      <c r="O886" s="11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3"/>
      <c r="D887" s="2"/>
      <c r="E887" s="4"/>
      <c r="F887" s="1374"/>
      <c r="G887" s="6"/>
      <c r="H887" s="1"/>
      <c r="I887" s="7"/>
      <c r="J887" s="8"/>
      <c r="K887" s="9"/>
      <c r="L887" s="9"/>
      <c r="M887" s="11"/>
      <c r="N887" s="11"/>
      <c r="O887" s="11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3"/>
      <c r="D888" s="2"/>
      <c r="E888" s="4"/>
      <c r="F888" s="1374"/>
      <c r="G888" s="6"/>
      <c r="H888" s="1"/>
      <c r="I888" s="7"/>
      <c r="J888" s="8"/>
      <c r="K888" s="9"/>
      <c r="L888" s="9"/>
      <c r="M888" s="11"/>
      <c r="N888" s="11"/>
      <c r="O888" s="11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3"/>
      <c r="D889" s="2"/>
      <c r="E889" s="4"/>
      <c r="F889" s="1374"/>
      <c r="G889" s="6"/>
      <c r="H889" s="1"/>
      <c r="I889" s="7"/>
      <c r="J889" s="8"/>
      <c r="K889" s="9"/>
      <c r="L889" s="9"/>
      <c r="M889" s="11"/>
      <c r="N889" s="11"/>
      <c r="O889" s="11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3"/>
      <c r="D890" s="2"/>
      <c r="E890" s="4"/>
      <c r="F890" s="1374"/>
      <c r="G890" s="6"/>
      <c r="H890" s="1"/>
      <c r="I890" s="7"/>
      <c r="J890" s="8"/>
      <c r="K890" s="9"/>
      <c r="L890" s="9"/>
      <c r="M890" s="11"/>
      <c r="N890" s="11"/>
      <c r="O890" s="11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3"/>
      <c r="D891" s="2"/>
      <c r="E891" s="4"/>
      <c r="F891" s="1374"/>
      <c r="G891" s="6"/>
      <c r="H891" s="1"/>
      <c r="I891" s="7"/>
      <c r="J891" s="8"/>
      <c r="K891" s="9"/>
      <c r="L891" s="9"/>
      <c r="M891" s="11"/>
      <c r="N891" s="11"/>
      <c r="O891" s="11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3"/>
      <c r="D892" s="2"/>
      <c r="E892" s="4"/>
      <c r="F892" s="1374"/>
      <c r="G892" s="6"/>
      <c r="H892" s="1"/>
      <c r="I892" s="7"/>
      <c r="J892" s="8"/>
      <c r="K892" s="9"/>
      <c r="L892" s="9"/>
      <c r="M892" s="11"/>
      <c r="N892" s="11"/>
      <c r="O892" s="11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3"/>
      <c r="D893" s="2"/>
      <c r="E893" s="4"/>
      <c r="F893" s="1374"/>
      <c r="G893" s="6"/>
      <c r="H893" s="1"/>
      <c r="I893" s="7"/>
      <c r="J893" s="8"/>
      <c r="K893" s="9"/>
      <c r="L893" s="9"/>
      <c r="M893" s="11"/>
      <c r="N893" s="11"/>
      <c r="O893" s="11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3"/>
      <c r="D894" s="2"/>
      <c r="E894" s="4"/>
      <c r="F894" s="1374"/>
      <c r="G894" s="6"/>
      <c r="H894" s="1"/>
      <c r="I894" s="7"/>
      <c r="J894" s="8"/>
      <c r="K894" s="9"/>
      <c r="L894" s="9"/>
      <c r="M894" s="11"/>
      <c r="N894" s="11"/>
      <c r="O894" s="11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3"/>
      <c r="D895" s="2"/>
      <c r="E895" s="4"/>
      <c r="F895" s="1374"/>
      <c r="G895" s="6"/>
      <c r="H895" s="1"/>
      <c r="I895" s="7"/>
      <c r="J895" s="8"/>
      <c r="K895" s="9"/>
      <c r="L895" s="9"/>
      <c r="M895" s="11"/>
      <c r="N895" s="11"/>
      <c r="O895" s="11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3"/>
      <c r="D896" s="2"/>
      <c r="E896" s="4"/>
      <c r="F896" s="1374"/>
      <c r="G896" s="6"/>
      <c r="H896" s="1"/>
      <c r="I896" s="7"/>
      <c r="J896" s="8"/>
      <c r="K896" s="9"/>
      <c r="L896" s="9"/>
      <c r="M896" s="11"/>
      <c r="N896" s="11"/>
      <c r="O896" s="11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3"/>
      <c r="D897" s="2"/>
      <c r="E897" s="4"/>
      <c r="F897" s="1374"/>
      <c r="G897" s="6"/>
      <c r="H897" s="1"/>
      <c r="I897" s="7"/>
      <c r="J897" s="8"/>
      <c r="K897" s="9"/>
      <c r="L897" s="9"/>
      <c r="M897" s="11"/>
      <c r="N897" s="11"/>
      <c r="O897" s="11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3"/>
      <c r="D898" s="2"/>
      <c r="E898" s="4"/>
      <c r="F898" s="1374"/>
      <c r="G898" s="6"/>
      <c r="H898" s="1"/>
      <c r="I898" s="7"/>
      <c r="J898" s="8"/>
      <c r="K898" s="9"/>
      <c r="L898" s="9"/>
      <c r="M898" s="11"/>
      <c r="N898" s="11"/>
      <c r="O898" s="11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3"/>
      <c r="D899" s="2"/>
      <c r="E899" s="4"/>
      <c r="F899" s="1374"/>
      <c r="G899" s="6"/>
      <c r="H899" s="1"/>
      <c r="I899" s="7"/>
      <c r="J899" s="8"/>
      <c r="K899" s="9"/>
      <c r="L899" s="9"/>
      <c r="M899" s="11"/>
      <c r="N899" s="11"/>
      <c r="O899" s="11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3"/>
      <c r="D900" s="2"/>
      <c r="E900" s="4"/>
      <c r="F900" s="1374"/>
      <c r="G900" s="6"/>
      <c r="H900" s="1"/>
      <c r="I900" s="7"/>
      <c r="J900" s="8"/>
      <c r="K900" s="9"/>
      <c r="L900" s="9"/>
      <c r="M900" s="11"/>
      <c r="N900" s="11"/>
      <c r="O900" s="11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3"/>
      <c r="D901" s="2"/>
      <c r="E901" s="4"/>
      <c r="F901" s="1374"/>
      <c r="G901" s="6"/>
      <c r="H901" s="1"/>
      <c r="I901" s="7"/>
      <c r="J901" s="8"/>
      <c r="K901" s="9"/>
      <c r="L901" s="9"/>
      <c r="M901" s="11"/>
      <c r="N901" s="11"/>
      <c r="O901" s="11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3"/>
      <c r="D902" s="2"/>
      <c r="E902" s="4"/>
      <c r="F902" s="1374"/>
      <c r="G902" s="6"/>
      <c r="H902" s="1"/>
      <c r="I902" s="7"/>
      <c r="J902" s="8"/>
      <c r="K902" s="9"/>
      <c r="L902" s="9"/>
      <c r="M902" s="11"/>
      <c r="N902" s="11"/>
      <c r="O902" s="11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3"/>
      <c r="D903" s="2"/>
      <c r="E903" s="4"/>
      <c r="F903" s="1374"/>
      <c r="G903" s="6"/>
      <c r="H903" s="1"/>
      <c r="I903" s="7"/>
      <c r="J903" s="8"/>
      <c r="K903" s="9"/>
      <c r="L903" s="9"/>
      <c r="M903" s="11"/>
      <c r="N903" s="11"/>
      <c r="O903" s="11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3"/>
      <c r="D904" s="2"/>
      <c r="E904" s="4"/>
      <c r="F904" s="1374"/>
      <c r="G904" s="6"/>
      <c r="H904" s="1"/>
      <c r="I904" s="7"/>
      <c r="J904" s="8"/>
      <c r="K904" s="9"/>
      <c r="L904" s="9"/>
      <c r="M904" s="11"/>
      <c r="N904" s="11"/>
      <c r="O904" s="11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3"/>
      <c r="D905" s="2"/>
      <c r="E905" s="4"/>
      <c r="F905" s="1374"/>
      <c r="G905" s="6"/>
      <c r="H905" s="1"/>
      <c r="I905" s="7"/>
      <c r="J905" s="8"/>
      <c r="K905" s="9"/>
      <c r="L905" s="9"/>
      <c r="M905" s="11"/>
      <c r="N905" s="11"/>
      <c r="O905" s="11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3"/>
      <c r="D906" s="2"/>
      <c r="E906" s="4"/>
      <c r="F906" s="1374"/>
      <c r="G906" s="6"/>
      <c r="H906" s="1"/>
      <c r="I906" s="7"/>
      <c r="J906" s="8"/>
      <c r="K906" s="9"/>
      <c r="L906" s="9"/>
      <c r="M906" s="11"/>
      <c r="N906" s="11"/>
      <c r="O906" s="11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3"/>
      <c r="D907" s="2"/>
      <c r="E907" s="4"/>
      <c r="F907" s="1374"/>
      <c r="G907" s="6"/>
      <c r="H907" s="1"/>
      <c r="I907" s="7"/>
      <c r="J907" s="8"/>
      <c r="K907" s="9"/>
      <c r="L907" s="9"/>
      <c r="M907" s="11"/>
      <c r="N907" s="11"/>
      <c r="O907" s="11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3"/>
      <c r="D908" s="2"/>
      <c r="E908" s="4"/>
      <c r="F908" s="1374"/>
      <c r="G908" s="6"/>
      <c r="H908" s="1"/>
      <c r="I908" s="7"/>
      <c r="J908" s="8"/>
      <c r="K908" s="9"/>
      <c r="L908" s="9"/>
      <c r="M908" s="11"/>
      <c r="N908" s="11"/>
      <c r="O908" s="11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3"/>
      <c r="D909" s="2"/>
      <c r="E909" s="4"/>
      <c r="F909" s="1374"/>
      <c r="G909" s="6"/>
      <c r="H909" s="1"/>
      <c r="I909" s="7"/>
      <c r="J909" s="8"/>
      <c r="K909" s="9"/>
      <c r="L909" s="9"/>
      <c r="M909" s="11"/>
      <c r="N909" s="11"/>
      <c r="O909" s="11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3"/>
      <c r="D910" s="2"/>
      <c r="E910" s="4"/>
      <c r="F910" s="1374"/>
      <c r="G910" s="6"/>
      <c r="H910" s="1"/>
      <c r="I910" s="7"/>
      <c r="J910" s="8"/>
      <c r="K910" s="9"/>
      <c r="L910" s="9"/>
      <c r="M910" s="11"/>
      <c r="N910" s="11"/>
      <c r="O910" s="11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3"/>
      <c r="D911" s="2"/>
      <c r="E911" s="4"/>
      <c r="F911" s="1374"/>
      <c r="G911" s="6"/>
      <c r="H911" s="1"/>
      <c r="I911" s="7"/>
      <c r="J911" s="8"/>
      <c r="K911" s="9"/>
      <c r="L911" s="9"/>
      <c r="M911" s="11"/>
      <c r="N911" s="11"/>
      <c r="O911" s="11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3"/>
      <c r="D912" s="2"/>
      <c r="E912" s="4"/>
      <c r="F912" s="1374"/>
      <c r="G912" s="6"/>
      <c r="H912" s="1"/>
      <c r="I912" s="7"/>
      <c r="J912" s="8"/>
      <c r="K912" s="9"/>
      <c r="L912" s="9"/>
      <c r="M912" s="11"/>
      <c r="N912" s="11"/>
      <c r="O912" s="11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3"/>
      <c r="D913" s="2"/>
      <c r="E913" s="4"/>
      <c r="F913" s="1374"/>
      <c r="G913" s="6"/>
      <c r="H913" s="1"/>
      <c r="I913" s="7"/>
      <c r="J913" s="8"/>
      <c r="K913" s="9"/>
      <c r="L913" s="9"/>
      <c r="M913" s="11"/>
      <c r="N913" s="11"/>
      <c r="O913" s="11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3"/>
      <c r="D914" s="2"/>
      <c r="E914" s="4"/>
      <c r="F914" s="1374"/>
      <c r="G914" s="6"/>
      <c r="H914" s="1"/>
      <c r="I914" s="7"/>
      <c r="J914" s="8"/>
      <c r="K914" s="9"/>
      <c r="L914" s="9"/>
      <c r="M914" s="11"/>
      <c r="N914" s="11"/>
      <c r="O914" s="11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3"/>
      <c r="D915" s="2"/>
      <c r="E915" s="4"/>
      <c r="F915" s="1374"/>
      <c r="G915" s="6"/>
      <c r="H915" s="1"/>
      <c r="I915" s="7"/>
      <c r="J915" s="8"/>
      <c r="K915" s="9"/>
      <c r="L915" s="9"/>
      <c r="M915" s="11"/>
      <c r="N915" s="11"/>
      <c r="O915" s="11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3"/>
      <c r="D916" s="2"/>
      <c r="E916" s="4"/>
      <c r="F916" s="1374"/>
      <c r="G916" s="6"/>
      <c r="H916" s="1"/>
      <c r="I916" s="7"/>
      <c r="J916" s="8"/>
      <c r="K916" s="9"/>
      <c r="L916" s="9"/>
      <c r="M916" s="11"/>
      <c r="N916" s="11"/>
      <c r="O916" s="11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3"/>
      <c r="D917" s="2"/>
      <c r="E917" s="4"/>
      <c r="F917" s="1374"/>
      <c r="G917" s="6"/>
      <c r="H917" s="1"/>
      <c r="I917" s="7"/>
      <c r="J917" s="8"/>
      <c r="K917" s="9"/>
      <c r="L917" s="9"/>
      <c r="M917" s="11"/>
      <c r="N917" s="11"/>
      <c r="O917" s="11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3"/>
      <c r="D918" s="2"/>
      <c r="E918" s="4"/>
      <c r="F918" s="1374"/>
      <c r="G918" s="6"/>
      <c r="H918" s="1"/>
      <c r="I918" s="7"/>
      <c r="J918" s="8"/>
      <c r="K918" s="9"/>
      <c r="L918" s="9"/>
      <c r="M918" s="11"/>
      <c r="N918" s="11"/>
      <c r="O918" s="11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3"/>
      <c r="D919" s="2"/>
      <c r="E919" s="4"/>
      <c r="F919" s="1374"/>
      <c r="G919" s="6"/>
      <c r="H919" s="1"/>
      <c r="I919" s="7"/>
      <c r="J919" s="8"/>
      <c r="K919" s="9"/>
      <c r="L919" s="9"/>
      <c r="M919" s="11"/>
      <c r="N919" s="11"/>
      <c r="O919" s="11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3"/>
      <c r="D920" s="2"/>
      <c r="E920" s="4"/>
      <c r="F920" s="1374"/>
      <c r="G920" s="6"/>
      <c r="H920" s="1"/>
      <c r="I920" s="7"/>
      <c r="J920" s="8"/>
      <c r="K920" s="9"/>
      <c r="L920" s="9"/>
      <c r="M920" s="11"/>
      <c r="N920" s="11"/>
      <c r="O920" s="11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3"/>
      <c r="D921" s="2"/>
      <c r="E921" s="4"/>
      <c r="F921" s="1374"/>
      <c r="G921" s="6"/>
      <c r="H921" s="1"/>
      <c r="I921" s="7"/>
      <c r="J921" s="8"/>
      <c r="K921" s="9"/>
      <c r="L921" s="9"/>
      <c r="M921" s="11"/>
      <c r="N921" s="11"/>
      <c r="O921" s="11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3"/>
      <c r="D922" s="2"/>
      <c r="E922" s="4"/>
      <c r="F922" s="1374"/>
      <c r="G922" s="6"/>
      <c r="H922" s="1"/>
      <c r="I922" s="7"/>
      <c r="J922" s="8"/>
      <c r="K922" s="9"/>
      <c r="L922" s="9"/>
      <c r="M922" s="11"/>
      <c r="N922" s="11"/>
      <c r="O922" s="11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3"/>
      <c r="D923" s="2"/>
      <c r="E923" s="4"/>
      <c r="F923" s="1374"/>
      <c r="G923" s="6"/>
      <c r="H923" s="1"/>
      <c r="I923" s="7"/>
      <c r="J923" s="8"/>
      <c r="K923" s="9"/>
      <c r="L923" s="9"/>
      <c r="M923" s="11"/>
      <c r="N923" s="11"/>
      <c r="O923" s="11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3"/>
      <c r="D924" s="2"/>
      <c r="E924" s="4"/>
      <c r="F924" s="1374"/>
      <c r="G924" s="6"/>
      <c r="H924" s="1"/>
      <c r="I924" s="7"/>
      <c r="J924" s="8"/>
      <c r="K924" s="9"/>
      <c r="L924" s="9"/>
      <c r="M924" s="11"/>
      <c r="N924" s="11"/>
      <c r="O924" s="11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3"/>
      <c r="D925" s="2"/>
      <c r="E925" s="4"/>
      <c r="F925" s="1374"/>
      <c r="G925" s="6"/>
      <c r="H925" s="1"/>
      <c r="I925" s="7"/>
      <c r="J925" s="8"/>
      <c r="K925" s="9"/>
      <c r="L925" s="9"/>
      <c r="M925" s="11"/>
      <c r="N925" s="11"/>
      <c r="O925" s="11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3"/>
      <c r="D926" s="2"/>
      <c r="E926" s="4"/>
      <c r="F926" s="1374"/>
      <c r="G926" s="6"/>
      <c r="H926" s="1"/>
      <c r="I926" s="7"/>
      <c r="J926" s="8"/>
      <c r="K926" s="9"/>
      <c r="L926" s="9"/>
      <c r="M926" s="11"/>
      <c r="N926" s="11"/>
      <c r="O926" s="11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3"/>
      <c r="D927" s="2"/>
      <c r="E927" s="4"/>
      <c r="F927" s="1374"/>
      <c r="G927" s="6"/>
      <c r="H927" s="1"/>
      <c r="I927" s="7"/>
      <c r="J927" s="8"/>
      <c r="K927" s="9"/>
      <c r="L927" s="9"/>
      <c r="M927" s="11"/>
      <c r="N927" s="11"/>
      <c r="O927" s="11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3"/>
      <c r="D928" s="2"/>
      <c r="E928" s="4"/>
      <c r="F928" s="1374"/>
      <c r="G928" s="6"/>
      <c r="H928" s="1"/>
      <c r="I928" s="7"/>
      <c r="J928" s="8"/>
      <c r="K928" s="9"/>
      <c r="L928" s="9"/>
      <c r="M928" s="11"/>
      <c r="N928" s="11"/>
      <c r="O928" s="11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3"/>
      <c r="D929" s="2"/>
      <c r="E929" s="4"/>
      <c r="F929" s="1374"/>
      <c r="G929" s="6"/>
      <c r="H929" s="1"/>
      <c r="I929" s="7"/>
      <c r="J929" s="8"/>
      <c r="K929" s="9"/>
      <c r="L929" s="9"/>
      <c r="M929" s="11"/>
      <c r="N929" s="11"/>
      <c r="O929" s="11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3"/>
      <c r="D930" s="2"/>
      <c r="E930" s="4"/>
      <c r="F930" s="1374"/>
      <c r="G930" s="6"/>
      <c r="H930" s="1"/>
      <c r="I930" s="7"/>
      <c r="J930" s="8"/>
      <c r="K930" s="9"/>
      <c r="L930" s="9"/>
      <c r="M930" s="11"/>
      <c r="N930" s="11"/>
      <c r="O930" s="11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3"/>
      <c r="D931" s="2"/>
      <c r="E931" s="4"/>
      <c r="F931" s="1374"/>
      <c r="G931" s="6"/>
      <c r="H931" s="1"/>
      <c r="I931" s="7"/>
      <c r="J931" s="8"/>
      <c r="K931" s="9"/>
      <c r="L931" s="9"/>
      <c r="M931" s="11"/>
      <c r="N931" s="11"/>
      <c r="O931" s="11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3"/>
      <c r="D932" s="2"/>
      <c r="E932" s="4"/>
      <c r="F932" s="1374"/>
      <c r="G932" s="6"/>
      <c r="H932" s="1"/>
      <c r="I932" s="7"/>
      <c r="J932" s="8"/>
      <c r="K932" s="9"/>
      <c r="L932" s="9"/>
      <c r="M932" s="11"/>
      <c r="N932" s="11"/>
      <c r="O932" s="11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3"/>
      <c r="D933" s="2"/>
      <c r="E933" s="4"/>
      <c r="F933" s="1374"/>
      <c r="G933" s="6"/>
      <c r="H933" s="1"/>
      <c r="I933" s="7"/>
      <c r="J933" s="8"/>
      <c r="K933" s="9"/>
      <c r="L933" s="9"/>
      <c r="M933" s="11"/>
      <c r="N933" s="11"/>
      <c r="O933" s="11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3"/>
      <c r="D934" s="2"/>
      <c r="E934" s="4"/>
      <c r="F934" s="1374"/>
      <c r="G934" s="6"/>
      <c r="H934" s="1"/>
      <c r="I934" s="7"/>
      <c r="J934" s="8"/>
      <c r="K934" s="9"/>
      <c r="L934" s="9"/>
      <c r="M934" s="11"/>
      <c r="N934" s="11"/>
      <c r="O934" s="11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3"/>
      <c r="D935" s="2"/>
      <c r="E935" s="4"/>
      <c r="F935" s="1374"/>
      <c r="G935" s="6"/>
      <c r="H935" s="1"/>
      <c r="I935" s="7"/>
      <c r="J935" s="8"/>
      <c r="K935" s="9"/>
      <c r="L935" s="9"/>
      <c r="M935" s="11"/>
      <c r="N935" s="11"/>
      <c r="O935" s="11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3"/>
      <c r="D936" s="2"/>
      <c r="E936" s="4"/>
      <c r="F936" s="1374"/>
      <c r="G936" s="6"/>
      <c r="H936" s="1"/>
      <c r="I936" s="7"/>
      <c r="J936" s="8"/>
      <c r="K936" s="9"/>
      <c r="L936" s="9"/>
      <c r="M936" s="11"/>
      <c r="N936" s="11"/>
      <c r="O936" s="11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3"/>
      <c r="D937" s="2"/>
      <c r="E937" s="4"/>
      <c r="F937" s="1374"/>
      <c r="G937" s="6"/>
      <c r="H937" s="1"/>
      <c r="I937" s="7"/>
      <c r="J937" s="8"/>
      <c r="K937" s="9"/>
      <c r="L937" s="9"/>
      <c r="M937" s="11"/>
      <c r="N937" s="11"/>
      <c r="O937" s="11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3"/>
      <c r="D938" s="2"/>
      <c r="E938" s="4"/>
      <c r="F938" s="1374"/>
      <c r="G938" s="6"/>
      <c r="H938" s="1"/>
      <c r="I938" s="7"/>
      <c r="J938" s="8"/>
      <c r="K938" s="9"/>
      <c r="L938" s="9"/>
      <c r="M938" s="11"/>
      <c r="N938" s="11"/>
      <c r="O938" s="11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3"/>
      <c r="D939" s="2"/>
      <c r="E939" s="4"/>
      <c r="F939" s="1374"/>
      <c r="G939" s="6"/>
      <c r="H939" s="1"/>
      <c r="I939" s="7"/>
      <c r="J939" s="8"/>
      <c r="K939" s="9"/>
      <c r="L939" s="9"/>
      <c r="M939" s="11"/>
      <c r="N939" s="11"/>
      <c r="O939" s="11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3"/>
      <c r="D940" s="2"/>
      <c r="E940" s="4"/>
      <c r="F940" s="1374"/>
      <c r="G940" s="6"/>
      <c r="H940" s="1"/>
      <c r="I940" s="7"/>
      <c r="J940" s="8"/>
      <c r="K940" s="9"/>
      <c r="L940" s="9"/>
      <c r="M940" s="11"/>
      <c r="N940" s="11"/>
      <c r="O940" s="11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3"/>
      <c r="D941" s="2"/>
      <c r="E941" s="4"/>
      <c r="F941" s="1374"/>
      <c r="G941" s="6"/>
      <c r="H941" s="1"/>
      <c r="I941" s="7"/>
      <c r="J941" s="8"/>
      <c r="K941" s="9"/>
      <c r="L941" s="9"/>
      <c r="M941" s="11"/>
      <c r="N941" s="11"/>
      <c r="O941" s="11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3"/>
      <c r="D942" s="2"/>
      <c r="E942" s="4"/>
      <c r="F942" s="1374"/>
      <c r="G942" s="6"/>
      <c r="H942" s="1"/>
      <c r="I942" s="7"/>
      <c r="J942" s="8"/>
      <c r="K942" s="9"/>
      <c r="L942" s="9"/>
      <c r="M942" s="11"/>
      <c r="N942" s="11"/>
      <c r="O942" s="11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3"/>
      <c r="D943" s="2"/>
      <c r="E943" s="4"/>
      <c r="F943" s="1374"/>
      <c r="G943" s="6"/>
      <c r="H943" s="1"/>
      <c r="I943" s="7"/>
      <c r="J943" s="8"/>
      <c r="K943" s="9"/>
      <c r="L943" s="9"/>
      <c r="M943" s="11"/>
      <c r="N943" s="11"/>
      <c r="O943" s="11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3"/>
      <c r="D944" s="2"/>
      <c r="E944" s="4"/>
      <c r="F944" s="1374"/>
      <c r="G944" s="6"/>
      <c r="H944" s="1"/>
      <c r="I944" s="7"/>
      <c r="J944" s="8"/>
      <c r="K944" s="9"/>
      <c r="L944" s="9"/>
      <c r="M944" s="11"/>
      <c r="N944" s="11"/>
      <c r="O944" s="11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3"/>
      <c r="D945" s="2"/>
      <c r="E945" s="4"/>
      <c r="F945" s="1374"/>
      <c r="G945" s="6"/>
      <c r="H945" s="1"/>
      <c r="I945" s="7"/>
      <c r="J945" s="8"/>
      <c r="K945" s="9"/>
      <c r="L945" s="9"/>
      <c r="M945" s="11"/>
      <c r="N945" s="11"/>
      <c r="O945" s="11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3"/>
      <c r="D946" s="2"/>
      <c r="E946" s="4"/>
      <c r="F946" s="1374"/>
      <c r="G946" s="6"/>
      <c r="H946" s="1"/>
      <c r="I946" s="7"/>
      <c r="J946" s="8"/>
      <c r="K946" s="9"/>
      <c r="L946" s="9"/>
      <c r="M946" s="11"/>
      <c r="N946" s="11"/>
      <c r="O946" s="11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3"/>
      <c r="D947" s="2"/>
      <c r="E947" s="4"/>
      <c r="F947" s="1374"/>
      <c r="G947" s="6"/>
      <c r="H947" s="1"/>
      <c r="I947" s="7"/>
      <c r="J947" s="8"/>
      <c r="K947" s="9"/>
      <c r="L947" s="9"/>
      <c r="M947" s="11"/>
      <c r="N947" s="11"/>
      <c r="O947" s="11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3"/>
      <c r="D948" s="2"/>
      <c r="E948" s="4"/>
      <c r="F948" s="1374"/>
      <c r="G948" s="6"/>
      <c r="H948" s="1"/>
      <c r="I948" s="7"/>
      <c r="J948" s="8"/>
      <c r="K948" s="9"/>
      <c r="L948" s="9"/>
      <c r="M948" s="11"/>
      <c r="N948" s="11"/>
      <c r="O948" s="11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3"/>
      <c r="D949" s="2"/>
      <c r="E949" s="4"/>
      <c r="F949" s="1374"/>
      <c r="G949" s="6"/>
      <c r="H949" s="1"/>
      <c r="I949" s="7"/>
      <c r="J949" s="8"/>
      <c r="K949" s="9"/>
      <c r="L949" s="9"/>
      <c r="M949" s="11"/>
      <c r="N949" s="11"/>
      <c r="O949" s="11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3"/>
      <c r="D950" s="2"/>
      <c r="E950" s="4"/>
      <c r="F950" s="1374"/>
      <c r="G950" s="6"/>
      <c r="H950" s="1"/>
      <c r="I950" s="7"/>
      <c r="J950" s="8"/>
      <c r="K950" s="9"/>
      <c r="L950" s="9"/>
      <c r="M950" s="11"/>
      <c r="N950" s="11"/>
      <c r="O950" s="11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3"/>
      <c r="D951" s="2"/>
      <c r="E951" s="4"/>
      <c r="F951" s="1374"/>
      <c r="G951" s="6"/>
      <c r="H951" s="1"/>
      <c r="I951" s="7"/>
      <c r="J951" s="8"/>
      <c r="K951" s="9"/>
      <c r="L951" s="9"/>
      <c r="M951" s="11"/>
      <c r="N951" s="11"/>
      <c r="O951" s="11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3"/>
      <c r="D952" s="2"/>
      <c r="E952" s="4"/>
      <c r="F952" s="1374"/>
      <c r="G952" s="6"/>
      <c r="H952" s="1"/>
      <c r="I952" s="7"/>
      <c r="J952" s="8"/>
      <c r="K952" s="9"/>
      <c r="L952" s="9"/>
      <c r="M952" s="11"/>
      <c r="N952" s="11"/>
      <c r="O952" s="11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3"/>
      <c r="D953" s="2"/>
      <c r="E953" s="4"/>
      <c r="F953" s="1374"/>
      <c r="G953" s="6"/>
      <c r="H953" s="1"/>
      <c r="I953" s="7"/>
      <c r="J953" s="8"/>
      <c r="K953" s="9"/>
      <c r="L953" s="9"/>
      <c r="M953" s="11"/>
      <c r="N953" s="11"/>
      <c r="O953" s="11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3"/>
      <c r="D954" s="2"/>
      <c r="E954" s="4"/>
      <c r="F954" s="1374"/>
      <c r="G954" s="6"/>
      <c r="H954" s="1"/>
      <c r="I954" s="7"/>
      <c r="J954" s="8"/>
      <c r="K954" s="9"/>
      <c r="L954" s="9"/>
      <c r="M954" s="11"/>
      <c r="N954" s="11"/>
      <c r="O954" s="11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3"/>
      <c r="D955" s="2"/>
      <c r="E955" s="4"/>
      <c r="F955" s="1374"/>
      <c r="G955" s="6"/>
      <c r="H955" s="1"/>
      <c r="I955" s="7"/>
      <c r="J955" s="8"/>
      <c r="K955" s="9"/>
      <c r="L955" s="9"/>
      <c r="M955" s="11"/>
      <c r="N955" s="11"/>
      <c r="O955" s="11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3"/>
      <c r="D956" s="2"/>
      <c r="E956" s="4"/>
      <c r="F956" s="1374"/>
      <c r="G956" s="6"/>
      <c r="H956" s="1"/>
      <c r="I956" s="7"/>
      <c r="J956" s="8"/>
      <c r="K956" s="9"/>
      <c r="L956" s="9"/>
      <c r="M956" s="11"/>
      <c r="N956" s="11"/>
      <c r="O956" s="11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3"/>
      <c r="D957" s="2"/>
      <c r="E957" s="4"/>
      <c r="F957" s="1374"/>
      <c r="G957" s="6"/>
      <c r="H957" s="1"/>
      <c r="I957" s="7"/>
      <c r="J957" s="8"/>
      <c r="K957" s="9"/>
      <c r="L957" s="9"/>
      <c r="M957" s="11"/>
      <c r="N957" s="11"/>
      <c r="O957" s="11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3"/>
      <c r="D958" s="2"/>
      <c r="E958" s="4"/>
      <c r="F958" s="1374"/>
      <c r="G958" s="6"/>
      <c r="H958" s="1"/>
      <c r="I958" s="7"/>
      <c r="J958" s="8"/>
      <c r="K958" s="9"/>
      <c r="L958" s="9"/>
      <c r="M958" s="11"/>
      <c r="N958" s="11"/>
      <c r="O958" s="11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3"/>
      <c r="D959" s="2"/>
      <c r="E959" s="4"/>
      <c r="F959" s="1374"/>
      <c r="G959" s="6"/>
      <c r="H959" s="1"/>
      <c r="I959" s="7"/>
      <c r="J959" s="8"/>
      <c r="K959" s="9"/>
      <c r="L959" s="9"/>
      <c r="M959" s="11"/>
      <c r="N959" s="11"/>
      <c r="O959" s="11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3"/>
      <c r="D960" s="2"/>
      <c r="E960" s="4"/>
      <c r="F960" s="1374"/>
      <c r="G960" s="6"/>
      <c r="H960" s="1"/>
      <c r="I960" s="7"/>
      <c r="J960" s="8"/>
      <c r="K960" s="9"/>
      <c r="L960" s="9"/>
      <c r="M960" s="11"/>
      <c r="N960" s="11"/>
      <c r="O960" s="11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3"/>
      <c r="D961" s="2"/>
      <c r="E961" s="4"/>
      <c r="F961" s="1374"/>
      <c r="G961" s="6"/>
      <c r="H961" s="1"/>
      <c r="I961" s="7"/>
      <c r="J961" s="8"/>
      <c r="K961" s="9"/>
      <c r="L961" s="9"/>
      <c r="M961" s="11"/>
      <c r="N961" s="11"/>
      <c r="O961" s="11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3"/>
      <c r="D962" s="2"/>
      <c r="E962" s="4"/>
      <c r="F962" s="1374"/>
      <c r="G962" s="6"/>
      <c r="H962" s="1"/>
      <c r="I962" s="7"/>
      <c r="J962" s="8"/>
      <c r="K962" s="9"/>
      <c r="L962" s="9"/>
      <c r="M962" s="11"/>
      <c r="N962" s="11"/>
      <c r="O962" s="11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3"/>
      <c r="D963" s="2"/>
      <c r="E963" s="4"/>
      <c r="F963" s="1374"/>
      <c r="G963" s="6"/>
      <c r="H963" s="1"/>
      <c r="I963" s="7"/>
      <c r="J963" s="8"/>
      <c r="K963" s="9"/>
      <c r="L963" s="9"/>
      <c r="M963" s="11"/>
      <c r="N963" s="11"/>
      <c r="O963" s="11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3"/>
      <c r="D964" s="2"/>
      <c r="E964" s="4"/>
      <c r="F964" s="1374"/>
      <c r="G964" s="6"/>
      <c r="H964" s="1"/>
      <c r="I964" s="7"/>
      <c r="J964" s="8"/>
      <c r="K964" s="9"/>
      <c r="L964" s="9"/>
      <c r="M964" s="11"/>
      <c r="N964" s="11"/>
      <c r="O964" s="11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3"/>
      <c r="D965" s="2"/>
      <c r="E965" s="4"/>
      <c r="F965" s="1374"/>
      <c r="G965" s="6"/>
      <c r="H965" s="1"/>
      <c r="I965" s="7"/>
      <c r="J965" s="8"/>
      <c r="K965" s="9"/>
      <c r="L965" s="9"/>
      <c r="M965" s="11"/>
      <c r="N965" s="11"/>
      <c r="O965" s="11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3"/>
      <c r="D966" s="2"/>
      <c r="E966" s="4"/>
      <c r="F966" s="1374"/>
      <c r="G966" s="6"/>
      <c r="H966" s="1"/>
      <c r="I966" s="7"/>
      <c r="J966" s="8"/>
      <c r="K966" s="9"/>
      <c r="L966" s="9"/>
      <c r="M966" s="11"/>
      <c r="N966" s="11"/>
      <c r="O966" s="11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3"/>
      <c r="D967" s="2"/>
      <c r="E967" s="4"/>
      <c r="F967" s="1374"/>
      <c r="G967" s="6"/>
      <c r="H967" s="1"/>
      <c r="I967" s="7"/>
      <c r="J967" s="8"/>
      <c r="K967" s="9"/>
      <c r="L967" s="9"/>
      <c r="M967" s="11"/>
      <c r="N967" s="11"/>
      <c r="O967" s="11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3"/>
      <c r="D968" s="2"/>
      <c r="E968" s="4"/>
      <c r="F968" s="1374"/>
      <c r="G968" s="6"/>
      <c r="H968" s="1"/>
      <c r="I968" s="7"/>
      <c r="J968" s="8"/>
      <c r="K968" s="9"/>
      <c r="L968" s="9"/>
      <c r="M968" s="11"/>
      <c r="N968" s="11"/>
      <c r="O968" s="11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3"/>
      <c r="D969" s="2"/>
      <c r="E969" s="4"/>
      <c r="F969" s="1374"/>
      <c r="G969" s="6"/>
      <c r="H969" s="1"/>
      <c r="I969" s="7"/>
      <c r="J969" s="8"/>
      <c r="K969" s="9"/>
      <c r="L969" s="9"/>
      <c r="M969" s="11"/>
      <c r="N969" s="11"/>
      <c r="O969" s="11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3"/>
      <c r="D970" s="2"/>
      <c r="E970" s="4"/>
      <c r="F970" s="1374"/>
      <c r="G970" s="6"/>
      <c r="H970" s="1"/>
      <c r="I970" s="7"/>
      <c r="J970" s="8"/>
      <c r="K970" s="9"/>
      <c r="L970" s="9"/>
      <c r="M970" s="11"/>
      <c r="N970" s="11"/>
      <c r="O970" s="11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3"/>
      <c r="D971" s="2"/>
      <c r="E971" s="4"/>
      <c r="F971" s="1374"/>
      <c r="G971" s="6"/>
      <c r="H971" s="1"/>
      <c r="I971" s="7"/>
      <c r="J971" s="8"/>
      <c r="K971" s="9"/>
      <c r="L971" s="9"/>
      <c r="M971" s="11"/>
      <c r="N971" s="11"/>
      <c r="O971" s="11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3"/>
      <c r="D972" s="2"/>
      <c r="E972" s="4"/>
      <c r="F972" s="1374"/>
      <c r="G972" s="6"/>
      <c r="H972" s="1"/>
      <c r="I972" s="7"/>
      <c r="J972" s="8"/>
      <c r="K972" s="9"/>
      <c r="L972" s="9"/>
      <c r="M972" s="11"/>
      <c r="N972" s="11"/>
      <c r="O972" s="11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3"/>
      <c r="D973" s="2"/>
      <c r="E973" s="4"/>
      <c r="F973" s="1374"/>
      <c r="G973" s="6"/>
      <c r="H973" s="1"/>
      <c r="I973" s="7"/>
      <c r="J973" s="8"/>
      <c r="K973" s="9"/>
      <c r="L973" s="9"/>
      <c r="M973" s="11"/>
      <c r="N973" s="11"/>
      <c r="O973" s="11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3"/>
      <c r="D974" s="2"/>
      <c r="E974" s="4"/>
      <c r="F974" s="1374"/>
      <c r="G974" s="6"/>
      <c r="H974" s="1"/>
      <c r="I974" s="7"/>
      <c r="J974" s="8"/>
      <c r="K974" s="9"/>
      <c r="L974" s="9"/>
      <c r="M974" s="11"/>
      <c r="N974" s="11"/>
      <c r="O974" s="11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3"/>
      <c r="D975" s="2"/>
      <c r="E975" s="4"/>
      <c r="F975" s="1374"/>
      <c r="G975" s="6"/>
      <c r="H975" s="1"/>
      <c r="I975" s="7"/>
      <c r="J975" s="8"/>
      <c r="K975" s="9"/>
      <c r="L975" s="9"/>
      <c r="M975" s="11"/>
      <c r="N975" s="11"/>
      <c r="O975" s="11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3"/>
      <c r="D976" s="2"/>
      <c r="E976" s="4"/>
      <c r="F976" s="1374"/>
      <c r="G976" s="6"/>
      <c r="H976" s="1"/>
      <c r="I976" s="7"/>
      <c r="J976" s="8"/>
      <c r="K976" s="9"/>
      <c r="L976" s="9"/>
      <c r="M976" s="11"/>
      <c r="N976" s="11"/>
      <c r="O976" s="11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3"/>
      <c r="D977" s="2"/>
      <c r="E977" s="4"/>
      <c r="F977" s="1374"/>
      <c r="G977" s="6"/>
      <c r="H977" s="1"/>
      <c r="I977" s="7"/>
      <c r="J977" s="8"/>
      <c r="K977" s="9"/>
      <c r="L977" s="9"/>
      <c r="M977" s="11"/>
      <c r="N977" s="11"/>
      <c r="O977" s="11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3"/>
      <c r="D978" s="2"/>
      <c r="E978" s="4"/>
      <c r="F978" s="1374"/>
      <c r="G978" s="6"/>
      <c r="H978" s="1"/>
      <c r="I978" s="7"/>
      <c r="J978" s="8"/>
      <c r="K978" s="9"/>
      <c r="L978" s="9"/>
      <c r="M978" s="11"/>
      <c r="N978" s="11"/>
      <c r="O978" s="11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3"/>
      <c r="D979" s="2"/>
      <c r="E979" s="4"/>
      <c r="F979" s="1374"/>
      <c r="G979" s="6"/>
      <c r="H979" s="1"/>
      <c r="I979" s="7"/>
      <c r="J979" s="8"/>
      <c r="K979" s="9"/>
      <c r="L979" s="9"/>
      <c r="M979" s="11"/>
      <c r="N979" s="11"/>
      <c r="O979" s="11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3"/>
      <c r="D980" s="2"/>
      <c r="E980" s="4"/>
      <c r="F980" s="1374"/>
      <c r="G980" s="6"/>
      <c r="H980" s="1"/>
      <c r="I980" s="7"/>
      <c r="J980" s="8"/>
      <c r="K980" s="9"/>
      <c r="L980" s="9"/>
      <c r="M980" s="11"/>
      <c r="N980" s="11"/>
      <c r="O980" s="11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3"/>
      <c r="D981" s="2"/>
      <c r="E981" s="4"/>
      <c r="F981" s="1374"/>
      <c r="G981" s="6"/>
      <c r="H981" s="1"/>
      <c r="I981" s="7"/>
      <c r="J981" s="8"/>
      <c r="K981" s="9"/>
      <c r="L981" s="9"/>
      <c r="M981" s="11"/>
      <c r="N981" s="11"/>
      <c r="O981" s="11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3"/>
      <c r="D982" s="2"/>
      <c r="E982" s="4"/>
      <c r="F982" s="1374"/>
      <c r="G982" s="6"/>
      <c r="H982" s="1"/>
      <c r="I982" s="7"/>
      <c r="J982" s="8"/>
      <c r="K982" s="9"/>
      <c r="L982" s="9"/>
      <c r="M982" s="11"/>
      <c r="N982" s="11"/>
      <c r="O982" s="11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3"/>
      <c r="D983" s="2"/>
      <c r="E983" s="4"/>
      <c r="F983" s="1374"/>
      <c r="G983" s="6"/>
      <c r="H983" s="1"/>
      <c r="I983" s="7"/>
      <c r="J983" s="8"/>
      <c r="K983" s="9"/>
      <c r="L983" s="9"/>
      <c r="M983" s="11"/>
      <c r="N983" s="11"/>
      <c r="O983" s="11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3"/>
      <c r="D984" s="2"/>
      <c r="E984" s="4"/>
      <c r="F984" s="1374"/>
      <c r="G984" s="6"/>
      <c r="H984" s="1"/>
      <c r="I984" s="7"/>
      <c r="J984" s="8"/>
      <c r="K984" s="9"/>
      <c r="L984" s="9"/>
      <c r="M984" s="11"/>
      <c r="N984" s="11"/>
      <c r="O984" s="11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3"/>
      <c r="D985" s="2"/>
      <c r="E985" s="4"/>
      <c r="F985" s="1374"/>
      <c r="G985" s="6"/>
      <c r="H985" s="1"/>
      <c r="I985" s="7"/>
      <c r="J985" s="8"/>
      <c r="K985" s="9"/>
      <c r="L985" s="9"/>
      <c r="M985" s="11"/>
      <c r="N985" s="11"/>
      <c r="O985" s="11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3"/>
      <c r="D986" s="2"/>
      <c r="E986" s="4"/>
      <c r="F986" s="1374"/>
      <c r="G986" s="6"/>
      <c r="H986" s="1"/>
      <c r="I986" s="7"/>
      <c r="J986" s="8"/>
      <c r="K986" s="9"/>
      <c r="L986" s="9"/>
      <c r="M986" s="11"/>
      <c r="N986" s="11"/>
      <c r="O986" s="11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3"/>
      <c r="D987" s="2"/>
      <c r="E987" s="4"/>
      <c r="F987" s="1374"/>
      <c r="G987" s="6"/>
      <c r="H987" s="1"/>
      <c r="I987" s="7"/>
      <c r="J987" s="8"/>
      <c r="K987" s="9"/>
      <c r="L987" s="9"/>
      <c r="M987" s="11"/>
      <c r="N987" s="11"/>
      <c r="O987" s="11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3"/>
      <c r="D988" s="2"/>
      <c r="E988" s="4"/>
      <c r="F988" s="1374"/>
      <c r="G988" s="6"/>
      <c r="H988" s="1"/>
      <c r="I988" s="7"/>
      <c r="J988" s="8"/>
      <c r="K988" s="9"/>
      <c r="L988" s="9"/>
      <c r="M988" s="11"/>
      <c r="N988" s="11"/>
      <c r="O988" s="11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3"/>
      <c r="D989" s="2"/>
      <c r="E989" s="4"/>
      <c r="F989" s="1374"/>
      <c r="G989" s="6"/>
      <c r="H989" s="1"/>
      <c r="I989" s="7"/>
      <c r="J989" s="8"/>
      <c r="K989" s="9"/>
      <c r="L989" s="9"/>
      <c r="M989" s="11"/>
      <c r="N989" s="11"/>
      <c r="O989" s="11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3"/>
      <c r="D990" s="2"/>
      <c r="E990" s="4"/>
      <c r="F990" s="1374"/>
      <c r="G990" s="6"/>
      <c r="H990" s="1"/>
      <c r="I990" s="7"/>
      <c r="J990" s="8"/>
      <c r="K990" s="9"/>
      <c r="L990" s="9"/>
      <c r="M990" s="11"/>
      <c r="N990" s="11"/>
      <c r="O990" s="11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3"/>
      <c r="D991" s="2"/>
      <c r="E991" s="4"/>
      <c r="F991" s="1374"/>
      <c r="G991" s="6"/>
      <c r="H991" s="1"/>
      <c r="I991" s="7"/>
      <c r="J991" s="8"/>
      <c r="K991" s="9"/>
      <c r="L991" s="9"/>
      <c r="M991" s="11"/>
      <c r="N991" s="11"/>
      <c r="O991" s="11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3"/>
      <c r="D992" s="2"/>
      <c r="E992" s="4"/>
      <c r="F992" s="1374"/>
      <c r="G992" s="6"/>
      <c r="H992" s="1"/>
      <c r="I992" s="7"/>
      <c r="J992" s="8"/>
      <c r="K992" s="9"/>
      <c r="L992" s="9"/>
      <c r="M992" s="11"/>
      <c r="N992" s="11"/>
      <c r="O992" s="11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3"/>
      <c r="D993" s="2"/>
      <c r="E993" s="4"/>
      <c r="F993" s="1374"/>
      <c r="G993" s="6"/>
      <c r="H993" s="1"/>
      <c r="I993" s="7"/>
      <c r="J993" s="8"/>
      <c r="K993" s="9"/>
      <c r="L993" s="9"/>
      <c r="M993" s="11"/>
      <c r="N993" s="11"/>
      <c r="O993" s="11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3"/>
      <c r="D994" s="2"/>
      <c r="E994" s="4"/>
      <c r="F994" s="1374"/>
      <c r="G994" s="6"/>
      <c r="H994" s="1"/>
      <c r="I994" s="7"/>
      <c r="J994" s="8"/>
      <c r="K994" s="9"/>
      <c r="L994" s="9"/>
      <c r="M994" s="11"/>
      <c r="N994" s="11"/>
      <c r="O994" s="11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3"/>
      <c r="D995" s="2"/>
      <c r="E995" s="4"/>
      <c r="F995" s="1374"/>
      <c r="G995" s="6"/>
      <c r="H995" s="1"/>
      <c r="I995" s="7"/>
      <c r="J995" s="8"/>
      <c r="K995" s="9"/>
      <c r="L995" s="9"/>
      <c r="M995" s="11"/>
      <c r="N995" s="11"/>
      <c r="O995" s="11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3"/>
      <c r="D996" s="2"/>
      <c r="E996" s="4"/>
      <c r="F996" s="1374"/>
      <c r="G996" s="6"/>
      <c r="H996" s="1"/>
      <c r="I996" s="7"/>
      <c r="J996" s="8"/>
      <c r="K996" s="9"/>
      <c r="L996" s="9"/>
      <c r="M996" s="11"/>
      <c r="N996" s="11"/>
      <c r="O996" s="11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3"/>
      <c r="D997" s="2"/>
      <c r="E997" s="4"/>
      <c r="F997" s="1374"/>
      <c r="G997" s="6"/>
      <c r="H997" s="1"/>
      <c r="I997" s="7"/>
      <c r="J997" s="8"/>
      <c r="K997" s="9"/>
      <c r="L997" s="9"/>
      <c r="M997" s="11"/>
      <c r="N997" s="11"/>
      <c r="O997" s="11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3"/>
      <c r="D998" s="2"/>
      <c r="E998" s="4"/>
      <c r="F998" s="1374"/>
      <c r="G998" s="6"/>
      <c r="H998" s="1"/>
      <c r="I998" s="7"/>
      <c r="J998" s="8"/>
      <c r="K998" s="9"/>
      <c r="L998" s="9"/>
      <c r="M998" s="11"/>
      <c r="N998" s="11"/>
      <c r="O998" s="11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3"/>
      <c r="D999" s="2"/>
      <c r="E999" s="4"/>
      <c r="F999" s="1374"/>
      <c r="G999" s="6"/>
      <c r="H999" s="1"/>
      <c r="I999" s="7"/>
      <c r="J999" s="8"/>
      <c r="K999" s="9"/>
      <c r="L999" s="9"/>
      <c r="M999" s="11"/>
      <c r="N999" s="11"/>
      <c r="O999" s="11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3"/>
      <c r="D1000" s="2"/>
      <c r="E1000" s="4"/>
      <c r="F1000" s="1374"/>
      <c r="G1000" s="6"/>
      <c r="H1000" s="1"/>
      <c r="I1000" s="7"/>
      <c r="J1000" s="8"/>
      <c r="K1000" s="9"/>
      <c r="L1000" s="9"/>
      <c r="M1000" s="11"/>
      <c r="N1000" s="11"/>
      <c r="O1000" s="11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3:B3"/>
    <mergeCell ref="A5:B5"/>
    <mergeCell ref="A7:B7"/>
    <mergeCell ref="A39:B39"/>
    <mergeCell ref="A41:B41"/>
    <mergeCell ref="A75:B75"/>
    <mergeCell ref="A77:B77"/>
    <mergeCell ref="A111:B111"/>
    <mergeCell ref="A113:B113"/>
    <mergeCell ref="A146:B146"/>
    <mergeCell ref="A148:B148"/>
    <mergeCell ref="A181:B181"/>
    <mergeCell ref="A183:B183"/>
    <mergeCell ref="A216:B216"/>
    <mergeCell ref="A218:B218"/>
    <mergeCell ref="A252:B252"/>
    <mergeCell ref="A254:B254"/>
    <mergeCell ref="A281:B281"/>
    <mergeCell ref="A283:B283"/>
    <mergeCell ref="A316:B316"/>
    <mergeCell ref="A318:B318"/>
    <mergeCell ref="A458:B458"/>
    <mergeCell ref="A492:B492"/>
    <mergeCell ref="A494:B494"/>
    <mergeCell ref="A351:B351"/>
    <mergeCell ref="A353:B353"/>
    <mergeCell ref="A386:B386"/>
    <mergeCell ref="A388:B388"/>
    <mergeCell ref="A421:B421"/>
    <mergeCell ref="A423:B423"/>
    <mergeCell ref="A456:B456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Z1000"/>
  <sheetViews>
    <sheetView topLeftCell="A49" workbookViewId="0">
      <selection activeCell="B47" sqref="A47:K54"/>
    </sheetView>
  </sheetViews>
  <sheetFormatPr defaultColWidth="14.42578125" defaultRowHeight="15" customHeight="1"/>
  <cols>
    <col min="1" max="1" width="2.140625" customWidth="1"/>
    <col min="2" max="2" width="34.140625" customWidth="1"/>
    <col min="3" max="3" width="12.140625" customWidth="1"/>
    <col min="4" max="4" width="11" customWidth="1"/>
    <col min="5" max="5" width="9.85546875" customWidth="1"/>
    <col min="6" max="6" width="11.42578125" customWidth="1"/>
    <col min="7" max="7" width="10.5703125" customWidth="1"/>
    <col min="8" max="8" width="11.5703125" customWidth="1"/>
    <col min="9" max="9" width="20" customWidth="1"/>
    <col min="10" max="10" width="11.85546875" customWidth="1"/>
    <col min="11" max="11" width="9.85546875" customWidth="1"/>
    <col min="12" max="16" width="12.140625" customWidth="1"/>
    <col min="17" max="26" width="8" customWidth="1"/>
  </cols>
  <sheetData>
    <row r="1" spans="1:26" ht="30.75" customHeight="1">
      <c r="A1" s="1"/>
      <c r="B1" s="2"/>
      <c r="C1" s="250"/>
      <c r="D1" s="314"/>
      <c r="E1" s="4"/>
      <c r="F1" s="5"/>
      <c r="G1" s="6"/>
      <c r="H1" s="1"/>
      <c r="I1" s="7"/>
      <c r="J1" s="729"/>
      <c r="K1" s="26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314"/>
      <c r="E2" s="4"/>
      <c r="F2" s="5"/>
      <c r="G2" s="6"/>
      <c r="H2" s="1"/>
      <c r="I2" s="13"/>
      <c r="J2" s="729"/>
      <c r="K2" s="26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1</v>
      </c>
      <c r="B3" s="1387"/>
      <c r="C3" s="247"/>
      <c r="D3" s="314"/>
      <c r="E3" s="4"/>
      <c r="F3" s="5"/>
      <c r="G3" s="6"/>
      <c r="H3" s="1"/>
      <c r="I3" s="13"/>
      <c r="J3" s="729"/>
      <c r="K3" s="26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2"/>
      <c r="C4" s="250"/>
      <c r="D4" s="314"/>
      <c r="E4" s="4"/>
      <c r="F4" s="5"/>
      <c r="G4" s="6"/>
      <c r="H4" s="1"/>
      <c r="I4" s="7"/>
      <c r="J4" s="729"/>
      <c r="K4" s="26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258" t="s">
        <v>3</v>
      </c>
      <c r="D5" s="918" t="s">
        <v>4</v>
      </c>
      <c r="E5" s="17" t="s">
        <v>5</v>
      </c>
      <c r="F5" s="919" t="s">
        <v>5</v>
      </c>
      <c r="G5" s="571" t="s">
        <v>6</v>
      </c>
      <c r="H5" s="16" t="s">
        <v>7</v>
      </c>
      <c r="I5" s="20" t="s">
        <v>8</v>
      </c>
      <c r="J5" s="730" t="s">
        <v>9</v>
      </c>
      <c r="K5" s="920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 thickBot="1">
      <c r="A6" s="921"/>
      <c r="B6" s="922"/>
      <c r="C6" s="923"/>
      <c r="D6" s="924" t="s">
        <v>10</v>
      </c>
      <c r="E6" s="24" t="s">
        <v>11</v>
      </c>
      <c r="F6" s="925" t="s">
        <v>12</v>
      </c>
      <c r="G6" s="926"/>
      <c r="H6" s="927" t="s">
        <v>13</v>
      </c>
      <c r="I6" s="928" t="s">
        <v>14</v>
      </c>
      <c r="J6" s="929" t="s">
        <v>15</v>
      </c>
      <c r="K6" s="930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089"/>
      <c r="B7" s="317" t="s">
        <v>370</v>
      </c>
      <c r="C7" s="434" t="s">
        <v>371</v>
      </c>
      <c r="D7" s="735"/>
      <c r="E7" s="302"/>
      <c r="F7" s="135"/>
      <c r="G7" s="236"/>
      <c r="H7" s="237"/>
      <c r="I7" s="238"/>
      <c r="J7" s="734"/>
      <c r="K7" s="73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34"/>
      <c r="B8" s="935" t="s">
        <v>372</v>
      </c>
      <c r="C8" s="51"/>
      <c r="D8" s="737" t="s">
        <v>373</v>
      </c>
      <c r="E8" s="302">
        <v>26</v>
      </c>
      <c r="F8" s="135"/>
      <c r="G8" s="236" t="s">
        <v>374</v>
      </c>
      <c r="H8" s="237">
        <v>440</v>
      </c>
      <c r="I8" s="238"/>
      <c r="J8" s="734">
        <v>470.8</v>
      </c>
      <c r="K8" s="736">
        <v>23.54</v>
      </c>
      <c r="L8" s="1"/>
      <c r="M8" s="1">
        <v>5962</v>
      </c>
      <c r="N8" s="1">
        <v>7.0000000000000007E-2</v>
      </c>
      <c r="O8" s="1">
        <f>M8*N8+5962</f>
        <v>6379.34</v>
      </c>
      <c r="P8" s="1">
        <f>O8/14</f>
        <v>455.66714285714289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34"/>
      <c r="B9" s="935" t="s">
        <v>375</v>
      </c>
      <c r="C9" s="51"/>
      <c r="D9" s="941" t="s">
        <v>373</v>
      </c>
      <c r="E9" s="302">
        <v>52</v>
      </c>
      <c r="F9" s="135"/>
      <c r="G9" s="942" t="s">
        <v>100</v>
      </c>
      <c r="H9" s="132">
        <v>916</v>
      </c>
      <c r="I9" s="712" t="s">
        <v>376</v>
      </c>
      <c r="J9" s="713">
        <v>915.92</v>
      </c>
      <c r="K9" s="937">
        <v>45.79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34"/>
      <c r="B10" s="935" t="s">
        <v>377</v>
      </c>
      <c r="C10" s="51"/>
      <c r="D10" s="941" t="s">
        <v>373</v>
      </c>
      <c r="E10" s="302">
        <v>57</v>
      </c>
      <c r="F10" s="135"/>
      <c r="G10" s="903" t="s">
        <v>378</v>
      </c>
      <c r="H10" s="132">
        <v>1050</v>
      </c>
      <c r="I10" s="481" t="s">
        <v>379</v>
      </c>
      <c r="J10" s="713">
        <v>944.36</v>
      </c>
      <c r="K10" s="937">
        <v>47.22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34"/>
      <c r="B11" s="935" t="s">
        <v>380</v>
      </c>
      <c r="C11" s="51"/>
      <c r="D11" s="941" t="s">
        <v>19</v>
      </c>
      <c r="E11" s="302">
        <v>54</v>
      </c>
      <c r="F11" s="135"/>
      <c r="G11" s="943" t="s">
        <v>381</v>
      </c>
      <c r="H11" s="132">
        <v>1240</v>
      </c>
      <c r="I11" s="712" t="s">
        <v>382</v>
      </c>
      <c r="J11" s="713">
        <v>1145</v>
      </c>
      <c r="K11" s="937">
        <v>47.7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34"/>
      <c r="B12" s="935" t="s">
        <v>383</v>
      </c>
      <c r="C12" s="51" t="s">
        <v>384</v>
      </c>
      <c r="D12" s="941" t="s">
        <v>385</v>
      </c>
      <c r="E12" s="302">
        <v>19</v>
      </c>
      <c r="F12" s="135" t="s">
        <v>386</v>
      </c>
      <c r="G12" s="933" t="s">
        <v>387</v>
      </c>
      <c r="H12" s="132">
        <v>950</v>
      </c>
      <c r="I12" s="443" t="s">
        <v>388</v>
      </c>
      <c r="J12" s="713" t="s">
        <v>389</v>
      </c>
      <c r="K12" s="937">
        <v>14.8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34"/>
      <c r="B13" s="935"/>
      <c r="C13" s="51"/>
      <c r="D13" s="931"/>
      <c r="E13" s="732"/>
      <c r="F13" s="733"/>
      <c r="G13" s="933"/>
      <c r="H13" s="132"/>
      <c r="I13" s="136"/>
      <c r="J13" s="904"/>
      <c r="K13" s="93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34"/>
      <c r="B14" s="935"/>
      <c r="C14" s="51"/>
      <c r="D14" s="931"/>
      <c r="E14" s="732"/>
      <c r="F14" s="733"/>
      <c r="G14" s="236"/>
      <c r="H14" s="237"/>
      <c r="I14" s="238"/>
      <c r="J14" s="906"/>
      <c r="K14" s="93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34"/>
      <c r="B15" s="935"/>
      <c r="C15" s="51"/>
      <c r="D15" s="931"/>
      <c r="E15" s="302"/>
      <c r="F15" s="135"/>
      <c r="G15" s="933"/>
      <c r="H15" s="132"/>
      <c r="I15" s="136"/>
      <c r="J15" s="713"/>
      <c r="K15" s="93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34"/>
      <c r="B16" s="938" t="s">
        <v>390</v>
      </c>
      <c r="C16" s="51"/>
      <c r="D16" s="931"/>
      <c r="E16" s="302"/>
      <c r="F16" s="135"/>
      <c r="G16" s="933"/>
      <c r="H16" s="132"/>
      <c r="I16" s="136"/>
      <c r="J16" s="713"/>
      <c r="K16" s="93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34"/>
      <c r="B17" s="935" t="s">
        <v>391</v>
      </c>
      <c r="C17" s="51"/>
      <c r="D17" s="931" t="s">
        <v>98</v>
      </c>
      <c r="E17" s="908" t="s">
        <v>392</v>
      </c>
      <c r="F17" s="907" t="s">
        <v>393</v>
      </c>
      <c r="G17" s="236" t="s">
        <v>394</v>
      </c>
      <c r="H17" s="237">
        <v>460</v>
      </c>
      <c r="I17" s="830" t="s">
        <v>395</v>
      </c>
      <c r="J17" s="906" t="s">
        <v>396</v>
      </c>
      <c r="K17" s="939" t="s">
        <v>397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34"/>
      <c r="B18" s="935" t="s">
        <v>110</v>
      </c>
      <c r="C18" s="51" t="s">
        <v>398</v>
      </c>
      <c r="D18" s="931"/>
      <c r="E18" s="732" t="s">
        <v>399</v>
      </c>
      <c r="F18" s="733" t="s">
        <v>48</v>
      </c>
      <c r="G18" s="933" t="s">
        <v>400</v>
      </c>
      <c r="H18" s="132">
        <v>750</v>
      </c>
      <c r="I18" s="712" t="s">
        <v>401</v>
      </c>
      <c r="J18" s="905" t="s">
        <v>402</v>
      </c>
      <c r="K18" s="940">
        <v>7.85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34"/>
      <c r="B19" s="935"/>
      <c r="C19" s="51"/>
      <c r="D19" s="735"/>
      <c r="E19" s="302"/>
      <c r="F19" s="135"/>
      <c r="G19" s="236"/>
      <c r="H19" s="237"/>
      <c r="I19" s="238"/>
      <c r="J19" s="734"/>
      <c r="K19" s="93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1373"/>
      <c r="B20" s="317" t="s">
        <v>403</v>
      </c>
      <c r="C20" s="434"/>
      <c r="D20" s="735"/>
      <c r="E20" s="302"/>
      <c r="F20" s="135"/>
      <c r="G20" s="236"/>
      <c r="H20" s="237"/>
      <c r="I20" s="238"/>
      <c r="J20" s="734"/>
      <c r="K20" s="73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244"/>
      <c r="B21" s="935" t="s">
        <v>404</v>
      </c>
      <c r="C21" s="51" t="s">
        <v>405</v>
      </c>
      <c r="D21" s="737"/>
      <c r="E21" s="732" t="s">
        <v>399</v>
      </c>
      <c r="F21" s="1297" t="s">
        <v>406</v>
      </c>
      <c r="G21" s="236" t="s">
        <v>407</v>
      </c>
      <c r="H21" s="237">
        <v>2190</v>
      </c>
      <c r="I21" s="102" t="s">
        <v>408</v>
      </c>
      <c r="J21" s="1295">
        <v>741.67</v>
      </c>
      <c r="K21" s="1296" t="s">
        <v>409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34"/>
      <c r="B22" s="935"/>
      <c r="C22" s="51"/>
      <c r="D22" s="941"/>
      <c r="E22" s="302"/>
      <c r="F22" s="135"/>
      <c r="G22" s="942"/>
      <c r="H22" s="132"/>
      <c r="I22" s="712"/>
      <c r="J22" s="713"/>
      <c r="K22" s="93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34"/>
      <c r="B23" s="317" t="s">
        <v>410</v>
      </c>
      <c r="C23" s="738"/>
      <c r="D23" s="944"/>
      <c r="E23" s="302"/>
      <c r="F23" s="135"/>
      <c r="G23" s="933" t="s">
        <v>411</v>
      </c>
      <c r="H23" s="132"/>
      <c r="I23" s="136"/>
      <c r="J23" s="713"/>
      <c r="K23" s="93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934"/>
      <c r="B24" s="935" t="s">
        <v>412</v>
      </c>
      <c r="C24" s="51" t="s">
        <v>413</v>
      </c>
      <c r="D24" s="968"/>
      <c r="E24" s="908">
        <v>16</v>
      </c>
      <c r="F24" s="917" t="s">
        <v>414</v>
      </c>
      <c r="G24" s="933" t="s">
        <v>415</v>
      </c>
      <c r="H24" s="231">
        <v>480</v>
      </c>
      <c r="I24" s="232" t="s">
        <v>416</v>
      </c>
      <c r="J24" s="713" t="s">
        <v>417</v>
      </c>
      <c r="K24" s="937">
        <v>13.34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34"/>
      <c r="B25" s="935" t="s">
        <v>418</v>
      </c>
      <c r="C25" s="51" t="s">
        <v>419</v>
      </c>
      <c r="D25" s="968" t="s">
        <v>420</v>
      </c>
      <c r="E25" s="908">
        <v>15</v>
      </c>
      <c r="F25" s="917"/>
      <c r="G25" s="933" t="s">
        <v>415</v>
      </c>
      <c r="H25" s="231">
        <v>900</v>
      </c>
      <c r="I25" s="232"/>
      <c r="J25" s="713" t="s">
        <v>421</v>
      </c>
      <c r="K25" s="955" t="s">
        <v>422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34"/>
      <c r="B26" s="45" t="s">
        <v>423</v>
      </c>
      <c r="C26" s="37" t="s">
        <v>424</v>
      </c>
      <c r="D26" s="724" t="s">
        <v>425</v>
      </c>
      <c r="E26" s="711">
        <v>240</v>
      </c>
      <c r="F26" s="733"/>
      <c r="G26" s="429" t="s">
        <v>426</v>
      </c>
      <c r="H26" s="425" t="s">
        <v>427</v>
      </c>
      <c r="I26" s="722"/>
      <c r="J26" s="718" t="s">
        <v>427</v>
      </c>
      <c r="K26" s="723" t="s">
        <v>428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34"/>
      <c r="B27" s="935"/>
      <c r="C27" s="51"/>
      <c r="D27" s="941"/>
      <c r="E27" s="302"/>
      <c r="F27" s="135"/>
      <c r="G27" s="943"/>
      <c r="H27" s="132"/>
      <c r="I27" s="712"/>
      <c r="J27" s="713"/>
      <c r="K27" s="93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45"/>
      <c r="B28" s="935"/>
      <c r="C28" s="51"/>
      <c r="D28" s="941"/>
      <c r="E28" s="302"/>
      <c r="F28" s="135"/>
      <c r="G28" s="933"/>
      <c r="H28" s="132"/>
      <c r="I28" s="443"/>
      <c r="J28" s="713"/>
      <c r="K28" s="93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46"/>
      <c r="B29" s="935"/>
      <c r="C29" s="738"/>
      <c r="D29" s="944"/>
      <c r="E29" s="302"/>
      <c r="F29" s="135"/>
      <c r="G29" s="933"/>
      <c r="H29" s="132"/>
      <c r="I29" s="136"/>
      <c r="J29" s="713"/>
      <c r="K29" s="93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34"/>
      <c r="B30" s="739" t="s">
        <v>429</v>
      </c>
      <c r="C30" s="738"/>
      <c r="D30" s="944"/>
      <c r="E30" s="302"/>
      <c r="F30" s="135"/>
      <c r="G30" s="933"/>
      <c r="H30" s="132"/>
      <c r="I30" s="136"/>
      <c r="J30" s="713"/>
      <c r="K30" s="93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34"/>
      <c r="B31" s="935" t="s">
        <v>430</v>
      </c>
      <c r="C31" s="738" t="s">
        <v>431</v>
      </c>
      <c r="D31" s="944" t="s">
        <v>432</v>
      </c>
      <c r="E31" s="294">
        <v>32</v>
      </c>
      <c r="F31" s="135"/>
      <c r="G31" s="933" t="s">
        <v>433</v>
      </c>
      <c r="H31" s="132">
        <v>670</v>
      </c>
      <c r="I31" s="136"/>
      <c r="J31" s="713">
        <v>581</v>
      </c>
      <c r="K31" s="937">
        <v>29.03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34"/>
      <c r="B32" s="935" t="s">
        <v>434</v>
      </c>
      <c r="C32" s="32" t="s">
        <v>435</v>
      </c>
      <c r="D32" s="947" t="s">
        <v>436</v>
      </c>
      <c r="E32" s="740">
        <v>24</v>
      </c>
      <c r="F32" s="733" t="s">
        <v>437</v>
      </c>
      <c r="G32" s="948" t="s">
        <v>433</v>
      </c>
      <c r="H32" s="949">
        <v>1065</v>
      </c>
      <c r="I32" s="950"/>
      <c r="J32" s="951">
        <v>1002.8</v>
      </c>
      <c r="K32" s="952">
        <v>20.89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34"/>
      <c r="B33" s="935"/>
      <c r="C33" s="738"/>
      <c r="D33" s="954"/>
      <c r="E33" s="107"/>
      <c r="F33" s="35"/>
      <c r="G33" s="933"/>
      <c r="H33" s="231"/>
      <c r="I33" s="232"/>
      <c r="J33" s="713"/>
      <c r="K33" s="95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56"/>
      <c r="B34" s="957"/>
      <c r="C34" s="958"/>
      <c r="D34" s="958"/>
      <c r="E34" s="959"/>
      <c r="F34" s="959"/>
      <c r="G34" s="959"/>
      <c r="H34" s="959"/>
      <c r="I34" s="959"/>
      <c r="J34" s="960"/>
      <c r="K34" s="961"/>
      <c r="L34" s="95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customHeight="1">
      <c r="A35" s="1"/>
      <c r="B35" s="93"/>
      <c r="C35" s="357"/>
      <c r="D35" s="158"/>
      <c r="E35" s="94"/>
      <c r="F35" s="95"/>
      <c r="G35" s="6"/>
      <c r="H35" s="96"/>
      <c r="I35" s="97"/>
      <c r="J35" s="741"/>
      <c r="K35" s="74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4" t="s">
        <v>0</v>
      </c>
      <c r="B36" s="1368"/>
      <c r="C36" s="250"/>
      <c r="D36" s="314"/>
      <c r="E36" s="4"/>
      <c r="F36" s="5"/>
      <c r="G36" s="6"/>
      <c r="H36" s="1"/>
      <c r="I36" s="13"/>
      <c r="J36" s="729"/>
      <c r="K36" s="26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376" t="s">
        <v>94</v>
      </c>
      <c r="B37" s="1387"/>
      <c r="C37" s="247"/>
      <c r="D37" s="314"/>
      <c r="E37" s="4"/>
      <c r="F37" s="5"/>
      <c r="G37" s="6"/>
      <c r="H37" s="1"/>
      <c r="I37" s="13"/>
      <c r="J37" s="729"/>
      <c r="K37" s="26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.5" customHeight="1">
      <c r="A38" s="1"/>
      <c r="B38" s="2"/>
      <c r="C38" s="250"/>
      <c r="D38" s="314"/>
      <c r="E38" s="4"/>
      <c r="F38" s="5"/>
      <c r="G38" s="6"/>
      <c r="H38" s="1"/>
      <c r="I38" s="7"/>
      <c r="J38" s="729"/>
      <c r="K38" s="26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1375" t="s">
        <v>2</v>
      </c>
      <c r="B39" s="1388"/>
      <c r="C39" s="258" t="s">
        <v>3</v>
      </c>
      <c r="D39" s="962" t="s">
        <v>4</v>
      </c>
      <c r="E39" s="17" t="s">
        <v>5</v>
      </c>
      <c r="F39" s="919" t="s">
        <v>5</v>
      </c>
      <c r="G39" s="18" t="s">
        <v>6</v>
      </c>
      <c r="H39" s="19" t="s">
        <v>7</v>
      </c>
      <c r="I39" s="20" t="s">
        <v>8</v>
      </c>
      <c r="J39" s="678" t="s">
        <v>9</v>
      </c>
      <c r="K39" s="920" t="s">
        <v>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>
      <c r="A40" s="921"/>
      <c r="B40" s="922"/>
      <c r="C40" s="923"/>
      <c r="D40" s="963" t="s">
        <v>10</v>
      </c>
      <c r="E40" s="24" t="s">
        <v>11</v>
      </c>
      <c r="F40" s="925" t="s">
        <v>12</v>
      </c>
      <c r="G40" s="964"/>
      <c r="H40" s="965" t="s">
        <v>13</v>
      </c>
      <c r="I40" s="928" t="s">
        <v>14</v>
      </c>
      <c r="J40" s="966" t="s">
        <v>15</v>
      </c>
      <c r="K40" s="930" t="s">
        <v>16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967"/>
      <c r="B41" s="317"/>
      <c r="C41" s="738"/>
      <c r="D41" s="944"/>
      <c r="E41" s="302"/>
      <c r="F41" s="135"/>
      <c r="G41" s="933"/>
      <c r="H41" s="132"/>
      <c r="I41" s="136"/>
      <c r="J41" s="713"/>
      <c r="K41" s="93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customHeight="1">
      <c r="A42" s="339"/>
      <c r="B42" s="935"/>
      <c r="C42" s="51"/>
      <c r="D42" s="968"/>
      <c r="E42" s="908"/>
      <c r="F42" s="917"/>
      <c r="G42" s="933"/>
      <c r="H42" s="231"/>
      <c r="I42" s="232"/>
      <c r="J42" s="713"/>
      <c r="K42" s="93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76"/>
      <c r="B43" s="935"/>
      <c r="C43" s="51"/>
      <c r="D43" s="968"/>
      <c r="E43" s="908"/>
      <c r="F43" s="917"/>
      <c r="G43" s="933"/>
      <c r="H43" s="231"/>
      <c r="I43" s="232"/>
      <c r="J43" s="713"/>
      <c r="K43" s="95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76"/>
      <c r="B44" s="45"/>
      <c r="C44" s="37"/>
      <c r="D44" s="724"/>
      <c r="E44" s="711"/>
      <c r="F44" s="733"/>
      <c r="G44" s="429"/>
      <c r="H44" s="425"/>
      <c r="I44" s="722"/>
      <c r="J44" s="718"/>
      <c r="K44" s="72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69"/>
      <c r="B45" s="935"/>
      <c r="C45" s="738"/>
      <c r="D45" s="954"/>
      <c r="E45" s="106"/>
      <c r="F45" s="135"/>
      <c r="G45" s="933"/>
      <c r="H45" s="132"/>
      <c r="I45" s="136"/>
      <c r="J45" s="713"/>
      <c r="K45" s="93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69"/>
      <c r="B46" s="935"/>
      <c r="C46" s="738"/>
      <c r="D46" s="954"/>
      <c r="E46" s="106"/>
      <c r="F46" s="135"/>
      <c r="G46" s="933"/>
      <c r="H46" s="132"/>
      <c r="I46" s="136"/>
      <c r="J46" s="713"/>
      <c r="K46" s="93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969"/>
      <c r="B47" s="970"/>
      <c r="C47" s="738"/>
      <c r="D47" s="954"/>
      <c r="E47" s="106"/>
      <c r="F47" s="135"/>
      <c r="G47" s="933"/>
      <c r="H47" s="132"/>
      <c r="I47" s="136"/>
      <c r="J47" s="713"/>
      <c r="K47" s="93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969"/>
      <c r="B48" s="935"/>
      <c r="C48" s="743"/>
      <c r="D48" s="744"/>
      <c r="E48" s="106"/>
      <c r="F48" s="135"/>
      <c r="G48" s="236"/>
      <c r="H48" s="237"/>
      <c r="I48" s="830"/>
      <c r="J48" s="734"/>
      <c r="K48" s="73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935"/>
      <c r="C49" s="738"/>
      <c r="D49" s="954"/>
      <c r="E49" s="106"/>
      <c r="F49" s="135"/>
      <c r="G49" s="933"/>
      <c r="H49" s="132"/>
      <c r="I49" s="136"/>
      <c r="J49" s="713"/>
      <c r="K49" s="93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953"/>
      <c r="C50" s="738"/>
      <c r="D50" s="954"/>
      <c r="E50" s="106"/>
      <c r="F50" s="135"/>
      <c r="G50" s="933"/>
      <c r="H50" s="132"/>
      <c r="I50" s="136"/>
      <c r="J50" s="713"/>
      <c r="K50" s="9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1281"/>
      <c r="C51" s="743"/>
      <c r="D51" s="744"/>
      <c r="E51" s="745"/>
      <c r="F51" s="155"/>
      <c r="G51" s="236"/>
      <c r="H51" s="237"/>
      <c r="I51" s="238"/>
      <c r="J51" s="734"/>
      <c r="K51" s="73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935"/>
      <c r="C52" s="51"/>
      <c r="D52" s="968"/>
      <c r="E52" s="711"/>
      <c r="F52" s="733"/>
      <c r="G52" s="933"/>
      <c r="H52" s="132"/>
      <c r="I52" s="443"/>
      <c r="J52" s="904"/>
      <c r="K52" s="93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 thickBot="1">
      <c r="A53" s="969"/>
      <c r="B53" s="953"/>
      <c r="C53" s="743"/>
      <c r="D53" s="744"/>
      <c r="E53" s="106"/>
      <c r="F53" s="135"/>
      <c r="G53" s="236"/>
      <c r="H53" s="237"/>
      <c r="I53" s="238"/>
      <c r="J53" s="734"/>
      <c r="K53" s="73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1380"/>
      <c r="B54" s="1389"/>
      <c r="C54" s="51"/>
      <c r="D54" s="931"/>
      <c r="E54" s="731"/>
      <c r="F54" s="932"/>
      <c r="G54" s="933"/>
      <c r="H54" s="132"/>
      <c r="I54" s="136"/>
      <c r="J54" s="713"/>
      <c r="K54" s="920"/>
      <c r="L54" s="92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34"/>
      <c r="B55" s="935"/>
      <c r="C55" s="51"/>
      <c r="D55" s="931"/>
      <c r="E55" s="732"/>
      <c r="F55" s="135"/>
      <c r="G55" s="933"/>
      <c r="H55" s="132"/>
      <c r="I55" s="136"/>
      <c r="J55" s="904"/>
      <c r="K55" s="936"/>
      <c r="L55" s="93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34"/>
      <c r="B56" s="935"/>
      <c r="C56" s="51"/>
      <c r="D56" s="931"/>
      <c r="E56" s="732"/>
      <c r="F56" s="135"/>
      <c r="G56" s="933"/>
      <c r="H56" s="132"/>
      <c r="I56" s="136"/>
      <c r="J56" s="904"/>
      <c r="K56" s="936"/>
      <c r="L56" s="93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34"/>
      <c r="B57" s="935"/>
      <c r="C57" s="51"/>
      <c r="D57" s="931"/>
      <c r="E57" s="732"/>
      <c r="F57" s="733"/>
      <c r="G57" s="933"/>
      <c r="H57" s="132"/>
      <c r="I57" s="712"/>
      <c r="J57" s="905"/>
      <c r="K57" s="936"/>
      <c r="L57" s="93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34"/>
      <c r="B58" s="935"/>
      <c r="C58" s="51"/>
      <c r="D58" s="931"/>
      <c r="E58" s="732"/>
      <c r="F58" s="733"/>
      <c r="G58" s="933"/>
      <c r="H58" s="132"/>
      <c r="I58" s="136"/>
      <c r="J58" s="904"/>
      <c r="K58" s="936"/>
      <c r="L58" s="93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34"/>
      <c r="B59" s="935"/>
      <c r="C59" s="51"/>
      <c r="D59" s="931"/>
      <c r="E59" s="732"/>
      <c r="F59" s="733"/>
      <c r="G59" s="933"/>
      <c r="H59" s="132"/>
      <c r="I59" s="136"/>
      <c r="J59" s="904"/>
      <c r="K59" s="936"/>
      <c r="L59" s="93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34"/>
      <c r="B60" s="935"/>
      <c r="C60" s="51"/>
      <c r="D60" s="931"/>
      <c r="E60" s="732"/>
      <c r="F60" s="733"/>
      <c r="G60" s="933"/>
      <c r="H60" s="132"/>
      <c r="I60" s="136"/>
      <c r="J60" s="904"/>
      <c r="K60" s="936"/>
      <c r="L60" s="93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34"/>
      <c r="B61" s="935"/>
      <c r="C61" s="51"/>
      <c r="D61" s="931"/>
      <c r="E61" s="732"/>
      <c r="F61" s="733"/>
      <c r="G61" s="236"/>
      <c r="H61" s="237"/>
      <c r="I61" s="238"/>
      <c r="J61" s="906"/>
      <c r="K61" s="936"/>
      <c r="L61" s="93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71"/>
      <c r="B62" s="935"/>
      <c r="C62" s="738"/>
      <c r="D62" s="954"/>
      <c r="E62" s="294"/>
      <c r="F62" s="135"/>
      <c r="G62" s="933"/>
      <c r="H62" s="132"/>
      <c r="I62" s="136"/>
      <c r="J62" s="713"/>
      <c r="K62" s="9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53"/>
      <c r="C63" s="738"/>
      <c r="D63" s="954"/>
      <c r="E63" s="229"/>
      <c r="F63" s="135"/>
      <c r="G63" s="933"/>
      <c r="H63" s="949"/>
      <c r="I63" s="950"/>
      <c r="J63" s="951"/>
      <c r="K63" s="95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746"/>
      <c r="C64" s="738"/>
      <c r="D64" s="954"/>
      <c r="E64" s="229"/>
      <c r="F64" s="135"/>
      <c r="G64" s="933"/>
      <c r="H64" s="132"/>
      <c r="I64" s="136"/>
      <c r="J64" s="713"/>
      <c r="K64" s="9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935"/>
      <c r="C65" s="738"/>
      <c r="D65" s="954"/>
      <c r="E65" s="106"/>
      <c r="F65" s="135"/>
      <c r="G65" s="933"/>
      <c r="H65" s="132"/>
      <c r="I65" s="136"/>
      <c r="J65" s="713"/>
      <c r="K65" s="9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/>
      <c r="C66" s="738"/>
      <c r="D66" s="954"/>
      <c r="E66" s="107"/>
      <c r="F66" s="35"/>
      <c r="G66" s="933"/>
      <c r="H66" s="231"/>
      <c r="I66" s="232"/>
      <c r="J66" s="713"/>
      <c r="K66" s="93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935"/>
      <c r="C67" s="738"/>
      <c r="D67" s="954"/>
      <c r="E67" s="131"/>
      <c r="F67" s="35"/>
      <c r="G67" s="933"/>
      <c r="H67" s="231"/>
      <c r="I67" s="232"/>
      <c r="J67" s="713"/>
      <c r="K67" s="9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56"/>
      <c r="B68" s="972"/>
      <c r="C68" s="958"/>
      <c r="D68" s="958"/>
      <c r="E68" s="959"/>
      <c r="F68" s="959"/>
      <c r="G68" s="959"/>
      <c r="H68" s="959"/>
      <c r="I68" s="959"/>
      <c r="J68" s="973"/>
      <c r="K68" s="97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4"/>
      <c r="B69" s="1"/>
      <c r="C69" s="357"/>
      <c r="D69" s="158"/>
      <c r="E69" s="94"/>
      <c r="F69" s="95"/>
      <c r="G69" s="6"/>
      <c r="H69" s="96"/>
      <c r="I69" s="97"/>
      <c r="J69" s="729"/>
      <c r="K69" s="26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4" t="s">
        <v>0</v>
      </c>
      <c r="B70" s="1368"/>
      <c r="C70" s="250"/>
      <c r="D70" s="314"/>
      <c r="E70" s="4"/>
      <c r="F70" s="5"/>
      <c r="G70" s="6"/>
      <c r="H70" s="1"/>
      <c r="I70" s="13"/>
      <c r="J70" s="729"/>
      <c r="K70" s="26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5.25" customHeight="1">
      <c r="A71" s="1376" t="s">
        <v>117</v>
      </c>
      <c r="B71" s="1387"/>
      <c r="C71" s="247"/>
      <c r="D71" s="314"/>
      <c r="E71" s="4"/>
      <c r="F71" s="5"/>
      <c r="G71" s="6"/>
      <c r="H71" s="1"/>
      <c r="I71" s="13"/>
      <c r="J71" s="729"/>
      <c r="K71" s="26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5.25" customHeight="1">
      <c r="A72" s="1"/>
      <c r="B72" s="2"/>
      <c r="C72" s="250"/>
      <c r="D72" s="314"/>
      <c r="E72" s="4"/>
      <c r="F72" s="5"/>
      <c r="G72" s="6"/>
      <c r="H72" s="1"/>
      <c r="I72" s="7"/>
      <c r="J72" s="729"/>
      <c r="K72" s="26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77" t="s">
        <v>2</v>
      </c>
      <c r="B73" s="1390"/>
      <c r="C73" s="975" t="s">
        <v>3</v>
      </c>
      <c r="D73" s="976" t="s">
        <v>4</v>
      </c>
      <c r="E73" s="17" t="s">
        <v>5</v>
      </c>
      <c r="F73" s="919" t="s">
        <v>5</v>
      </c>
      <c r="G73" s="18" t="s">
        <v>6</v>
      </c>
      <c r="H73" s="19" t="s">
        <v>7</v>
      </c>
      <c r="I73" s="20" t="s">
        <v>8</v>
      </c>
      <c r="J73" s="678" t="s">
        <v>9</v>
      </c>
      <c r="K73" s="920" t="s">
        <v>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5.25" customHeight="1">
      <c r="A74" s="921"/>
      <c r="B74" s="922"/>
      <c r="C74" s="923"/>
      <c r="D74" s="747" t="s">
        <v>10</v>
      </c>
      <c r="E74" s="24" t="s">
        <v>11</v>
      </c>
      <c r="F74" s="925" t="s">
        <v>12</v>
      </c>
      <c r="G74" s="964"/>
      <c r="H74" s="965" t="s">
        <v>13</v>
      </c>
      <c r="I74" s="928" t="s">
        <v>14</v>
      </c>
      <c r="J74" s="966" t="s">
        <v>16</v>
      </c>
      <c r="K74" s="930" t="s">
        <v>15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618"/>
      <c r="B75" s="977"/>
      <c r="C75" s="978"/>
      <c r="D75" s="748"/>
      <c r="E75" s="979"/>
      <c r="F75" s="138"/>
      <c r="G75" s="933"/>
      <c r="H75" s="132"/>
      <c r="I75" s="136"/>
      <c r="J75" s="713"/>
      <c r="K75" s="92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934"/>
      <c r="B76" s="139"/>
      <c r="C76" s="51"/>
      <c r="D76" s="954"/>
      <c r="E76" s="106"/>
      <c r="F76" s="135"/>
      <c r="G76" s="933"/>
      <c r="H76" s="132"/>
      <c r="I76" s="136"/>
      <c r="J76" s="713"/>
      <c r="K76" s="93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934"/>
      <c r="B77" s="139"/>
      <c r="C77" s="51"/>
      <c r="D77" s="954"/>
      <c r="E77" s="106"/>
      <c r="F77" s="135"/>
      <c r="G77" s="933"/>
      <c r="H77" s="132"/>
      <c r="I77" s="136"/>
      <c r="J77" s="713"/>
      <c r="K77" s="93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>
      <c r="A78" s="934"/>
      <c r="B78" s="139"/>
      <c r="C78" s="51"/>
      <c r="D78" s="954"/>
      <c r="E78" s="106"/>
      <c r="F78" s="135"/>
      <c r="G78" s="933"/>
      <c r="H78" s="132"/>
      <c r="I78" s="136"/>
      <c r="J78" s="713"/>
      <c r="K78" s="93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934"/>
      <c r="B79" s="139"/>
      <c r="C79" s="51"/>
      <c r="D79" s="954"/>
      <c r="E79" s="106"/>
      <c r="F79" s="135"/>
      <c r="G79" s="933"/>
      <c r="H79" s="132"/>
      <c r="I79" s="136"/>
      <c r="J79" s="713"/>
      <c r="K79" s="93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34"/>
      <c r="B80" s="139"/>
      <c r="C80" s="51"/>
      <c r="D80" s="954"/>
      <c r="E80" s="106"/>
      <c r="F80" s="135"/>
      <c r="G80" s="933"/>
      <c r="H80" s="132"/>
      <c r="I80" s="136"/>
      <c r="J80" s="713"/>
      <c r="K80" s="93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34"/>
      <c r="B81" s="139"/>
      <c r="C81" s="738"/>
      <c r="D81" s="954"/>
      <c r="E81" s="106"/>
      <c r="F81" s="135"/>
      <c r="G81" s="933"/>
      <c r="H81" s="132"/>
      <c r="I81" s="136"/>
      <c r="J81" s="713"/>
      <c r="K81" s="93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5.25" customHeight="1">
      <c r="A82" s="934"/>
      <c r="B82" s="139"/>
      <c r="C82" s="743"/>
      <c r="D82" s="744"/>
      <c r="E82" s="106"/>
      <c r="F82" s="135"/>
      <c r="G82" s="236"/>
      <c r="H82" s="237"/>
      <c r="I82" s="238"/>
      <c r="J82" s="734"/>
      <c r="K82" s="73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34"/>
      <c r="B83" s="139"/>
      <c r="C83" s="738"/>
      <c r="D83" s="980"/>
      <c r="E83" s="106"/>
      <c r="F83" s="135"/>
      <c r="G83" s="749"/>
      <c r="H83" s="981"/>
      <c r="I83" s="750"/>
      <c r="J83" s="713"/>
      <c r="K83" s="93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34"/>
      <c r="B84" s="139"/>
      <c r="C84" s="738"/>
      <c r="D84" s="980"/>
      <c r="E84" s="106"/>
      <c r="F84" s="135"/>
      <c r="G84" s="749"/>
      <c r="H84" s="133"/>
      <c r="I84" s="971"/>
      <c r="J84" s="713"/>
      <c r="K84" s="93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34"/>
      <c r="B85" s="982"/>
      <c r="C85" s="738"/>
      <c r="D85" s="980"/>
      <c r="E85" s="745"/>
      <c r="F85" s="155"/>
      <c r="G85" s="749"/>
      <c r="H85" s="133"/>
      <c r="I85" s="971"/>
      <c r="J85" s="734"/>
      <c r="K85" s="73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34"/>
      <c r="B86" s="132"/>
      <c r="C86" s="738"/>
      <c r="D86" s="980"/>
      <c r="E86" s="106"/>
      <c r="F86" s="135"/>
      <c r="G86" s="749"/>
      <c r="H86" s="133"/>
      <c r="I86" s="971"/>
      <c r="J86" s="713"/>
      <c r="K86" s="93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34"/>
      <c r="B87" s="983"/>
      <c r="C87" s="738"/>
      <c r="D87" s="980"/>
      <c r="E87" s="106"/>
      <c r="F87" s="135"/>
      <c r="G87" s="749"/>
      <c r="H87" s="133"/>
      <c r="I87" s="971"/>
      <c r="J87" s="734"/>
      <c r="K87" s="73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34"/>
      <c r="B88" s="132"/>
      <c r="C88" s="738"/>
      <c r="D88" s="744"/>
      <c r="E88" s="106"/>
      <c r="F88" s="135"/>
      <c r="G88" s="751"/>
      <c r="H88" s="133"/>
      <c r="I88" s="971"/>
      <c r="J88" s="734"/>
      <c r="K88" s="73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244"/>
      <c r="B89" s="983"/>
      <c r="C89" s="738"/>
      <c r="D89" s="980"/>
      <c r="E89" s="106"/>
      <c r="F89" s="135"/>
      <c r="G89" s="751"/>
      <c r="H89" s="133"/>
      <c r="I89" s="971"/>
      <c r="J89" s="734"/>
      <c r="K89" s="73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34"/>
      <c r="B90" s="983"/>
      <c r="C90" s="738"/>
      <c r="D90" s="980"/>
      <c r="E90" s="106"/>
      <c r="F90" s="135"/>
      <c r="G90" s="751"/>
      <c r="H90" s="133"/>
      <c r="I90" s="971"/>
      <c r="J90" s="734"/>
      <c r="K90" s="93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34"/>
      <c r="B91" s="983"/>
      <c r="C91" s="738"/>
      <c r="D91" s="980"/>
      <c r="E91" s="106"/>
      <c r="F91" s="135"/>
      <c r="G91" s="751"/>
      <c r="H91" s="133"/>
      <c r="I91" s="971"/>
      <c r="J91" s="713"/>
      <c r="K91" s="9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34"/>
      <c r="B92" s="752"/>
      <c r="C92" s="738"/>
      <c r="D92" s="980"/>
      <c r="E92" s="302"/>
      <c r="F92" s="135"/>
      <c r="G92" s="751"/>
      <c r="H92" s="133"/>
      <c r="I92" s="971"/>
      <c r="J92" s="713"/>
      <c r="K92" s="93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34"/>
      <c r="B93" s="139"/>
      <c r="C93" s="738"/>
      <c r="D93" s="980"/>
      <c r="E93" s="302"/>
      <c r="F93" s="135"/>
      <c r="G93" s="751"/>
      <c r="H93" s="133"/>
      <c r="I93" s="971"/>
      <c r="J93" s="713"/>
      <c r="K93" s="93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34"/>
      <c r="B94" s="139"/>
      <c r="C94" s="738"/>
      <c r="D94" s="954"/>
      <c r="E94" s="302"/>
      <c r="F94" s="135"/>
      <c r="G94" s="751"/>
      <c r="H94" s="133"/>
      <c r="I94" s="971"/>
      <c r="J94" s="713"/>
      <c r="K94" s="9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34"/>
      <c r="B95" s="139"/>
      <c r="C95" s="738"/>
      <c r="D95" s="954"/>
      <c r="E95" s="302"/>
      <c r="F95" s="135"/>
      <c r="G95" s="933"/>
      <c r="H95" s="132"/>
      <c r="I95" s="136"/>
      <c r="J95" s="713"/>
      <c r="K95" s="9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45"/>
      <c r="B96" s="139"/>
      <c r="C96" s="738"/>
      <c r="D96" s="954"/>
      <c r="E96" s="294"/>
      <c r="F96" s="135"/>
      <c r="G96" s="933"/>
      <c r="H96" s="132"/>
      <c r="I96" s="136"/>
      <c r="J96" s="713"/>
      <c r="K96" s="93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46"/>
      <c r="B97" s="139"/>
      <c r="C97" s="738"/>
      <c r="D97" s="954"/>
      <c r="E97" s="229"/>
      <c r="F97" s="135"/>
      <c r="G97" s="933"/>
      <c r="H97" s="949"/>
      <c r="I97" s="950"/>
      <c r="J97" s="951"/>
      <c r="K97" s="9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34"/>
      <c r="B98" s="753"/>
      <c r="C98" s="738"/>
      <c r="D98" s="954"/>
      <c r="E98" s="229"/>
      <c r="F98" s="135"/>
      <c r="G98" s="933"/>
      <c r="H98" s="132"/>
      <c r="I98" s="136"/>
      <c r="J98" s="713"/>
      <c r="K98" s="93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34"/>
      <c r="B99" s="753"/>
      <c r="C99" s="738"/>
      <c r="D99" s="954"/>
      <c r="E99" s="106"/>
      <c r="F99" s="135"/>
      <c r="G99" s="933"/>
      <c r="H99" s="132"/>
      <c r="I99" s="136"/>
      <c r="J99" s="713"/>
      <c r="K99" s="93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34"/>
      <c r="B100" s="754"/>
      <c r="C100" s="738"/>
      <c r="D100" s="954"/>
      <c r="E100" s="107"/>
      <c r="F100" s="35"/>
      <c r="G100" s="933"/>
      <c r="H100" s="231"/>
      <c r="I100" s="232"/>
      <c r="J100" s="713"/>
      <c r="K100" s="93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934"/>
      <c r="B101" s="139"/>
      <c r="C101" s="738"/>
      <c r="D101" s="954"/>
      <c r="E101" s="131"/>
      <c r="F101" s="35"/>
      <c r="G101" s="933"/>
      <c r="H101" s="231"/>
      <c r="I101" s="232"/>
      <c r="J101" s="713"/>
      <c r="K101" s="93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34"/>
      <c r="B102" s="754"/>
      <c r="C102" s="738"/>
      <c r="D102" s="954"/>
      <c r="E102" s="131"/>
      <c r="F102" s="35"/>
      <c r="G102" s="933"/>
      <c r="H102" s="231"/>
      <c r="I102" s="232"/>
      <c r="J102" s="713"/>
      <c r="K102" s="93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34"/>
      <c r="B103" s="433"/>
      <c r="C103" s="738"/>
      <c r="D103" s="954"/>
      <c r="E103" s="131"/>
      <c r="F103" s="35"/>
      <c r="G103" s="933"/>
      <c r="H103" s="231"/>
      <c r="I103" s="232"/>
      <c r="J103" s="713"/>
      <c r="K103" s="93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934"/>
      <c r="B104" s="434"/>
      <c r="C104" s="738"/>
      <c r="D104" s="954"/>
      <c r="E104" s="106"/>
      <c r="F104" s="135"/>
      <c r="G104" s="933"/>
      <c r="H104" s="132"/>
      <c r="I104" s="136"/>
      <c r="J104" s="713"/>
      <c r="K104" s="93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5.25" customHeight="1">
      <c r="A105" s="984"/>
      <c r="B105" s="433"/>
      <c r="C105" s="738"/>
      <c r="D105" s="954"/>
      <c r="E105" s="755"/>
      <c r="F105" s="756"/>
      <c r="G105" s="933"/>
      <c r="H105" s="231"/>
      <c r="I105" s="232"/>
      <c r="J105" s="757"/>
      <c r="K105" s="98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934"/>
      <c r="B106" s="434"/>
      <c r="C106" s="738"/>
      <c r="D106" s="954"/>
      <c r="E106" s="106"/>
      <c r="F106" s="135"/>
      <c r="G106" s="933"/>
      <c r="H106" s="132"/>
      <c r="I106" s="136"/>
      <c r="J106" s="713"/>
      <c r="K106" s="93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934"/>
      <c r="B107" s="434"/>
      <c r="C107" s="738"/>
      <c r="D107" s="954"/>
      <c r="E107" s="229"/>
      <c r="F107" s="156"/>
      <c r="G107" s="933"/>
      <c r="H107" s="132"/>
      <c r="I107" s="136"/>
      <c r="J107" s="713"/>
      <c r="K107" s="93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5.25" customHeight="1">
      <c r="A108" s="984"/>
      <c r="B108" s="433"/>
      <c r="C108" s="738"/>
      <c r="D108" s="954"/>
      <c r="E108" s="755"/>
      <c r="F108" s="756"/>
      <c r="G108" s="933"/>
      <c r="H108" s="231"/>
      <c r="I108" s="232"/>
      <c r="J108" s="757"/>
      <c r="K108" s="98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1"/>
      <c r="B109" s="2"/>
      <c r="C109" s="250"/>
      <c r="D109" s="314"/>
      <c r="E109" s="4"/>
      <c r="F109" s="5"/>
      <c r="G109" s="6"/>
      <c r="H109" s="1"/>
      <c r="I109" s="7"/>
      <c r="J109" s="729"/>
      <c r="K109" s="26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4"/>
      <c r="B110" s="1368"/>
      <c r="C110" s="250"/>
      <c r="D110" s="314"/>
      <c r="E110" s="4"/>
      <c r="F110" s="5"/>
      <c r="G110" s="6"/>
      <c r="H110" s="1"/>
      <c r="I110" s="13"/>
      <c r="J110" s="729"/>
      <c r="K110" s="26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4" t="s">
        <v>0</v>
      </c>
      <c r="B111" s="1368"/>
      <c r="C111" s="250"/>
      <c r="D111" s="314"/>
      <c r="E111" s="4"/>
      <c r="F111" s="5"/>
      <c r="G111" s="6"/>
      <c r="H111" s="1"/>
      <c r="I111" s="13"/>
      <c r="J111" s="729"/>
      <c r="K111" s="26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5.25" customHeight="1">
      <c r="A112" s="1376" t="s">
        <v>117</v>
      </c>
      <c r="B112" s="1387"/>
      <c r="C112" s="247"/>
      <c r="D112" s="314"/>
      <c r="E112" s="4"/>
      <c r="F112" s="5"/>
      <c r="G112" s="6"/>
      <c r="H112" s="1"/>
      <c r="I112" s="13"/>
      <c r="J112" s="729"/>
      <c r="K112" s="26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5.25" customHeight="1">
      <c r="A113" s="1"/>
      <c r="B113" s="2"/>
      <c r="C113" s="250"/>
      <c r="D113" s="314"/>
      <c r="E113" s="4"/>
      <c r="F113" s="5"/>
      <c r="G113" s="6"/>
      <c r="H113" s="1"/>
      <c r="I113" s="7"/>
      <c r="J113" s="729"/>
      <c r="K113" s="26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1375" t="s">
        <v>2</v>
      </c>
      <c r="B114" s="1388"/>
      <c r="C114" s="258" t="s">
        <v>3</v>
      </c>
      <c r="D114" s="962" t="s">
        <v>4</v>
      </c>
      <c r="E114" s="17" t="s">
        <v>5</v>
      </c>
      <c r="F114" s="919" t="s">
        <v>5</v>
      </c>
      <c r="G114" s="18" t="s">
        <v>6</v>
      </c>
      <c r="H114" s="19" t="s">
        <v>7</v>
      </c>
      <c r="I114" s="20" t="s">
        <v>8</v>
      </c>
      <c r="J114" s="678" t="s">
        <v>9</v>
      </c>
      <c r="K114" s="920" t="s">
        <v>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5.25" customHeight="1" thickBot="1">
      <c r="A115" s="921"/>
      <c r="B115" s="922"/>
      <c r="C115" s="923"/>
      <c r="D115" s="963" t="s">
        <v>10</v>
      </c>
      <c r="E115" s="24" t="s">
        <v>11</v>
      </c>
      <c r="F115" s="925" t="s">
        <v>12</v>
      </c>
      <c r="G115" s="964"/>
      <c r="H115" s="965" t="s">
        <v>13</v>
      </c>
      <c r="I115" s="928" t="s">
        <v>14</v>
      </c>
      <c r="J115" s="966" t="s">
        <v>16</v>
      </c>
      <c r="K115" s="930" t="s">
        <v>15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86"/>
      <c r="B116" s="970" t="s">
        <v>438</v>
      </c>
      <c r="C116" s="738"/>
      <c r="D116" s="954"/>
      <c r="E116" s="106"/>
      <c r="F116" s="135"/>
      <c r="G116" s="933"/>
      <c r="H116" s="132"/>
      <c r="I116" s="136"/>
      <c r="J116" s="713"/>
      <c r="K116" s="93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34"/>
      <c r="B117" s="935" t="s">
        <v>439</v>
      </c>
      <c r="C117" s="743" t="s">
        <v>440</v>
      </c>
      <c r="D117" s="744" t="s">
        <v>211</v>
      </c>
      <c r="E117" s="106"/>
      <c r="F117" s="135"/>
      <c r="G117" s="236" t="s">
        <v>441</v>
      </c>
      <c r="H117" s="237" t="s">
        <v>442</v>
      </c>
      <c r="I117" s="830" t="s">
        <v>443</v>
      </c>
      <c r="J117" s="734" t="s">
        <v>444</v>
      </c>
      <c r="K117" s="736">
        <v>16.690000000000001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34"/>
      <c r="B118" s="935"/>
      <c r="C118" s="738"/>
      <c r="D118" s="954"/>
      <c r="E118" s="106"/>
      <c r="F118" s="135"/>
      <c r="G118" s="933"/>
      <c r="H118" s="132"/>
      <c r="I118" s="136"/>
      <c r="J118" s="713"/>
      <c r="K118" s="93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934"/>
      <c r="B119" s="953"/>
      <c r="C119" s="738"/>
      <c r="D119" s="954"/>
      <c r="E119" s="106"/>
      <c r="F119" s="135"/>
      <c r="G119" s="933"/>
      <c r="H119" s="132"/>
      <c r="I119" s="136"/>
      <c r="J119" s="713"/>
      <c r="K119" s="93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34"/>
      <c r="B120" s="1281" t="s">
        <v>445</v>
      </c>
      <c r="C120" s="743"/>
      <c r="D120" s="744"/>
      <c r="E120" s="745"/>
      <c r="F120" s="155"/>
      <c r="G120" s="236"/>
      <c r="H120" s="237"/>
      <c r="I120" s="238"/>
      <c r="J120" s="734"/>
      <c r="K120" s="73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934"/>
      <c r="B121" s="935" t="s">
        <v>446</v>
      </c>
      <c r="C121" s="51" t="s">
        <v>24</v>
      </c>
      <c r="D121" s="968" t="s">
        <v>447</v>
      </c>
      <c r="E121" s="711">
        <v>40</v>
      </c>
      <c r="F121" s="733" t="s">
        <v>448</v>
      </c>
      <c r="G121" s="933" t="s">
        <v>449</v>
      </c>
      <c r="H121" s="132">
        <v>290</v>
      </c>
      <c r="I121" s="443" t="s">
        <v>450</v>
      </c>
      <c r="J121" s="904">
        <v>300</v>
      </c>
      <c r="K121" s="936">
        <v>25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934"/>
      <c r="B122" s="953"/>
      <c r="C122" s="743"/>
      <c r="D122" s="744"/>
      <c r="E122" s="106"/>
      <c r="F122" s="135"/>
      <c r="G122" s="236"/>
      <c r="H122" s="237"/>
      <c r="I122" s="238"/>
      <c r="J122" s="734"/>
      <c r="K122" s="73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34"/>
      <c r="B123" s="139"/>
      <c r="C123" s="743"/>
      <c r="D123" s="987"/>
      <c r="E123" s="53"/>
      <c r="F123" s="135"/>
      <c r="G123" s="236"/>
      <c r="H123" s="237"/>
      <c r="I123" s="238"/>
      <c r="J123" s="734"/>
      <c r="K123" s="73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934"/>
      <c r="B124" s="139"/>
      <c r="C124" s="738"/>
      <c r="D124" s="758"/>
      <c r="E124" s="53"/>
      <c r="F124" s="135"/>
      <c r="G124" s="933"/>
      <c r="H124" s="132"/>
      <c r="I124" s="136"/>
      <c r="J124" s="713"/>
      <c r="K124" s="93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34"/>
      <c r="B125" s="230"/>
      <c r="C125" s="738"/>
      <c r="D125" s="758"/>
      <c r="E125" s="53"/>
      <c r="F125" s="135"/>
      <c r="G125" s="933"/>
      <c r="H125" s="132"/>
      <c r="I125" s="136"/>
      <c r="J125" s="713"/>
      <c r="K125" s="93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34"/>
      <c r="B126" s="139"/>
      <c r="C126" s="743"/>
      <c r="D126" s="987"/>
      <c r="E126" s="143"/>
      <c r="F126" s="155"/>
      <c r="G126" s="236"/>
      <c r="H126" s="237"/>
      <c r="I126" s="238"/>
      <c r="J126" s="734"/>
      <c r="K126" s="73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34"/>
      <c r="B127" s="139"/>
      <c r="C127" s="738"/>
      <c r="D127" s="758"/>
      <c r="E127" s="53"/>
      <c r="F127" s="135"/>
      <c r="G127" s="933"/>
      <c r="H127" s="132"/>
      <c r="I127" s="136"/>
      <c r="J127" s="713"/>
      <c r="K127" s="93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34"/>
      <c r="B128" s="139"/>
      <c r="C128" s="743"/>
      <c r="D128" s="987"/>
      <c r="E128" s="53"/>
      <c r="F128" s="135"/>
      <c r="G128" s="236"/>
      <c r="H128" s="237"/>
      <c r="I128" s="238"/>
      <c r="J128" s="734"/>
      <c r="K128" s="73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34"/>
      <c r="B129" s="139"/>
      <c r="C129" s="743"/>
      <c r="D129" s="987"/>
      <c r="E129" s="53"/>
      <c r="F129" s="135"/>
      <c r="G129" s="236"/>
      <c r="H129" s="237"/>
      <c r="I129" s="238"/>
      <c r="J129" s="734"/>
      <c r="K129" s="73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244"/>
      <c r="B130" s="230"/>
      <c r="C130" s="743"/>
      <c r="D130" s="987"/>
      <c r="E130" s="53"/>
      <c r="F130" s="135"/>
      <c r="G130" s="236"/>
      <c r="H130" s="237"/>
      <c r="I130" s="238"/>
      <c r="J130" s="734"/>
      <c r="K130" s="73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34"/>
      <c r="B131" s="139"/>
      <c r="C131" s="738"/>
      <c r="D131" s="758"/>
      <c r="E131" s="53"/>
      <c r="F131" s="135"/>
      <c r="G131" s="933"/>
      <c r="H131" s="132"/>
      <c r="I131" s="136"/>
      <c r="J131" s="734"/>
      <c r="K131" s="93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34"/>
      <c r="B132" s="139"/>
      <c r="C132" s="738"/>
      <c r="D132" s="758"/>
      <c r="E132" s="53"/>
      <c r="F132" s="135"/>
      <c r="G132" s="933"/>
      <c r="H132" s="132"/>
      <c r="I132" s="136"/>
      <c r="J132" s="713"/>
      <c r="K132" s="93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34"/>
      <c r="B133" s="139"/>
      <c r="C133" s="738"/>
      <c r="D133" s="758"/>
      <c r="E133" s="105"/>
      <c r="F133" s="135"/>
      <c r="G133" s="933"/>
      <c r="H133" s="132"/>
      <c r="I133" s="241"/>
      <c r="J133" s="713"/>
      <c r="K133" s="93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34"/>
      <c r="B134" s="139"/>
      <c r="C134" s="738"/>
      <c r="D134" s="758"/>
      <c r="E134" s="105"/>
      <c r="F134" s="135"/>
      <c r="G134" s="933"/>
      <c r="H134" s="132"/>
      <c r="I134" s="136"/>
      <c r="J134" s="713"/>
      <c r="K134" s="93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34"/>
      <c r="B135" s="139"/>
      <c r="C135" s="738"/>
      <c r="D135" s="758"/>
      <c r="E135" s="105"/>
      <c r="F135" s="135"/>
      <c r="G135" s="933"/>
      <c r="H135" s="132"/>
      <c r="I135" s="136"/>
      <c r="J135" s="713"/>
      <c r="K135" s="93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34"/>
      <c r="B136" s="230"/>
      <c r="C136" s="738"/>
      <c r="D136" s="758"/>
      <c r="E136" s="105"/>
      <c r="F136" s="135"/>
      <c r="G136" s="933"/>
      <c r="H136" s="132"/>
      <c r="I136" s="136"/>
      <c r="J136" s="713"/>
      <c r="K136" s="93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45"/>
      <c r="B137" s="139"/>
      <c r="C137" s="738"/>
      <c r="D137" s="758"/>
      <c r="E137" s="228"/>
      <c r="F137" s="135"/>
      <c r="G137" s="933"/>
      <c r="H137" s="132"/>
      <c r="I137" s="136"/>
      <c r="J137" s="713"/>
      <c r="K137" s="93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46"/>
      <c r="B138" s="139"/>
      <c r="C138" s="738"/>
      <c r="D138" s="758"/>
      <c r="E138" s="988"/>
      <c r="F138" s="135"/>
      <c r="G138" s="933"/>
      <c r="H138" s="949"/>
      <c r="I138" s="950"/>
      <c r="J138" s="951"/>
      <c r="K138" s="95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34"/>
      <c r="B139" s="139"/>
      <c r="C139" s="738"/>
      <c r="D139" s="758"/>
      <c r="E139" s="229"/>
      <c r="F139" s="135"/>
      <c r="G139" s="933"/>
      <c r="H139" s="132"/>
      <c r="I139" s="136"/>
      <c r="J139" s="713"/>
      <c r="K139" s="93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34"/>
      <c r="B140" s="139"/>
      <c r="C140" s="738"/>
      <c r="D140" s="758"/>
      <c r="E140" s="106"/>
      <c r="F140" s="135"/>
      <c r="G140" s="933"/>
      <c r="H140" s="132"/>
      <c r="I140" s="136"/>
      <c r="J140" s="713"/>
      <c r="K140" s="93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34"/>
      <c r="B141" s="433"/>
      <c r="C141" s="738"/>
      <c r="D141" s="954"/>
      <c r="E141" s="107"/>
      <c r="F141" s="35"/>
      <c r="G141" s="933"/>
      <c r="H141" s="231"/>
      <c r="I141" s="232"/>
      <c r="J141" s="713"/>
      <c r="K141" s="93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34"/>
      <c r="B142" s="433"/>
      <c r="C142" s="738"/>
      <c r="D142" s="954"/>
      <c r="E142" s="131"/>
      <c r="F142" s="35"/>
      <c r="G142" s="933"/>
      <c r="H142" s="231"/>
      <c r="I142" s="232"/>
      <c r="J142" s="713"/>
      <c r="K142" s="93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34"/>
      <c r="B143" s="433"/>
      <c r="C143" s="738"/>
      <c r="D143" s="954"/>
      <c r="E143" s="131"/>
      <c r="F143" s="35"/>
      <c r="G143" s="933"/>
      <c r="H143" s="231"/>
      <c r="I143" s="232"/>
      <c r="J143" s="713"/>
      <c r="K143" s="93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934"/>
      <c r="B144" s="433"/>
      <c r="C144" s="738"/>
      <c r="D144" s="954"/>
      <c r="E144" s="131"/>
      <c r="F144" s="35"/>
      <c r="G144" s="933"/>
      <c r="H144" s="231"/>
      <c r="I144" s="232"/>
      <c r="J144" s="713"/>
      <c r="K144" s="93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934"/>
      <c r="B145" s="433"/>
      <c r="C145" s="738"/>
      <c r="D145" s="954"/>
      <c r="E145" s="106"/>
      <c r="F145" s="135"/>
      <c r="G145" s="933"/>
      <c r="H145" s="132"/>
      <c r="I145" s="136"/>
      <c r="J145" s="713"/>
      <c r="K145" s="93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934"/>
      <c r="B146" s="434"/>
      <c r="C146" s="738"/>
      <c r="D146" s="954"/>
      <c r="E146" s="106"/>
      <c r="F146" s="135"/>
      <c r="G146" s="933"/>
      <c r="H146" s="132"/>
      <c r="I146" s="136"/>
      <c r="J146" s="713"/>
      <c r="K146" s="93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3.75" customHeight="1">
      <c r="A147" s="984"/>
      <c r="B147" s="433"/>
      <c r="C147" s="738"/>
      <c r="D147" s="954"/>
      <c r="E147" s="107"/>
      <c r="F147" s="35"/>
      <c r="G147" s="933"/>
      <c r="H147" s="231"/>
      <c r="I147" s="232"/>
      <c r="J147" s="757"/>
      <c r="K147" s="98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3.75" customHeight="1">
      <c r="A148" s="247"/>
      <c r="B148" s="433"/>
      <c r="C148" s="738"/>
      <c r="D148" s="954"/>
      <c r="E148" s="131"/>
      <c r="F148" s="35"/>
      <c r="G148" s="933"/>
      <c r="H148" s="231"/>
      <c r="I148" s="232"/>
      <c r="J148" s="757"/>
      <c r="K148" s="98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247"/>
      <c r="B149" s="433"/>
      <c r="C149" s="738"/>
      <c r="D149" s="954"/>
      <c r="E149" s="106"/>
      <c r="F149" s="135"/>
      <c r="G149" s="933"/>
      <c r="H149" s="132"/>
      <c r="I149" s="136"/>
      <c r="J149" s="713"/>
      <c r="K149" s="93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1"/>
      <c r="B150" s="434"/>
      <c r="C150" s="738"/>
      <c r="D150" s="954"/>
      <c r="E150" s="106"/>
      <c r="F150" s="135"/>
      <c r="G150" s="933"/>
      <c r="H150" s="132"/>
      <c r="I150" s="136"/>
      <c r="J150" s="713"/>
      <c r="K150" s="93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1"/>
      <c r="B151" s="158"/>
      <c r="C151" s="357"/>
      <c r="D151" s="158"/>
      <c r="E151" s="223"/>
      <c r="F151" s="224"/>
      <c r="G151" s="6"/>
      <c r="H151" s="1"/>
      <c r="I151" s="13"/>
      <c r="J151" s="729"/>
      <c r="K151" s="26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1"/>
      <c r="B152" s="158"/>
      <c r="C152" s="357"/>
      <c r="D152" s="158"/>
      <c r="E152" s="223"/>
      <c r="F152" s="224"/>
      <c r="G152" s="6"/>
      <c r="H152" s="1"/>
      <c r="I152" s="13"/>
      <c r="J152" s="729"/>
      <c r="K152" s="26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4" t="s">
        <v>0</v>
      </c>
      <c r="B153" s="1368"/>
      <c r="C153" s="250"/>
      <c r="D153" s="314"/>
      <c r="E153" s="4"/>
      <c r="F153" s="5"/>
      <c r="G153" s="6"/>
      <c r="H153" s="1"/>
      <c r="I153" s="13"/>
      <c r="J153" s="729"/>
      <c r="K153" s="26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1376" t="s">
        <v>117</v>
      </c>
      <c r="B154" s="1387"/>
      <c r="C154" s="247"/>
      <c r="D154" s="314"/>
      <c r="E154" s="4"/>
      <c r="F154" s="5"/>
      <c r="G154" s="6"/>
      <c r="H154" s="1"/>
      <c r="I154" s="13"/>
      <c r="J154" s="729"/>
      <c r="K154" s="26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5.25" customHeight="1">
      <c r="A155" s="1"/>
      <c r="B155" s="2"/>
      <c r="C155" s="250"/>
      <c r="D155" s="314"/>
      <c r="E155" s="4"/>
      <c r="F155" s="5"/>
      <c r="G155" s="6"/>
      <c r="H155" s="1"/>
      <c r="I155" s="7"/>
      <c r="J155" s="729"/>
      <c r="K155" s="26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1375" t="s">
        <v>2</v>
      </c>
      <c r="B156" s="1388"/>
      <c r="C156" s="258" t="s">
        <v>3</v>
      </c>
      <c r="D156" s="962" t="s">
        <v>4</v>
      </c>
      <c r="E156" s="17" t="s">
        <v>5</v>
      </c>
      <c r="F156" s="919" t="s">
        <v>5</v>
      </c>
      <c r="G156" s="18" t="s">
        <v>6</v>
      </c>
      <c r="H156" s="19" t="s">
        <v>7</v>
      </c>
      <c r="I156" s="20" t="s">
        <v>8</v>
      </c>
      <c r="J156" s="678" t="s">
        <v>9</v>
      </c>
      <c r="K156" s="920" t="s">
        <v>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5.25" customHeight="1">
      <c r="A157" s="921"/>
      <c r="B157" s="922"/>
      <c r="C157" s="923"/>
      <c r="D157" s="963" t="s">
        <v>10</v>
      </c>
      <c r="E157" s="24" t="s">
        <v>11</v>
      </c>
      <c r="F157" s="925" t="s">
        <v>12</v>
      </c>
      <c r="G157" s="964"/>
      <c r="H157" s="965" t="s">
        <v>13</v>
      </c>
      <c r="I157" s="928" t="s">
        <v>14</v>
      </c>
      <c r="J157" s="966" t="s">
        <v>16</v>
      </c>
      <c r="K157" s="930" t="s">
        <v>15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86"/>
      <c r="B158" s="977"/>
      <c r="C158" s="738"/>
      <c r="D158" s="758"/>
      <c r="E158" s="70"/>
      <c r="F158" s="932"/>
      <c r="G158" s="933"/>
      <c r="H158" s="132"/>
      <c r="I158" s="136"/>
      <c r="J158" s="713"/>
      <c r="K158" s="92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34"/>
      <c r="B159" s="139"/>
      <c r="C159" s="738"/>
      <c r="D159" s="758"/>
      <c r="E159" s="53"/>
      <c r="F159" s="135"/>
      <c r="G159" s="933"/>
      <c r="H159" s="132"/>
      <c r="I159" s="136"/>
      <c r="J159" s="713"/>
      <c r="K159" s="93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34"/>
      <c r="B160" s="139"/>
      <c r="C160" s="738"/>
      <c r="D160" s="758"/>
      <c r="E160" s="53"/>
      <c r="F160" s="135"/>
      <c r="G160" s="933"/>
      <c r="H160" s="132"/>
      <c r="I160" s="136"/>
      <c r="J160" s="713"/>
      <c r="K160" s="93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139"/>
      <c r="C161" s="738"/>
      <c r="D161" s="758"/>
      <c r="E161" s="53"/>
      <c r="F161" s="135"/>
      <c r="G161" s="933"/>
      <c r="H161" s="132"/>
      <c r="I161" s="136"/>
      <c r="J161" s="713"/>
      <c r="K161" s="93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39"/>
      <c r="C162" s="738"/>
      <c r="D162" s="758"/>
      <c r="E162" s="53"/>
      <c r="F162" s="135"/>
      <c r="G162" s="933"/>
      <c r="H162" s="132"/>
      <c r="I162" s="136"/>
      <c r="J162" s="713"/>
      <c r="K162" s="93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139"/>
      <c r="C163" s="738"/>
      <c r="D163" s="758"/>
      <c r="E163" s="53"/>
      <c r="F163" s="135"/>
      <c r="G163" s="933"/>
      <c r="H163" s="132"/>
      <c r="I163" s="136"/>
      <c r="J163" s="713"/>
      <c r="K163" s="93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34"/>
      <c r="B164" s="139"/>
      <c r="C164" s="738"/>
      <c r="D164" s="758"/>
      <c r="E164" s="53"/>
      <c r="F164" s="135"/>
      <c r="G164" s="933"/>
      <c r="H164" s="132"/>
      <c r="I164" s="136"/>
      <c r="J164" s="713"/>
      <c r="K164" s="93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39"/>
      <c r="C165" s="743"/>
      <c r="D165" s="987"/>
      <c r="E165" s="53"/>
      <c r="F165" s="135"/>
      <c r="G165" s="236"/>
      <c r="H165" s="237"/>
      <c r="I165" s="238"/>
      <c r="J165" s="734"/>
      <c r="K165" s="73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34"/>
      <c r="B166" s="139"/>
      <c r="C166" s="738"/>
      <c r="D166" s="758"/>
      <c r="E166" s="53"/>
      <c r="F166" s="135"/>
      <c r="G166" s="933"/>
      <c r="H166" s="132"/>
      <c r="I166" s="136"/>
      <c r="J166" s="713"/>
      <c r="K166" s="93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34"/>
      <c r="B167" s="139"/>
      <c r="C167" s="738"/>
      <c r="D167" s="758"/>
      <c r="E167" s="53"/>
      <c r="F167" s="135"/>
      <c r="G167" s="933"/>
      <c r="H167" s="132"/>
      <c r="I167" s="136"/>
      <c r="J167" s="713"/>
      <c r="K167" s="93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230"/>
      <c r="C168" s="743"/>
      <c r="D168" s="987"/>
      <c r="E168" s="143"/>
      <c r="F168" s="155"/>
      <c r="G168" s="236"/>
      <c r="H168" s="237"/>
      <c r="I168" s="238"/>
      <c r="J168" s="734"/>
      <c r="K168" s="73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39"/>
      <c r="C169" s="738"/>
      <c r="D169" s="758"/>
      <c r="E169" s="53"/>
      <c r="F169" s="135"/>
      <c r="G169" s="933"/>
      <c r="H169" s="132"/>
      <c r="I169" s="136"/>
      <c r="J169" s="713"/>
      <c r="K169" s="93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139"/>
      <c r="C170" s="743"/>
      <c r="D170" s="987"/>
      <c r="E170" s="53"/>
      <c r="F170" s="135"/>
      <c r="G170" s="236"/>
      <c r="H170" s="237"/>
      <c r="I170" s="238"/>
      <c r="J170" s="734"/>
      <c r="K170" s="73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139"/>
      <c r="C171" s="743"/>
      <c r="D171" s="987"/>
      <c r="E171" s="53"/>
      <c r="F171" s="135"/>
      <c r="G171" s="236"/>
      <c r="H171" s="237"/>
      <c r="I171" s="238"/>
      <c r="J171" s="734"/>
      <c r="K171" s="73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244"/>
      <c r="B172" s="139"/>
      <c r="C172" s="743"/>
      <c r="D172" s="987"/>
      <c r="E172" s="53"/>
      <c r="F172" s="135"/>
      <c r="G172" s="236"/>
      <c r="H172" s="237"/>
      <c r="I172" s="238"/>
      <c r="J172" s="734"/>
      <c r="K172" s="736"/>
      <c r="L172" s="1">
        <f>598.5/12</f>
        <v>49.875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139"/>
      <c r="C173" s="738"/>
      <c r="D173" s="758"/>
      <c r="E173" s="53"/>
      <c r="F173" s="135"/>
      <c r="G173" s="933"/>
      <c r="H173" s="132"/>
      <c r="I173" s="136"/>
      <c r="J173" s="734"/>
      <c r="K173" s="937"/>
      <c r="L173" s="1">
        <f>450/12</f>
        <v>37.5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34"/>
      <c r="B174" s="139"/>
      <c r="C174" s="738"/>
      <c r="D174" s="758"/>
      <c r="E174" s="53"/>
      <c r="F174" s="135"/>
      <c r="G174" s="933"/>
      <c r="H174" s="132"/>
      <c r="I174" s="136"/>
      <c r="J174" s="713"/>
      <c r="K174" s="93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139"/>
      <c r="C175" s="738"/>
      <c r="D175" s="758"/>
      <c r="E175" s="105"/>
      <c r="F175" s="135"/>
      <c r="G175" s="933"/>
      <c r="H175" s="132"/>
      <c r="I175" s="241"/>
      <c r="J175" s="713"/>
      <c r="K175" s="93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34"/>
      <c r="B176" s="139"/>
      <c r="C176" s="738"/>
      <c r="D176" s="758"/>
      <c r="E176" s="105"/>
      <c r="F176" s="135"/>
      <c r="G176" s="933"/>
      <c r="H176" s="132"/>
      <c r="I176" s="136"/>
      <c r="J176" s="713"/>
      <c r="K176" s="93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34"/>
      <c r="B177" s="139"/>
      <c r="C177" s="738"/>
      <c r="D177" s="758"/>
      <c r="E177" s="105"/>
      <c r="F177" s="135"/>
      <c r="G177" s="933"/>
      <c r="H177" s="132"/>
      <c r="I177" s="136"/>
      <c r="J177" s="713"/>
      <c r="K177" s="93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34"/>
      <c r="B178" s="139"/>
      <c r="C178" s="738"/>
      <c r="D178" s="758"/>
      <c r="E178" s="105"/>
      <c r="F178" s="135"/>
      <c r="G178" s="933"/>
      <c r="H178" s="132"/>
      <c r="I178" s="136"/>
      <c r="J178" s="713"/>
      <c r="K178" s="93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45"/>
      <c r="B179" s="139"/>
      <c r="C179" s="738"/>
      <c r="D179" s="758"/>
      <c r="E179" s="228"/>
      <c r="F179" s="135"/>
      <c r="G179" s="933"/>
      <c r="H179" s="132"/>
      <c r="I179" s="136"/>
      <c r="J179" s="713"/>
      <c r="K179" s="93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46"/>
      <c r="B180" s="139"/>
      <c r="C180" s="738"/>
      <c r="D180" s="758"/>
      <c r="E180" s="988"/>
      <c r="F180" s="135"/>
      <c r="G180" s="933"/>
      <c r="H180" s="949"/>
      <c r="I180" s="950"/>
      <c r="J180" s="951"/>
      <c r="K180" s="95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34"/>
      <c r="B181" s="139"/>
      <c r="C181" s="738"/>
      <c r="D181" s="758"/>
      <c r="E181" s="229"/>
      <c r="F181" s="135"/>
      <c r="G181" s="933"/>
      <c r="H181" s="132"/>
      <c r="I181" s="136"/>
      <c r="J181" s="713"/>
      <c r="K181" s="93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34"/>
      <c r="B182" s="139"/>
      <c r="C182" s="738"/>
      <c r="D182" s="758"/>
      <c r="E182" s="106"/>
      <c r="F182" s="135"/>
      <c r="G182" s="933"/>
      <c r="H182" s="132"/>
      <c r="I182" s="136"/>
      <c r="J182" s="713"/>
      <c r="K182" s="93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230"/>
      <c r="C183" s="738"/>
      <c r="D183" s="954"/>
      <c r="E183" s="107"/>
      <c r="F183" s="35"/>
      <c r="G183" s="933"/>
      <c r="H183" s="231"/>
      <c r="I183" s="232"/>
      <c r="J183" s="713"/>
      <c r="K183" s="93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39"/>
      <c r="C184" s="738"/>
      <c r="D184" s="954"/>
      <c r="E184" s="131"/>
      <c r="F184" s="35"/>
      <c r="G184" s="933"/>
      <c r="H184" s="231"/>
      <c r="I184" s="232"/>
      <c r="J184" s="713"/>
      <c r="K184" s="93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139"/>
      <c r="C185" s="738"/>
      <c r="D185" s="954"/>
      <c r="E185" s="131"/>
      <c r="F185" s="35"/>
      <c r="G185" s="933"/>
      <c r="H185" s="231"/>
      <c r="I185" s="232"/>
      <c r="J185" s="713"/>
      <c r="K185" s="93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39"/>
      <c r="C186" s="738"/>
      <c r="D186" s="954"/>
      <c r="E186" s="131"/>
      <c r="F186" s="35"/>
      <c r="G186" s="933"/>
      <c r="H186" s="231"/>
      <c r="I186" s="232"/>
      <c r="J186" s="713"/>
      <c r="K186" s="93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934"/>
      <c r="B187" s="139"/>
      <c r="C187" s="738"/>
      <c r="D187" s="954"/>
      <c r="E187" s="131"/>
      <c r="F187" s="35"/>
      <c r="G187" s="933"/>
      <c r="H187" s="231"/>
      <c r="I187" s="232"/>
      <c r="J187" s="713"/>
      <c r="K187" s="93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39"/>
      <c r="C188" s="738"/>
      <c r="D188" s="954"/>
      <c r="E188" s="131"/>
      <c r="F188" s="35"/>
      <c r="G188" s="933"/>
      <c r="H188" s="231"/>
      <c r="I188" s="232"/>
      <c r="J188" s="713"/>
      <c r="K188" s="93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39"/>
      <c r="C189" s="738"/>
      <c r="D189" s="954"/>
      <c r="E189" s="106"/>
      <c r="F189" s="135"/>
      <c r="G189" s="933"/>
      <c r="H189" s="132"/>
      <c r="I189" s="136"/>
      <c r="J189" s="713"/>
      <c r="K189" s="93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39"/>
      <c r="C190" s="738"/>
      <c r="D190" s="954"/>
      <c r="E190" s="106"/>
      <c r="F190" s="135"/>
      <c r="G190" s="933"/>
      <c r="H190" s="132"/>
      <c r="I190" s="136"/>
      <c r="J190" s="713"/>
      <c r="K190" s="93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34"/>
      <c r="B191" s="139"/>
      <c r="C191" s="738"/>
      <c r="D191" s="954"/>
      <c r="E191" s="106"/>
      <c r="F191" s="135"/>
      <c r="G191" s="933"/>
      <c r="H191" s="132"/>
      <c r="I191" s="136"/>
      <c r="J191" s="713"/>
      <c r="K191" s="93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84"/>
      <c r="B192" s="139"/>
      <c r="C192" s="738"/>
      <c r="D192" s="954"/>
      <c r="E192" s="107"/>
      <c r="F192" s="35"/>
      <c r="G192" s="933"/>
      <c r="H192" s="231"/>
      <c r="I192" s="232"/>
      <c r="J192" s="757"/>
      <c r="K192" s="98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247"/>
      <c r="B193" s="1368"/>
      <c r="C193" s="158"/>
      <c r="D193" s="158"/>
      <c r="E193" s="1368"/>
      <c r="F193" s="1368"/>
      <c r="G193" s="248"/>
      <c r="H193" s="2"/>
      <c r="I193" s="1368"/>
      <c r="J193" s="759"/>
      <c r="K193" s="24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1"/>
      <c r="B194" s="2"/>
      <c r="C194" s="250"/>
      <c r="D194" s="314"/>
      <c r="E194" s="4"/>
      <c r="F194" s="5"/>
      <c r="G194" s="6"/>
      <c r="H194" s="1"/>
      <c r="I194" s="7"/>
      <c r="J194" s="729"/>
      <c r="K194" s="26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4" t="s">
        <v>0</v>
      </c>
      <c r="B195" s="1368"/>
      <c r="C195" s="250"/>
      <c r="D195" s="314"/>
      <c r="E195" s="4"/>
      <c r="F195" s="5"/>
      <c r="G195" s="6"/>
      <c r="H195" s="1"/>
      <c r="I195" s="13"/>
      <c r="J195" s="729"/>
      <c r="K195" s="26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1376" t="s">
        <v>94</v>
      </c>
      <c r="B196" s="1387"/>
      <c r="C196" s="247"/>
      <c r="D196" s="314"/>
      <c r="E196" s="4"/>
      <c r="F196" s="5"/>
      <c r="G196" s="6"/>
      <c r="H196" s="1"/>
      <c r="I196" s="13"/>
      <c r="J196" s="729"/>
      <c r="K196" s="26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5.25" customHeight="1">
      <c r="A197" s="1"/>
      <c r="B197" s="2"/>
      <c r="C197" s="250"/>
      <c r="D197" s="314"/>
      <c r="E197" s="4"/>
      <c r="F197" s="5"/>
      <c r="G197" s="6"/>
      <c r="H197" s="1"/>
      <c r="I197" s="7"/>
      <c r="J197" s="729"/>
      <c r="K197" s="26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1375" t="s">
        <v>2</v>
      </c>
      <c r="B198" s="1388"/>
      <c r="C198" s="258" t="s">
        <v>3</v>
      </c>
      <c r="D198" s="962" t="s">
        <v>4</v>
      </c>
      <c r="E198" s="17" t="s">
        <v>5</v>
      </c>
      <c r="F198" s="919" t="s">
        <v>5</v>
      </c>
      <c r="G198" s="18" t="s">
        <v>6</v>
      </c>
      <c r="H198" s="19" t="s">
        <v>7</v>
      </c>
      <c r="I198" s="20" t="s">
        <v>8</v>
      </c>
      <c r="J198" s="678" t="s">
        <v>9</v>
      </c>
      <c r="K198" s="920" t="s">
        <v>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5.25" customHeight="1">
      <c r="A199" s="921"/>
      <c r="B199" s="922"/>
      <c r="C199" s="923"/>
      <c r="D199" s="963" t="s">
        <v>10</v>
      </c>
      <c r="E199" s="24" t="s">
        <v>11</v>
      </c>
      <c r="F199" s="925" t="s">
        <v>12</v>
      </c>
      <c r="G199" s="964"/>
      <c r="H199" s="965" t="s">
        <v>13</v>
      </c>
      <c r="I199" s="928" t="s">
        <v>14</v>
      </c>
      <c r="J199" s="966" t="s">
        <v>16</v>
      </c>
      <c r="K199" s="930" t="s">
        <v>15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86"/>
      <c r="B200" s="977"/>
      <c r="C200" s="738"/>
      <c r="D200" s="758"/>
      <c r="E200" s="70"/>
      <c r="F200" s="932"/>
      <c r="G200" s="933"/>
      <c r="H200" s="132"/>
      <c r="I200" s="136"/>
      <c r="J200" s="713"/>
      <c r="K200" s="92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34"/>
      <c r="B201" s="139"/>
      <c r="C201" s="738"/>
      <c r="D201" s="758"/>
      <c r="E201" s="53"/>
      <c r="F201" s="135"/>
      <c r="G201" s="933"/>
      <c r="H201" s="132"/>
      <c r="I201" s="136"/>
      <c r="J201" s="713"/>
      <c r="K201" s="93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34"/>
      <c r="B202" s="139"/>
      <c r="C202" s="738"/>
      <c r="D202" s="758"/>
      <c r="E202" s="53"/>
      <c r="F202" s="135"/>
      <c r="G202" s="933"/>
      <c r="H202" s="132"/>
      <c r="I202" s="136"/>
      <c r="J202" s="713"/>
      <c r="K202" s="93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139"/>
      <c r="C203" s="738"/>
      <c r="D203" s="758"/>
      <c r="E203" s="53"/>
      <c r="F203" s="135"/>
      <c r="G203" s="933"/>
      <c r="H203" s="132"/>
      <c r="I203" s="136"/>
      <c r="J203" s="713"/>
      <c r="K203" s="93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139"/>
      <c r="C204" s="738"/>
      <c r="D204" s="758"/>
      <c r="E204" s="53"/>
      <c r="F204" s="135"/>
      <c r="G204" s="933"/>
      <c r="H204" s="132"/>
      <c r="I204" s="136"/>
      <c r="J204" s="713"/>
      <c r="K204" s="93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34"/>
      <c r="B205" s="139"/>
      <c r="C205" s="738"/>
      <c r="D205" s="758"/>
      <c r="E205" s="53"/>
      <c r="F205" s="135"/>
      <c r="G205" s="933"/>
      <c r="H205" s="132"/>
      <c r="I205" s="136"/>
      <c r="J205" s="713"/>
      <c r="K205" s="93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139"/>
      <c r="C206" s="738"/>
      <c r="D206" s="758"/>
      <c r="E206" s="53"/>
      <c r="F206" s="135"/>
      <c r="G206" s="933"/>
      <c r="H206" s="132"/>
      <c r="I206" s="136"/>
      <c r="J206" s="713"/>
      <c r="K206" s="93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>
      <c r="A207" s="934"/>
      <c r="B207" s="139"/>
      <c r="C207" s="743"/>
      <c r="D207" s="987"/>
      <c r="E207" s="53"/>
      <c r="F207" s="135"/>
      <c r="G207" s="236"/>
      <c r="H207" s="237"/>
      <c r="I207" s="238"/>
      <c r="J207" s="734"/>
      <c r="K207" s="73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139"/>
      <c r="C208" s="738"/>
      <c r="D208" s="758"/>
      <c r="E208" s="53"/>
      <c r="F208" s="135"/>
      <c r="G208" s="933"/>
      <c r="H208" s="132"/>
      <c r="I208" s="136"/>
      <c r="J208" s="713"/>
      <c r="K208" s="93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139"/>
      <c r="C209" s="738"/>
      <c r="D209" s="758"/>
      <c r="E209" s="53"/>
      <c r="F209" s="135"/>
      <c r="G209" s="933"/>
      <c r="H209" s="132"/>
      <c r="I209" s="136"/>
      <c r="J209" s="713"/>
      <c r="K209" s="93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139"/>
      <c r="C210" s="743"/>
      <c r="D210" s="987"/>
      <c r="E210" s="143"/>
      <c r="F210" s="155"/>
      <c r="G210" s="236"/>
      <c r="H210" s="237"/>
      <c r="I210" s="238"/>
      <c r="J210" s="734"/>
      <c r="K210" s="73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934"/>
      <c r="B211" s="989"/>
      <c r="C211" s="738"/>
      <c r="D211" s="758"/>
      <c r="E211" s="53"/>
      <c r="F211" s="135"/>
      <c r="G211" s="933"/>
      <c r="H211" s="132"/>
      <c r="I211" s="136"/>
      <c r="J211" s="713"/>
      <c r="K211" s="93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934"/>
      <c r="B212" s="990"/>
      <c r="C212" s="743"/>
      <c r="D212" s="987"/>
      <c r="E212" s="53"/>
      <c r="F212" s="135"/>
      <c r="G212" s="236"/>
      <c r="H212" s="237"/>
      <c r="I212" s="238"/>
      <c r="J212" s="734"/>
      <c r="K212" s="73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934"/>
      <c r="B213" s="990"/>
      <c r="C213" s="743"/>
      <c r="D213" s="987"/>
      <c r="E213" s="53"/>
      <c r="F213" s="135"/>
      <c r="G213" s="236"/>
      <c r="H213" s="237"/>
      <c r="I213" s="238"/>
      <c r="J213" s="734"/>
      <c r="K213" s="73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244"/>
      <c r="B214" s="245"/>
      <c r="C214" s="743"/>
      <c r="D214" s="987"/>
      <c r="E214" s="53"/>
      <c r="F214" s="135"/>
      <c r="G214" s="236"/>
      <c r="H214" s="237"/>
      <c r="I214" s="238"/>
      <c r="J214" s="734"/>
      <c r="K214" s="73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>
      <c r="A215" s="934"/>
      <c r="B215" s="990"/>
      <c r="C215" s="738"/>
      <c r="D215" s="758"/>
      <c r="E215" s="53"/>
      <c r="F215" s="135"/>
      <c r="G215" s="933"/>
      <c r="H215" s="132"/>
      <c r="I215" s="136"/>
      <c r="J215" s="734"/>
      <c r="K215" s="93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34"/>
      <c r="B216" s="990"/>
      <c r="C216" s="738"/>
      <c r="D216" s="758"/>
      <c r="E216" s="53"/>
      <c r="F216" s="135"/>
      <c r="G216" s="933"/>
      <c r="H216" s="132"/>
      <c r="I216" s="136"/>
      <c r="J216" s="713"/>
      <c r="K216" s="93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34"/>
      <c r="B217" s="990"/>
      <c r="C217" s="738"/>
      <c r="D217" s="758"/>
      <c r="E217" s="105"/>
      <c r="F217" s="135"/>
      <c r="G217" s="933"/>
      <c r="H217" s="132"/>
      <c r="I217" s="241"/>
      <c r="J217" s="713"/>
      <c r="K217" s="93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990"/>
      <c r="C218" s="738"/>
      <c r="D218" s="758"/>
      <c r="E218" s="105"/>
      <c r="F218" s="135"/>
      <c r="G218" s="933"/>
      <c r="H218" s="132"/>
      <c r="I218" s="136"/>
      <c r="J218" s="713"/>
      <c r="K218" s="93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990"/>
      <c r="C219" s="738"/>
      <c r="D219" s="758"/>
      <c r="E219" s="105"/>
      <c r="F219" s="135"/>
      <c r="G219" s="933"/>
      <c r="H219" s="132"/>
      <c r="I219" s="136"/>
      <c r="J219" s="713"/>
      <c r="K219" s="93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34"/>
      <c r="B220" s="990"/>
      <c r="C220" s="738"/>
      <c r="D220" s="758"/>
      <c r="E220" s="105"/>
      <c r="F220" s="135"/>
      <c r="G220" s="933"/>
      <c r="H220" s="132"/>
      <c r="I220" s="136"/>
      <c r="J220" s="713"/>
      <c r="K220" s="93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45"/>
      <c r="B221" s="990"/>
      <c r="C221" s="738"/>
      <c r="D221" s="758"/>
      <c r="E221" s="228"/>
      <c r="F221" s="135"/>
      <c r="G221" s="933"/>
      <c r="H221" s="132"/>
      <c r="I221" s="136"/>
      <c r="J221" s="713"/>
      <c r="K221" s="93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46"/>
      <c r="B222" s="990"/>
      <c r="C222" s="738"/>
      <c r="D222" s="758"/>
      <c r="E222" s="988"/>
      <c r="F222" s="135"/>
      <c r="G222" s="933"/>
      <c r="H222" s="949"/>
      <c r="I222" s="950"/>
      <c r="J222" s="951"/>
      <c r="K222" s="95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990"/>
      <c r="C223" s="738"/>
      <c r="D223" s="758"/>
      <c r="E223" s="229"/>
      <c r="F223" s="135"/>
      <c r="G223" s="933"/>
      <c r="H223" s="132"/>
      <c r="I223" s="136"/>
      <c r="J223" s="713"/>
      <c r="K223" s="93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34"/>
      <c r="B224" s="990"/>
      <c r="C224" s="738"/>
      <c r="D224" s="758"/>
      <c r="E224" s="106"/>
      <c r="F224" s="135"/>
      <c r="G224" s="933"/>
      <c r="H224" s="132"/>
      <c r="I224" s="136"/>
      <c r="J224" s="713"/>
      <c r="K224" s="93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934"/>
      <c r="B225" s="990"/>
      <c r="C225" s="738"/>
      <c r="D225" s="954"/>
      <c r="E225" s="107"/>
      <c r="F225" s="35"/>
      <c r="G225" s="933"/>
      <c r="H225" s="231"/>
      <c r="I225" s="232"/>
      <c r="J225" s="713"/>
      <c r="K225" s="93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990"/>
      <c r="C226" s="738"/>
      <c r="D226" s="954"/>
      <c r="E226" s="131"/>
      <c r="F226" s="35"/>
      <c r="G226" s="933"/>
      <c r="H226" s="231"/>
      <c r="I226" s="232"/>
      <c r="J226" s="713"/>
      <c r="K226" s="93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8.5" customHeight="1">
      <c r="A227" s="934"/>
      <c r="B227" s="990"/>
      <c r="C227" s="738"/>
      <c r="D227" s="954"/>
      <c r="E227" s="131"/>
      <c r="F227" s="35"/>
      <c r="G227" s="933"/>
      <c r="H227" s="231"/>
      <c r="I227" s="232"/>
      <c r="J227" s="713"/>
      <c r="K227" s="93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0"/>
      <c r="C228" s="738"/>
      <c r="D228" s="954"/>
      <c r="E228" s="131"/>
      <c r="F228" s="35"/>
      <c r="G228" s="933"/>
      <c r="H228" s="231"/>
      <c r="I228" s="232"/>
      <c r="J228" s="713"/>
      <c r="K228" s="93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0"/>
      <c r="C229" s="738"/>
      <c r="D229" s="954"/>
      <c r="E229" s="106"/>
      <c r="F229" s="135"/>
      <c r="G229" s="933"/>
      <c r="H229" s="132"/>
      <c r="I229" s="136"/>
      <c r="J229" s="713"/>
      <c r="K229" s="93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934"/>
      <c r="B230" s="991"/>
      <c r="C230" s="738"/>
      <c r="D230" s="954"/>
      <c r="E230" s="106"/>
      <c r="F230" s="135"/>
      <c r="G230" s="933"/>
      <c r="H230" s="132"/>
      <c r="I230" s="136"/>
      <c r="J230" s="713"/>
      <c r="K230" s="93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1"/>
      <c r="C231" s="738"/>
      <c r="D231" s="954"/>
      <c r="E231" s="106"/>
      <c r="F231" s="135"/>
      <c r="G231" s="933"/>
      <c r="H231" s="132"/>
      <c r="I231" s="136"/>
      <c r="J231" s="713"/>
      <c r="K231" s="93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91"/>
      <c r="C232" s="738"/>
      <c r="D232" s="954"/>
      <c r="E232" s="106"/>
      <c r="F232" s="135"/>
      <c r="G232" s="933"/>
      <c r="H232" s="132"/>
      <c r="I232" s="136"/>
      <c r="J232" s="713"/>
      <c r="K232" s="93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1"/>
      <c r="C233" s="738"/>
      <c r="D233" s="954"/>
      <c r="E233" s="106"/>
      <c r="F233" s="135"/>
      <c r="G233" s="933"/>
      <c r="H233" s="132"/>
      <c r="I233" s="136"/>
      <c r="J233" s="713"/>
      <c r="K233" s="93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84"/>
      <c r="B234" s="990"/>
      <c r="C234" s="738"/>
      <c r="D234" s="954"/>
      <c r="E234" s="107"/>
      <c r="F234" s="35"/>
      <c r="G234" s="933"/>
      <c r="H234" s="231"/>
      <c r="I234" s="232"/>
      <c r="J234" s="757"/>
      <c r="K234" s="98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1"/>
      <c r="B235" s="2"/>
      <c r="C235" s="250"/>
      <c r="D235" s="314"/>
      <c r="E235" s="4"/>
      <c r="F235" s="5"/>
      <c r="G235" s="6"/>
      <c r="H235" s="1"/>
      <c r="I235" s="7"/>
      <c r="J235" s="729"/>
      <c r="K235" s="26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1"/>
      <c r="B236" s="2"/>
      <c r="C236" s="250"/>
      <c r="D236" s="314"/>
      <c r="E236" s="4"/>
      <c r="F236" s="5"/>
      <c r="G236" s="6"/>
      <c r="H236" s="1"/>
      <c r="I236" s="7"/>
      <c r="J236" s="729"/>
      <c r="K236" s="26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4" t="s">
        <v>0</v>
      </c>
      <c r="B237" s="1368"/>
      <c r="C237" s="250"/>
      <c r="D237" s="314"/>
      <c r="E237" s="4"/>
      <c r="F237" s="5"/>
      <c r="G237" s="6"/>
      <c r="H237" s="1"/>
      <c r="I237" s="13"/>
      <c r="J237" s="729"/>
      <c r="K237" s="26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1376" t="s">
        <v>94</v>
      </c>
      <c r="B238" s="1387"/>
      <c r="C238" s="247"/>
      <c r="D238" s="314"/>
      <c r="E238" s="4"/>
      <c r="F238" s="5"/>
      <c r="G238" s="6"/>
      <c r="H238" s="1"/>
      <c r="I238" s="13"/>
      <c r="J238" s="729"/>
      <c r="K238" s="26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5.25" customHeight="1">
      <c r="A239" s="1"/>
      <c r="B239" s="2"/>
      <c r="C239" s="250"/>
      <c r="D239" s="314"/>
      <c r="E239" s="4"/>
      <c r="F239" s="5"/>
      <c r="G239" s="6"/>
      <c r="H239" s="1"/>
      <c r="I239" s="7"/>
      <c r="J239" s="729"/>
      <c r="K239" s="26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1375" t="s">
        <v>2</v>
      </c>
      <c r="B240" s="1388"/>
      <c r="C240" s="258" t="s">
        <v>3</v>
      </c>
      <c r="D240" s="962" t="s">
        <v>4</v>
      </c>
      <c r="E240" s="17" t="s">
        <v>5</v>
      </c>
      <c r="F240" s="919" t="s">
        <v>5</v>
      </c>
      <c r="G240" s="18" t="s">
        <v>6</v>
      </c>
      <c r="H240" s="19" t="s">
        <v>7</v>
      </c>
      <c r="I240" s="20" t="s">
        <v>8</v>
      </c>
      <c r="J240" s="678" t="s">
        <v>9</v>
      </c>
      <c r="K240" s="920" t="s">
        <v>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5.25" customHeight="1">
      <c r="A241" s="921"/>
      <c r="B241" s="922"/>
      <c r="C241" s="923"/>
      <c r="D241" s="963" t="s">
        <v>10</v>
      </c>
      <c r="E241" s="24" t="s">
        <v>11</v>
      </c>
      <c r="F241" s="925" t="s">
        <v>12</v>
      </c>
      <c r="G241" s="964"/>
      <c r="H241" s="965" t="s">
        <v>13</v>
      </c>
      <c r="I241" s="928" t="s">
        <v>14</v>
      </c>
      <c r="J241" s="966" t="s">
        <v>16</v>
      </c>
      <c r="K241" s="930" t="s">
        <v>15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86"/>
      <c r="B242" s="990"/>
      <c r="C242" s="738"/>
      <c r="D242" s="758"/>
      <c r="E242" s="70"/>
      <c r="F242" s="932"/>
      <c r="G242" s="933"/>
      <c r="H242" s="132"/>
      <c r="I242" s="136"/>
      <c r="J242" s="713"/>
      <c r="K242" s="92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738"/>
      <c r="D243" s="758"/>
      <c r="E243" s="53"/>
      <c r="F243" s="135"/>
      <c r="G243" s="933"/>
      <c r="H243" s="132"/>
      <c r="I243" s="136"/>
      <c r="J243" s="713"/>
      <c r="K243" s="93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34"/>
      <c r="B244" s="992"/>
      <c r="C244" s="738"/>
      <c r="D244" s="758"/>
      <c r="E244" s="53"/>
      <c r="F244" s="135"/>
      <c r="G244" s="933"/>
      <c r="H244" s="132"/>
      <c r="I244" s="136"/>
      <c r="J244" s="713"/>
      <c r="K244" s="93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2"/>
      <c r="C245" s="738"/>
      <c r="D245" s="758"/>
      <c r="E245" s="53"/>
      <c r="F245" s="135"/>
      <c r="G245" s="933"/>
      <c r="H245" s="132"/>
      <c r="I245" s="136"/>
      <c r="J245" s="713"/>
      <c r="K245" s="93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990"/>
      <c r="C246" s="738"/>
      <c r="D246" s="758"/>
      <c r="E246" s="53"/>
      <c r="F246" s="135"/>
      <c r="G246" s="933"/>
      <c r="H246" s="132"/>
      <c r="I246" s="136"/>
      <c r="J246" s="713"/>
      <c r="K246" s="93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0"/>
      <c r="C247" s="738"/>
      <c r="D247" s="758"/>
      <c r="E247" s="53"/>
      <c r="F247" s="135"/>
      <c r="G247" s="933"/>
      <c r="H247" s="132"/>
      <c r="I247" s="136"/>
      <c r="J247" s="713"/>
      <c r="K247" s="93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90"/>
      <c r="C248" s="738"/>
      <c r="D248" s="758"/>
      <c r="E248" s="53"/>
      <c r="F248" s="135"/>
      <c r="G248" s="933"/>
      <c r="H248" s="132"/>
      <c r="I248" s="136"/>
      <c r="J248" s="713"/>
      <c r="K248" s="93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992"/>
      <c r="C249" s="743"/>
      <c r="D249" s="987"/>
      <c r="E249" s="53"/>
      <c r="F249" s="135"/>
      <c r="G249" s="236"/>
      <c r="H249" s="237"/>
      <c r="I249" s="238"/>
      <c r="J249" s="734"/>
      <c r="K249" s="73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989"/>
      <c r="C250" s="738"/>
      <c r="D250" s="758"/>
      <c r="E250" s="53"/>
      <c r="F250" s="135"/>
      <c r="G250" s="933"/>
      <c r="H250" s="132"/>
      <c r="I250" s="136"/>
      <c r="J250" s="713"/>
      <c r="K250" s="93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34"/>
      <c r="B251" s="989"/>
      <c r="C251" s="738"/>
      <c r="D251" s="758"/>
      <c r="E251" s="53"/>
      <c r="F251" s="135"/>
      <c r="G251" s="933"/>
      <c r="H251" s="132"/>
      <c r="I251" s="136"/>
      <c r="J251" s="713"/>
      <c r="K251" s="93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34"/>
      <c r="B252" s="989"/>
      <c r="C252" s="743"/>
      <c r="D252" s="987"/>
      <c r="E252" s="143"/>
      <c r="F252" s="155"/>
      <c r="G252" s="236"/>
      <c r="H252" s="237"/>
      <c r="I252" s="238"/>
      <c r="J252" s="734"/>
      <c r="K252" s="73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89"/>
      <c r="C253" s="738"/>
      <c r="D253" s="758"/>
      <c r="E253" s="53"/>
      <c r="F253" s="135"/>
      <c r="G253" s="933"/>
      <c r="H253" s="132"/>
      <c r="I253" s="136"/>
      <c r="J253" s="713"/>
      <c r="K253" s="93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90"/>
      <c r="C254" s="743"/>
      <c r="D254" s="987"/>
      <c r="E254" s="53"/>
      <c r="F254" s="135"/>
      <c r="G254" s="236"/>
      <c r="H254" s="237"/>
      <c r="I254" s="238"/>
      <c r="J254" s="734"/>
      <c r="K254" s="73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0"/>
      <c r="C255" s="743"/>
      <c r="D255" s="987"/>
      <c r="E255" s="53"/>
      <c r="F255" s="135"/>
      <c r="G255" s="236"/>
      <c r="H255" s="237"/>
      <c r="I255" s="238"/>
      <c r="J255" s="734"/>
      <c r="K255" s="73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244"/>
      <c r="B256" s="245"/>
      <c r="C256" s="743"/>
      <c r="D256" s="987"/>
      <c r="E256" s="53"/>
      <c r="F256" s="135"/>
      <c r="G256" s="236"/>
      <c r="H256" s="237"/>
      <c r="I256" s="238"/>
      <c r="J256" s="734"/>
      <c r="K256" s="73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738"/>
      <c r="D257" s="758"/>
      <c r="E257" s="53"/>
      <c r="F257" s="135"/>
      <c r="G257" s="933"/>
      <c r="H257" s="132"/>
      <c r="I257" s="136"/>
      <c r="J257" s="734"/>
      <c r="K257" s="93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738"/>
      <c r="D258" s="758"/>
      <c r="E258" s="53"/>
      <c r="F258" s="135"/>
      <c r="G258" s="933"/>
      <c r="H258" s="132"/>
      <c r="I258" s="136"/>
      <c r="J258" s="713"/>
      <c r="K258" s="93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0"/>
      <c r="C259" s="738"/>
      <c r="D259" s="758"/>
      <c r="E259" s="105"/>
      <c r="F259" s="135"/>
      <c r="G259" s="933"/>
      <c r="H259" s="132"/>
      <c r="I259" s="241"/>
      <c r="J259" s="713"/>
      <c r="K259" s="93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0"/>
      <c r="C260" s="738"/>
      <c r="D260" s="758"/>
      <c r="E260" s="105"/>
      <c r="F260" s="135"/>
      <c r="G260" s="933"/>
      <c r="H260" s="132"/>
      <c r="I260" s="136"/>
      <c r="J260" s="713"/>
      <c r="K260" s="93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90"/>
      <c r="C261" s="738"/>
      <c r="D261" s="758"/>
      <c r="E261" s="105"/>
      <c r="F261" s="135"/>
      <c r="G261" s="933"/>
      <c r="H261" s="132"/>
      <c r="I261" s="136"/>
      <c r="J261" s="713"/>
      <c r="K261" s="93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90"/>
      <c r="C262" s="738"/>
      <c r="D262" s="758"/>
      <c r="E262" s="105"/>
      <c r="F262" s="135"/>
      <c r="G262" s="933"/>
      <c r="H262" s="132"/>
      <c r="I262" s="136"/>
      <c r="J262" s="713"/>
      <c r="K262" s="93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945"/>
      <c r="B263" s="990"/>
      <c r="C263" s="738"/>
      <c r="D263" s="758"/>
      <c r="E263" s="228"/>
      <c r="F263" s="135"/>
      <c r="G263" s="933"/>
      <c r="H263" s="132"/>
      <c r="I263" s="136"/>
      <c r="J263" s="713"/>
      <c r="K263" s="93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946"/>
      <c r="B264" s="990"/>
      <c r="C264" s="738"/>
      <c r="D264" s="758"/>
      <c r="E264" s="988"/>
      <c r="F264" s="135"/>
      <c r="G264" s="933"/>
      <c r="H264" s="949"/>
      <c r="I264" s="950"/>
      <c r="J264" s="951"/>
      <c r="K264" s="95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738"/>
      <c r="D265" s="758"/>
      <c r="E265" s="229"/>
      <c r="F265" s="135"/>
      <c r="G265" s="933"/>
      <c r="H265" s="132"/>
      <c r="I265" s="136"/>
      <c r="J265" s="713"/>
      <c r="K265" s="93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5.25" customHeight="1">
      <c r="A266" s="934"/>
      <c r="B266" s="990"/>
      <c r="C266" s="738"/>
      <c r="D266" s="758"/>
      <c r="E266" s="106"/>
      <c r="F266" s="135"/>
      <c r="G266" s="933"/>
      <c r="H266" s="132"/>
      <c r="I266" s="136"/>
      <c r="J266" s="713"/>
      <c r="K266" s="93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990"/>
      <c r="C267" s="738"/>
      <c r="D267" s="954"/>
      <c r="E267" s="107"/>
      <c r="F267" s="35"/>
      <c r="G267" s="933"/>
      <c r="H267" s="231"/>
      <c r="I267" s="232"/>
      <c r="J267" s="713"/>
      <c r="K267" s="93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738"/>
      <c r="D268" s="954"/>
      <c r="E268" s="131"/>
      <c r="F268" s="35"/>
      <c r="G268" s="933"/>
      <c r="H268" s="231"/>
      <c r="I268" s="232"/>
      <c r="J268" s="713"/>
      <c r="K268" s="93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90"/>
      <c r="C269" s="738"/>
      <c r="D269" s="954"/>
      <c r="E269" s="131"/>
      <c r="F269" s="35"/>
      <c r="G269" s="933"/>
      <c r="H269" s="231"/>
      <c r="I269" s="232"/>
      <c r="J269" s="713"/>
      <c r="K269" s="93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738"/>
      <c r="D270" s="954"/>
      <c r="E270" s="131"/>
      <c r="F270" s="35"/>
      <c r="G270" s="933"/>
      <c r="H270" s="231"/>
      <c r="I270" s="232"/>
      <c r="J270" s="713"/>
      <c r="K270" s="93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738"/>
      <c r="D271" s="954"/>
      <c r="E271" s="106"/>
      <c r="F271" s="135"/>
      <c r="G271" s="933"/>
      <c r="H271" s="132"/>
      <c r="I271" s="136"/>
      <c r="J271" s="713"/>
      <c r="K271" s="93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0"/>
      <c r="C272" s="738"/>
      <c r="D272" s="954"/>
      <c r="E272" s="106"/>
      <c r="F272" s="135"/>
      <c r="G272" s="933"/>
      <c r="H272" s="132"/>
      <c r="I272" s="136"/>
      <c r="J272" s="713"/>
      <c r="K272" s="93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991"/>
      <c r="C273" s="738"/>
      <c r="D273" s="954"/>
      <c r="E273" s="106"/>
      <c r="F273" s="135"/>
      <c r="G273" s="933"/>
      <c r="H273" s="132"/>
      <c r="I273" s="136"/>
      <c r="J273" s="713"/>
      <c r="K273" s="93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991"/>
      <c r="C274" s="738"/>
      <c r="D274" s="954"/>
      <c r="E274" s="106"/>
      <c r="F274" s="135"/>
      <c r="G274" s="933"/>
      <c r="H274" s="132"/>
      <c r="I274" s="136"/>
      <c r="J274" s="713"/>
      <c r="K274" s="93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1"/>
      <c r="C275" s="738"/>
      <c r="D275" s="954"/>
      <c r="E275" s="106"/>
      <c r="F275" s="135"/>
      <c r="G275" s="933"/>
      <c r="H275" s="132"/>
      <c r="I275" s="136"/>
      <c r="J275" s="713"/>
      <c r="K275" s="93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84"/>
      <c r="B276" s="990"/>
      <c r="C276" s="738"/>
      <c r="D276" s="954"/>
      <c r="E276" s="107"/>
      <c r="F276" s="35"/>
      <c r="G276" s="933"/>
      <c r="H276" s="231"/>
      <c r="I276" s="232"/>
      <c r="J276" s="757"/>
      <c r="K276" s="98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247"/>
      <c r="B277" s="1368"/>
      <c r="C277" s="158"/>
      <c r="D277" s="158"/>
      <c r="E277" s="1368"/>
      <c r="F277" s="1368"/>
      <c r="G277" s="248"/>
      <c r="H277" s="2"/>
      <c r="I277" s="1368"/>
      <c r="J277" s="759"/>
      <c r="K277" s="24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1"/>
      <c r="B278" s="2"/>
      <c r="C278" s="250"/>
      <c r="D278" s="314"/>
      <c r="E278" s="4"/>
      <c r="F278" s="5"/>
      <c r="G278" s="6"/>
      <c r="H278" s="1"/>
      <c r="I278" s="7"/>
      <c r="J278" s="729"/>
      <c r="K278" s="26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4" t="s">
        <v>0</v>
      </c>
      <c r="B279" s="1368"/>
      <c r="C279" s="250"/>
      <c r="D279" s="314"/>
      <c r="E279" s="4"/>
      <c r="F279" s="5"/>
      <c r="G279" s="6"/>
      <c r="H279" s="1"/>
      <c r="I279" s="13"/>
      <c r="J279" s="729"/>
      <c r="K279" s="26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1376" t="s">
        <v>94</v>
      </c>
      <c r="B280" s="1387"/>
      <c r="C280" s="247"/>
      <c r="D280" s="314"/>
      <c r="E280" s="4"/>
      <c r="F280" s="5"/>
      <c r="G280" s="6"/>
      <c r="H280" s="1"/>
      <c r="I280" s="13"/>
      <c r="J280" s="729"/>
      <c r="K280" s="26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5.25" customHeight="1">
      <c r="A281" s="1"/>
      <c r="B281" s="2"/>
      <c r="C281" s="250"/>
      <c r="D281" s="314"/>
      <c r="E281" s="4"/>
      <c r="F281" s="5"/>
      <c r="G281" s="6"/>
      <c r="H281" s="1"/>
      <c r="I281" s="7"/>
      <c r="J281" s="729"/>
      <c r="K281" s="26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1375" t="s">
        <v>2</v>
      </c>
      <c r="B282" s="1388"/>
      <c r="C282" s="258" t="s">
        <v>3</v>
      </c>
      <c r="D282" s="962" t="s">
        <v>4</v>
      </c>
      <c r="E282" s="17" t="s">
        <v>5</v>
      </c>
      <c r="F282" s="919" t="s">
        <v>5</v>
      </c>
      <c r="G282" s="18" t="s">
        <v>6</v>
      </c>
      <c r="H282" s="19" t="s">
        <v>7</v>
      </c>
      <c r="I282" s="20" t="s">
        <v>8</v>
      </c>
      <c r="J282" s="678" t="s">
        <v>9</v>
      </c>
      <c r="K282" s="920" t="s">
        <v>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5.25" customHeight="1">
      <c r="A283" s="921"/>
      <c r="B283" s="922"/>
      <c r="C283" s="923"/>
      <c r="D283" s="963" t="s">
        <v>10</v>
      </c>
      <c r="E283" s="24" t="s">
        <v>11</v>
      </c>
      <c r="F283" s="925" t="s">
        <v>12</v>
      </c>
      <c r="G283" s="964"/>
      <c r="H283" s="965" t="s">
        <v>13</v>
      </c>
      <c r="I283" s="928" t="s">
        <v>14</v>
      </c>
      <c r="J283" s="966" t="s">
        <v>16</v>
      </c>
      <c r="K283" s="930" t="s">
        <v>15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86"/>
      <c r="B284" s="990"/>
      <c r="C284" s="738"/>
      <c r="D284" s="758"/>
      <c r="E284" s="70"/>
      <c r="F284" s="932"/>
      <c r="G284" s="933"/>
      <c r="H284" s="132"/>
      <c r="I284" s="136"/>
      <c r="J284" s="713"/>
      <c r="K284" s="92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34"/>
      <c r="B285" s="990"/>
      <c r="C285" s="738"/>
      <c r="D285" s="758"/>
      <c r="E285" s="53"/>
      <c r="F285" s="135"/>
      <c r="G285" s="933"/>
      <c r="H285" s="132"/>
      <c r="I285" s="136"/>
      <c r="J285" s="713"/>
      <c r="K285" s="93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2"/>
      <c r="C286" s="738"/>
      <c r="D286" s="758"/>
      <c r="E286" s="53"/>
      <c r="F286" s="135"/>
      <c r="G286" s="933"/>
      <c r="H286" s="132"/>
      <c r="I286" s="136"/>
      <c r="J286" s="713"/>
      <c r="K286" s="93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2"/>
      <c r="C287" s="738"/>
      <c r="D287" s="758"/>
      <c r="E287" s="53"/>
      <c r="F287" s="135"/>
      <c r="G287" s="933"/>
      <c r="H287" s="132"/>
      <c r="I287" s="136"/>
      <c r="J287" s="713"/>
      <c r="K287" s="93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0"/>
      <c r="C288" s="738"/>
      <c r="D288" s="758"/>
      <c r="E288" s="53"/>
      <c r="F288" s="135"/>
      <c r="G288" s="933"/>
      <c r="H288" s="132"/>
      <c r="I288" s="136"/>
      <c r="J288" s="713"/>
      <c r="K288" s="93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0"/>
      <c r="C289" s="738"/>
      <c r="D289" s="758"/>
      <c r="E289" s="53"/>
      <c r="F289" s="135"/>
      <c r="G289" s="933"/>
      <c r="H289" s="132"/>
      <c r="I289" s="136"/>
      <c r="J289" s="713"/>
      <c r="K289" s="93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0"/>
      <c r="C290" s="738"/>
      <c r="D290" s="758"/>
      <c r="E290" s="53"/>
      <c r="F290" s="135"/>
      <c r="G290" s="933"/>
      <c r="H290" s="132"/>
      <c r="I290" s="136"/>
      <c r="J290" s="713"/>
      <c r="K290" s="93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92"/>
      <c r="C291" s="743"/>
      <c r="D291" s="987"/>
      <c r="E291" s="53"/>
      <c r="F291" s="135"/>
      <c r="G291" s="236"/>
      <c r="H291" s="237"/>
      <c r="I291" s="238"/>
      <c r="J291" s="734"/>
      <c r="K291" s="73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89"/>
      <c r="C292" s="738"/>
      <c r="D292" s="758"/>
      <c r="E292" s="53"/>
      <c r="F292" s="135"/>
      <c r="G292" s="933"/>
      <c r="H292" s="132"/>
      <c r="I292" s="136"/>
      <c r="J292" s="713"/>
      <c r="K292" s="93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89"/>
      <c r="C293" s="738"/>
      <c r="D293" s="758"/>
      <c r="E293" s="53"/>
      <c r="F293" s="135"/>
      <c r="G293" s="933"/>
      <c r="H293" s="132"/>
      <c r="I293" s="136"/>
      <c r="J293" s="713"/>
      <c r="K293" s="93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89"/>
      <c r="C294" s="743"/>
      <c r="D294" s="987"/>
      <c r="E294" s="143"/>
      <c r="F294" s="155"/>
      <c r="G294" s="236"/>
      <c r="H294" s="237"/>
      <c r="I294" s="238"/>
      <c r="J294" s="734"/>
      <c r="K294" s="73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89"/>
      <c r="C295" s="738"/>
      <c r="D295" s="758"/>
      <c r="E295" s="53"/>
      <c r="F295" s="135"/>
      <c r="G295" s="933"/>
      <c r="H295" s="132"/>
      <c r="I295" s="136"/>
      <c r="J295" s="713"/>
      <c r="K295" s="93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90"/>
      <c r="C296" s="743"/>
      <c r="D296" s="987"/>
      <c r="E296" s="53"/>
      <c r="F296" s="135"/>
      <c r="G296" s="236"/>
      <c r="H296" s="237"/>
      <c r="I296" s="238"/>
      <c r="J296" s="734"/>
      <c r="K296" s="73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743"/>
      <c r="D297" s="987"/>
      <c r="E297" s="53"/>
      <c r="F297" s="135"/>
      <c r="G297" s="236"/>
      <c r="H297" s="237"/>
      <c r="I297" s="238"/>
      <c r="J297" s="734"/>
      <c r="K297" s="73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244"/>
      <c r="B298" s="245"/>
      <c r="C298" s="743"/>
      <c r="D298" s="987"/>
      <c r="E298" s="53"/>
      <c r="F298" s="135"/>
      <c r="G298" s="236"/>
      <c r="H298" s="237"/>
      <c r="I298" s="238"/>
      <c r="J298" s="734"/>
      <c r="K298" s="73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90"/>
      <c r="C299" s="738"/>
      <c r="D299" s="758"/>
      <c r="E299" s="53"/>
      <c r="F299" s="135"/>
      <c r="G299" s="933"/>
      <c r="H299" s="132"/>
      <c r="I299" s="136"/>
      <c r="J299" s="734"/>
      <c r="K299" s="93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738"/>
      <c r="D300" s="758"/>
      <c r="E300" s="53"/>
      <c r="F300" s="135"/>
      <c r="G300" s="933"/>
      <c r="H300" s="132"/>
      <c r="I300" s="136"/>
      <c r="J300" s="713"/>
      <c r="K300" s="93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934"/>
      <c r="B301" s="990"/>
      <c r="C301" s="738"/>
      <c r="D301" s="758"/>
      <c r="E301" s="105"/>
      <c r="F301" s="135"/>
      <c r="G301" s="933"/>
      <c r="H301" s="132"/>
      <c r="I301" s="241"/>
      <c r="J301" s="713"/>
      <c r="K301" s="93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738"/>
      <c r="D302" s="758"/>
      <c r="E302" s="105"/>
      <c r="F302" s="135"/>
      <c r="G302" s="933"/>
      <c r="H302" s="132"/>
      <c r="I302" s="136"/>
      <c r="J302" s="713"/>
      <c r="K302" s="93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738"/>
      <c r="D303" s="758"/>
      <c r="E303" s="105"/>
      <c r="F303" s="135"/>
      <c r="G303" s="933"/>
      <c r="H303" s="132"/>
      <c r="I303" s="136"/>
      <c r="J303" s="713"/>
      <c r="K303" s="93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5.25" customHeight="1">
      <c r="A304" s="934"/>
      <c r="B304" s="990"/>
      <c r="C304" s="738"/>
      <c r="D304" s="758"/>
      <c r="E304" s="105"/>
      <c r="F304" s="135"/>
      <c r="G304" s="933"/>
      <c r="H304" s="132"/>
      <c r="I304" s="136"/>
      <c r="J304" s="713"/>
      <c r="K304" s="93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45"/>
      <c r="B305" s="990"/>
      <c r="C305" s="738"/>
      <c r="D305" s="758"/>
      <c r="E305" s="228"/>
      <c r="F305" s="135"/>
      <c r="G305" s="933"/>
      <c r="H305" s="132"/>
      <c r="I305" s="136"/>
      <c r="J305" s="713"/>
      <c r="K305" s="93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46"/>
      <c r="B306" s="990"/>
      <c r="C306" s="738"/>
      <c r="D306" s="758"/>
      <c r="E306" s="988"/>
      <c r="F306" s="135"/>
      <c r="G306" s="933"/>
      <c r="H306" s="949"/>
      <c r="I306" s="950"/>
      <c r="J306" s="951"/>
      <c r="K306" s="95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34"/>
      <c r="B307" s="990"/>
      <c r="C307" s="738"/>
      <c r="D307" s="758"/>
      <c r="E307" s="229"/>
      <c r="F307" s="135"/>
      <c r="G307" s="933"/>
      <c r="H307" s="132"/>
      <c r="I307" s="136"/>
      <c r="J307" s="713"/>
      <c r="K307" s="93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738"/>
      <c r="D308" s="758"/>
      <c r="E308" s="106"/>
      <c r="F308" s="135"/>
      <c r="G308" s="933"/>
      <c r="H308" s="132"/>
      <c r="I308" s="136"/>
      <c r="J308" s="713"/>
      <c r="K308" s="93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738"/>
      <c r="D309" s="954"/>
      <c r="E309" s="107"/>
      <c r="F309" s="35"/>
      <c r="G309" s="933"/>
      <c r="H309" s="231"/>
      <c r="I309" s="232"/>
      <c r="J309" s="713"/>
      <c r="K309" s="93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738"/>
      <c r="D310" s="954"/>
      <c r="E310" s="131"/>
      <c r="F310" s="35"/>
      <c r="G310" s="933"/>
      <c r="H310" s="231"/>
      <c r="I310" s="232"/>
      <c r="J310" s="713"/>
      <c r="K310" s="93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0"/>
      <c r="C311" s="738"/>
      <c r="D311" s="954"/>
      <c r="E311" s="131"/>
      <c r="F311" s="35"/>
      <c r="G311" s="933"/>
      <c r="H311" s="231"/>
      <c r="I311" s="232"/>
      <c r="J311" s="713"/>
      <c r="K311" s="93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0"/>
      <c r="C312" s="738"/>
      <c r="D312" s="954"/>
      <c r="E312" s="131"/>
      <c r="F312" s="35"/>
      <c r="G312" s="933"/>
      <c r="H312" s="231"/>
      <c r="I312" s="232"/>
      <c r="J312" s="713"/>
      <c r="K312" s="93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0"/>
      <c r="C313" s="738"/>
      <c r="D313" s="954"/>
      <c r="E313" s="131"/>
      <c r="F313" s="35"/>
      <c r="G313" s="933"/>
      <c r="H313" s="231"/>
      <c r="I313" s="232"/>
      <c r="J313" s="713"/>
      <c r="K313" s="93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34"/>
      <c r="B314" s="990"/>
      <c r="C314" s="738"/>
      <c r="D314" s="954"/>
      <c r="E314" s="131"/>
      <c r="F314" s="35"/>
      <c r="G314" s="933"/>
      <c r="H314" s="231"/>
      <c r="I314" s="232"/>
      <c r="J314" s="713"/>
      <c r="K314" s="93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0"/>
      <c r="C315" s="738"/>
      <c r="D315" s="954"/>
      <c r="E315" s="106"/>
      <c r="F315" s="135"/>
      <c r="G315" s="933"/>
      <c r="H315" s="132"/>
      <c r="I315" s="136"/>
      <c r="J315" s="713"/>
      <c r="K315" s="93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34"/>
      <c r="B316" s="990"/>
      <c r="C316" s="738"/>
      <c r="D316" s="954"/>
      <c r="E316" s="106"/>
      <c r="F316" s="135"/>
      <c r="G316" s="933"/>
      <c r="H316" s="132"/>
      <c r="I316" s="136"/>
      <c r="J316" s="713"/>
      <c r="K316" s="93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34"/>
      <c r="B317" s="991"/>
      <c r="C317" s="738"/>
      <c r="D317" s="954"/>
      <c r="E317" s="106"/>
      <c r="F317" s="135"/>
      <c r="G317" s="933"/>
      <c r="H317" s="132"/>
      <c r="I317" s="136"/>
      <c r="J317" s="713"/>
      <c r="K317" s="93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84"/>
      <c r="B318" s="990"/>
      <c r="C318" s="738"/>
      <c r="D318" s="954"/>
      <c r="E318" s="107"/>
      <c r="F318" s="35"/>
      <c r="G318" s="933"/>
      <c r="H318" s="231"/>
      <c r="I318" s="232"/>
      <c r="J318" s="757"/>
      <c r="K318" s="98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247"/>
      <c r="B319" s="1368"/>
      <c r="C319" s="158"/>
      <c r="D319" s="158"/>
      <c r="E319" s="1368"/>
      <c r="F319" s="1368"/>
      <c r="G319" s="248"/>
      <c r="H319" s="2"/>
      <c r="I319" s="1368"/>
      <c r="J319" s="759"/>
      <c r="K319" s="24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1"/>
      <c r="B320" s="2"/>
      <c r="C320" s="250"/>
      <c r="D320" s="314"/>
      <c r="E320" s="4"/>
      <c r="F320" s="5"/>
      <c r="G320" s="6"/>
      <c r="H320" s="1"/>
      <c r="I320" s="7"/>
      <c r="J320" s="729"/>
      <c r="K320" s="26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4" t="s">
        <v>0</v>
      </c>
      <c r="B321" s="1368"/>
      <c r="C321" s="250"/>
      <c r="D321" s="314"/>
      <c r="E321" s="4"/>
      <c r="F321" s="5"/>
      <c r="G321" s="6"/>
      <c r="H321" s="1"/>
      <c r="I321" s="13"/>
      <c r="J321" s="729"/>
      <c r="K321" s="26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1376" t="s">
        <v>94</v>
      </c>
      <c r="B322" s="1387"/>
      <c r="C322" s="247"/>
      <c r="D322" s="314"/>
      <c r="E322" s="4"/>
      <c r="F322" s="5"/>
      <c r="G322" s="6"/>
      <c r="H322" s="1"/>
      <c r="I322" s="13"/>
      <c r="J322" s="729"/>
      <c r="K322" s="26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5.25" customHeight="1">
      <c r="A323" s="1"/>
      <c r="B323" s="2"/>
      <c r="C323" s="250"/>
      <c r="D323" s="314"/>
      <c r="E323" s="4"/>
      <c r="F323" s="5"/>
      <c r="G323" s="6"/>
      <c r="H323" s="1"/>
      <c r="I323" s="7"/>
      <c r="J323" s="729"/>
      <c r="K323" s="26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1375" t="s">
        <v>2</v>
      </c>
      <c r="B324" s="1388"/>
      <c r="C324" s="258" t="s">
        <v>3</v>
      </c>
      <c r="D324" s="962" t="s">
        <v>4</v>
      </c>
      <c r="E324" s="17" t="s">
        <v>5</v>
      </c>
      <c r="F324" s="919" t="s">
        <v>5</v>
      </c>
      <c r="G324" s="18" t="s">
        <v>6</v>
      </c>
      <c r="H324" s="19" t="s">
        <v>7</v>
      </c>
      <c r="I324" s="20" t="s">
        <v>8</v>
      </c>
      <c r="J324" s="678" t="s">
        <v>9</v>
      </c>
      <c r="K324" s="920" t="s">
        <v>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5.25" customHeight="1">
      <c r="A325" s="921"/>
      <c r="B325" s="922"/>
      <c r="C325" s="923"/>
      <c r="D325" s="963" t="s">
        <v>10</v>
      </c>
      <c r="E325" s="24" t="s">
        <v>11</v>
      </c>
      <c r="F325" s="925" t="s">
        <v>12</v>
      </c>
      <c r="G325" s="964"/>
      <c r="H325" s="965" t="s">
        <v>13</v>
      </c>
      <c r="I325" s="928" t="s">
        <v>14</v>
      </c>
      <c r="J325" s="966" t="s">
        <v>16</v>
      </c>
      <c r="K325" s="930" t="s">
        <v>15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86"/>
      <c r="B326" s="990"/>
      <c r="C326" s="738"/>
      <c r="D326" s="758"/>
      <c r="E326" s="70"/>
      <c r="F326" s="932"/>
      <c r="G326" s="933"/>
      <c r="H326" s="132"/>
      <c r="I326" s="136"/>
      <c r="J326" s="713"/>
      <c r="K326" s="92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0"/>
      <c r="C327" s="738"/>
      <c r="D327" s="758"/>
      <c r="E327" s="53"/>
      <c r="F327" s="135"/>
      <c r="G327" s="933"/>
      <c r="H327" s="132"/>
      <c r="I327" s="136"/>
      <c r="J327" s="713"/>
      <c r="K327" s="93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92"/>
      <c r="C328" s="738"/>
      <c r="D328" s="758"/>
      <c r="E328" s="53"/>
      <c r="F328" s="135"/>
      <c r="G328" s="933"/>
      <c r="H328" s="132"/>
      <c r="I328" s="136"/>
      <c r="J328" s="713"/>
      <c r="K328" s="93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92"/>
      <c r="C329" s="738"/>
      <c r="D329" s="758"/>
      <c r="E329" s="53"/>
      <c r="F329" s="135"/>
      <c r="G329" s="933"/>
      <c r="H329" s="132"/>
      <c r="I329" s="136"/>
      <c r="J329" s="713"/>
      <c r="K329" s="93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90"/>
      <c r="C330" s="738"/>
      <c r="D330" s="758"/>
      <c r="E330" s="53"/>
      <c r="F330" s="135"/>
      <c r="G330" s="933"/>
      <c r="H330" s="132"/>
      <c r="I330" s="136"/>
      <c r="J330" s="713"/>
      <c r="K330" s="93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90"/>
      <c r="C331" s="738"/>
      <c r="D331" s="758"/>
      <c r="E331" s="53"/>
      <c r="F331" s="135"/>
      <c r="G331" s="933"/>
      <c r="H331" s="132"/>
      <c r="I331" s="136"/>
      <c r="J331" s="713"/>
      <c r="K331" s="93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0"/>
      <c r="C332" s="738"/>
      <c r="D332" s="758"/>
      <c r="E332" s="53"/>
      <c r="F332" s="135"/>
      <c r="G332" s="933"/>
      <c r="H332" s="132"/>
      <c r="I332" s="136"/>
      <c r="J332" s="713"/>
      <c r="K332" s="93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2"/>
      <c r="C333" s="743"/>
      <c r="D333" s="987"/>
      <c r="E333" s="53"/>
      <c r="F333" s="135"/>
      <c r="G333" s="236"/>
      <c r="H333" s="237"/>
      <c r="I333" s="238"/>
      <c r="J333" s="734"/>
      <c r="K333" s="73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34"/>
      <c r="B334" s="989"/>
      <c r="C334" s="738"/>
      <c r="D334" s="758"/>
      <c r="E334" s="53"/>
      <c r="F334" s="135"/>
      <c r="G334" s="933"/>
      <c r="H334" s="132"/>
      <c r="I334" s="136"/>
      <c r="J334" s="713"/>
      <c r="K334" s="93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89"/>
      <c r="C335" s="738"/>
      <c r="D335" s="758"/>
      <c r="E335" s="53"/>
      <c r="F335" s="135"/>
      <c r="G335" s="933"/>
      <c r="H335" s="132"/>
      <c r="I335" s="136"/>
      <c r="J335" s="713"/>
      <c r="K335" s="93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89"/>
      <c r="C336" s="743"/>
      <c r="D336" s="987"/>
      <c r="E336" s="143"/>
      <c r="F336" s="155"/>
      <c r="G336" s="236"/>
      <c r="H336" s="237"/>
      <c r="I336" s="238"/>
      <c r="J336" s="734"/>
      <c r="K336" s="73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89"/>
      <c r="C337" s="738"/>
      <c r="D337" s="758"/>
      <c r="E337" s="53"/>
      <c r="F337" s="135"/>
      <c r="G337" s="933"/>
      <c r="H337" s="132"/>
      <c r="I337" s="136"/>
      <c r="J337" s="713"/>
      <c r="K337" s="93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743"/>
      <c r="D338" s="987"/>
      <c r="E338" s="53"/>
      <c r="F338" s="135"/>
      <c r="G338" s="236"/>
      <c r="H338" s="237"/>
      <c r="I338" s="238"/>
      <c r="J338" s="734"/>
      <c r="K338" s="73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0"/>
      <c r="C339" s="743"/>
      <c r="D339" s="987"/>
      <c r="E339" s="53"/>
      <c r="F339" s="135"/>
      <c r="G339" s="236"/>
      <c r="H339" s="237"/>
      <c r="I339" s="238"/>
      <c r="J339" s="734"/>
      <c r="K339" s="73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244"/>
      <c r="B340" s="245"/>
      <c r="C340" s="743"/>
      <c r="D340" s="987"/>
      <c r="E340" s="53"/>
      <c r="F340" s="135"/>
      <c r="G340" s="236"/>
      <c r="H340" s="237"/>
      <c r="I340" s="238"/>
      <c r="J340" s="734"/>
      <c r="K340" s="73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0"/>
      <c r="C341" s="738"/>
      <c r="D341" s="758"/>
      <c r="E341" s="53"/>
      <c r="F341" s="135"/>
      <c r="G341" s="933"/>
      <c r="H341" s="132"/>
      <c r="I341" s="136"/>
      <c r="J341" s="734"/>
      <c r="K341" s="93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5.25" customHeight="1">
      <c r="A342" s="934"/>
      <c r="B342" s="990"/>
      <c r="C342" s="738"/>
      <c r="D342" s="758"/>
      <c r="E342" s="53"/>
      <c r="F342" s="135"/>
      <c r="G342" s="933"/>
      <c r="H342" s="132"/>
      <c r="I342" s="136"/>
      <c r="J342" s="713"/>
      <c r="K342" s="93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738"/>
      <c r="D343" s="758"/>
      <c r="E343" s="105"/>
      <c r="F343" s="135"/>
      <c r="G343" s="933"/>
      <c r="H343" s="132"/>
      <c r="I343" s="241"/>
      <c r="J343" s="713"/>
      <c r="K343" s="93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738"/>
      <c r="D344" s="758"/>
      <c r="E344" s="105"/>
      <c r="F344" s="135"/>
      <c r="G344" s="933"/>
      <c r="H344" s="132"/>
      <c r="I344" s="136"/>
      <c r="J344" s="713"/>
      <c r="K344" s="93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90"/>
      <c r="C345" s="738"/>
      <c r="D345" s="758"/>
      <c r="E345" s="105"/>
      <c r="F345" s="135"/>
      <c r="G345" s="933"/>
      <c r="H345" s="132"/>
      <c r="I345" s="136"/>
      <c r="J345" s="713"/>
      <c r="K345" s="93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0"/>
      <c r="C346" s="738"/>
      <c r="D346" s="758"/>
      <c r="E346" s="105"/>
      <c r="F346" s="135"/>
      <c r="G346" s="933"/>
      <c r="H346" s="132"/>
      <c r="I346" s="136"/>
      <c r="J346" s="713"/>
      <c r="K346" s="93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45"/>
      <c r="B347" s="990"/>
      <c r="C347" s="738"/>
      <c r="D347" s="758"/>
      <c r="E347" s="228"/>
      <c r="F347" s="135"/>
      <c r="G347" s="933"/>
      <c r="H347" s="132"/>
      <c r="I347" s="136"/>
      <c r="J347" s="713"/>
      <c r="K347" s="93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46"/>
      <c r="B348" s="990"/>
      <c r="C348" s="738"/>
      <c r="D348" s="758"/>
      <c r="E348" s="988"/>
      <c r="F348" s="135"/>
      <c r="G348" s="933"/>
      <c r="H348" s="949"/>
      <c r="I348" s="950"/>
      <c r="J348" s="951"/>
      <c r="K348" s="95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738"/>
      <c r="D349" s="758"/>
      <c r="E349" s="229"/>
      <c r="F349" s="135"/>
      <c r="G349" s="933"/>
      <c r="H349" s="132"/>
      <c r="I349" s="136"/>
      <c r="J349" s="713"/>
      <c r="K349" s="93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90"/>
      <c r="C350" s="738"/>
      <c r="D350" s="758"/>
      <c r="E350" s="106"/>
      <c r="F350" s="135"/>
      <c r="G350" s="933"/>
      <c r="H350" s="132"/>
      <c r="I350" s="136"/>
      <c r="J350" s="713"/>
      <c r="K350" s="93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738"/>
      <c r="D351" s="954"/>
      <c r="E351" s="107"/>
      <c r="F351" s="35"/>
      <c r="G351" s="933"/>
      <c r="H351" s="231"/>
      <c r="I351" s="232"/>
      <c r="J351" s="713"/>
      <c r="K351" s="93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0"/>
      <c r="C352" s="738"/>
      <c r="D352" s="954"/>
      <c r="E352" s="131"/>
      <c r="F352" s="35"/>
      <c r="G352" s="933"/>
      <c r="H352" s="231"/>
      <c r="I352" s="232"/>
      <c r="J352" s="713"/>
      <c r="K352" s="93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0"/>
      <c r="C353" s="738"/>
      <c r="D353" s="954"/>
      <c r="E353" s="131"/>
      <c r="F353" s="35"/>
      <c r="G353" s="933"/>
      <c r="H353" s="231"/>
      <c r="I353" s="232"/>
      <c r="J353" s="713"/>
      <c r="K353" s="93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34"/>
      <c r="B354" s="990"/>
      <c r="C354" s="738"/>
      <c r="D354" s="954"/>
      <c r="E354" s="131"/>
      <c r="F354" s="35"/>
      <c r="G354" s="933"/>
      <c r="H354" s="231"/>
      <c r="I354" s="232"/>
      <c r="J354" s="713"/>
      <c r="K354" s="93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34"/>
      <c r="B355" s="990"/>
      <c r="C355" s="738"/>
      <c r="D355" s="954"/>
      <c r="E355" s="106"/>
      <c r="F355" s="135"/>
      <c r="G355" s="933"/>
      <c r="H355" s="132"/>
      <c r="I355" s="136"/>
      <c r="J355" s="713"/>
      <c r="K355" s="93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0"/>
      <c r="C356" s="738"/>
      <c r="D356" s="954"/>
      <c r="E356" s="106"/>
      <c r="F356" s="135"/>
      <c r="G356" s="933"/>
      <c r="H356" s="132"/>
      <c r="I356" s="136"/>
      <c r="J356" s="713"/>
      <c r="K356" s="93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1"/>
      <c r="C357" s="738"/>
      <c r="D357" s="954"/>
      <c r="E357" s="106"/>
      <c r="F357" s="135"/>
      <c r="G357" s="933"/>
      <c r="H357" s="132"/>
      <c r="I357" s="136"/>
      <c r="J357" s="713"/>
      <c r="K357" s="93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34"/>
      <c r="B358" s="991"/>
      <c r="C358" s="738"/>
      <c r="D358" s="954"/>
      <c r="E358" s="106"/>
      <c r="F358" s="135"/>
      <c r="G358" s="933"/>
      <c r="H358" s="132"/>
      <c r="I358" s="136"/>
      <c r="J358" s="713"/>
      <c r="K358" s="93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34"/>
      <c r="B359" s="991"/>
      <c r="C359" s="738"/>
      <c r="D359" s="954"/>
      <c r="E359" s="106"/>
      <c r="F359" s="135"/>
      <c r="G359" s="933"/>
      <c r="H359" s="132"/>
      <c r="I359" s="136"/>
      <c r="J359" s="713"/>
      <c r="K359" s="93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84"/>
      <c r="B360" s="990"/>
      <c r="C360" s="738"/>
      <c r="D360" s="954"/>
      <c r="E360" s="107"/>
      <c r="F360" s="35"/>
      <c r="G360" s="933"/>
      <c r="H360" s="231"/>
      <c r="I360" s="232"/>
      <c r="J360" s="757"/>
      <c r="K360" s="98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247"/>
      <c r="B361" s="1368"/>
      <c r="C361" s="158"/>
      <c r="D361" s="158"/>
      <c r="E361" s="1368"/>
      <c r="F361" s="1368"/>
      <c r="G361" s="248"/>
      <c r="H361" s="2"/>
      <c r="I361" s="1368"/>
      <c r="J361" s="759"/>
      <c r="K361" s="24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1"/>
      <c r="B362" s="2"/>
      <c r="C362" s="250"/>
      <c r="D362" s="314"/>
      <c r="E362" s="4"/>
      <c r="F362" s="5"/>
      <c r="G362" s="6"/>
      <c r="H362" s="1"/>
      <c r="I362" s="7"/>
      <c r="J362" s="729"/>
      <c r="K362" s="26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4" t="s">
        <v>0</v>
      </c>
      <c r="B363" s="1368"/>
      <c r="C363" s="250"/>
      <c r="D363" s="314"/>
      <c r="E363" s="4"/>
      <c r="F363" s="5"/>
      <c r="G363" s="6"/>
      <c r="H363" s="1"/>
      <c r="I363" s="13"/>
      <c r="J363" s="729"/>
      <c r="K363" s="26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1376" t="s">
        <v>94</v>
      </c>
      <c r="B364" s="1387"/>
      <c r="C364" s="247"/>
      <c r="D364" s="314"/>
      <c r="E364" s="4"/>
      <c r="F364" s="5"/>
      <c r="G364" s="6"/>
      <c r="H364" s="1"/>
      <c r="I364" s="13"/>
      <c r="J364" s="729"/>
      <c r="K364" s="26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5.25" customHeight="1">
      <c r="A365" s="1"/>
      <c r="B365" s="2"/>
      <c r="C365" s="250"/>
      <c r="D365" s="314"/>
      <c r="E365" s="4"/>
      <c r="F365" s="5"/>
      <c r="G365" s="6"/>
      <c r="H365" s="1"/>
      <c r="I365" s="7"/>
      <c r="J365" s="729"/>
      <c r="K365" s="26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1375" t="s">
        <v>2</v>
      </c>
      <c r="B366" s="1388"/>
      <c r="C366" s="258" t="s">
        <v>3</v>
      </c>
      <c r="D366" s="962" t="s">
        <v>4</v>
      </c>
      <c r="E366" s="17" t="s">
        <v>5</v>
      </c>
      <c r="F366" s="919" t="s">
        <v>5</v>
      </c>
      <c r="G366" s="18" t="s">
        <v>6</v>
      </c>
      <c r="H366" s="19" t="s">
        <v>7</v>
      </c>
      <c r="I366" s="20" t="s">
        <v>8</v>
      </c>
      <c r="J366" s="678" t="s">
        <v>9</v>
      </c>
      <c r="K366" s="920" t="s">
        <v>9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5.25" customHeight="1">
      <c r="A367" s="921"/>
      <c r="B367" s="922"/>
      <c r="C367" s="923"/>
      <c r="D367" s="963" t="s">
        <v>10</v>
      </c>
      <c r="E367" s="24" t="s">
        <v>11</v>
      </c>
      <c r="F367" s="925" t="s">
        <v>12</v>
      </c>
      <c r="G367" s="964"/>
      <c r="H367" s="965" t="s">
        <v>13</v>
      </c>
      <c r="I367" s="928" t="s">
        <v>14</v>
      </c>
      <c r="J367" s="966" t="s">
        <v>16</v>
      </c>
      <c r="K367" s="930" t="s">
        <v>15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86"/>
      <c r="B368" s="990"/>
      <c r="C368" s="738"/>
      <c r="D368" s="758"/>
      <c r="E368" s="70"/>
      <c r="F368" s="932"/>
      <c r="G368" s="933"/>
      <c r="H368" s="132"/>
      <c r="I368" s="136"/>
      <c r="J368" s="713"/>
      <c r="K368" s="92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90"/>
      <c r="C369" s="738"/>
      <c r="D369" s="758"/>
      <c r="E369" s="53"/>
      <c r="F369" s="135"/>
      <c r="G369" s="933"/>
      <c r="H369" s="132"/>
      <c r="I369" s="136"/>
      <c r="J369" s="713"/>
      <c r="K369" s="93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92"/>
      <c r="C370" s="738"/>
      <c r="D370" s="758"/>
      <c r="E370" s="53"/>
      <c r="F370" s="135"/>
      <c r="G370" s="933"/>
      <c r="H370" s="132"/>
      <c r="I370" s="136"/>
      <c r="J370" s="713"/>
      <c r="K370" s="93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92"/>
      <c r="C371" s="738"/>
      <c r="D371" s="758"/>
      <c r="E371" s="53"/>
      <c r="F371" s="135"/>
      <c r="G371" s="933"/>
      <c r="H371" s="132"/>
      <c r="I371" s="136"/>
      <c r="J371" s="713"/>
      <c r="K371" s="93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90"/>
      <c r="C372" s="738"/>
      <c r="D372" s="758"/>
      <c r="E372" s="53"/>
      <c r="F372" s="135"/>
      <c r="G372" s="933"/>
      <c r="H372" s="132"/>
      <c r="I372" s="136"/>
      <c r="J372" s="713"/>
      <c r="K372" s="93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0"/>
      <c r="C373" s="738"/>
      <c r="D373" s="758"/>
      <c r="E373" s="53"/>
      <c r="F373" s="135"/>
      <c r="G373" s="933"/>
      <c r="H373" s="132"/>
      <c r="I373" s="136"/>
      <c r="J373" s="713"/>
      <c r="K373" s="93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0"/>
      <c r="C374" s="738"/>
      <c r="D374" s="758"/>
      <c r="E374" s="53"/>
      <c r="F374" s="135"/>
      <c r="G374" s="933"/>
      <c r="H374" s="132"/>
      <c r="I374" s="136"/>
      <c r="J374" s="713"/>
      <c r="K374" s="93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2"/>
      <c r="C375" s="743"/>
      <c r="D375" s="987"/>
      <c r="E375" s="53"/>
      <c r="F375" s="135"/>
      <c r="G375" s="236"/>
      <c r="H375" s="237"/>
      <c r="I375" s="238"/>
      <c r="J375" s="734"/>
      <c r="K375" s="73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89"/>
      <c r="C376" s="738"/>
      <c r="D376" s="758"/>
      <c r="E376" s="53"/>
      <c r="F376" s="135"/>
      <c r="G376" s="933"/>
      <c r="H376" s="132"/>
      <c r="I376" s="136"/>
      <c r="J376" s="713"/>
      <c r="K376" s="93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89"/>
      <c r="C377" s="738"/>
      <c r="D377" s="758"/>
      <c r="E377" s="53"/>
      <c r="F377" s="135"/>
      <c r="G377" s="933"/>
      <c r="H377" s="132"/>
      <c r="I377" s="136"/>
      <c r="J377" s="713"/>
      <c r="K377" s="93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89"/>
      <c r="C378" s="743"/>
      <c r="D378" s="987"/>
      <c r="E378" s="143"/>
      <c r="F378" s="155"/>
      <c r="G378" s="236"/>
      <c r="H378" s="237"/>
      <c r="I378" s="238"/>
      <c r="J378" s="734"/>
      <c r="K378" s="73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89"/>
      <c r="C379" s="738"/>
      <c r="D379" s="758"/>
      <c r="E379" s="53"/>
      <c r="F379" s="135"/>
      <c r="G379" s="933"/>
      <c r="H379" s="132"/>
      <c r="I379" s="136"/>
      <c r="J379" s="713"/>
      <c r="K379" s="93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743"/>
      <c r="D380" s="987"/>
      <c r="E380" s="53"/>
      <c r="F380" s="135"/>
      <c r="G380" s="236"/>
      <c r="H380" s="237"/>
      <c r="I380" s="238"/>
      <c r="J380" s="734"/>
      <c r="K380" s="73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743"/>
      <c r="D381" s="987"/>
      <c r="E381" s="53"/>
      <c r="F381" s="135"/>
      <c r="G381" s="236"/>
      <c r="H381" s="237"/>
      <c r="I381" s="238"/>
      <c r="J381" s="734"/>
      <c r="K381" s="73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244"/>
      <c r="B382" s="245"/>
      <c r="C382" s="743"/>
      <c r="D382" s="987"/>
      <c r="E382" s="53"/>
      <c r="F382" s="135"/>
      <c r="G382" s="236"/>
      <c r="H382" s="237"/>
      <c r="I382" s="238"/>
      <c r="J382" s="734"/>
      <c r="K382" s="73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34"/>
      <c r="B383" s="990"/>
      <c r="C383" s="738"/>
      <c r="D383" s="758"/>
      <c r="E383" s="53"/>
      <c r="F383" s="135"/>
      <c r="G383" s="933"/>
      <c r="H383" s="132"/>
      <c r="I383" s="136"/>
      <c r="J383" s="734"/>
      <c r="K383" s="93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34"/>
      <c r="B384" s="990"/>
      <c r="C384" s="738"/>
      <c r="D384" s="758"/>
      <c r="E384" s="53"/>
      <c r="F384" s="135"/>
      <c r="G384" s="933"/>
      <c r="H384" s="132"/>
      <c r="I384" s="136"/>
      <c r="J384" s="713"/>
      <c r="K384" s="93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90"/>
      <c r="C385" s="738"/>
      <c r="D385" s="758"/>
      <c r="E385" s="105"/>
      <c r="F385" s="135"/>
      <c r="G385" s="933"/>
      <c r="H385" s="132"/>
      <c r="I385" s="241"/>
      <c r="J385" s="713"/>
      <c r="K385" s="93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738"/>
      <c r="D386" s="758"/>
      <c r="E386" s="105"/>
      <c r="F386" s="135"/>
      <c r="G386" s="933"/>
      <c r="H386" s="132"/>
      <c r="I386" s="136"/>
      <c r="J386" s="713"/>
      <c r="K386" s="93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738"/>
      <c r="D387" s="758"/>
      <c r="E387" s="105"/>
      <c r="F387" s="135"/>
      <c r="G387" s="933"/>
      <c r="H387" s="132"/>
      <c r="I387" s="136"/>
      <c r="J387" s="713"/>
      <c r="K387" s="93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34"/>
      <c r="B388" s="990"/>
      <c r="C388" s="738"/>
      <c r="D388" s="758"/>
      <c r="E388" s="105"/>
      <c r="F388" s="135"/>
      <c r="G388" s="933"/>
      <c r="H388" s="132"/>
      <c r="I388" s="136"/>
      <c r="J388" s="713"/>
      <c r="K388" s="93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45"/>
      <c r="B389" s="990"/>
      <c r="C389" s="738"/>
      <c r="D389" s="758"/>
      <c r="E389" s="228"/>
      <c r="F389" s="135"/>
      <c r="G389" s="933"/>
      <c r="H389" s="132"/>
      <c r="I389" s="136"/>
      <c r="J389" s="713"/>
      <c r="K389" s="93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46"/>
      <c r="B390" s="990"/>
      <c r="C390" s="738"/>
      <c r="D390" s="758"/>
      <c r="E390" s="988"/>
      <c r="F390" s="135"/>
      <c r="G390" s="933"/>
      <c r="H390" s="949"/>
      <c r="I390" s="950"/>
      <c r="J390" s="951"/>
      <c r="K390" s="95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738"/>
      <c r="D391" s="758"/>
      <c r="E391" s="229"/>
      <c r="F391" s="135"/>
      <c r="G391" s="933"/>
      <c r="H391" s="132"/>
      <c r="I391" s="136"/>
      <c r="J391" s="713"/>
      <c r="K391" s="93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0"/>
      <c r="C392" s="738"/>
      <c r="D392" s="758"/>
      <c r="E392" s="106"/>
      <c r="F392" s="135"/>
      <c r="G392" s="933"/>
      <c r="H392" s="132"/>
      <c r="I392" s="136"/>
      <c r="J392" s="713"/>
      <c r="K392" s="93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0"/>
      <c r="C393" s="738"/>
      <c r="D393" s="954"/>
      <c r="E393" s="107"/>
      <c r="F393" s="35"/>
      <c r="G393" s="933"/>
      <c r="H393" s="231"/>
      <c r="I393" s="232"/>
      <c r="J393" s="713"/>
      <c r="K393" s="93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738"/>
      <c r="D394" s="954"/>
      <c r="E394" s="131"/>
      <c r="F394" s="35"/>
      <c r="G394" s="933"/>
      <c r="H394" s="231"/>
      <c r="I394" s="232"/>
      <c r="J394" s="713"/>
      <c r="K394" s="93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0"/>
      <c r="C395" s="738"/>
      <c r="D395" s="954"/>
      <c r="E395" s="131"/>
      <c r="F395" s="35"/>
      <c r="G395" s="933"/>
      <c r="H395" s="231"/>
      <c r="I395" s="232"/>
      <c r="J395" s="713"/>
      <c r="K395" s="93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990"/>
      <c r="C396" s="738"/>
      <c r="D396" s="954"/>
      <c r="E396" s="131"/>
      <c r="F396" s="35"/>
      <c r="G396" s="933"/>
      <c r="H396" s="231"/>
      <c r="I396" s="232"/>
      <c r="J396" s="713"/>
      <c r="K396" s="93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934"/>
      <c r="B397" s="990"/>
      <c r="C397" s="738"/>
      <c r="D397" s="954"/>
      <c r="E397" s="131"/>
      <c r="F397" s="35"/>
      <c r="G397" s="933"/>
      <c r="H397" s="231"/>
      <c r="I397" s="232"/>
      <c r="J397" s="713"/>
      <c r="K397" s="93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934"/>
      <c r="B398" s="990"/>
      <c r="C398" s="738"/>
      <c r="D398" s="954"/>
      <c r="E398" s="106"/>
      <c r="F398" s="135"/>
      <c r="G398" s="933"/>
      <c r="H398" s="132"/>
      <c r="I398" s="136"/>
      <c r="J398" s="713"/>
      <c r="K398" s="93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934"/>
      <c r="B399" s="990"/>
      <c r="C399" s="738"/>
      <c r="D399" s="954"/>
      <c r="E399" s="106"/>
      <c r="F399" s="135"/>
      <c r="G399" s="933"/>
      <c r="H399" s="132"/>
      <c r="I399" s="136"/>
      <c r="J399" s="713"/>
      <c r="K399" s="93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934"/>
      <c r="B400" s="991"/>
      <c r="C400" s="738"/>
      <c r="D400" s="954"/>
      <c r="E400" s="106"/>
      <c r="F400" s="135"/>
      <c r="G400" s="933"/>
      <c r="H400" s="132"/>
      <c r="I400" s="136"/>
      <c r="J400" s="713"/>
      <c r="K400" s="93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934"/>
      <c r="B401" s="991"/>
      <c r="C401" s="738"/>
      <c r="D401" s="954"/>
      <c r="E401" s="106"/>
      <c r="F401" s="135"/>
      <c r="G401" s="933"/>
      <c r="H401" s="132"/>
      <c r="I401" s="136"/>
      <c r="J401" s="713"/>
      <c r="K401" s="93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984"/>
      <c r="B402" s="990"/>
      <c r="C402" s="738"/>
      <c r="D402" s="954"/>
      <c r="E402" s="107"/>
      <c r="F402" s="35"/>
      <c r="G402" s="933"/>
      <c r="H402" s="231"/>
      <c r="I402" s="232"/>
      <c r="J402" s="757"/>
      <c r="K402" s="98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1"/>
      <c r="B403" s="2"/>
      <c r="C403" s="250"/>
      <c r="D403" s="314"/>
      <c r="E403" s="4"/>
      <c r="F403" s="5"/>
      <c r="G403" s="6"/>
      <c r="H403" s="1"/>
      <c r="I403" s="7"/>
      <c r="J403" s="729"/>
      <c r="K403" s="26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1"/>
      <c r="B404" s="2"/>
      <c r="C404" s="250"/>
      <c r="D404" s="314"/>
      <c r="E404" s="4"/>
      <c r="F404" s="5"/>
      <c r="G404" s="6"/>
      <c r="H404" s="1"/>
      <c r="I404" s="7"/>
      <c r="J404" s="729"/>
      <c r="K404" s="26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4" t="s">
        <v>0</v>
      </c>
      <c r="B405" s="1368"/>
      <c r="C405" s="250"/>
      <c r="D405" s="314"/>
      <c r="E405" s="4"/>
      <c r="F405" s="5"/>
      <c r="G405" s="6"/>
      <c r="H405" s="1"/>
      <c r="I405" s="13"/>
      <c r="J405" s="729"/>
      <c r="K405" s="26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1376" t="s">
        <v>94</v>
      </c>
      <c r="B406" s="1387"/>
      <c r="C406" s="247"/>
      <c r="D406" s="314"/>
      <c r="E406" s="4"/>
      <c r="F406" s="5"/>
      <c r="G406" s="6"/>
      <c r="H406" s="1"/>
      <c r="I406" s="13"/>
      <c r="J406" s="729"/>
      <c r="K406" s="26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5.25" customHeight="1">
      <c r="A407" s="1"/>
      <c r="B407" s="2"/>
      <c r="C407" s="250"/>
      <c r="D407" s="314"/>
      <c r="E407" s="4"/>
      <c r="F407" s="5"/>
      <c r="G407" s="6"/>
      <c r="H407" s="1"/>
      <c r="I407" s="7"/>
      <c r="J407" s="729"/>
      <c r="K407" s="26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1375" t="s">
        <v>2</v>
      </c>
      <c r="B408" s="1388"/>
      <c r="C408" s="258" t="s">
        <v>3</v>
      </c>
      <c r="D408" s="962" t="s">
        <v>4</v>
      </c>
      <c r="E408" s="17" t="s">
        <v>5</v>
      </c>
      <c r="F408" s="919" t="s">
        <v>5</v>
      </c>
      <c r="G408" s="18" t="s">
        <v>6</v>
      </c>
      <c r="H408" s="19" t="s">
        <v>7</v>
      </c>
      <c r="I408" s="20" t="s">
        <v>8</v>
      </c>
      <c r="J408" s="678" t="s">
        <v>9</v>
      </c>
      <c r="K408" s="920" t="s">
        <v>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5.25" customHeight="1">
      <c r="A409" s="921"/>
      <c r="B409" s="922"/>
      <c r="C409" s="923"/>
      <c r="D409" s="963" t="s">
        <v>10</v>
      </c>
      <c r="E409" s="24" t="s">
        <v>11</v>
      </c>
      <c r="F409" s="925" t="s">
        <v>12</v>
      </c>
      <c r="G409" s="964"/>
      <c r="H409" s="965" t="s">
        <v>13</v>
      </c>
      <c r="I409" s="928" t="s">
        <v>14</v>
      </c>
      <c r="J409" s="966" t="s">
        <v>16</v>
      </c>
      <c r="K409" s="930" t="s">
        <v>15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86"/>
      <c r="B410" s="990"/>
      <c r="C410" s="738"/>
      <c r="D410" s="758"/>
      <c r="E410" s="70"/>
      <c r="F410" s="932"/>
      <c r="G410" s="933"/>
      <c r="H410" s="132"/>
      <c r="I410" s="136"/>
      <c r="J410" s="713"/>
      <c r="K410" s="92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990"/>
      <c r="C411" s="738"/>
      <c r="D411" s="758"/>
      <c r="E411" s="53"/>
      <c r="F411" s="135"/>
      <c r="G411" s="933"/>
      <c r="H411" s="132"/>
      <c r="I411" s="136"/>
      <c r="J411" s="713"/>
      <c r="K411" s="93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992"/>
      <c r="C412" s="738"/>
      <c r="D412" s="758"/>
      <c r="E412" s="53"/>
      <c r="F412" s="135"/>
      <c r="G412" s="933"/>
      <c r="H412" s="132"/>
      <c r="I412" s="136"/>
      <c r="J412" s="713"/>
      <c r="K412" s="93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92"/>
      <c r="C413" s="738"/>
      <c r="D413" s="758"/>
      <c r="E413" s="53"/>
      <c r="F413" s="135"/>
      <c r="G413" s="933"/>
      <c r="H413" s="132"/>
      <c r="I413" s="136"/>
      <c r="J413" s="713"/>
      <c r="K413" s="93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738"/>
      <c r="D414" s="758"/>
      <c r="E414" s="53"/>
      <c r="F414" s="135"/>
      <c r="G414" s="933"/>
      <c r="H414" s="132"/>
      <c r="I414" s="136"/>
      <c r="J414" s="713"/>
      <c r="K414" s="93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90"/>
      <c r="C415" s="738"/>
      <c r="D415" s="758"/>
      <c r="E415" s="53"/>
      <c r="F415" s="135"/>
      <c r="G415" s="933"/>
      <c r="H415" s="132"/>
      <c r="I415" s="136"/>
      <c r="J415" s="713"/>
      <c r="K415" s="93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0"/>
      <c r="C416" s="738"/>
      <c r="D416" s="758"/>
      <c r="E416" s="53"/>
      <c r="F416" s="135"/>
      <c r="G416" s="933"/>
      <c r="H416" s="132"/>
      <c r="I416" s="136"/>
      <c r="J416" s="713"/>
      <c r="K416" s="93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2"/>
      <c r="C417" s="743"/>
      <c r="D417" s="987"/>
      <c r="E417" s="53"/>
      <c r="F417" s="135"/>
      <c r="G417" s="236"/>
      <c r="H417" s="237"/>
      <c r="I417" s="238"/>
      <c r="J417" s="734"/>
      <c r="K417" s="73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989"/>
      <c r="C418" s="738"/>
      <c r="D418" s="758"/>
      <c r="E418" s="53"/>
      <c r="F418" s="135"/>
      <c r="G418" s="933"/>
      <c r="H418" s="132"/>
      <c r="I418" s="136"/>
      <c r="J418" s="713"/>
      <c r="K418" s="93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89"/>
      <c r="C419" s="738"/>
      <c r="D419" s="758"/>
      <c r="E419" s="53"/>
      <c r="F419" s="135"/>
      <c r="G419" s="933"/>
      <c r="H419" s="132"/>
      <c r="I419" s="136"/>
      <c r="J419" s="713"/>
      <c r="K419" s="93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89"/>
      <c r="C420" s="743"/>
      <c r="D420" s="987"/>
      <c r="E420" s="143"/>
      <c r="F420" s="155"/>
      <c r="G420" s="236"/>
      <c r="H420" s="237"/>
      <c r="I420" s="238"/>
      <c r="J420" s="734"/>
      <c r="K420" s="73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89"/>
      <c r="C421" s="738"/>
      <c r="D421" s="758"/>
      <c r="E421" s="53"/>
      <c r="F421" s="135"/>
      <c r="G421" s="933"/>
      <c r="H421" s="132"/>
      <c r="I421" s="136"/>
      <c r="J421" s="713"/>
      <c r="K421" s="93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990"/>
      <c r="C422" s="743"/>
      <c r="D422" s="987"/>
      <c r="E422" s="53"/>
      <c r="F422" s="135"/>
      <c r="G422" s="236"/>
      <c r="H422" s="237"/>
      <c r="I422" s="238"/>
      <c r="J422" s="734"/>
      <c r="K422" s="73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90"/>
      <c r="C423" s="743"/>
      <c r="D423" s="987"/>
      <c r="E423" s="53"/>
      <c r="F423" s="135"/>
      <c r="G423" s="236"/>
      <c r="H423" s="237"/>
      <c r="I423" s="238"/>
      <c r="J423" s="734"/>
      <c r="K423" s="73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244"/>
      <c r="B424" s="245"/>
      <c r="C424" s="743"/>
      <c r="D424" s="987"/>
      <c r="E424" s="53"/>
      <c r="F424" s="135"/>
      <c r="G424" s="236"/>
      <c r="H424" s="237"/>
      <c r="I424" s="238"/>
      <c r="J424" s="734"/>
      <c r="K424" s="73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990"/>
      <c r="C425" s="738"/>
      <c r="D425" s="758"/>
      <c r="E425" s="53"/>
      <c r="F425" s="135"/>
      <c r="G425" s="933"/>
      <c r="H425" s="132"/>
      <c r="I425" s="136"/>
      <c r="J425" s="734"/>
      <c r="K425" s="93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738"/>
      <c r="D426" s="758"/>
      <c r="E426" s="53"/>
      <c r="F426" s="135"/>
      <c r="G426" s="933"/>
      <c r="H426" s="132"/>
      <c r="I426" s="136"/>
      <c r="J426" s="713"/>
      <c r="K426" s="93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0"/>
      <c r="C427" s="738"/>
      <c r="D427" s="758"/>
      <c r="E427" s="105"/>
      <c r="F427" s="135"/>
      <c r="G427" s="933"/>
      <c r="H427" s="132"/>
      <c r="I427" s="241"/>
      <c r="J427" s="713"/>
      <c r="K427" s="93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738"/>
      <c r="D428" s="758"/>
      <c r="E428" s="105"/>
      <c r="F428" s="135"/>
      <c r="G428" s="933"/>
      <c r="H428" s="132"/>
      <c r="I428" s="136"/>
      <c r="J428" s="713"/>
      <c r="K428" s="93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738"/>
      <c r="D429" s="758"/>
      <c r="E429" s="105"/>
      <c r="F429" s="135"/>
      <c r="G429" s="933"/>
      <c r="H429" s="132"/>
      <c r="I429" s="136"/>
      <c r="J429" s="713"/>
      <c r="K429" s="93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738"/>
      <c r="D430" s="758"/>
      <c r="E430" s="105"/>
      <c r="F430" s="135"/>
      <c r="G430" s="933"/>
      <c r="H430" s="132"/>
      <c r="I430" s="136"/>
      <c r="J430" s="713"/>
      <c r="K430" s="93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45"/>
      <c r="B431" s="990"/>
      <c r="C431" s="738"/>
      <c r="D431" s="758"/>
      <c r="E431" s="228"/>
      <c r="F431" s="135"/>
      <c r="G431" s="933"/>
      <c r="H431" s="132"/>
      <c r="I431" s="136"/>
      <c r="J431" s="713"/>
      <c r="K431" s="93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46"/>
      <c r="B432" s="990"/>
      <c r="C432" s="738"/>
      <c r="D432" s="758"/>
      <c r="E432" s="988"/>
      <c r="F432" s="135"/>
      <c r="G432" s="933"/>
      <c r="H432" s="949"/>
      <c r="I432" s="950"/>
      <c r="J432" s="951"/>
      <c r="K432" s="95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738"/>
      <c r="D433" s="758"/>
      <c r="E433" s="229"/>
      <c r="F433" s="135"/>
      <c r="G433" s="933"/>
      <c r="H433" s="132"/>
      <c r="I433" s="136"/>
      <c r="J433" s="713"/>
      <c r="K433" s="93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90"/>
      <c r="C434" s="738"/>
      <c r="D434" s="758"/>
      <c r="E434" s="106"/>
      <c r="F434" s="135"/>
      <c r="G434" s="933"/>
      <c r="H434" s="132"/>
      <c r="I434" s="136"/>
      <c r="J434" s="713"/>
      <c r="K434" s="93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34"/>
      <c r="B435" s="990"/>
      <c r="C435" s="738"/>
      <c r="D435" s="954"/>
      <c r="E435" s="107"/>
      <c r="F435" s="35"/>
      <c r="G435" s="933"/>
      <c r="H435" s="231"/>
      <c r="I435" s="232"/>
      <c r="J435" s="713"/>
      <c r="K435" s="93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738"/>
      <c r="D436" s="954"/>
      <c r="E436" s="131"/>
      <c r="F436" s="35"/>
      <c r="G436" s="933"/>
      <c r="H436" s="231"/>
      <c r="I436" s="232"/>
      <c r="J436" s="713"/>
      <c r="K436" s="93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0"/>
      <c r="C437" s="738"/>
      <c r="D437" s="954"/>
      <c r="E437" s="131"/>
      <c r="F437" s="35"/>
      <c r="G437" s="933"/>
      <c r="H437" s="231"/>
      <c r="I437" s="232"/>
      <c r="J437" s="713"/>
      <c r="K437" s="93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34"/>
      <c r="B438" s="990"/>
      <c r="C438" s="738"/>
      <c r="D438" s="954"/>
      <c r="E438" s="131"/>
      <c r="F438" s="35"/>
      <c r="G438" s="933"/>
      <c r="H438" s="231"/>
      <c r="I438" s="232"/>
      <c r="J438" s="713"/>
      <c r="K438" s="93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34"/>
      <c r="B439" s="990"/>
      <c r="C439" s="738"/>
      <c r="D439" s="954"/>
      <c r="E439" s="131"/>
      <c r="F439" s="35"/>
      <c r="G439" s="933"/>
      <c r="H439" s="231"/>
      <c r="I439" s="232"/>
      <c r="J439" s="713"/>
      <c r="K439" s="93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738"/>
      <c r="D440" s="954"/>
      <c r="E440" s="131"/>
      <c r="F440" s="35"/>
      <c r="G440" s="933"/>
      <c r="H440" s="231"/>
      <c r="I440" s="232"/>
      <c r="J440" s="713"/>
      <c r="K440" s="93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0"/>
      <c r="C441" s="738"/>
      <c r="D441" s="954"/>
      <c r="E441" s="106"/>
      <c r="F441" s="135"/>
      <c r="G441" s="933"/>
      <c r="H441" s="132"/>
      <c r="I441" s="136"/>
      <c r="J441" s="713"/>
      <c r="K441" s="93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0"/>
      <c r="C442" s="738"/>
      <c r="D442" s="954"/>
      <c r="E442" s="106"/>
      <c r="F442" s="135"/>
      <c r="G442" s="933"/>
      <c r="H442" s="132"/>
      <c r="I442" s="136"/>
      <c r="J442" s="713"/>
      <c r="K442" s="93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1"/>
      <c r="C443" s="738"/>
      <c r="D443" s="954"/>
      <c r="E443" s="106"/>
      <c r="F443" s="135"/>
      <c r="G443" s="933"/>
      <c r="H443" s="132"/>
      <c r="I443" s="136"/>
      <c r="J443" s="713"/>
      <c r="K443" s="93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84"/>
      <c r="B444" s="990"/>
      <c r="C444" s="738"/>
      <c r="D444" s="954"/>
      <c r="E444" s="107"/>
      <c r="F444" s="35"/>
      <c r="G444" s="933"/>
      <c r="H444" s="231"/>
      <c r="I444" s="232"/>
      <c r="J444" s="757"/>
      <c r="K444" s="98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1"/>
      <c r="B445" s="2"/>
      <c r="C445" s="250"/>
      <c r="D445" s="314"/>
      <c r="E445" s="4"/>
      <c r="F445" s="5"/>
      <c r="G445" s="6"/>
      <c r="H445" s="1"/>
      <c r="I445" s="7"/>
      <c r="J445" s="729"/>
      <c r="K445" s="26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1"/>
      <c r="B446" s="2"/>
      <c r="C446" s="250"/>
      <c r="D446" s="314"/>
      <c r="E446" s="4"/>
      <c r="F446" s="5"/>
      <c r="G446" s="6"/>
      <c r="H446" s="1"/>
      <c r="I446" s="7"/>
      <c r="J446" s="729"/>
      <c r="K446" s="26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4" t="s">
        <v>0</v>
      </c>
      <c r="B447" s="1368"/>
      <c r="C447" s="250"/>
      <c r="D447" s="314"/>
      <c r="E447" s="4"/>
      <c r="F447" s="5"/>
      <c r="G447" s="6"/>
      <c r="H447" s="1"/>
      <c r="I447" s="13"/>
      <c r="J447" s="729"/>
      <c r="K447" s="26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1376" t="s">
        <v>94</v>
      </c>
      <c r="B448" s="1387"/>
      <c r="C448" s="247"/>
      <c r="D448" s="314"/>
      <c r="E448" s="4"/>
      <c r="F448" s="5"/>
      <c r="G448" s="6"/>
      <c r="H448" s="1"/>
      <c r="I448" s="13"/>
      <c r="J448" s="729"/>
      <c r="K448" s="26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5.25" customHeight="1">
      <c r="A449" s="1"/>
      <c r="B449" s="2"/>
      <c r="C449" s="250"/>
      <c r="D449" s="314"/>
      <c r="E449" s="4"/>
      <c r="F449" s="5"/>
      <c r="G449" s="6"/>
      <c r="H449" s="1"/>
      <c r="I449" s="7"/>
      <c r="J449" s="729"/>
      <c r="K449" s="26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1375" t="s">
        <v>2</v>
      </c>
      <c r="B450" s="1388"/>
      <c r="C450" s="258" t="s">
        <v>3</v>
      </c>
      <c r="D450" s="962" t="s">
        <v>4</v>
      </c>
      <c r="E450" s="17" t="s">
        <v>5</v>
      </c>
      <c r="F450" s="919" t="s">
        <v>5</v>
      </c>
      <c r="G450" s="18" t="s">
        <v>6</v>
      </c>
      <c r="H450" s="19" t="s">
        <v>7</v>
      </c>
      <c r="I450" s="20" t="s">
        <v>8</v>
      </c>
      <c r="J450" s="678" t="s">
        <v>9</v>
      </c>
      <c r="K450" s="920" t="s">
        <v>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5.25" customHeight="1">
      <c r="A451" s="921"/>
      <c r="B451" s="922"/>
      <c r="C451" s="923"/>
      <c r="D451" s="963" t="s">
        <v>10</v>
      </c>
      <c r="E451" s="24" t="s">
        <v>11</v>
      </c>
      <c r="F451" s="925" t="s">
        <v>12</v>
      </c>
      <c r="G451" s="964"/>
      <c r="H451" s="965" t="s">
        <v>13</v>
      </c>
      <c r="I451" s="928" t="s">
        <v>14</v>
      </c>
      <c r="J451" s="966" t="s">
        <v>16</v>
      </c>
      <c r="K451" s="930" t="s">
        <v>15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86"/>
      <c r="B452" s="990"/>
      <c r="C452" s="738"/>
      <c r="D452" s="758"/>
      <c r="E452" s="70"/>
      <c r="F452" s="932"/>
      <c r="G452" s="933"/>
      <c r="H452" s="132"/>
      <c r="I452" s="136"/>
      <c r="J452" s="713"/>
      <c r="K452" s="92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0"/>
      <c r="C453" s="738"/>
      <c r="D453" s="758"/>
      <c r="E453" s="53"/>
      <c r="F453" s="135"/>
      <c r="G453" s="933"/>
      <c r="H453" s="132"/>
      <c r="I453" s="136"/>
      <c r="J453" s="713"/>
      <c r="K453" s="93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92"/>
      <c r="C454" s="738"/>
      <c r="D454" s="758"/>
      <c r="E454" s="53"/>
      <c r="F454" s="135"/>
      <c r="G454" s="933"/>
      <c r="H454" s="132"/>
      <c r="I454" s="136"/>
      <c r="J454" s="713"/>
      <c r="K454" s="93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2"/>
      <c r="C455" s="738"/>
      <c r="D455" s="758"/>
      <c r="E455" s="53"/>
      <c r="F455" s="135"/>
      <c r="G455" s="933"/>
      <c r="H455" s="132"/>
      <c r="I455" s="136"/>
      <c r="J455" s="713"/>
      <c r="K455" s="93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738"/>
      <c r="D456" s="758"/>
      <c r="E456" s="53"/>
      <c r="F456" s="135"/>
      <c r="G456" s="933"/>
      <c r="H456" s="132"/>
      <c r="I456" s="136"/>
      <c r="J456" s="713"/>
      <c r="K456" s="93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0"/>
      <c r="C457" s="738"/>
      <c r="D457" s="758"/>
      <c r="E457" s="53"/>
      <c r="F457" s="135"/>
      <c r="G457" s="933"/>
      <c r="H457" s="132"/>
      <c r="I457" s="136"/>
      <c r="J457" s="713"/>
      <c r="K457" s="93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738"/>
      <c r="D458" s="758"/>
      <c r="E458" s="53"/>
      <c r="F458" s="135"/>
      <c r="G458" s="933"/>
      <c r="H458" s="132"/>
      <c r="I458" s="136"/>
      <c r="J458" s="713"/>
      <c r="K458" s="93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2"/>
      <c r="C459" s="743"/>
      <c r="D459" s="987"/>
      <c r="E459" s="53"/>
      <c r="F459" s="135"/>
      <c r="G459" s="236"/>
      <c r="H459" s="237"/>
      <c r="I459" s="238"/>
      <c r="J459" s="734"/>
      <c r="K459" s="73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34"/>
      <c r="B460" s="989"/>
      <c r="C460" s="738"/>
      <c r="D460" s="758"/>
      <c r="E460" s="53"/>
      <c r="F460" s="135"/>
      <c r="G460" s="933"/>
      <c r="H460" s="132"/>
      <c r="I460" s="136"/>
      <c r="J460" s="713"/>
      <c r="K460" s="93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89"/>
      <c r="C461" s="738"/>
      <c r="D461" s="758"/>
      <c r="E461" s="53"/>
      <c r="F461" s="135"/>
      <c r="G461" s="933"/>
      <c r="H461" s="132"/>
      <c r="I461" s="136"/>
      <c r="J461" s="713"/>
      <c r="K461" s="93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89"/>
      <c r="C462" s="743"/>
      <c r="D462" s="987"/>
      <c r="E462" s="143"/>
      <c r="F462" s="155"/>
      <c r="G462" s="236"/>
      <c r="H462" s="237"/>
      <c r="I462" s="238"/>
      <c r="J462" s="734"/>
      <c r="K462" s="73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89"/>
      <c r="C463" s="738"/>
      <c r="D463" s="758"/>
      <c r="E463" s="53"/>
      <c r="F463" s="135"/>
      <c r="G463" s="933"/>
      <c r="H463" s="132"/>
      <c r="I463" s="136"/>
      <c r="J463" s="713"/>
      <c r="K463" s="93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743"/>
      <c r="D464" s="987"/>
      <c r="E464" s="53"/>
      <c r="F464" s="135"/>
      <c r="G464" s="236"/>
      <c r="H464" s="237"/>
      <c r="I464" s="238"/>
      <c r="J464" s="734"/>
      <c r="K464" s="73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743"/>
      <c r="D465" s="987"/>
      <c r="E465" s="53"/>
      <c r="F465" s="135"/>
      <c r="G465" s="236"/>
      <c r="H465" s="237"/>
      <c r="I465" s="238"/>
      <c r="J465" s="734"/>
      <c r="K465" s="73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244"/>
      <c r="B466" s="245"/>
      <c r="C466" s="743"/>
      <c r="D466" s="987"/>
      <c r="E466" s="53"/>
      <c r="F466" s="135"/>
      <c r="G466" s="236"/>
      <c r="H466" s="237"/>
      <c r="I466" s="238"/>
      <c r="J466" s="734"/>
      <c r="K466" s="73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738"/>
      <c r="D467" s="758"/>
      <c r="E467" s="53"/>
      <c r="F467" s="135"/>
      <c r="G467" s="933"/>
      <c r="H467" s="132"/>
      <c r="I467" s="136"/>
      <c r="J467" s="734"/>
      <c r="K467" s="93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738"/>
      <c r="D468" s="758"/>
      <c r="E468" s="53"/>
      <c r="F468" s="135"/>
      <c r="G468" s="933"/>
      <c r="H468" s="132"/>
      <c r="I468" s="136"/>
      <c r="J468" s="713"/>
      <c r="K468" s="93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738"/>
      <c r="D469" s="758"/>
      <c r="E469" s="105"/>
      <c r="F469" s="135"/>
      <c r="G469" s="933"/>
      <c r="H469" s="132"/>
      <c r="I469" s="241"/>
      <c r="J469" s="713"/>
      <c r="K469" s="93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738"/>
      <c r="D470" s="758"/>
      <c r="E470" s="105"/>
      <c r="F470" s="135"/>
      <c r="G470" s="933"/>
      <c r="H470" s="132"/>
      <c r="I470" s="136"/>
      <c r="J470" s="713"/>
      <c r="K470" s="93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738"/>
      <c r="D471" s="758"/>
      <c r="E471" s="105"/>
      <c r="F471" s="135"/>
      <c r="G471" s="933"/>
      <c r="H471" s="132"/>
      <c r="I471" s="136"/>
      <c r="J471" s="713"/>
      <c r="K471" s="93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738"/>
      <c r="D472" s="758"/>
      <c r="E472" s="105"/>
      <c r="F472" s="135"/>
      <c r="G472" s="933"/>
      <c r="H472" s="132"/>
      <c r="I472" s="136"/>
      <c r="J472" s="713"/>
      <c r="K472" s="93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45"/>
      <c r="B473" s="990"/>
      <c r="C473" s="738"/>
      <c r="D473" s="758"/>
      <c r="E473" s="228"/>
      <c r="F473" s="135"/>
      <c r="G473" s="933"/>
      <c r="H473" s="132"/>
      <c r="I473" s="136"/>
      <c r="J473" s="713"/>
      <c r="K473" s="93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46"/>
      <c r="B474" s="990"/>
      <c r="C474" s="738"/>
      <c r="D474" s="758"/>
      <c r="E474" s="988"/>
      <c r="F474" s="135"/>
      <c r="G474" s="933"/>
      <c r="H474" s="949"/>
      <c r="I474" s="950"/>
      <c r="J474" s="951"/>
      <c r="K474" s="95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738"/>
      <c r="D475" s="758"/>
      <c r="E475" s="229"/>
      <c r="F475" s="135"/>
      <c r="G475" s="933"/>
      <c r="H475" s="132"/>
      <c r="I475" s="136"/>
      <c r="J475" s="713"/>
      <c r="K475" s="93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738"/>
      <c r="D476" s="758"/>
      <c r="E476" s="106"/>
      <c r="F476" s="135"/>
      <c r="G476" s="933"/>
      <c r="H476" s="132"/>
      <c r="I476" s="136"/>
      <c r="J476" s="713"/>
      <c r="K476" s="93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738"/>
      <c r="D477" s="954"/>
      <c r="E477" s="107"/>
      <c r="F477" s="35"/>
      <c r="G477" s="933"/>
      <c r="H477" s="231"/>
      <c r="I477" s="232"/>
      <c r="J477" s="713"/>
      <c r="K477" s="93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738"/>
      <c r="D478" s="954"/>
      <c r="E478" s="131"/>
      <c r="F478" s="35"/>
      <c r="G478" s="933"/>
      <c r="H478" s="231"/>
      <c r="I478" s="232"/>
      <c r="J478" s="713"/>
      <c r="K478" s="93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738"/>
      <c r="D479" s="954"/>
      <c r="E479" s="131"/>
      <c r="F479" s="35"/>
      <c r="G479" s="933"/>
      <c r="H479" s="231"/>
      <c r="I479" s="232"/>
      <c r="J479" s="713"/>
      <c r="K479" s="93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738"/>
      <c r="D480" s="954"/>
      <c r="E480" s="131"/>
      <c r="F480" s="35"/>
      <c r="G480" s="933"/>
      <c r="H480" s="231"/>
      <c r="I480" s="232"/>
      <c r="J480" s="713"/>
      <c r="K480" s="93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0"/>
      <c r="C481" s="738"/>
      <c r="D481" s="954"/>
      <c r="E481" s="131"/>
      <c r="F481" s="35"/>
      <c r="G481" s="933"/>
      <c r="H481" s="231"/>
      <c r="I481" s="232"/>
      <c r="J481" s="713"/>
      <c r="K481" s="93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34"/>
      <c r="B482" s="990"/>
      <c r="C482" s="738"/>
      <c r="D482" s="954"/>
      <c r="E482" s="131"/>
      <c r="F482" s="35"/>
      <c r="G482" s="933"/>
      <c r="H482" s="231"/>
      <c r="I482" s="232"/>
      <c r="J482" s="713"/>
      <c r="K482" s="93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90"/>
      <c r="C483" s="738"/>
      <c r="D483" s="954"/>
      <c r="E483" s="131"/>
      <c r="F483" s="35"/>
      <c r="G483" s="933"/>
      <c r="H483" s="231"/>
      <c r="I483" s="232"/>
      <c r="J483" s="713"/>
      <c r="K483" s="93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34"/>
      <c r="B484" s="990"/>
      <c r="C484" s="738"/>
      <c r="D484" s="954"/>
      <c r="E484" s="106"/>
      <c r="F484" s="135"/>
      <c r="G484" s="933"/>
      <c r="H484" s="132"/>
      <c r="I484" s="136"/>
      <c r="J484" s="713"/>
      <c r="K484" s="93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34"/>
      <c r="B485" s="991"/>
      <c r="C485" s="738"/>
      <c r="D485" s="954"/>
      <c r="E485" s="106"/>
      <c r="F485" s="135"/>
      <c r="G485" s="933"/>
      <c r="H485" s="132"/>
      <c r="I485" s="136"/>
      <c r="J485" s="713"/>
      <c r="K485" s="93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84"/>
      <c r="B486" s="990"/>
      <c r="C486" s="738"/>
      <c r="D486" s="954"/>
      <c r="E486" s="107"/>
      <c r="F486" s="35"/>
      <c r="G486" s="933"/>
      <c r="H486" s="231"/>
      <c r="I486" s="232"/>
      <c r="J486" s="757"/>
      <c r="K486" s="98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1"/>
      <c r="B487" s="2"/>
      <c r="C487" s="250"/>
      <c r="D487" s="314"/>
      <c r="E487" s="4"/>
      <c r="F487" s="5"/>
      <c r="G487" s="6"/>
      <c r="H487" s="1"/>
      <c r="I487" s="7"/>
      <c r="J487" s="729"/>
      <c r="K487" s="26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1"/>
      <c r="B488" s="2"/>
      <c r="C488" s="250"/>
      <c r="D488" s="314"/>
      <c r="E488" s="4"/>
      <c r="F488" s="5"/>
      <c r="G488" s="6"/>
      <c r="H488" s="1"/>
      <c r="I488" s="7"/>
      <c r="J488" s="729"/>
      <c r="K488" s="26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4" t="s">
        <v>0</v>
      </c>
      <c r="B489" s="1368"/>
      <c r="C489" s="250"/>
      <c r="D489" s="314"/>
      <c r="E489" s="4"/>
      <c r="F489" s="5"/>
      <c r="G489" s="6"/>
      <c r="H489" s="1"/>
      <c r="I489" s="13"/>
      <c r="J489" s="729"/>
      <c r="K489" s="26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1376" t="s">
        <v>94</v>
      </c>
      <c r="B490" s="1387"/>
      <c r="C490" s="247"/>
      <c r="D490" s="314"/>
      <c r="E490" s="4"/>
      <c r="F490" s="5"/>
      <c r="G490" s="6"/>
      <c r="H490" s="1"/>
      <c r="I490" s="13"/>
      <c r="J490" s="729"/>
      <c r="K490" s="26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5.25" customHeight="1">
      <c r="A491" s="1"/>
      <c r="B491" s="2"/>
      <c r="C491" s="250"/>
      <c r="D491" s="314"/>
      <c r="E491" s="4"/>
      <c r="F491" s="5"/>
      <c r="G491" s="6"/>
      <c r="H491" s="1"/>
      <c r="I491" s="7"/>
      <c r="J491" s="729"/>
      <c r="K491" s="26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1375" t="s">
        <v>2</v>
      </c>
      <c r="B492" s="1388"/>
      <c r="C492" s="258" t="s">
        <v>3</v>
      </c>
      <c r="D492" s="962" t="s">
        <v>4</v>
      </c>
      <c r="E492" s="17" t="s">
        <v>5</v>
      </c>
      <c r="F492" s="919" t="s">
        <v>5</v>
      </c>
      <c r="G492" s="18" t="s">
        <v>6</v>
      </c>
      <c r="H492" s="19" t="s">
        <v>7</v>
      </c>
      <c r="I492" s="20" t="s">
        <v>8</v>
      </c>
      <c r="J492" s="678" t="s">
        <v>9</v>
      </c>
      <c r="K492" s="920" t="s">
        <v>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5.25" customHeight="1">
      <c r="A493" s="921"/>
      <c r="B493" s="922"/>
      <c r="C493" s="923"/>
      <c r="D493" s="963" t="s">
        <v>10</v>
      </c>
      <c r="E493" s="24" t="s">
        <v>11</v>
      </c>
      <c r="F493" s="925" t="s">
        <v>12</v>
      </c>
      <c r="G493" s="964"/>
      <c r="H493" s="965" t="s">
        <v>13</v>
      </c>
      <c r="I493" s="928" t="s">
        <v>14</v>
      </c>
      <c r="J493" s="966" t="s">
        <v>16</v>
      </c>
      <c r="K493" s="930" t="s">
        <v>15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86"/>
      <c r="B494" s="990"/>
      <c r="C494" s="738"/>
      <c r="D494" s="758"/>
      <c r="E494" s="70"/>
      <c r="F494" s="932"/>
      <c r="G494" s="933"/>
      <c r="H494" s="132"/>
      <c r="I494" s="136"/>
      <c r="J494" s="713"/>
      <c r="K494" s="92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0"/>
      <c r="C495" s="738"/>
      <c r="D495" s="758"/>
      <c r="E495" s="53"/>
      <c r="F495" s="135"/>
      <c r="G495" s="933"/>
      <c r="H495" s="132"/>
      <c r="I495" s="136"/>
      <c r="J495" s="713"/>
      <c r="K495" s="93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92"/>
      <c r="C496" s="738"/>
      <c r="D496" s="758"/>
      <c r="E496" s="53"/>
      <c r="F496" s="135"/>
      <c r="G496" s="933"/>
      <c r="H496" s="132"/>
      <c r="I496" s="136"/>
      <c r="J496" s="713"/>
      <c r="K496" s="93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92"/>
      <c r="C497" s="738"/>
      <c r="D497" s="758"/>
      <c r="E497" s="53"/>
      <c r="F497" s="135"/>
      <c r="G497" s="933"/>
      <c r="H497" s="132"/>
      <c r="I497" s="136"/>
      <c r="J497" s="713"/>
      <c r="K497" s="93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738"/>
      <c r="D498" s="758"/>
      <c r="E498" s="53"/>
      <c r="F498" s="135"/>
      <c r="G498" s="933"/>
      <c r="H498" s="132"/>
      <c r="I498" s="136"/>
      <c r="J498" s="713"/>
      <c r="K498" s="93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0"/>
      <c r="C499" s="738"/>
      <c r="D499" s="758"/>
      <c r="E499" s="53"/>
      <c r="F499" s="135"/>
      <c r="G499" s="933"/>
      <c r="H499" s="132"/>
      <c r="I499" s="136"/>
      <c r="J499" s="713"/>
      <c r="K499" s="93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738"/>
      <c r="D500" s="758"/>
      <c r="E500" s="53"/>
      <c r="F500" s="135"/>
      <c r="G500" s="933"/>
      <c r="H500" s="132"/>
      <c r="I500" s="136"/>
      <c r="J500" s="713"/>
      <c r="K500" s="93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2"/>
      <c r="C501" s="743"/>
      <c r="D501" s="987"/>
      <c r="E501" s="53"/>
      <c r="F501" s="135"/>
      <c r="G501" s="236"/>
      <c r="H501" s="237"/>
      <c r="I501" s="238"/>
      <c r="J501" s="734"/>
      <c r="K501" s="73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89"/>
      <c r="C502" s="738"/>
      <c r="D502" s="758"/>
      <c r="E502" s="53"/>
      <c r="F502" s="135"/>
      <c r="G502" s="933"/>
      <c r="H502" s="132"/>
      <c r="I502" s="136"/>
      <c r="J502" s="713"/>
      <c r="K502" s="93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89"/>
      <c r="C503" s="738"/>
      <c r="D503" s="758"/>
      <c r="E503" s="53"/>
      <c r="F503" s="135"/>
      <c r="G503" s="933"/>
      <c r="H503" s="132"/>
      <c r="I503" s="136"/>
      <c r="J503" s="713"/>
      <c r="K503" s="93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89"/>
      <c r="C504" s="743"/>
      <c r="D504" s="987"/>
      <c r="E504" s="143"/>
      <c r="F504" s="155"/>
      <c r="G504" s="236"/>
      <c r="H504" s="237"/>
      <c r="I504" s="238"/>
      <c r="J504" s="734"/>
      <c r="K504" s="73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89"/>
      <c r="C505" s="738"/>
      <c r="D505" s="758"/>
      <c r="E505" s="53"/>
      <c r="F505" s="135"/>
      <c r="G505" s="933"/>
      <c r="H505" s="132"/>
      <c r="I505" s="136"/>
      <c r="J505" s="713"/>
      <c r="K505" s="93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0"/>
      <c r="C506" s="743"/>
      <c r="D506" s="987"/>
      <c r="E506" s="53"/>
      <c r="F506" s="135"/>
      <c r="G506" s="236"/>
      <c r="H506" s="237"/>
      <c r="I506" s="238"/>
      <c r="J506" s="734"/>
      <c r="K506" s="73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0"/>
      <c r="C507" s="743"/>
      <c r="D507" s="987"/>
      <c r="E507" s="53"/>
      <c r="F507" s="135"/>
      <c r="G507" s="236"/>
      <c r="H507" s="237"/>
      <c r="I507" s="238"/>
      <c r="J507" s="734"/>
      <c r="K507" s="73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244"/>
      <c r="B508" s="245"/>
      <c r="C508" s="743"/>
      <c r="D508" s="987"/>
      <c r="E508" s="53"/>
      <c r="F508" s="135"/>
      <c r="G508" s="236"/>
      <c r="H508" s="237"/>
      <c r="I508" s="238"/>
      <c r="J508" s="734"/>
      <c r="K508" s="73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738"/>
      <c r="D509" s="758"/>
      <c r="E509" s="53"/>
      <c r="F509" s="135"/>
      <c r="G509" s="933"/>
      <c r="H509" s="132"/>
      <c r="I509" s="136"/>
      <c r="J509" s="734"/>
      <c r="K509" s="93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34"/>
      <c r="B510" s="990"/>
      <c r="C510" s="738"/>
      <c r="D510" s="758"/>
      <c r="E510" s="53"/>
      <c r="F510" s="135"/>
      <c r="G510" s="933"/>
      <c r="H510" s="132"/>
      <c r="I510" s="136"/>
      <c r="J510" s="713"/>
      <c r="K510" s="93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738"/>
      <c r="D511" s="758"/>
      <c r="E511" s="105"/>
      <c r="F511" s="135"/>
      <c r="G511" s="933"/>
      <c r="H511" s="132"/>
      <c r="I511" s="241"/>
      <c r="J511" s="713"/>
      <c r="K511" s="93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738"/>
      <c r="D512" s="758"/>
      <c r="E512" s="105"/>
      <c r="F512" s="135"/>
      <c r="G512" s="933"/>
      <c r="H512" s="132"/>
      <c r="I512" s="136"/>
      <c r="J512" s="713"/>
      <c r="K512" s="93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738"/>
      <c r="D513" s="758"/>
      <c r="E513" s="105"/>
      <c r="F513" s="135"/>
      <c r="G513" s="933"/>
      <c r="H513" s="132"/>
      <c r="I513" s="136"/>
      <c r="J513" s="713"/>
      <c r="K513" s="93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738"/>
      <c r="D514" s="758"/>
      <c r="E514" s="105"/>
      <c r="F514" s="135"/>
      <c r="G514" s="933"/>
      <c r="H514" s="132"/>
      <c r="I514" s="136"/>
      <c r="J514" s="713"/>
      <c r="K514" s="93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45"/>
      <c r="B515" s="990"/>
      <c r="C515" s="738"/>
      <c r="D515" s="758"/>
      <c r="E515" s="228"/>
      <c r="F515" s="135"/>
      <c r="G515" s="933"/>
      <c r="H515" s="132"/>
      <c r="I515" s="136"/>
      <c r="J515" s="713"/>
      <c r="K515" s="93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46"/>
      <c r="B516" s="990"/>
      <c r="C516" s="738"/>
      <c r="D516" s="758"/>
      <c r="E516" s="988"/>
      <c r="F516" s="135"/>
      <c r="G516" s="933"/>
      <c r="H516" s="949"/>
      <c r="I516" s="950"/>
      <c r="J516" s="951"/>
      <c r="K516" s="95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738"/>
      <c r="D517" s="758"/>
      <c r="E517" s="229"/>
      <c r="F517" s="135"/>
      <c r="G517" s="933"/>
      <c r="H517" s="132"/>
      <c r="I517" s="136"/>
      <c r="J517" s="713"/>
      <c r="K517" s="93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738"/>
      <c r="D518" s="758"/>
      <c r="E518" s="106"/>
      <c r="F518" s="135"/>
      <c r="G518" s="933"/>
      <c r="H518" s="132"/>
      <c r="I518" s="136"/>
      <c r="J518" s="713"/>
      <c r="K518" s="93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0"/>
      <c r="C519" s="738"/>
      <c r="D519" s="954"/>
      <c r="E519" s="107"/>
      <c r="F519" s="35"/>
      <c r="G519" s="933"/>
      <c r="H519" s="231"/>
      <c r="I519" s="232"/>
      <c r="J519" s="713"/>
      <c r="K519" s="93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0"/>
      <c r="C520" s="738"/>
      <c r="D520" s="954"/>
      <c r="E520" s="131"/>
      <c r="F520" s="35"/>
      <c r="G520" s="933"/>
      <c r="H520" s="231"/>
      <c r="I520" s="232"/>
      <c r="J520" s="713"/>
      <c r="K520" s="93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0"/>
      <c r="C521" s="738"/>
      <c r="D521" s="954"/>
      <c r="E521" s="131"/>
      <c r="F521" s="35"/>
      <c r="G521" s="933"/>
      <c r="H521" s="231"/>
      <c r="I521" s="232"/>
      <c r="J521" s="713"/>
      <c r="K521" s="93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90"/>
      <c r="C522" s="738"/>
      <c r="D522" s="954"/>
      <c r="E522" s="131"/>
      <c r="F522" s="35"/>
      <c r="G522" s="933"/>
      <c r="H522" s="231"/>
      <c r="I522" s="232"/>
      <c r="J522" s="713"/>
      <c r="K522" s="93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34"/>
      <c r="B523" s="990"/>
      <c r="C523" s="738"/>
      <c r="D523" s="954"/>
      <c r="E523" s="131"/>
      <c r="F523" s="35"/>
      <c r="G523" s="933"/>
      <c r="H523" s="231"/>
      <c r="I523" s="232"/>
      <c r="J523" s="713"/>
      <c r="K523" s="93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34"/>
      <c r="B524" s="990"/>
      <c r="C524" s="738"/>
      <c r="D524" s="954"/>
      <c r="E524" s="131"/>
      <c r="F524" s="35"/>
      <c r="G524" s="933"/>
      <c r="H524" s="231"/>
      <c r="I524" s="232"/>
      <c r="J524" s="713"/>
      <c r="K524" s="93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34"/>
      <c r="B525" s="990"/>
      <c r="C525" s="738"/>
      <c r="D525" s="954"/>
      <c r="E525" s="131"/>
      <c r="F525" s="35"/>
      <c r="G525" s="933"/>
      <c r="H525" s="231"/>
      <c r="I525" s="232"/>
      <c r="J525" s="713"/>
      <c r="K525" s="93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34"/>
      <c r="B526" s="990"/>
      <c r="C526" s="738"/>
      <c r="D526" s="954"/>
      <c r="E526" s="106"/>
      <c r="F526" s="135"/>
      <c r="G526" s="933"/>
      <c r="H526" s="132"/>
      <c r="I526" s="136"/>
      <c r="J526" s="713"/>
      <c r="K526" s="93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34"/>
      <c r="B527" s="991"/>
      <c r="C527" s="738"/>
      <c r="D527" s="954"/>
      <c r="E527" s="106"/>
      <c r="F527" s="135"/>
      <c r="G527" s="933"/>
      <c r="H527" s="132"/>
      <c r="I527" s="136"/>
      <c r="J527" s="713"/>
      <c r="K527" s="93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984"/>
      <c r="B528" s="990"/>
      <c r="C528" s="738"/>
      <c r="D528" s="954"/>
      <c r="E528" s="107"/>
      <c r="F528" s="35"/>
      <c r="G528" s="933"/>
      <c r="H528" s="231"/>
      <c r="I528" s="232"/>
      <c r="J528" s="757"/>
      <c r="K528" s="98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1"/>
      <c r="B529" s="2"/>
      <c r="C529" s="250"/>
      <c r="D529" s="314"/>
      <c r="E529" s="4"/>
      <c r="F529" s="5"/>
      <c r="G529" s="6"/>
      <c r="H529" s="1"/>
      <c r="I529" s="7"/>
      <c r="J529" s="729"/>
      <c r="K529" s="26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1"/>
      <c r="B530" s="2"/>
      <c r="C530" s="250"/>
      <c r="D530" s="314"/>
      <c r="E530" s="4"/>
      <c r="F530" s="5"/>
      <c r="G530" s="6"/>
      <c r="H530" s="1"/>
      <c r="I530" s="7"/>
      <c r="J530" s="729"/>
      <c r="K530" s="26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4" t="s">
        <v>0</v>
      </c>
      <c r="B531" s="1368"/>
      <c r="C531" s="250"/>
      <c r="D531" s="314"/>
      <c r="E531" s="4"/>
      <c r="F531" s="5"/>
      <c r="G531" s="6"/>
      <c r="H531" s="1"/>
      <c r="I531" s="13"/>
      <c r="J531" s="729"/>
      <c r="K531" s="26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1376" t="s">
        <v>94</v>
      </c>
      <c r="B532" s="1387"/>
      <c r="C532" s="247"/>
      <c r="D532" s="314"/>
      <c r="E532" s="4"/>
      <c r="F532" s="5"/>
      <c r="G532" s="6"/>
      <c r="H532" s="1"/>
      <c r="I532" s="13"/>
      <c r="J532" s="729"/>
      <c r="K532" s="26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5.25" customHeight="1">
      <c r="A533" s="1"/>
      <c r="B533" s="2"/>
      <c r="C533" s="250"/>
      <c r="D533" s="314"/>
      <c r="E533" s="4"/>
      <c r="F533" s="5"/>
      <c r="G533" s="6"/>
      <c r="H533" s="1"/>
      <c r="I533" s="7"/>
      <c r="J533" s="729"/>
      <c r="K533" s="26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1375" t="s">
        <v>2</v>
      </c>
      <c r="B534" s="1388"/>
      <c r="C534" s="258" t="s">
        <v>3</v>
      </c>
      <c r="D534" s="962" t="s">
        <v>4</v>
      </c>
      <c r="E534" s="17" t="s">
        <v>5</v>
      </c>
      <c r="F534" s="919" t="s">
        <v>5</v>
      </c>
      <c r="G534" s="18" t="s">
        <v>6</v>
      </c>
      <c r="H534" s="19" t="s">
        <v>7</v>
      </c>
      <c r="I534" s="20" t="s">
        <v>8</v>
      </c>
      <c r="J534" s="678" t="s">
        <v>9</v>
      </c>
      <c r="K534" s="920" t="s">
        <v>9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5.25" customHeight="1">
      <c r="A535" s="921"/>
      <c r="B535" s="922"/>
      <c r="C535" s="923"/>
      <c r="D535" s="963" t="s">
        <v>10</v>
      </c>
      <c r="E535" s="24" t="s">
        <v>11</v>
      </c>
      <c r="F535" s="925" t="s">
        <v>12</v>
      </c>
      <c r="G535" s="964"/>
      <c r="H535" s="965" t="s">
        <v>13</v>
      </c>
      <c r="I535" s="928" t="s">
        <v>14</v>
      </c>
      <c r="J535" s="966" t="s">
        <v>16</v>
      </c>
      <c r="K535" s="930" t="s">
        <v>15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86"/>
      <c r="B536" s="990"/>
      <c r="C536" s="738"/>
      <c r="D536" s="758"/>
      <c r="E536" s="70"/>
      <c r="F536" s="932"/>
      <c r="G536" s="933"/>
      <c r="H536" s="132"/>
      <c r="I536" s="136"/>
      <c r="J536" s="713"/>
      <c r="K536" s="92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0"/>
      <c r="C537" s="738"/>
      <c r="D537" s="758"/>
      <c r="E537" s="53"/>
      <c r="F537" s="135"/>
      <c r="G537" s="933"/>
      <c r="H537" s="132"/>
      <c r="I537" s="136"/>
      <c r="J537" s="713"/>
      <c r="K537" s="93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92"/>
      <c r="C538" s="738"/>
      <c r="D538" s="758"/>
      <c r="E538" s="53"/>
      <c r="F538" s="135"/>
      <c r="G538" s="933"/>
      <c r="H538" s="132"/>
      <c r="I538" s="136"/>
      <c r="J538" s="713"/>
      <c r="K538" s="93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92"/>
      <c r="C539" s="738"/>
      <c r="D539" s="758"/>
      <c r="E539" s="53"/>
      <c r="F539" s="135"/>
      <c r="G539" s="933"/>
      <c r="H539" s="132"/>
      <c r="I539" s="136"/>
      <c r="J539" s="713"/>
      <c r="K539" s="93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738"/>
      <c r="D540" s="758"/>
      <c r="E540" s="53"/>
      <c r="F540" s="135"/>
      <c r="G540" s="933"/>
      <c r="H540" s="132"/>
      <c r="I540" s="136"/>
      <c r="J540" s="713"/>
      <c r="K540" s="93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90"/>
      <c r="C541" s="738"/>
      <c r="D541" s="758"/>
      <c r="E541" s="53"/>
      <c r="F541" s="135"/>
      <c r="G541" s="933"/>
      <c r="H541" s="132"/>
      <c r="I541" s="136"/>
      <c r="J541" s="713"/>
      <c r="K541" s="93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738"/>
      <c r="D542" s="758"/>
      <c r="E542" s="53"/>
      <c r="F542" s="135"/>
      <c r="G542" s="933"/>
      <c r="H542" s="132"/>
      <c r="I542" s="136"/>
      <c r="J542" s="713"/>
      <c r="K542" s="93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2"/>
      <c r="C543" s="743"/>
      <c r="D543" s="987"/>
      <c r="E543" s="53"/>
      <c r="F543" s="135"/>
      <c r="G543" s="236"/>
      <c r="H543" s="237"/>
      <c r="I543" s="238"/>
      <c r="J543" s="734"/>
      <c r="K543" s="73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89"/>
      <c r="C544" s="738"/>
      <c r="D544" s="758"/>
      <c r="E544" s="53"/>
      <c r="F544" s="135"/>
      <c r="G544" s="933"/>
      <c r="H544" s="132"/>
      <c r="I544" s="136"/>
      <c r="J544" s="713"/>
      <c r="K544" s="93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89"/>
      <c r="C545" s="738"/>
      <c r="D545" s="758"/>
      <c r="E545" s="53"/>
      <c r="F545" s="135"/>
      <c r="G545" s="933"/>
      <c r="H545" s="132"/>
      <c r="I545" s="136"/>
      <c r="J545" s="713"/>
      <c r="K545" s="93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89"/>
      <c r="C546" s="743"/>
      <c r="D546" s="987"/>
      <c r="E546" s="143"/>
      <c r="F546" s="155"/>
      <c r="G546" s="236"/>
      <c r="H546" s="237"/>
      <c r="I546" s="238"/>
      <c r="J546" s="734"/>
      <c r="K546" s="73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89"/>
      <c r="C547" s="738"/>
      <c r="D547" s="758"/>
      <c r="E547" s="53"/>
      <c r="F547" s="135"/>
      <c r="G547" s="933"/>
      <c r="H547" s="132"/>
      <c r="I547" s="136"/>
      <c r="J547" s="713"/>
      <c r="K547" s="93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34"/>
      <c r="B548" s="990"/>
      <c r="C548" s="743"/>
      <c r="D548" s="987"/>
      <c r="E548" s="53"/>
      <c r="F548" s="135"/>
      <c r="G548" s="236"/>
      <c r="H548" s="237"/>
      <c r="I548" s="238"/>
      <c r="J548" s="734"/>
      <c r="K548" s="73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34"/>
      <c r="B549" s="990"/>
      <c r="C549" s="743"/>
      <c r="D549" s="987"/>
      <c r="E549" s="53"/>
      <c r="F549" s="135"/>
      <c r="G549" s="236"/>
      <c r="H549" s="237"/>
      <c r="I549" s="238"/>
      <c r="J549" s="734"/>
      <c r="K549" s="73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244"/>
      <c r="B550" s="245"/>
      <c r="C550" s="743"/>
      <c r="D550" s="987"/>
      <c r="E550" s="53"/>
      <c r="F550" s="135"/>
      <c r="G550" s="236"/>
      <c r="H550" s="237"/>
      <c r="I550" s="238"/>
      <c r="J550" s="734"/>
      <c r="K550" s="73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34"/>
      <c r="B551" s="990"/>
      <c r="C551" s="738"/>
      <c r="D551" s="758"/>
      <c r="E551" s="53"/>
      <c r="F551" s="135"/>
      <c r="G551" s="933"/>
      <c r="H551" s="132"/>
      <c r="I551" s="136"/>
      <c r="J551" s="734"/>
      <c r="K551" s="93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34"/>
      <c r="B552" s="990"/>
      <c r="C552" s="738"/>
      <c r="D552" s="758"/>
      <c r="E552" s="53"/>
      <c r="F552" s="135"/>
      <c r="G552" s="933"/>
      <c r="H552" s="132"/>
      <c r="I552" s="136"/>
      <c r="J552" s="713"/>
      <c r="K552" s="93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738"/>
      <c r="D553" s="758"/>
      <c r="E553" s="105"/>
      <c r="F553" s="135"/>
      <c r="G553" s="933"/>
      <c r="H553" s="132"/>
      <c r="I553" s="241"/>
      <c r="J553" s="713"/>
      <c r="K553" s="93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738"/>
      <c r="D554" s="758"/>
      <c r="E554" s="105"/>
      <c r="F554" s="135"/>
      <c r="G554" s="933"/>
      <c r="H554" s="132"/>
      <c r="I554" s="136"/>
      <c r="J554" s="713"/>
      <c r="K554" s="93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738"/>
      <c r="D555" s="758"/>
      <c r="E555" s="105"/>
      <c r="F555" s="135"/>
      <c r="G555" s="933"/>
      <c r="H555" s="132"/>
      <c r="I555" s="136"/>
      <c r="J555" s="713"/>
      <c r="K555" s="93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738"/>
      <c r="D556" s="758"/>
      <c r="E556" s="105"/>
      <c r="F556" s="135"/>
      <c r="G556" s="933"/>
      <c r="H556" s="132"/>
      <c r="I556" s="136"/>
      <c r="J556" s="713"/>
      <c r="K556" s="93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45"/>
      <c r="B557" s="990"/>
      <c r="C557" s="738"/>
      <c r="D557" s="758"/>
      <c r="E557" s="228"/>
      <c r="F557" s="135"/>
      <c r="G557" s="933"/>
      <c r="H557" s="132"/>
      <c r="I557" s="136"/>
      <c r="J557" s="713"/>
      <c r="K557" s="93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46"/>
      <c r="B558" s="990"/>
      <c r="C558" s="738"/>
      <c r="D558" s="758"/>
      <c r="E558" s="988"/>
      <c r="F558" s="135"/>
      <c r="G558" s="933"/>
      <c r="H558" s="949"/>
      <c r="I558" s="950"/>
      <c r="J558" s="951"/>
      <c r="K558" s="95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738"/>
      <c r="D559" s="758"/>
      <c r="E559" s="229"/>
      <c r="F559" s="135"/>
      <c r="G559" s="933"/>
      <c r="H559" s="132"/>
      <c r="I559" s="136"/>
      <c r="J559" s="713"/>
      <c r="K559" s="93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34"/>
      <c r="B560" s="990"/>
      <c r="C560" s="738"/>
      <c r="D560" s="758"/>
      <c r="E560" s="106"/>
      <c r="F560" s="135"/>
      <c r="G560" s="933"/>
      <c r="H560" s="132"/>
      <c r="I560" s="136"/>
      <c r="J560" s="713"/>
      <c r="K560" s="93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34"/>
      <c r="B561" s="990"/>
      <c r="C561" s="738"/>
      <c r="D561" s="954"/>
      <c r="E561" s="107"/>
      <c r="F561" s="35"/>
      <c r="G561" s="933"/>
      <c r="H561" s="231"/>
      <c r="I561" s="232"/>
      <c r="J561" s="713"/>
      <c r="K561" s="93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934"/>
      <c r="B562" s="990"/>
      <c r="C562" s="738"/>
      <c r="D562" s="954"/>
      <c r="E562" s="131"/>
      <c r="F562" s="35"/>
      <c r="G562" s="933"/>
      <c r="H562" s="231"/>
      <c r="I562" s="232"/>
      <c r="J562" s="713"/>
      <c r="K562" s="93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934"/>
      <c r="B563" s="990"/>
      <c r="C563" s="738"/>
      <c r="D563" s="954"/>
      <c r="E563" s="131"/>
      <c r="F563" s="35"/>
      <c r="G563" s="933"/>
      <c r="H563" s="231"/>
      <c r="I563" s="232"/>
      <c r="J563" s="713"/>
      <c r="K563" s="93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934"/>
      <c r="B564" s="990"/>
      <c r="C564" s="738"/>
      <c r="D564" s="954"/>
      <c r="E564" s="131"/>
      <c r="F564" s="35"/>
      <c r="G564" s="933"/>
      <c r="H564" s="231"/>
      <c r="I564" s="232"/>
      <c r="J564" s="713"/>
      <c r="K564" s="93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934"/>
      <c r="B565" s="990"/>
      <c r="C565" s="738"/>
      <c r="D565" s="954"/>
      <c r="E565" s="106"/>
      <c r="F565" s="135"/>
      <c r="G565" s="933"/>
      <c r="H565" s="132"/>
      <c r="I565" s="136"/>
      <c r="J565" s="713"/>
      <c r="K565" s="93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934"/>
      <c r="B566" s="990"/>
      <c r="C566" s="738"/>
      <c r="D566" s="954"/>
      <c r="E566" s="106"/>
      <c r="F566" s="135"/>
      <c r="G566" s="933"/>
      <c r="H566" s="132"/>
      <c r="I566" s="136"/>
      <c r="J566" s="713"/>
      <c r="K566" s="93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934"/>
      <c r="B567" s="991"/>
      <c r="C567" s="738"/>
      <c r="D567" s="954"/>
      <c r="E567" s="106"/>
      <c r="F567" s="135"/>
      <c r="G567" s="933"/>
      <c r="H567" s="132"/>
      <c r="I567" s="136"/>
      <c r="J567" s="713"/>
      <c r="K567" s="93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934"/>
      <c r="B568" s="991"/>
      <c r="C568" s="738"/>
      <c r="D568" s="954"/>
      <c r="E568" s="106"/>
      <c r="F568" s="135"/>
      <c r="G568" s="933"/>
      <c r="H568" s="132"/>
      <c r="I568" s="136"/>
      <c r="J568" s="713"/>
      <c r="K568" s="93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934"/>
      <c r="B569" s="991"/>
      <c r="C569" s="738"/>
      <c r="D569" s="954"/>
      <c r="E569" s="106"/>
      <c r="F569" s="135"/>
      <c r="G569" s="933"/>
      <c r="H569" s="132"/>
      <c r="I569" s="136"/>
      <c r="J569" s="713"/>
      <c r="K569" s="93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984"/>
      <c r="B570" s="990"/>
      <c r="C570" s="738"/>
      <c r="D570" s="954"/>
      <c r="E570" s="107"/>
      <c r="F570" s="35"/>
      <c r="G570" s="933"/>
      <c r="H570" s="231"/>
      <c r="I570" s="232"/>
      <c r="J570" s="757"/>
      <c r="K570" s="98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250"/>
      <c r="D571" s="314"/>
      <c r="E571" s="4"/>
      <c r="F571" s="5"/>
      <c r="G571" s="6"/>
      <c r="H571" s="1"/>
      <c r="I571" s="7"/>
      <c r="J571" s="729"/>
      <c r="K571" s="26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250"/>
      <c r="D572" s="314"/>
      <c r="E572" s="4"/>
      <c r="F572" s="5"/>
      <c r="G572" s="6"/>
      <c r="H572" s="1"/>
      <c r="I572" s="7"/>
      <c r="J572" s="729"/>
      <c r="K572" s="26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4" t="s">
        <v>0</v>
      </c>
      <c r="B573" s="1368"/>
      <c r="C573" s="250"/>
      <c r="D573" s="314"/>
      <c r="E573" s="4"/>
      <c r="F573" s="5"/>
      <c r="G573" s="6"/>
      <c r="H573" s="1"/>
      <c r="I573" s="13"/>
      <c r="J573" s="729"/>
      <c r="K573" s="26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376" t="s">
        <v>94</v>
      </c>
      <c r="B574" s="1387"/>
      <c r="C574" s="247"/>
      <c r="D574" s="314"/>
      <c r="E574" s="4"/>
      <c r="F574" s="5"/>
      <c r="G574" s="6"/>
      <c r="H574" s="1"/>
      <c r="I574" s="13"/>
      <c r="J574" s="729"/>
      <c r="K574" s="26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5.25" customHeight="1">
      <c r="A575" s="1"/>
      <c r="B575" s="2"/>
      <c r="C575" s="250"/>
      <c r="D575" s="314"/>
      <c r="E575" s="4"/>
      <c r="F575" s="5"/>
      <c r="G575" s="6"/>
      <c r="H575" s="1"/>
      <c r="I575" s="7"/>
      <c r="J575" s="729"/>
      <c r="K575" s="26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375" t="s">
        <v>2</v>
      </c>
      <c r="B576" s="1388"/>
      <c r="C576" s="258" t="s">
        <v>3</v>
      </c>
      <c r="D576" s="962" t="s">
        <v>4</v>
      </c>
      <c r="E576" s="17" t="s">
        <v>5</v>
      </c>
      <c r="F576" s="919" t="s">
        <v>5</v>
      </c>
      <c r="G576" s="18" t="s">
        <v>6</v>
      </c>
      <c r="H576" s="19" t="s">
        <v>7</v>
      </c>
      <c r="I576" s="20" t="s">
        <v>8</v>
      </c>
      <c r="J576" s="678" t="s">
        <v>9</v>
      </c>
      <c r="K576" s="920" t="s">
        <v>9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5.25" customHeight="1">
      <c r="A577" s="921"/>
      <c r="B577" s="922"/>
      <c r="C577" s="923"/>
      <c r="D577" s="963" t="s">
        <v>10</v>
      </c>
      <c r="E577" s="24" t="s">
        <v>11</v>
      </c>
      <c r="F577" s="925" t="s">
        <v>12</v>
      </c>
      <c r="G577" s="964"/>
      <c r="H577" s="965" t="s">
        <v>13</v>
      </c>
      <c r="I577" s="928" t="s">
        <v>14</v>
      </c>
      <c r="J577" s="966" t="s">
        <v>16</v>
      </c>
      <c r="K577" s="930" t="s">
        <v>15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986"/>
      <c r="B578" s="990"/>
      <c r="C578" s="738"/>
      <c r="D578" s="758"/>
      <c r="E578" s="70"/>
      <c r="F578" s="932"/>
      <c r="G578" s="933"/>
      <c r="H578" s="132"/>
      <c r="I578" s="136"/>
      <c r="J578" s="713"/>
      <c r="K578" s="920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934"/>
      <c r="B579" s="990"/>
      <c r="C579" s="738"/>
      <c r="D579" s="758"/>
      <c r="E579" s="53"/>
      <c r="F579" s="135"/>
      <c r="G579" s="933"/>
      <c r="H579" s="132"/>
      <c r="I579" s="136"/>
      <c r="J579" s="713"/>
      <c r="K579" s="93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934"/>
      <c r="B580" s="992"/>
      <c r="C580" s="738"/>
      <c r="D580" s="758"/>
      <c r="E580" s="53"/>
      <c r="F580" s="135"/>
      <c r="G580" s="933"/>
      <c r="H580" s="132"/>
      <c r="I580" s="136"/>
      <c r="J580" s="713"/>
      <c r="K580" s="93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934"/>
      <c r="B581" s="992"/>
      <c r="C581" s="738"/>
      <c r="D581" s="758"/>
      <c r="E581" s="53"/>
      <c r="F581" s="135"/>
      <c r="G581" s="933"/>
      <c r="H581" s="132"/>
      <c r="I581" s="136"/>
      <c r="J581" s="713"/>
      <c r="K581" s="93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934"/>
      <c r="B582" s="990"/>
      <c r="C582" s="738"/>
      <c r="D582" s="758"/>
      <c r="E582" s="53"/>
      <c r="F582" s="135"/>
      <c r="G582" s="933"/>
      <c r="H582" s="132"/>
      <c r="I582" s="136"/>
      <c r="J582" s="713"/>
      <c r="K582" s="93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934"/>
      <c r="B583" s="990"/>
      <c r="C583" s="738"/>
      <c r="D583" s="758"/>
      <c r="E583" s="53"/>
      <c r="F583" s="135"/>
      <c r="G583" s="933"/>
      <c r="H583" s="132"/>
      <c r="I583" s="136"/>
      <c r="J583" s="713"/>
      <c r="K583" s="93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934"/>
      <c r="B584" s="990"/>
      <c r="C584" s="738"/>
      <c r="D584" s="758"/>
      <c r="E584" s="53"/>
      <c r="F584" s="135"/>
      <c r="G584" s="933"/>
      <c r="H584" s="132"/>
      <c r="I584" s="136"/>
      <c r="J584" s="713"/>
      <c r="K584" s="93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934"/>
      <c r="B585" s="992"/>
      <c r="C585" s="743"/>
      <c r="D585" s="987"/>
      <c r="E585" s="53"/>
      <c r="F585" s="135"/>
      <c r="G585" s="236"/>
      <c r="H585" s="237"/>
      <c r="I585" s="238"/>
      <c r="J585" s="734"/>
      <c r="K585" s="73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934"/>
      <c r="B586" s="989"/>
      <c r="C586" s="738"/>
      <c r="D586" s="758"/>
      <c r="E586" s="53"/>
      <c r="F586" s="135"/>
      <c r="G586" s="933"/>
      <c r="H586" s="132"/>
      <c r="I586" s="136"/>
      <c r="J586" s="713"/>
      <c r="K586" s="93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934"/>
      <c r="B587" s="989"/>
      <c r="C587" s="738"/>
      <c r="D587" s="758"/>
      <c r="E587" s="53"/>
      <c r="F587" s="135"/>
      <c r="G587" s="933"/>
      <c r="H587" s="132"/>
      <c r="I587" s="136"/>
      <c r="J587" s="713"/>
      <c r="K587" s="93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934"/>
      <c r="B588" s="989"/>
      <c r="C588" s="743"/>
      <c r="D588" s="987"/>
      <c r="E588" s="143"/>
      <c r="F588" s="155"/>
      <c r="G588" s="236"/>
      <c r="H588" s="237"/>
      <c r="I588" s="238"/>
      <c r="J588" s="734"/>
      <c r="K588" s="73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934"/>
      <c r="B589" s="989"/>
      <c r="C589" s="738"/>
      <c r="D589" s="758"/>
      <c r="E589" s="53"/>
      <c r="F589" s="135"/>
      <c r="G589" s="933"/>
      <c r="H589" s="132"/>
      <c r="I589" s="136"/>
      <c r="J589" s="713"/>
      <c r="K589" s="93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934"/>
      <c r="B590" s="990"/>
      <c r="C590" s="743"/>
      <c r="D590" s="987"/>
      <c r="E590" s="53"/>
      <c r="F590" s="135"/>
      <c r="G590" s="236"/>
      <c r="H590" s="237"/>
      <c r="I590" s="238"/>
      <c r="J590" s="734"/>
      <c r="K590" s="73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934"/>
      <c r="B591" s="990"/>
      <c r="C591" s="743"/>
      <c r="D591" s="987"/>
      <c r="E591" s="53"/>
      <c r="F591" s="135"/>
      <c r="G591" s="236"/>
      <c r="H591" s="237"/>
      <c r="I591" s="238"/>
      <c r="J591" s="734"/>
      <c r="K591" s="73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244"/>
      <c r="B592" s="245"/>
      <c r="C592" s="743"/>
      <c r="D592" s="987"/>
      <c r="E592" s="53"/>
      <c r="F592" s="135"/>
      <c r="G592" s="236"/>
      <c r="H592" s="237"/>
      <c r="I592" s="238"/>
      <c r="J592" s="734"/>
      <c r="K592" s="73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934"/>
      <c r="B593" s="990"/>
      <c r="C593" s="738"/>
      <c r="D593" s="758"/>
      <c r="E593" s="53"/>
      <c r="F593" s="135"/>
      <c r="G593" s="933"/>
      <c r="H593" s="132"/>
      <c r="I593" s="136"/>
      <c r="J593" s="734"/>
      <c r="K593" s="93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934"/>
      <c r="B594" s="990"/>
      <c r="C594" s="738"/>
      <c r="D594" s="758"/>
      <c r="E594" s="53"/>
      <c r="F594" s="135"/>
      <c r="G594" s="933"/>
      <c r="H594" s="132"/>
      <c r="I594" s="136"/>
      <c r="J594" s="713"/>
      <c r="K594" s="93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934"/>
      <c r="B595" s="990"/>
      <c r="C595" s="738"/>
      <c r="D595" s="758"/>
      <c r="E595" s="105"/>
      <c r="F595" s="135"/>
      <c r="G595" s="933"/>
      <c r="H595" s="132"/>
      <c r="I595" s="241"/>
      <c r="J595" s="713"/>
      <c r="K595" s="93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934"/>
      <c r="B596" s="990"/>
      <c r="C596" s="738"/>
      <c r="D596" s="758"/>
      <c r="E596" s="105"/>
      <c r="F596" s="135"/>
      <c r="G596" s="933"/>
      <c r="H596" s="132"/>
      <c r="I596" s="136"/>
      <c r="J596" s="713"/>
      <c r="K596" s="93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934"/>
      <c r="B597" s="990"/>
      <c r="C597" s="738"/>
      <c r="D597" s="758"/>
      <c r="E597" s="105"/>
      <c r="F597" s="135"/>
      <c r="G597" s="933"/>
      <c r="H597" s="132"/>
      <c r="I597" s="136"/>
      <c r="J597" s="713"/>
      <c r="K597" s="93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934"/>
      <c r="B598" s="990"/>
      <c r="C598" s="738"/>
      <c r="D598" s="758"/>
      <c r="E598" s="105"/>
      <c r="F598" s="135"/>
      <c r="G598" s="933"/>
      <c r="H598" s="132"/>
      <c r="I598" s="136"/>
      <c r="J598" s="713"/>
      <c r="K598" s="93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945"/>
      <c r="B599" s="990"/>
      <c r="C599" s="738"/>
      <c r="D599" s="758"/>
      <c r="E599" s="228"/>
      <c r="F599" s="135"/>
      <c r="G599" s="933"/>
      <c r="H599" s="132"/>
      <c r="I599" s="136"/>
      <c r="J599" s="713"/>
      <c r="K599" s="93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946"/>
      <c r="B600" s="990"/>
      <c r="C600" s="738"/>
      <c r="D600" s="758"/>
      <c r="E600" s="988"/>
      <c r="F600" s="135"/>
      <c r="G600" s="933"/>
      <c r="H600" s="949"/>
      <c r="I600" s="950"/>
      <c r="J600" s="951"/>
      <c r="K600" s="95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934"/>
      <c r="B601" s="990"/>
      <c r="C601" s="738"/>
      <c r="D601" s="758"/>
      <c r="E601" s="229"/>
      <c r="F601" s="135"/>
      <c r="G601" s="933"/>
      <c r="H601" s="132"/>
      <c r="I601" s="136"/>
      <c r="J601" s="713"/>
      <c r="K601" s="93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934"/>
      <c r="B602" s="990"/>
      <c r="C602" s="738"/>
      <c r="D602" s="758"/>
      <c r="E602" s="106"/>
      <c r="F602" s="135"/>
      <c r="G602" s="933"/>
      <c r="H602" s="132"/>
      <c r="I602" s="136"/>
      <c r="J602" s="713"/>
      <c r="K602" s="93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934"/>
      <c r="B603" s="990"/>
      <c r="C603" s="738"/>
      <c r="D603" s="954"/>
      <c r="E603" s="107"/>
      <c r="F603" s="35"/>
      <c r="G603" s="933"/>
      <c r="H603" s="231"/>
      <c r="I603" s="232"/>
      <c r="J603" s="713"/>
      <c r="K603" s="93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934"/>
      <c r="B604" s="990"/>
      <c r="C604" s="738"/>
      <c r="D604" s="954"/>
      <c r="E604" s="131"/>
      <c r="F604" s="35"/>
      <c r="G604" s="933"/>
      <c r="H604" s="231"/>
      <c r="I604" s="232"/>
      <c r="J604" s="713"/>
      <c r="K604" s="93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934"/>
      <c r="B605" s="990"/>
      <c r="C605" s="738"/>
      <c r="D605" s="954"/>
      <c r="E605" s="131"/>
      <c r="F605" s="35"/>
      <c r="G605" s="933"/>
      <c r="H605" s="231"/>
      <c r="I605" s="232"/>
      <c r="J605" s="713"/>
      <c r="K605" s="93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934"/>
      <c r="B606" s="990"/>
      <c r="C606" s="738"/>
      <c r="D606" s="954"/>
      <c r="E606" s="131"/>
      <c r="F606" s="35"/>
      <c r="G606" s="933"/>
      <c r="H606" s="231"/>
      <c r="I606" s="232"/>
      <c r="J606" s="713"/>
      <c r="K606" s="93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934"/>
      <c r="B607" s="990"/>
      <c r="C607" s="738"/>
      <c r="D607" s="954"/>
      <c r="E607" s="106"/>
      <c r="F607" s="135"/>
      <c r="G607" s="933"/>
      <c r="H607" s="132"/>
      <c r="I607" s="136"/>
      <c r="J607" s="713"/>
      <c r="K607" s="93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934"/>
      <c r="B608" s="991"/>
      <c r="C608" s="738"/>
      <c r="D608" s="954"/>
      <c r="E608" s="106"/>
      <c r="F608" s="135"/>
      <c r="G608" s="933"/>
      <c r="H608" s="132"/>
      <c r="I608" s="136"/>
      <c r="J608" s="713"/>
      <c r="K608" s="93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984"/>
      <c r="B609" s="990"/>
      <c r="C609" s="738"/>
      <c r="D609" s="954"/>
      <c r="E609" s="107"/>
      <c r="F609" s="35"/>
      <c r="G609" s="933"/>
      <c r="H609" s="231"/>
      <c r="I609" s="232"/>
      <c r="J609" s="757"/>
      <c r="K609" s="98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247"/>
      <c r="B610" s="1368"/>
      <c r="C610" s="158"/>
      <c r="D610" s="158"/>
      <c r="E610" s="1368"/>
      <c r="F610" s="1368"/>
      <c r="G610" s="248"/>
      <c r="H610" s="2"/>
      <c r="I610" s="1368"/>
      <c r="J610" s="759"/>
      <c r="K610" s="24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314"/>
      <c r="E611" s="4"/>
      <c r="F611" s="1374"/>
      <c r="G611" s="6"/>
      <c r="H611" s="1"/>
      <c r="I611" s="7"/>
      <c r="J611" s="729"/>
      <c r="K611" s="26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314"/>
      <c r="E612" s="4"/>
      <c r="F612" s="1374"/>
      <c r="G612" s="6"/>
      <c r="H612" s="1"/>
      <c r="I612" s="7"/>
      <c r="J612" s="729"/>
      <c r="K612" s="26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314"/>
      <c r="E613" s="4"/>
      <c r="F613" s="1374"/>
      <c r="G613" s="6"/>
      <c r="H613" s="1"/>
      <c r="I613" s="7"/>
      <c r="J613" s="729"/>
      <c r="K613" s="26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314"/>
      <c r="E614" s="4"/>
      <c r="F614" s="1374"/>
      <c r="G614" s="6"/>
      <c r="H614" s="1"/>
      <c r="I614" s="7"/>
      <c r="J614" s="729"/>
      <c r="K614" s="26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314"/>
      <c r="E615" s="4"/>
      <c r="F615" s="1374"/>
      <c r="G615" s="6"/>
      <c r="H615" s="1"/>
      <c r="I615" s="7"/>
      <c r="J615" s="729"/>
      <c r="K615" s="26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314"/>
      <c r="E616" s="4"/>
      <c r="F616" s="1374"/>
      <c r="G616" s="6"/>
      <c r="H616" s="1"/>
      <c r="I616" s="7"/>
      <c r="J616" s="729"/>
      <c r="K616" s="26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314"/>
      <c r="E617" s="4"/>
      <c r="F617" s="1374"/>
      <c r="G617" s="6"/>
      <c r="H617" s="1"/>
      <c r="I617" s="7"/>
      <c r="J617" s="729"/>
      <c r="K617" s="26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314"/>
      <c r="E618" s="4"/>
      <c r="F618" s="1374"/>
      <c r="G618" s="6"/>
      <c r="H618" s="1"/>
      <c r="I618" s="7"/>
      <c r="J618" s="729"/>
      <c r="K618" s="26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314"/>
      <c r="E619" s="4"/>
      <c r="F619" s="1374"/>
      <c r="G619" s="6"/>
      <c r="H619" s="1"/>
      <c r="I619" s="7"/>
      <c r="J619" s="729"/>
      <c r="K619" s="26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314"/>
      <c r="E620" s="4"/>
      <c r="F620" s="1374"/>
      <c r="G620" s="6"/>
      <c r="H620" s="1"/>
      <c r="I620" s="7"/>
      <c r="J620" s="729"/>
      <c r="K620" s="26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314"/>
      <c r="E621" s="4"/>
      <c r="F621" s="1374"/>
      <c r="G621" s="6"/>
      <c r="H621" s="1"/>
      <c r="I621" s="7"/>
      <c r="J621" s="729"/>
      <c r="K621" s="26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314"/>
      <c r="E622" s="4"/>
      <c r="F622" s="1374"/>
      <c r="G622" s="6"/>
      <c r="H622" s="1"/>
      <c r="I622" s="7"/>
      <c r="J622" s="729"/>
      <c r="K622" s="26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314"/>
      <c r="E623" s="4"/>
      <c r="F623" s="1374"/>
      <c r="G623" s="6"/>
      <c r="H623" s="1"/>
      <c r="I623" s="7"/>
      <c r="J623" s="729"/>
      <c r="K623" s="26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314"/>
      <c r="E624" s="4"/>
      <c r="F624" s="1374"/>
      <c r="G624" s="6"/>
      <c r="H624" s="1"/>
      <c r="I624" s="7"/>
      <c r="J624" s="729"/>
      <c r="K624" s="26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314"/>
      <c r="E625" s="4"/>
      <c r="F625" s="1374"/>
      <c r="G625" s="6"/>
      <c r="H625" s="1"/>
      <c r="I625" s="7"/>
      <c r="J625" s="729"/>
      <c r="K625" s="26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314"/>
      <c r="E626" s="4"/>
      <c r="F626" s="1374"/>
      <c r="G626" s="6"/>
      <c r="H626" s="1"/>
      <c r="I626" s="7"/>
      <c r="J626" s="729"/>
      <c r="K626" s="26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314"/>
      <c r="E627" s="4"/>
      <c r="F627" s="1374"/>
      <c r="G627" s="6"/>
      <c r="H627" s="1"/>
      <c r="I627" s="7"/>
      <c r="J627" s="729"/>
      <c r="K627" s="26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314"/>
      <c r="E628" s="4"/>
      <c r="F628" s="1374"/>
      <c r="G628" s="6"/>
      <c r="H628" s="1"/>
      <c r="I628" s="7"/>
      <c r="J628" s="729"/>
      <c r="K628" s="26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314"/>
      <c r="E629" s="4"/>
      <c r="F629" s="1374"/>
      <c r="G629" s="6"/>
      <c r="H629" s="1"/>
      <c r="I629" s="7"/>
      <c r="J629" s="729"/>
      <c r="K629" s="26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314"/>
      <c r="E630" s="4"/>
      <c r="F630" s="1374"/>
      <c r="G630" s="6"/>
      <c r="H630" s="1"/>
      <c r="I630" s="7"/>
      <c r="J630" s="729"/>
      <c r="K630" s="26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314"/>
      <c r="E631" s="4"/>
      <c r="F631" s="1374"/>
      <c r="G631" s="6"/>
      <c r="H631" s="1"/>
      <c r="I631" s="7"/>
      <c r="J631" s="729"/>
      <c r="K631" s="26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314"/>
      <c r="E632" s="4"/>
      <c r="F632" s="1374"/>
      <c r="G632" s="6"/>
      <c r="H632" s="1"/>
      <c r="I632" s="7"/>
      <c r="J632" s="729"/>
      <c r="K632" s="26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314"/>
      <c r="E633" s="4"/>
      <c r="F633" s="1374"/>
      <c r="G633" s="6"/>
      <c r="H633" s="1"/>
      <c r="I633" s="7"/>
      <c r="J633" s="729"/>
      <c r="K633" s="26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314"/>
      <c r="E634" s="4"/>
      <c r="F634" s="1374"/>
      <c r="G634" s="6"/>
      <c r="H634" s="1"/>
      <c r="I634" s="7"/>
      <c r="J634" s="729"/>
      <c r="K634" s="26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314"/>
      <c r="E635" s="4"/>
      <c r="F635" s="1374"/>
      <c r="G635" s="6"/>
      <c r="H635" s="1"/>
      <c r="I635" s="7"/>
      <c r="J635" s="729"/>
      <c r="K635" s="26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314"/>
      <c r="E636" s="4"/>
      <c r="F636" s="1374"/>
      <c r="G636" s="6"/>
      <c r="H636" s="1"/>
      <c r="I636" s="7"/>
      <c r="J636" s="729"/>
      <c r="K636" s="26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314"/>
      <c r="E637" s="4"/>
      <c r="F637" s="1374"/>
      <c r="G637" s="6"/>
      <c r="H637" s="1"/>
      <c r="I637" s="7"/>
      <c r="J637" s="729"/>
      <c r="K637" s="26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314"/>
      <c r="E638" s="4"/>
      <c r="F638" s="1374"/>
      <c r="G638" s="6"/>
      <c r="H638" s="1"/>
      <c r="I638" s="7"/>
      <c r="J638" s="729"/>
      <c r="K638" s="26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314"/>
      <c r="E639" s="4"/>
      <c r="F639" s="1374"/>
      <c r="G639" s="6"/>
      <c r="H639" s="1"/>
      <c r="I639" s="7"/>
      <c r="J639" s="729"/>
      <c r="K639" s="26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314"/>
      <c r="E640" s="4"/>
      <c r="F640" s="1374"/>
      <c r="G640" s="6"/>
      <c r="H640" s="1"/>
      <c r="I640" s="7"/>
      <c r="J640" s="729"/>
      <c r="K640" s="26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314"/>
      <c r="E641" s="4"/>
      <c r="F641" s="1374"/>
      <c r="G641" s="6"/>
      <c r="H641" s="1"/>
      <c r="I641" s="7"/>
      <c r="J641" s="729"/>
      <c r="K641" s="26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314"/>
      <c r="E642" s="4"/>
      <c r="F642" s="1374"/>
      <c r="G642" s="6"/>
      <c r="H642" s="1"/>
      <c r="I642" s="7"/>
      <c r="J642" s="729"/>
      <c r="K642" s="26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314"/>
      <c r="E643" s="4"/>
      <c r="F643" s="1374"/>
      <c r="G643" s="6"/>
      <c r="H643" s="1"/>
      <c r="I643" s="7"/>
      <c r="J643" s="729"/>
      <c r="K643" s="26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314"/>
      <c r="E644" s="4"/>
      <c r="F644" s="1374"/>
      <c r="G644" s="6"/>
      <c r="H644" s="1"/>
      <c r="I644" s="7"/>
      <c r="J644" s="729"/>
      <c r="K644" s="26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314"/>
      <c r="E645" s="4"/>
      <c r="F645" s="1374"/>
      <c r="G645" s="6"/>
      <c r="H645" s="1"/>
      <c r="I645" s="7"/>
      <c r="J645" s="729"/>
      <c r="K645" s="26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314"/>
      <c r="E646" s="4"/>
      <c r="F646" s="1374"/>
      <c r="G646" s="6"/>
      <c r="H646" s="1"/>
      <c r="I646" s="7"/>
      <c r="J646" s="729"/>
      <c r="K646" s="26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314"/>
      <c r="E647" s="4"/>
      <c r="F647" s="1374"/>
      <c r="G647" s="6"/>
      <c r="H647" s="1"/>
      <c r="I647" s="7"/>
      <c r="J647" s="729"/>
      <c r="K647" s="26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314"/>
      <c r="E648" s="4"/>
      <c r="F648" s="1374"/>
      <c r="G648" s="6"/>
      <c r="H648" s="1"/>
      <c r="I648" s="7"/>
      <c r="J648" s="729"/>
      <c r="K648" s="26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314"/>
      <c r="E649" s="4"/>
      <c r="F649" s="1374"/>
      <c r="G649" s="6"/>
      <c r="H649" s="1"/>
      <c r="I649" s="7"/>
      <c r="J649" s="729"/>
      <c r="K649" s="26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314"/>
      <c r="E650" s="4"/>
      <c r="F650" s="1374"/>
      <c r="G650" s="6"/>
      <c r="H650" s="1"/>
      <c r="I650" s="7"/>
      <c r="J650" s="729"/>
      <c r="K650" s="26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314"/>
      <c r="E651" s="4"/>
      <c r="F651" s="1374"/>
      <c r="G651" s="6"/>
      <c r="H651" s="1"/>
      <c r="I651" s="7"/>
      <c r="J651" s="729"/>
      <c r="K651" s="26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314"/>
      <c r="E652" s="4"/>
      <c r="F652" s="1374"/>
      <c r="G652" s="6"/>
      <c r="H652" s="1"/>
      <c r="I652" s="7"/>
      <c r="J652" s="729"/>
      <c r="K652" s="26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314"/>
      <c r="E653" s="4"/>
      <c r="F653" s="1374"/>
      <c r="G653" s="6"/>
      <c r="H653" s="1"/>
      <c r="I653" s="7"/>
      <c r="J653" s="729"/>
      <c r="K653" s="26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314"/>
      <c r="E654" s="4"/>
      <c r="F654" s="1374"/>
      <c r="G654" s="6"/>
      <c r="H654" s="1"/>
      <c r="I654" s="7"/>
      <c r="J654" s="729"/>
      <c r="K654" s="26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314"/>
      <c r="E655" s="4"/>
      <c r="F655" s="1374"/>
      <c r="G655" s="6"/>
      <c r="H655" s="1"/>
      <c r="I655" s="7"/>
      <c r="J655" s="729"/>
      <c r="K655" s="26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314"/>
      <c r="E656" s="4"/>
      <c r="F656" s="1374"/>
      <c r="G656" s="6"/>
      <c r="H656" s="1"/>
      <c r="I656" s="7"/>
      <c r="J656" s="729"/>
      <c r="K656" s="26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314"/>
      <c r="E657" s="4"/>
      <c r="F657" s="1374"/>
      <c r="G657" s="6"/>
      <c r="H657" s="1"/>
      <c r="I657" s="7"/>
      <c r="J657" s="729"/>
      <c r="K657" s="26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314"/>
      <c r="E658" s="4"/>
      <c r="F658" s="1374"/>
      <c r="G658" s="6"/>
      <c r="H658" s="1"/>
      <c r="I658" s="7"/>
      <c r="J658" s="729"/>
      <c r="K658" s="26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314"/>
      <c r="E659" s="4"/>
      <c r="F659" s="1374"/>
      <c r="G659" s="6"/>
      <c r="H659" s="1"/>
      <c r="I659" s="7"/>
      <c r="J659" s="729"/>
      <c r="K659" s="26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314"/>
      <c r="E660" s="4"/>
      <c r="F660" s="1374"/>
      <c r="G660" s="6"/>
      <c r="H660" s="1"/>
      <c r="I660" s="7"/>
      <c r="J660" s="729"/>
      <c r="K660" s="26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314"/>
      <c r="E661" s="4"/>
      <c r="F661" s="1374"/>
      <c r="G661" s="6"/>
      <c r="H661" s="1"/>
      <c r="I661" s="7"/>
      <c r="J661" s="729"/>
      <c r="K661" s="26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314"/>
      <c r="E662" s="4"/>
      <c r="F662" s="1374"/>
      <c r="G662" s="6"/>
      <c r="H662" s="1"/>
      <c r="I662" s="7"/>
      <c r="J662" s="729"/>
      <c r="K662" s="26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314"/>
      <c r="E663" s="4"/>
      <c r="F663" s="1374"/>
      <c r="G663" s="6"/>
      <c r="H663" s="1"/>
      <c r="I663" s="7"/>
      <c r="J663" s="729"/>
      <c r="K663" s="26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314"/>
      <c r="E664" s="4"/>
      <c r="F664" s="1374"/>
      <c r="G664" s="6"/>
      <c r="H664" s="1"/>
      <c r="I664" s="7"/>
      <c r="J664" s="729"/>
      <c r="K664" s="26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314"/>
      <c r="E665" s="4"/>
      <c r="F665" s="1374"/>
      <c r="G665" s="6"/>
      <c r="H665" s="1"/>
      <c r="I665" s="7"/>
      <c r="J665" s="729"/>
      <c r="K665" s="26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314"/>
      <c r="E666" s="4"/>
      <c r="F666" s="1374"/>
      <c r="G666" s="6"/>
      <c r="H666" s="1"/>
      <c r="I666" s="7"/>
      <c r="J666" s="729"/>
      <c r="K666" s="26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314"/>
      <c r="E667" s="4"/>
      <c r="F667" s="1374"/>
      <c r="G667" s="6"/>
      <c r="H667" s="1"/>
      <c r="I667" s="7"/>
      <c r="J667" s="729"/>
      <c r="K667" s="26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314"/>
      <c r="E668" s="4"/>
      <c r="F668" s="1374"/>
      <c r="G668" s="6"/>
      <c r="H668" s="1"/>
      <c r="I668" s="7"/>
      <c r="J668" s="729"/>
      <c r="K668" s="26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314"/>
      <c r="E669" s="4"/>
      <c r="F669" s="1374"/>
      <c r="G669" s="6"/>
      <c r="H669" s="1"/>
      <c r="I669" s="7"/>
      <c r="J669" s="729"/>
      <c r="K669" s="26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314"/>
      <c r="E670" s="4"/>
      <c r="F670" s="1374"/>
      <c r="G670" s="6"/>
      <c r="H670" s="1"/>
      <c r="I670" s="7"/>
      <c r="J670" s="729"/>
      <c r="K670" s="26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314"/>
      <c r="E671" s="4"/>
      <c r="F671" s="1374"/>
      <c r="G671" s="6"/>
      <c r="H671" s="1"/>
      <c r="I671" s="7"/>
      <c r="J671" s="729"/>
      <c r="K671" s="26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314"/>
      <c r="E672" s="4"/>
      <c r="F672" s="1374"/>
      <c r="G672" s="6"/>
      <c r="H672" s="1"/>
      <c r="I672" s="7"/>
      <c r="J672" s="729"/>
      <c r="K672" s="26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314"/>
      <c r="E673" s="4"/>
      <c r="F673" s="1374"/>
      <c r="G673" s="6"/>
      <c r="H673" s="1"/>
      <c r="I673" s="7"/>
      <c r="J673" s="729"/>
      <c r="K673" s="26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314"/>
      <c r="E674" s="4"/>
      <c r="F674" s="1374"/>
      <c r="G674" s="6"/>
      <c r="H674" s="1"/>
      <c r="I674" s="7"/>
      <c r="J674" s="729"/>
      <c r="K674" s="26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314"/>
      <c r="E675" s="4"/>
      <c r="F675" s="1374"/>
      <c r="G675" s="6"/>
      <c r="H675" s="1"/>
      <c r="I675" s="7"/>
      <c r="J675" s="729"/>
      <c r="K675" s="26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314"/>
      <c r="E676" s="4"/>
      <c r="F676" s="1374"/>
      <c r="G676" s="6"/>
      <c r="H676" s="1"/>
      <c r="I676" s="7"/>
      <c r="J676" s="729"/>
      <c r="K676" s="26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314"/>
      <c r="E677" s="4"/>
      <c r="F677" s="1374"/>
      <c r="G677" s="6"/>
      <c r="H677" s="1"/>
      <c r="I677" s="7"/>
      <c r="J677" s="729"/>
      <c r="K677" s="26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314"/>
      <c r="E678" s="4"/>
      <c r="F678" s="1374"/>
      <c r="G678" s="6"/>
      <c r="H678" s="1"/>
      <c r="I678" s="7"/>
      <c r="J678" s="729"/>
      <c r="K678" s="26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314"/>
      <c r="E679" s="4"/>
      <c r="F679" s="1374"/>
      <c r="G679" s="6"/>
      <c r="H679" s="1"/>
      <c r="I679" s="7"/>
      <c r="J679" s="729"/>
      <c r="K679" s="26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314"/>
      <c r="E680" s="4"/>
      <c r="F680" s="1374"/>
      <c r="G680" s="6"/>
      <c r="H680" s="1"/>
      <c r="I680" s="7"/>
      <c r="J680" s="729"/>
      <c r="K680" s="26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314"/>
      <c r="E681" s="4"/>
      <c r="F681" s="1374"/>
      <c r="G681" s="6"/>
      <c r="H681" s="1"/>
      <c r="I681" s="7"/>
      <c r="J681" s="729"/>
      <c r="K681" s="26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314"/>
      <c r="E682" s="4"/>
      <c r="F682" s="1374"/>
      <c r="G682" s="6"/>
      <c r="H682" s="1"/>
      <c r="I682" s="7"/>
      <c r="J682" s="729"/>
      <c r="K682" s="26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314"/>
      <c r="E683" s="4"/>
      <c r="F683" s="1374"/>
      <c r="G683" s="6"/>
      <c r="H683" s="1"/>
      <c r="I683" s="7"/>
      <c r="J683" s="729"/>
      <c r="K683" s="26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314"/>
      <c r="E684" s="4"/>
      <c r="F684" s="1374"/>
      <c r="G684" s="6"/>
      <c r="H684" s="1"/>
      <c r="I684" s="7"/>
      <c r="J684" s="729"/>
      <c r="K684" s="26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314"/>
      <c r="E685" s="4"/>
      <c r="F685" s="1374"/>
      <c r="G685" s="6"/>
      <c r="H685" s="1"/>
      <c r="I685" s="7"/>
      <c r="J685" s="729"/>
      <c r="K685" s="26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314"/>
      <c r="E686" s="4"/>
      <c r="F686" s="1374"/>
      <c r="G686" s="6"/>
      <c r="H686" s="1"/>
      <c r="I686" s="7"/>
      <c r="J686" s="729"/>
      <c r="K686" s="26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314"/>
      <c r="E687" s="4"/>
      <c r="F687" s="1374"/>
      <c r="G687" s="6"/>
      <c r="H687" s="1"/>
      <c r="I687" s="7"/>
      <c r="J687" s="729"/>
      <c r="K687" s="26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314"/>
      <c r="E688" s="4"/>
      <c r="F688" s="1374"/>
      <c r="G688" s="6"/>
      <c r="H688" s="1"/>
      <c r="I688" s="7"/>
      <c r="J688" s="729"/>
      <c r="K688" s="26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314"/>
      <c r="E689" s="4"/>
      <c r="F689" s="1374"/>
      <c r="G689" s="6"/>
      <c r="H689" s="1"/>
      <c r="I689" s="7"/>
      <c r="J689" s="729"/>
      <c r="K689" s="26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314"/>
      <c r="E690" s="4"/>
      <c r="F690" s="1374"/>
      <c r="G690" s="6"/>
      <c r="H690" s="1"/>
      <c r="I690" s="7"/>
      <c r="J690" s="729"/>
      <c r="K690" s="26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314"/>
      <c r="E691" s="4"/>
      <c r="F691" s="1374"/>
      <c r="G691" s="6"/>
      <c r="H691" s="1"/>
      <c r="I691" s="7"/>
      <c r="J691" s="729"/>
      <c r="K691" s="26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314"/>
      <c r="E692" s="4"/>
      <c r="F692" s="1374"/>
      <c r="G692" s="6"/>
      <c r="H692" s="1"/>
      <c r="I692" s="7"/>
      <c r="J692" s="729"/>
      <c r="K692" s="26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314"/>
      <c r="E693" s="4"/>
      <c r="F693" s="1374"/>
      <c r="G693" s="6"/>
      <c r="H693" s="1"/>
      <c r="I693" s="7"/>
      <c r="J693" s="729"/>
      <c r="K693" s="26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314"/>
      <c r="E694" s="4"/>
      <c r="F694" s="1374"/>
      <c r="G694" s="6"/>
      <c r="H694" s="1"/>
      <c r="I694" s="7"/>
      <c r="J694" s="729"/>
      <c r="K694" s="26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314"/>
      <c r="E695" s="4"/>
      <c r="F695" s="1374"/>
      <c r="G695" s="6"/>
      <c r="H695" s="1"/>
      <c r="I695" s="7"/>
      <c r="J695" s="729"/>
      <c r="K695" s="26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314"/>
      <c r="E696" s="4"/>
      <c r="F696" s="1374"/>
      <c r="G696" s="6"/>
      <c r="H696" s="1"/>
      <c r="I696" s="7"/>
      <c r="J696" s="729"/>
      <c r="K696" s="26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314"/>
      <c r="E697" s="4"/>
      <c r="F697" s="1374"/>
      <c r="G697" s="6"/>
      <c r="H697" s="1"/>
      <c r="I697" s="7"/>
      <c r="J697" s="729"/>
      <c r="K697" s="26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314"/>
      <c r="E698" s="4"/>
      <c r="F698" s="1374"/>
      <c r="G698" s="6"/>
      <c r="H698" s="1"/>
      <c r="I698" s="7"/>
      <c r="J698" s="729"/>
      <c r="K698" s="26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314"/>
      <c r="E699" s="4"/>
      <c r="F699" s="1374"/>
      <c r="G699" s="6"/>
      <c r="H699" s="1"/>
      <c r="I699" s="7"/>
      <c r="J699" s="729"/>
      <c r="K699" s="26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314"/>
      <c r="E700" s="4"/>
      <c r="F700" s="1374"/>
      <c r="G700" s="6"/>
      <c r="H700" s="1"/>
      <c r="I700" s="7"/>
      <c r="J700" s="729"/>
      <c r="K700" s="26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314"/>
      <c r="E701" s="4"/>
      <c r="F701" s="1374"/>
      <c r="G701" s="6"/>
      <c r="H701" s="1"/>
      <c r="I701" s="7"/>
      <c r="J701" s="729"/>
      <c r="K701" s="26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314"/>
      <c r="E702" s="4"/>
      <c r="F702" s="1374"/>
      <c r="G702" s="6"/>
      <c r="H702" s="1"/>
      <c r="I702" s="7"/>
      <c r="J702" s="729"/>
      <c r="K702" s="26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314"/>
      <c r="E703" s="4"/>
      <c r="F703" s="1374"/>
      <c r="G703" s="6"/>
      <c r="H703" s="1"/>
      <c r="I703" s="7"/>
      <c r="J703" s="729"/>
      <c r="K703" s="26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314"/>
      <c r="E704" s="4"/>
      <c r="F704" s="1374"/>
      <c r="G704" s="6"/>
      <c r="H704" s="1"/>
      <c r="I704" s="7"/>
      <c r="J704" s="729"/>
      <c r="K704" s="26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314"/>
      <c r="E705" s="4"/>
      <c r="F705" s="1374"/>
      <c r="G705" s="6"/>
      <c r="H705" s="1"/>
      <c r="I705" s="7"/>
      <c r="J705" s="729"/>
      <c r="K705" s="26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314"/>
      <c r="E706" s="4"/>
      <c r="F706" s="1374"/>
      <c r="G706" s="6"/>
      <c r="H706" s="1"/>
      <c r="I706" s="7"/>
      <c r="J706" s="729"/>
      <c r="K706" s="26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314"/>
      <c r="E707" s="4"/>
      <c r="F707" s="1374"/>
      <c r="G707" s="6"/>
      <c r="H707" s="1"/>
      <c r="I707" s="7"/>
      <c r="J707" s="729"/>
      <c r="K707" s="26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314"/>
      <c r="E708" s="4"/>
      <c r="F708" s="1374"/>
      <c r="G708" s="6"/>
      <c r="H708" s="1"/>
      <c r="I708" s="7"/>
      <c r="J708" s="729"/>
      <c r="K708" s="26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314"/>
      <c r="E709" s="4"/>
      <c r="F709" s="1374"/>
      <c r="G709" s="6"/>
      <c r="H709" s="1"/>
      <c r="I709" s="7"/>
      <c r="J709" s="729"/>
      <c r="K709" s="26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314"/>
      <c r="E710" s="4"/>
      <c r="F710" s="1374"/>
      <c r="G710" s="6"/>
      <c r="H710" s="1"/>
      <c r="I710" s="7"/>
      <c r="J710" s="729"/>
      <c r="K710" s="26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314"/>
      <c r="E711" s="4"/>
      <c r="F711" s="1374"/>
      <c r="G711" s="6"/>
      <c r="H711" s="1"/>
      <c r="I711" s="7"/>
      <c r="J711" s="729"/>
      <c r="K711" s="26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314"/>
      <c r="E712" s="4"/>
      <c r="F712" s="1374"/>
      <c r="G712" s="6"/>
      <c r="H712" s="1"/>
      <c r="I712" s="7"/>
      <c r="J712" s="729"/>
      <c r="K712" s="26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314"/>
      <c r="E713" s="4"/>
      <c r="F713" s="1374"/>
      <c r="G713" s="6"/>
      <c r="H713" s="1"/>
      <c r="I713" s="7"/>
      <c r="J713" s="729"/>
      <c r="K713" s="26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314"/>
      <c r="E714" s="4"/>
      <c r="F714" s="1374"/>
      <c r="G714" s="6"/>
      <c r="H714" s="1"/>
      <c r="I714" s="7"/>
      <c r="J714" s="729"/>
      <c r="K714" s="26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314"/>
      <c r="E715" s="4"/>
      <c r="F715" s="1374"/>
      <c r="G715" s="6"/>
      <c r="H715" s="1"/>
      <c r="I715" s="7"/>
      <c r="J715" s="729"/>
      <c r="K715" s="26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314"/>
      <c r="E716" s="4"/>
      <c r="F716" s="1374"/>
      <c r="G716" s="6"/>
      <c r="H716" s="1"/>
      <c r="I716" s="7"/>
      <c r="J716" s="729"/>
      <c r="K716" s="26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314"/>
      <c r="E717" s="4"/>
      <c r="F717" s="1374"/>
      <c r="G717" s="6"/>
      <c r="H717" s="1"/>
      <c r="I717" s="7"/>
      <c r="J717" s="729"/>
      <c r="K717" s="26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314"/>
      <c r="E718" s="4"/>
      <c r="F718" s="1374"/>
      <c r="G718" s="6"/>
      <c r="H718" s="1"/>
      <c r="I718" s="7"/>
      <c r="J718" s="729"/>
      <c r="K718" s="26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314"/>
      <c r="E719" s="4"/>
      <c r="F719" s="1374"/>
      <c r="G719" s="6"/>
      <c r="H719" s="1"/>
      <c r="I719" s="7"/>
      <c r="J719" s="729"/>
      <c r="K719" s="26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314"/>
      <c r="E720" s="4"/>
      <c r="F720" s="1374"/>
      <c r="G720" s="6"/>
      <c r="H720" s="1"/>
      <c r="I720" s="7"/>
      <c r="J720" s="729"/>
      <c r="K720" s="26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314"/>
      <c r="E721" s="4"/>
      <c r="F721" s="1374"/>
      <c r="G721" s="6"/>
      <c r="H721" s="1"/>
      <c r="I721" s="7"/>
      <c r="J721" s="729"/>
      <c r="K721" s="26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314"/>
      <c r="E722" s="4"/>
      <c r="F722" s="1374"/>
      <c r="G722" s="6"/>
      <c r="H722" s="1"/>
      <c r="I722" s="7"/>
      <c r="J722" s="729"/>
      <c r="K722" s="26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314"/>
      <c r="E723" s="4"/>
      <c r="F723" s="1374"/>
      <c r="G723" s="6"/>
      <c r="H723" s="1"/>
      <c r="I723" s="7"/>
      <c r="J723" s="729"/>
      <c r="K723" s="26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314"/>
      <c r="E724" s="4"/>
      <c r="F724" s="1374"/>
      <c r="G724" s="6"/>
      <c r="H724" s="1"/>
      <c r="I724" s="7"/>
      <c r="J724" s="729"/>
      <c r="K724" s="26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314"/>
      <c r="E725" s="4"/>
      <c r="F725" s="1374"/>
      <c r="G725" s="6"/>
      <c r="H725" s="1"/>
      <c r="I725" s="7"/>
      <c r="J725" s="729"/>
      <c r="K725" s="26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314"/>
      <c r="E726" s="4"/>
      <c r="F726" s="1374"/>
      <c r="G726" s="6"/>
      <c r="H726" s="1"/>
      <c r="I726" s="7"/>
      <c r="J726" s="729"/>
      <c r="K726" s="26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314"/>
      <c r="E727" s="4"/>
      <c r="F727" s="1374"/>
      <c r="G727" s="6"/>
      <c r="H727" s="1"/>
      <c r="I727" s="7"/>
      <c r="J727" s="729"/>
      <c r="K727" s="26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314"/>
      <c r="E728" s="4"/>
      <c r="F728" s="1374"/>
      <c r="G728" s="6"/>
      <c r="H728" s="1"/>
      <c r="I728" s="7"/>
      <c r="J728" s="729"/>
      <c r="K728" s="26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314"/>
      <c r="E729" s="4"/>
      <c r="F729" s="1374"/>
      <c r="G729" s="6"/>
      <c r="H729" s="1"/>
      <c r="I729" s="7"/>
      <c r="J729" s="729"/>
      <c r="K729" s="26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314"/>
      <c r="E730" s="4"/>
      <c r="F730" s="1374"/>
      <c r="G730" s="6"/>
      <c r="H730" s="1"/>
      <c r="I730" s="7"/>
      <c r="J730" s="729"/>
      <c r="K730" s="26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314"/>
      <c r="E731" s="4"/>
      <c r="F731" s="1374"/>
      <c r="G731" s="6"/>
      <c r="H731" s="1"/>
      <c r="I731" s="7"/>
      <c r="J731" s="729"/>
      <c r="K731" s="26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314"/>
      <c r="E732" s="4"/>
      <c r="F732" s="1374"/>
      <c r="G732" s="6"/>
      <c r="H732" s="1"/>
      <c r="I732" s="7"/>
      <c r="J732" s="729"/>
      <c r="K732" s="26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314"/>
      <c r="E733" s="4"/>
      <c r="F733" s="1374"/>
      <c r="G733" s="6"/>
      <c r="H733" s="1"/>
      <c r="I733" s="7"/>
      <c r="J733" s="729"/>
      <c r="K733" s="26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314"/>
      <c r="E734" s="4"/>
      <c r="F734" s="1374"/>
      <c r="G734" s="6"/>
      <c r="H734" s="1"/>
      <c r="I734" s="7"/>
      <c r="J734" s="729"/>
      <c r="K734" s="26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314"/>
      <c r="E735" s="4"/>
      <c r="F735" s="1374"/>
      <c r="G735" s="6"/>
      <c r="H735" s="1"/>
      <c r="I735" s="7"/>
      <c r="J735" s="729"/>
      <c r="K735" s="26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314"/>
      <c r="E736" s="4"/>
      <c r="F736" s="1374"/>
      <c r="G736" s="6"/>
      <c r="H736" s="1"/>
      <c r="I736" s="7"/>
      <c r="J736" s="729"/>
      <c r="K736" s="26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314"/>
      <c r="E737" s="4"/>
      <c r="F737" s="1374"/>
      <c r="G737" s="6"/>
      <c r="H737" s="1"/>
      <c r="I737" s="7"/>
      <c r="J737" s="729"/>
      <c r="K737" s="26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314"/>
      <c r="E738" s="4"/>
      <c r="F738" s="1374"/>
      <c r="G738" s="6"/>
      <c r="H738" s="1"/>
      <c r="I738" s="7"/>
      <c r="J738" s="729"/>
      <c r="K738" s="26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314"/>
      <c r="E739" s="4"/>
      <c r="F739" s="1374"/>
      <c r="G739" s="6"/>
      <c r="H739" s="1"/>
      <c r="I739" s="7"/>
      <c r="J739" s="729"/>
      <c r="K739" s="26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314"/>
      <c r="E740" s="4"/>
      <c r="F740" s="1374"/>
      <c r="G740" s="6"/>
      <c r="H740" s="1"/>
      <c r="I740" s="7"/>
      <c r="J740" s="729"/>
      <c r="K740" s="26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314"/>
      <c r="E741" s="4"/>
      <c r="F741" s="1374"/>
      <c r="G741" s="6"/>
      <c r="H741" s="1"/>
      <c r="I741" s="7"/>
      <c r="J741" s="729"/>
      <c r="K741" s="26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314"/>
      <c r="E742" s="4"/>
      <c r="F742" s="1374"/>
      <c r="G742" s="6"/>
      <c r="H742" s="1"/>
      <c r="I742" s="7"/>
      <c r="J742" s="729"/>
      <c r="K742" s="26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314"/>
      <c r="E743" s="4"/>
      <c r="F743" s="1374"/>
      <c r="G743" s="6"/>
      <c r="H743" s="1"/>
      <c r="I743" s="7"/>
      <c r="J743" s="729"/>
      <c r="K743" s="26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314"/>
      <c r="E744" s="4"/>
      <c r="F744" s="1374"/>
      <c r="G744" s="6"/>
      <c r="H744" s="1"/>
      <c r="I744" s="7"/>
      <c r="J744" s="729"/>
      <c r="K744" s="26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314"/>
      <c r="E745" s="4"/>
      <c r="F745" s="1374"/>
      <c r="G745" s="6"/>
      <c r="H745" s="1"/>
      <c r="I745" s="7"/>
      <c r="J745" s="729"/>
      <c r="K745" s="26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314"/>
      <c r="E746" s="4"/>
      <c r="F746" s="1374"/>
      <c r="G746" s="6"/>
      <c r="H746" s="1"/>
      <c r="I746" s="7"/>
      <c r="J746" s="729"/>
      <c r="K746" s="26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314"/>
      <c r="E747" s="4"/>
      <c r="F747" s="1374"/>
      <c r="G747" s="6"/>
      <c r="H747" s="1"/>
      <c r="I747" s="7"/>
      <c r="J747" s="729"/>
      <c r="K747" s="26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314"/>
      <c r="E748" s="4"/>
      <c r="F748" s="1374"/>
      <c r="G748" s="6"/>
      <c r="H748" s="1"/>
      <c r="I748" s="7"/>
      <c r="J748" s="729"/>
      <c r="K748" s="26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314"/>
      <c r="E749" s="4"/>
      <c r="F749" s="1374"/>
      <c r="G749" s="6"/>
      <c r="H749" s="1"/>
      <c r="I749" s="7"/>
      <c r="J749" s="729"/>
      <c r="K749" s="26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314"/>
      <c r="E750" s="4"/>
      <c r="F750" s="1374"/>
      <c r="G750" s="6"/>
      <c r="H750" s="1"/>
      <c r="I750" s="7"/>
      <c r="J750" s="729"/>
      <c r="K750" s="26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314"/>
      <c r="E751" s="4"/>
      <c r="F751" s="1374"/>
      <c r="G751" s="6"/>
      <c r="H751" s="1"/>
      <c r="I751" s="7"/>
      <c r="J751" s="729"/>
      <c r="K751" s="26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314"/>
      <c r="E752" s="4"/>
      <c r="F752" s="1374"/>
      <c r="G752" s="6"/>
      <c r="H752" s="1"/>
      <c r="I752" s="7"/>
      <c r="J752" s="729"/>
      <c r="K752" s="26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314"/>
      <c r="E753" s="4"/>
      <c r="F753" s="1374"/>
      <c r="G753" s="6"/>
      <c r="H753" s="1"/>
      <c r="I753" s="7"/>
      <c r="J753" s="729"/>
      <c r="K753" s="26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314"/>
      <c r="E754" s="4"/>
      <c r="F754" s="1374"/>
      <c r="G754" s="6"/>
      <c r="H754" s="1"/>
      <c r="I754" s="7"/>
      <c r="J754" s="729"/>
      <c r="K754" s="26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314"/>
      <c r="E755" s="4"/>
      <c r="F755" s="1374"/>
      <c r="G755" s="6"/>
      <c r="H755" s="1"/>
      <c r="I755" s="7"/>
      <c r="J755" s="729"/>
      <c r="K755" s="26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314"/>
      <c r="E756" s="4"/>
      <c r="F756" s="1374"/>
      <c r="G756" s="6"/>
      <c r="H756" s="1"/>
      <c r="I756" s="7"/>
      <c r="J756" s="729"/>
      <c r="K756" s="26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314"/>
      <c r="E757" s="4"/>
      <c r="F757" s="1374"/>
      <c r="G757" s="6"/>
      <c r="H757" s="1"/>
      <c r="I757" s="7"/>
      <c r="J757" s="729"/>
      <c r="K757" s="26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314"/>
      <c r="E758" s="4"/>
      <c r="F758" s="1374"/>
      <c r="G758" s="6"/>
      <c r="H758" s="1"/>
      <c r="I758" s="7"/>
      <c r="J758" s="729"/>
      <c r="K758" s="26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314"/>
      <c r="E759" s="4"/>
      <c r="F759" s="1374"/>
      <c r="G759" s="6"/>
      <c r="H759" s="1"/>
      <c r="I759" s="7"/>
      <c r="J759" s="729"/>
      <c r="K759" s="26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314"/>
      <c r="E760" s="4"/>
      <c r="F760" s="1374"/>
      <c r="G760" s="6"/>
      <c r="H760" s="1"/>
      <c r="I760" s="7"/>
      <c r="J760" s="729"/>
      <c r="K760" s="26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314"/>
      <c r="E761" s="4"/>
      <c r="F761" s="1374"/>
      <c r="G761" s="6"/>
      <c r="H761" s="1"/>
      <c r="I761" s="7"/>
      <c r="J761" s="729"/>
      <c r="K761" s="26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314"/>
      <c r="E762" s="4"/>
      <c r="F762" s="1374"/>
      <c r="G762" s="6"/>
      <c r="H762" s="1"/>
      <c r="I762" s="7"/>
      <c r="J762" s="729"/>
      <c r="K762" s="26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314"/>
      <c r="E763" s="4"/>
      <c r="F763" s="1374"/>
      <c r="G763" s="6"/>
      <c r="H763" s="1"/>
      <c r="I763" s="7"/>
      <c r="J763" s="729"/>
      <c r="K763" s="26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314"/>
      <c r="E764" s="4"/>
      <c r="F764" s="1374"/>
      <c r="G764" s="6"/>
      <c r="H764" s="1"/>
      <c r="I764" s="7"/>
      <c r="J764" s="729"/>
      <c r="K764" s="26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314"/>
      <c r="E765" s="4"/>
      <c r="F765" s="1374"/>
      <c r="G765" s="6"/>
      <c r="H765" s="1"/>
      <c r="I765" s="7"/>
      <c r="J765" s="729"/>
      <c r="K765" s="26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314"/>
      <c r="E766" s="4"/>
      <c r="F766" s="1374"/>
      <c r="G766" s="6"/>
      <c r="H766" s="1"/>
      <c r="I766" s="7"/>
      <c r="J766" s="729"/>
      <c r="K766" s="26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314"/>
      <c r="E767" s="4"/>
      <c r="F767" s="1374"/>
      <c r="G767" s="6"/>
      <c r="H767" s="1"/>
      <c r="I767" s="7"/>
      <c r="J767" s="729"/>
      <c r="K767" s="26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314"/>
      <c r="E768" s="4"/>
      <c r="F768" s="1374"/>
      <c r="G768" s="6"/>
      <c r="H768" s="1"/>
      <c r="I768" s="7"/>
      <c r="J768" s="729"/>
      <c r="K768" s="26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314"/>
      <c r="E769" s="4"/>
      <c r="F769" s="1374"/>
      <c r="G769" s="6"/>
      <c r="H769" s="1"/>
      <c r="I769" s="7"/>
      <c r="J769" s="729"/>
      <c r="K769" s="26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314"/>
      <c r="E770" s="4"/>
      <c r="F770" s="1374"/>
      <c r="G770" s="6"/>
      <c r="H770" s="1"/>
      <c r="I770" s="7"/>
      <c r="J770" s="729"/>
      <c r="K770" s="26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314"/>
      <c r="E771" s="4"/>
      <c r="F771" s="1374"/>
      <c r="G771" s="6"/>
      <c r="H771" s="1"/>
      <c r="I771" s="7"/>
      <c r="J771" s="729"/>
      <c r="K771" s="26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314"/>
      <c r="E772" s="4"/>
      <c r="F772" s="1374"/>
      <c r="G772" s="6"/>
      <c r="H772" s="1"/>
      <c r="I772" s="7"/>
      <c r="J772" s="729"/>
      <c r="K772" s="26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314"/>
      <c r="E773" s="4"/>
      <c r="F773" s="1374"/>
      <c r="G773" s="6"/>
      <c r="H773" s="1"/>
      <c r="I773" s="7"/>
      <c r="J773" s="729"/>
      <c r="K773" s="26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314"/>
      <c r="E774" s="4"/>
      <c r="F774" s="1374"/>
      <c r="G774" s="6"/>
      <c r="H774" s="1"/>
      <c r="I774" s="7"/>
      <c r="J774" s="729"/>
      <c r="K774" s="26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314"/>
      <c r="E775" s="4"/>
      <c r="F775" s="1374"/>
      <c r="G775" s="6"/>
      <c r="H775" s="1"/>
      <c r="I775" s="7"/>
      <c r="J775" s="729"/>
      <c r="K775" s="26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314"/>
      <c r="E776" s="4"/>
      <c r="F776" s="1374"/>
      <c r="G776" s="6"/>
      <c r="H776" s="1"/>
      <c r="I776" s="7"/>
      <c r="J776" s="729"/>
      <c r="K776" s="26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314"/>
      <c r="E777" s="4"/>
      <c r="F777" s="1374"/>
      <c r="G777" s="6"/>
      <c r="H777" s="1"/>
      <c r="I777" s="7"/>
      <c r="J777" s="729"/>
      <c r="K777" s="26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314"/>
      <c r="E778" s="4"/>
      <c r="F778" s="1374"/>
      <c r="G778" s="6"/>
      <c r="H778" s="1"/>
      <c r="I778" s="7"/>
      <c r="J778" s="729"/>
      <c r="K778" s="26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314"/>
      <c r="E779" s="4"/>
      <c r="F779" s="1374"/>
      <c r="G779" s="6"/>
      <c r="H779" s="1"/>
      <c r="I779" s="7"/>
      <c r="J779" s="729"/>
      <c r="K779" s="26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314"/>
      <c r="E780" s="4"/>
      <c r="F780" s="1374"/>
      <c r="G780" s="6"/>
      <c r="H780" s="1"/>
      <c r="I780" s="7"/>
      <c r="J780" s="729"/>
      <c r="K780" s="26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314"/>
      <c r="E781" s="4"/>
      <c r="F781" s="1374"/>
      <c r="G781" s="6"/>
      <c r="H781" s="1"/>
      <c r="I781" s="7"/>
      <c r="J781" s="729"/>
      <c r="K781" s="26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314"/>
      <c r="E782" s="4"/>
      <c r="F782" s="1374"/>
      <c r="G782" s="6"/>
      <c r="H782" s="1"/>
      <c r="I782" s="7"/>
      <c r="J782" s="729"/>
      <c r="K782" s="26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314"/>
      <c r="E783" s="4"/>
      <c r="F783" s="1374"/>
      <c r="G783" s="6"/>
      <c r="H783" s="1"/>
      <c r="I783" s="7"/>
      <c r="J783" s="729"/>
      <c r="K783" s="26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314"/>
      <c r="E784" s="4"/>
      <c r="F784" s="1374"/>
      <c r="G784" s="6"/>
      <c r="H784" s="1"/>
      <c r="I784" s="7"/>
      <c r="J784" s="729"/>
      <c r="K784" s="26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314"/>
      <c r="E785" s="4"/>
      <c r="F785" s="1374"/>
      <c r="G785" s="6"/>
      <c r="H785" s="1"/>
      <c r="I785" s="7"/>
      <c r="J785" s="729"/>
      <c r="K785" s="26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314"/>
      <c r="E786" s="4"/>
      <c r="F786" s="1374"/>
      <c r="G786" s="6"/>
      <c r="H786" s="1"/>
      <c r="I786" s="7"/>
      <c r="J786" s="729"/>
      <c r="K786" s="26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314"/>
      <c r="E787" s="4"/>
      <c r="F787" s="1374"/>
      <c r="G787" s="6"/>
      <c r="H787" s="1"/>
      <c r="I787" s="7"/>
      <c r="J787" s="729"/>
      <c r="K787" s="26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314"/>
      <c r="E788" s="4"/>
      <c r="F788" s="1374"/>
      <c r="G788" s="6"/>
      <c r="H788" s="1"/>
      <c r="I788" s="7"/>
      <c r="J788" s="729"/>
      <c r="K788" s="26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314"/>
      <c r="E789" s="4"/>
      <c r="F789" s="1374"/>
      <c r="G789" s="6"/>
      <c r="H789" s="1"/>
      <c r="I789" s="7"/>
      <c r="J789" s="729"/>
      <c r="K789" s="26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314"/>
      <c r="E790" s="4"/>
      <c r="F790" s="1374"/>
      <c r="G790" s="6"/>
      <c r="H790" s="1"/>
      <c r="I790" s="7"/>
      <c r="J790" s="729"/>
      <c r="K790" s="26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314"/>
      <c r="E791" s="4"/>
      <c r="F791" s="1374"/>
      <c r="G791" s="6"/>
      <c r="H791" s="1"/>
      <c r="I791" s="7"/>
      <c r="J791" s="729"/>
      <c r="K791" s="26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314"/>
      <c r="E792" s="4"/>
      <c r="F792" s="1374"/>
      <c r="G792" s="6"/>
      <c r="H792" s="1"/>
      <c r="I792" s="7"/>
      <c r="J792" s="729"/>
      <c r="K792" s="26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314"/>
      <c r="E793" s="4"/>
      <c r="F793" s="1374"/>
      <c r="G793" s="6"/>
      <c r="H793" s="1"/>
      <c r="I793" s="7"/>
      <c r="J793" s="729"/>
      <c r="K793" s="26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314"/>
      <c r="E794" s="4"/>
      <c r="F794" s="1374"/>
      <c r="G794" s="6"/>
      <c r="H794" s="1"/>
      <c r="I794" s="7"/>
      <c r="J794" s="729"/>
      <c r="K794" s="26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314"/>
      <c r="E795" s="4"/>
      <c r="F795" s="1374"/>
      <c r="G795" s="6"/>
      <c r="H795" s="1"/>
      <c r="I795" s="7"/>
      <c r="J795" s="729"/>
      <c r="K795" s="26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314"/>
      <c r="E796" s="4"/>
      <c r="F796" s="1374"/>
      <c r="G796" s="6"/>
      <c r="H796" s="1"/>
      <c r="I796" s="7"/>
      <c r="J796" s="729"/>
      <c r="K796" s="26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314"/>
      <c r="E797" s="4"/>
      <c r="F797" s="1374"/>
      <c r="G797" s="6"/>
      <c r="H797" s="1"/>
      <c r="I797" s="7"/>
      <c r="J797" s="729"/>
      <c r="K797" s="26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314"/>
      <c r="E798" s="4"/>
      <c r="F798" s="1374"/>
      <c r="G798" s="6"/>
      <c r="H798" s="1"/>
      <c r="I798" s="7"/>
      <c r="J798" s="729"/>
      <c r="K798" s="26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314"/>
      <c r="E799" s="4"/>
      <c r="F799" s="1374"/>
      <c r="G799" s="6"/>
      <c r="H799" s="1"/>
      <c r="I799" s="7"/>
      <c r="J799" s="729"/>
      <c r="K799" s="26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314"/>
      <c r="E800" s="4"/>
      <c r="F800" s="1374"/>
      <c r="G800" s="6"/>
      <c r="H800" s="1"/>
      <c r="I800" s="7"/>
      <c r="J800" s="729"/>
      <c r="K800" s="26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314"/>
      <c r="E801" s="4"/>
      <c r="F801" s="1374"/>
      <c r="G801" s="6"/>
      <c r="H801" s="1"/>
      <c r="I801" s="7"/>
      <c r="J801" s="729"/>
      <c r="K801" s="26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314"/>
      <c r="E802" s="4"/>
      <c r="F802" s="1374"/>
      <c r="G802" s="6"/>
      <c r="H802" s="1"/>
      <c r="I802" s="7"/>
      <c r="J802" s="729"/>
      <c r="K802" s="26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314"/>
      <c r="E803" s="4"/>
      <c r="F803" s="1374"/>
      <c r="G803" s="6"/>
      <c r="H803" s="1"/>
      <c r="I803" s="7"/>
      <c r="J803" s="729"/>
      <c r="K803" s="26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314"/>
      <c r="E804" s="4"/>
      <c r="F804" s="1374"/>
      <c r="G804" s="6"/>
      <c r="H804" s="1"/>
      <c r="I804" s="7"/>
      <c r="J804" s="729"/>
      <c r="K804" s="26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314"/>
      <c r="E805" s="4"/>
      <c r="F805" s="1374"/>
      <c r="G805" s="6"/>
      <c r="H805" s="1"/>
      <c r="I805" s="7"/>
      <c r="J805" s="729"/>
      <c r="K805" s="26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314"/>
      <c r="E806" s="4"/>
      <c r="F806" s="1374"/>
      <c r="G806" s="6"/>
      <c r="H806" s="1"/>
      <c r="I806" s="7"/>
      <c r="J806" s="729"/>
      <c r="K806" s="26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314"/>
      <c r="E807" s="4"/>
      <c r="F807" s="1374"/>
      <c r="G807" s="6"/>
      <c r="H807" s="1"/>
      <c r="I807" s="7"/>
      <c r="J807" s="729"/>
      <c r="K807" s="26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314"/>
      <c r="E808" s="4"/>
      <c r="F808" s="1374"/>
      <c r="G808" s="6"/>
      <c r="H808" s="1"/>
      <c r="I808" s="7"/>
      <c r="J808" s="729"/>
      <c r="K808" s="26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314"/>
      <c r="E809" s="4"/>
      <c r="F809" s="1374"/>
      <c r="G809" s="6"/>
      <c r="H809" s="1"/>
      <c r="I809" s="7"/>
      <c r="J809" s="729"/>
      <c r="K809" s="26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314"/>
      <c r="E810" s="4"/>
      <c r="F810" s="1374"/>
      <c r="G810" s="6"/>
      <c r="H810" s="1"/>
      <c r="I810" s="7"/>
      <c r="J810" s="729"/>
      <c r="K810" s="26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314"/>
      <c r="E811" s="4"/>
      <c r="F811" s="1374"/>
      <c r="G811" s="6"/>
      <c r="H811" s="1"/>
      <c r="I811" s="7"/>
      <c r="J811" s="729"/>
      <c r="K811" s="26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314"/>
      <c r="E812" s="4"/>
      <c r="F812" s="1374"/>
      <c r="G812" s="6"/>
      <c r="H812" s="1"/>
      <c r="I812" s="7"/>
      <c r="J812" s="729"/>
      <c r="K812" s="26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314"/>
      <c r="E813" s="4"/>
      <c r="F813" s="1374"/>
      <c r="G813" s="6"/>
      <c r="H813" s="1"/>
      <c r="I813" s="7"/>
      <c r="J813" s="729"/>
      <c r="K813" s="26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314"/>
      <c r="E814" s="4"/>
      <c r="F814" s="1374"/>
      <c r="G814" s="6"/>
      <c r="H814" s="1"/>
      <c r="I814" s="7"/>
      <c r="J814" s="729"/>
      <c r="K814" s="26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314"/>
      <c r="E815" s="4"/>
      <c r="F815" s="1374"/>
      <c r="G815" s="6"/>
      <c r="H815" s="1"/>
      <c r="I815" s="7"/>
      <c r="J815" s="729"/>
      <c r="K815" s="26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314"/>
      <c r="E816" s="4"/>
      <c r="F816" s="1374"/>
      <c r="G816" s="6"/>
      <c r="H816" s="1"/>
      <c r="I816" s="7"/>
      <c r="J816" s="729"/>
      <c r="K816" s="26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314"/>
      <c r="E817" s="4"/>
      <c r="F817" s="1374"/>
      <c r="G817" s="6"/>
      <c r="H817" s="1"/>
      <c r="I817" s="7"/>
      <c r="J817" s="729"/>
      <c r="K817" s="26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314"/>
      <c r="E818" s="4"/>
      <c r="F818" s="1374"/>
      <c r="G818" s="6"/>
      <c r="H818" s="1"/>
      <c r="I818" s="7"/>
      <c r="J818" s="729"/>
      <c r="K818" s="26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314"/>
      <c r="E819" s="4"/>
      <c r="F819" s="1374"/>
      <c r="G819" s="6"/>
      <c r="H819" s="1"/>
      <c r="I819" s="7"/>
      <c r="J819" s="729"/>
      <c r="K819" s="26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314"/>
      <c r="E820" s="4"/>
      <c r="F820" s="1374"/>
      <c r="G820" s="6"/>
      <c r="H820" s="1"/>
      <c r="I820" s="7"/>
      <c r="J820" s="729"/>
      <c r="K820" s="26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314"/>
      <c r="E821" s="4"/>
      <c r="F821" s="1374"/>
      <c r="G821" s="6"/>
      <c r="H821" s="1"/>
      <c r="I821" s="7"/>
      <c r="J821" s="729"/>
      <c r="K821" s="26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314"/>
      <c r="E822" s="4"/>
      <c r="F822" s="1374"/>
      <c r="G822" s="6"/>
      <c r="H822" s="1"/>
      <c r="I822" s="7"/>
      <c r="J822" s="729"/>
      <c r="K822" s="26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314"/>
      <c r="E823" s="4"/>
      <c r="F823" s="1374"/>
      <c r="G823" s="6"/>
      <c r="H823" s="1"/>
      <c r="I823" s="7"/>
      <c r="J823" s="729"/>
      <c r="K823" s="26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314"/>
      <c r="E824" s="4"/>
      <c r="F824" s="1374"/>
      <c r="G824" s="6"/>
      <c r="H824" s="1"/>
      <c r="I824" s="7"/>
      <c r="J824" s="729"/>
      <c r="K824" s="26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314"/>
      <c r="E825" s="4"/>
      <c r="F825" s="1374"/>
      <c r="G825" s="6"/>
      <c r="H825" s="1"/>
      <c r="I825" s="7"/>
      <c r="J825" s="729"/>
      <c r="K825" s="26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314"/>
      <c r="E826" s="4"/>
      <c r="F826" s="1374"/>
      <c r="G826" s="6"/>
      <c r="H826" s="1"/>
      <c r="I826" s="7"/>
      <c r="J826" s="729"/>
      <c r="K826" s="26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314"/>
      <c r="E827" s="4"/>
      <c r="F827" s="1374"/>
      <c r="G827" s="6"/>
      <c r="H827" s="1"/>
      <c r="I827" s="7"/>
      <c r="J827" s="729"/>
      <c r="K827" s="26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314"/>
      <c r="E828" s="4"/>
      <c r="F828" s="1374"/>
      <c r="G828" s="6"/>
      <c r="H828" s="1"/>
      <c r="I828" s="7"/>
      <c r="J828" s="729"/>
      <c r="K828" s="26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314"/>
      <c r="E829" s="4"/>
      <c r="F829" s="1374"/>
      <c r="G829" s="6"/>
      <c r="H829" s="1"/>
      <c r="I829" s="7"/>
      <c r="J829" s="729"/>
      <c r="K829" s="26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314"/>
      <c r="E830" s="4"/>
      <c r="F830" s="1374"/>
      <c r="G830" s="6"/>
      <c r="H830" s="1"/>
      <c r="I830" s="7"/>
      <c r="J830" s="729"/>
      <c r="K830" s="26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314"/>
      <c r="E831" s="4"/>
      <c r="F831" s="1374"/>
      <c r="G831" s="6"/>
      <c r="H831" s="1"/>
      <c r="I831" s="7"/>
      <c r="J831" s="729"/>
      <c r="K831" s="26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314"/>
      <c r="E832" s="4"/>
      <c r="F832" s="1374"/>
      <c r="G832" s="6"/>
      <c r="H832" s="1"/>
      <c r="I832" s="7"/>
      <c r="J832" s="729"/>
      <c r="K832" s="26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314"/>
      <c r="E833" s="4"/>
      <c r="F833" s="1374"/>
      <c r="G833" s="6"/>
      <c r="H833" s="1"/>
      <c r="I833" s="7"/>
      <c r="J833" s="729"/>
      <c r="K833" s="26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314"/>
      <c r="E834" s="4"/>
      <c r="F834" s="1374"/>
      <c r="G834" s="6"/>
      <c r="H834" s="1"/>
      <c r="I834" s="7"/>
      <c r="J834" s="729"/>
      <c r="K834" s="26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314"/>
      <c r="E835" s="4"/>
      <c r="F835" s="1374"/>
      <c r="G835" s="6"/>
      <c r="H835" s="1"/>
      <c r="I835" s="7"/>
      <c r="J835" s="729"/>
      <c r="K835" s="26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314"/>
      <c r="E836" s="4"/>
      <c r="F836" s="1374"/>
      <c r="G836" s="6"/>
      <c r="H836" s="1"/>
      <c r="I836" s="7"/>
      <c r="J836" s="729"/>
      <c r="K836" s="26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314"/>
      <c r="E837" s="4"/>
      <c r="F837" s="1374"/>
      <c r="G837" s="6"/>
      <c r="H837" s="1"/>
      <c r="I837" s="7"/>
      <c r="J837" s="729"/>
      <c r="K837" s="26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314"/>
      <c r="E838" s="4"/>
      <c r="F838" s="1374"/>
      <c r="G838" s="6"/>
      <c r="H838" s="1"/>
      <c r="I838" s="7"/>
      <c r="J838" s="729"/>
      <c r="K838" s="26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314"/>
      <c r="E839" s="4"/>
      <c r="F839" s="1374"/>
      <c r="G839" s="6"/>
      <c r="H839" s="1"/>
      <c r="I839" s="7"/>
      <c r="J839" s="729"/>
      <c r="K839" s="26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314"/>
      <c r="E840" s="4"/>
      <c r="F840" s="1374"/>
      <c r="G840" s="6"/>
      <c r="H840" s="1"/>
      <c r="I840" s="7"/>
      <c r="J840" s="729"/>
      <c r="K840" s="26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314"/>
      <c r="E841" s="4"/>
      <c r="F841" s="1374"/>
      <c r="G841" s="6"/>
      <c r="H841" s="1"/>
      <c r="I841" s="7"/>
      <c r="J841" s="729"/>
      <c r="K841" s="26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314"/>
      <c r="E842" s="4"/>
      <c r="F842" s="1374"/>
      <c r="G842" s="6"/>
      <c r="H842" s="1"/>
      <c r="I842" s="7"/>
      <c r="J842" s="729"/>
      <c r="K842" s="26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314"/>
      <c r="E843" s="4"/>
      <c r="F843" s="1374"/>
      <c r="G843" s="6"/>
      <c r="H843" s="1"/>
      <c r="I843" s="7"/>
      <c r="J843" s="729"/>
      <c r="K843" s="26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314"/>
      <c r="E844" s="4"/>
      <c r="F844" s="1374"/>
      <c r="G844" s="6"/>
      <c r="H844" s="1"/>
      <c r="I844" s="7"/>
      <c r="J844" s="729"/>
      <c r="K844" s="26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314"/>
      <c r="E845" s="4"/>
      <c r="F845" s="1374"/>
      <c r="G845" s="6"/>
      <c r="H845" s="1"/>
      <c r="I845" s="7"/>
      <c r="J845" s="729"/>
      <c r="K845" s="26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314"/>
      <c r="E846" s="4"/>
      <c r="F846" s="1374"/>
      <c r="G846" s="6"/>
      <c r="H846" s="1"/>
      <c r="I846" s="7"/>
      <c r="J846" s="729"/>
      <c r="K846" s="26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314"/>
      <c r="E847" s="4"/>
      <c r="F847" s="1374"/>
      <c r="G847" s="6"/>
      <c r="H847" s="1"/>
      <c r="I847" s="7"/>
      <c r="J847" s="729"/>
      <c r="K847" s="26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314"/>
      <c r="E848" s="4"/>
      <c r="F848" s="1374"/>
      <c r="G848" s="6"/>
      <c r="H848" s="1"/>
      <c r="I848" s="7"/>
      <c r="J848" s="729"/>
      <c r="K848" s="26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314"/>
      <c r="E849" s="4"/>
      <c r="F849" s="1374"/>
      <c r="G849" s="6"/>
      <c r="H849" s="1"/>
      <c r="I849" s="7"/>
      <c r="J849" s="729"/>
      <c r="K849" s="26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314"/>
      <c r="E850" s="4"/>
      <c r="F850" s="1374"/>
      <c r="G850" s="6"/>
      <c r="H850" s="1"/>
      <c r="I850" s="7"/>
      <c r="J850" s="729"/>
      <c r="K850" s="26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314"/>
      <c r="E851" s="4"/>
      <c r="F851" s="1374"/>
      <c r="G851" s="6"/>
      <c r="H851" s="1"/>
      <c r="I851" s="7"/>
      <c r="J851" s="729"/>
      <c r="K851" s="26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314"/>
      <c r="E852" s="4"/>
      <c r="F852" s="1374"/>
      <c r="G852" s="6"/>
      <c r="H852" s="1"/>
      <c r="I852" s="7"/>
      <c r="J852" s="729"/>
      <c r="K852" s="26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314"/>
      <c r="E853" s="4"/>
      <c r="F853" s="1374"/>
      <c r="G853" s="6"/>
      <c r="H853" s="1"/>
      <c r="I853" s="7"/>
      <c r="J853" s="729"/>
      <c r="K853" s="26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314"/>
      <c r="E854" s="4"/>
      <c r="F854" s="1374"/>
      <c r="G854" s="6"/>
      <c r="H854" s="1"/>
      <c r="I854" s="7"/>
      <c r="J854" s="729"/>
      <c r="K854" s="26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314"/>
      <c r="E855" s="4"/>
      <c r="F855" s="1374"/>
      <c r="G855" s="6"/>
      <c r="H855" s="1"/>
      <c r="I855" s="7"/>
      <c r="J855" s="729"/>
      <c r="K855" s="26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314"/>
      <c r="E856" s="4"/>
      <c r="F856" s="1374"/>
      <c r="G856" s="6"/>
      <c r="H856" s="1"/>
      <c r="I856" s="7"/>
      <c r="J856" s="729"/>
      <c r="K856" s="26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314"/>
      <c r="E857" s="4"/>
      <c r="F857" s="1374"/>
      <c r="G857" s="6"/>
      <c r="H857" s="1"/>
      <c r="I857" s="7"/>
      <c r="J857" s="729"/>
      <c r="K857" s="26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314"/>
      <c r="E858" s="4"/>
      <c r="F858" s="1374"/>
      <c r="G858" s="6"/>
      <c r="H858" s="1"/>
      <c r="I858" s="7"/>
      <c r="J858" s="729"/>
      <c r="K858" s="26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314"/>
      <c r="E859" s="4"/>
      <c r="F859" s="1374"/>
      <c r="G859" s="6"/>
      <c r="H859" s="1"/>
      <c r="I859" s="7"/>
      <c r="J859" s="729"/>
      <c r="K859" s="26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314"/>
      <c r="E860" s="4"/>
      <c r="F860" s="1374"/>
      <c r="G860" s="6"/>
      <c r="H860" s="1"/>
      <c r="I860" s="7"/>
      <c r="J860" s="729"/>
      <c r="K860" s="26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314"/>
      <c r="E861" s="4"/>
      <c r="F861" s="1374"/>
      <c r="G861" s="6"/>
      <c r="H861" s="1"/>
      <c r="I861" s="7"/>
      <c r="J861" s="729"/>
      <c r="K861" s="26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314"/>
      <c r="E862" s="4"/>
      <c r="F862" s="1374"/>
      <c r="G862" s="6"/>
      <c r="H862" s="1"/>
      <c r="I862" s="7"/>
      <c r="J862" s="729"/>
      <c r="K862" s="26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314"/>
      <c r="E863" s="4"/>
      <c r="F863" s="1374"/>
      <c r="G863" s="6"/>
      <c r="H863" s="1"/>
      <c r="I863" s="7"/>
      <c r="J863" s="729"/>
      <c r="K863" s="26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314"/>
      <c r="E864" s="4"/>
      <c r="F864" s="1374"/>
      <c r="G864" s="6"/>
      <c r="H864" s="1"/>
      <c r="I864" s="7"/>
      <c r="J864" s="729"/>
      <c r="K864" s="26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314"/>
      <c r="E865" s="4"/>
      <c r="F865" s="1374"/>
      <c r="G865" s="6"/>
      <c r="H865" s="1"/>
      <c r="I865" s="7"/>
      <c r="J865" s="729"/>
      <c r="K865" s="26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314"/>
      <c r="E866" s="4"/>
      <c r="F866" s="1374"/>
      <c r="G866" s="6"/>
      <c r="H866" s="1"/>
      <c r="I866" s="7"/>
      <c r="J866" s="729"/>
      <c r="K866" s="26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314"/>
      <c r="E867" s="4"/>
      <c r="F867" s="1374"/>
      <c r="G867" s="6"/>
      <c r="H867" s="1"/>
      <c r="I867" s="7"/>
      <c r="J867" s="729"/>
      <c r="K867" s="26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314"/>
      <c r="E868" s="4"/>
      <c r="F868" s="1374"/>
      <c r="G868" s="6"/>
      <c r="H868" s="1"/>
      <c r="I868" s="7"/>
      <c r="J868" s="729"/>
      <c r="K868" s="26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314"/>
      <c r="E869" s="4"/>
      <c r="F869" s="1374"/>
      <c r="G869" s="6"/>
      <c r="H869" s="1"/>
      <c r="I869" s="7"/>
      <c r="J869" s="729"/>
      <c r="K869" s="26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314"/>
      <c r="E870" s="4"/>
      <c r="F870" s="1374"/>
      <c r="G870" s="6"/>
      <c r="H870" s="1"/>
      <c r="I870" s="7"/>
      <c r="J870" s="729"/>
      <c r="K870" s="26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314"/>
      <c r="E871" s="4"/>
      <c r="F871" s="1374"/>
      <c r="G871" s="6"/>
      <c r="H871" s="1"/>
      <c r="I871" s="7"/>
      <c r="J871" s="729"/>
      <c r="K871" s="26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314"/>
      <c r="E872" s="4"/>
      <c r="F872" s="1374"/>
      <c r="G872" s="6"/>
      <c r="H872" s="1"/>
      <c r="I872" s="7"/>
      <c r="J872" s="729"/>
      <c r="K872" s="26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314"/>
      <c r="E873" s="4"/>
      <c r="F873" s="1374"/>
      <c r="G873" s="6"/>
      <c r="H873" s="1"/>
      <c r="I873" s="7"/>
      <c r="J873" s="729"/>
      <c r="K873" s="26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314"/>
      <c r="E874" s="4"/>
      <c r="F874" s="1374"/>
      <c r="G874" s="6"/>
      <c r="H874" s="1"/>
      <c r="I874" s="7"/>
      <c r="J874" s="729"/>
      <c r="K874" s="26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314"/>
      <c r="E875" s="4"/>
      <c r="F875" s="1374"/>
      <c r="G875" s="6"/>
      <c r="H875" s="1"/>
      <c r="I875" s="7"/>
      <c r="J875" s="729"/>
      <c r="K875" s="26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314"/>
      <c r="E876" s="4"/>
      <c r="F876" s="1374"/>
      <c r="G876" s="6"/>
      <c r="H876" s="1"/>
      <c r="I876" s="7"/>
      <c r="J876" s="729"/>
      <c r="K876" s="26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314"/>
      <c r="E877" s="4"/>
      <c r="F877" s="1374"/>
      <c r="G877" s="6"/>
      <c r="H877" s="1"/>
      <c r="I877" s="7"/>
      <c r="J877" s="729"/>
      <c r="K877" s="26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314"/>
      <c r="E878" s="4"/>
      <c r="F878" s="1374"/>
      <c r="G878" s="6"/>
      <c r="H878" s="1"/>
      <c r="I878" s="7"/>
      <c r="J878" s="729"/>
      <c r="K878" s="26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314"/>
      <c r="E879" s="4"/>
      <c r="F879" s="1374"/>
      <c r="G879" s="6"/>
      <c r="H879" s="1"/>
      <c r="I879" s="7"/>
      <c r="J879" s="729"/>
      <c r="K879" s="26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314"/>
      <c r="E880" s="4"/>
      <c r="F880" s="1374"/>
      <c r="G880" s="6"/>
      <c r="H880" s="1"/>
      <c r="I880" s="7"/>
      <c r="J880" s="729"/>
      <c r="K880" s="26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314"/>
      <c r="E881" s="4"/>
      <c r="F881" s="1374"/>
      <c r="G881" s="6"/>
      <c r="H881" s="1"/>
      <c r="I881" s="7"/>
      <c r="J881" s="729"/>
      <c r="K881" s="26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314"/>
      <c r="E882" s="4"/>
      <c r="F882" s="1374"/>
      <c r="G882" s="6"/>
      <c r="H882" s="1"/>
      <c r="I882" s="7"/>
      <c r="J882" s="729"/>
      <c r="K882" s="26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314"/>
      <c r="E883" s="4"/>
      <c r="F883" s="1374"/>
      <c r="G883" s="6"/>
      <c r="H883" s="1"/>
      <c r="I883" s="7"/>
      <c r="J883" s="729"/>
      <c r="K883" s="26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314"/>
      <c r="E884" s="4"/>
      <c r="F884" s="1374"/>
      <c r="G884" s="6"/>
      <c r="H884" s="1"/>
      <c r="I884" s="7"/>
      <c r="J884" s="729"/>
      <c r="K884" s="26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314"/>
      <c r="E885" s="4"/>
      <c r="F885" s="1374"/>
      <c r="G885" s="6"/>
      <c r="H885" s="1"/>
      <c r="I885" s="7"/>
      <c r="J885" s="729"/>
      <c r="K885" s="26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314"/>
      <c r="E886" s="4"/>
      <c r="F886" s="1374"/>
      <c r="G886" s="6"/>
      <c r="H886" s="1"/>
      <c r="I886" s="7"/>
      <c r="J886" s="729"/>
      <c r="K886" s="26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314"/>
      <c r="E887" s="4"/>
      <c r="F887" s="1374"/>
      <c r="G887" s="6"/>
      <c r="H887" s="1"/>
      <c r="I887" s="7"/>
      <c r="J887" s="729"/>
      <c r="K887" s="26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314"/>
      <c r="E888" s="4"/>
      <c r="F888" s="1374"/>
      <c r="G888" s="6"/>
      <c r="H888" s="1"/>
      <c r="I888" s="7"/>
      <c r="J888" s="729"/>
      <c r="K888" s="26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314"/>
      <c r="E889" s="4"/>
      <c r="F889" s="1374"/>
      <c r="G889" s="6"/>
      <c r="H889" s="1"/>
      <c r="I889" s="7"/>
      <c r="J889" s="729"/>
      <c r="K889" s="26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314"/>
      <c r="E890" s="4"/>
      <c r="F890" s="1374"/>
      <c r="G890" s="6"/>
      <c r="H890" s="1"/>
      <c r="I890" s="7"/>
      <c r="J890" s="729"/>
      <c r="K890" s="26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314"/>
      <c r="E891" s="4"/>
      <c r="F891" s="1374"/>
      <c r="G891" s="6"/>
      <c r="H891" s="1"/>
      <c r="I891" s="7"/>
      <c r="J891" s="729"/>
      <c r="K891" s="26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314"/>
      <c r="E892" s="4"/>
      <c r="F892" s="1374"/>
      <c r="G892" s="6"/>
      <c r="H892" s="1"/>
      <c r="I892" s="7"/>
      <c r="J892" s="729"/>
      <c r="K892" s="26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314"/>
      <c r="E893" s="4"/>
      <c r="F893" s="1374"/>
      <c r="G893" s="6"/>
      <c r="H893" s="1"/>
      <c r="I893" s="7"/>
      <c r="J893" s="729"/>
      <c r="K893" s="26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314"/>
      <c r="E894" s="4"/>
      <c r="F894" s="1374"/>
      <c r="G894" s="6"/>
      <c r="H894" s="1"/>
      <c r="I894" s="7"/>
      <c r="J894" s="729"/>
      <c r="K894" s="26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314"/>
      <c r="E895" s="4"/>
      <c r="F895" s="1374"/>
      <c r="G895" s="6"/>
      <c r="H895" s="1"/>
      <c r="I895" s="7"/>
      <c r="J895" s="729"/>
      <c r="K895" s="26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314"/>
      <c r="E896" s="4"/>
      <c r="F896" s="1374"/>
      <c r="G896" s="6"/>
      <c r="H896" s="1"/>
      <c r="I896" s="7"/>
      <c r="J896" s="729"/>
      <c r="K896" s="26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314"/>
      <c r="E897" s="4"/>
      <c r="F897" s="1374"/>
      <c r="G897" s="6"/>
      <c r="H897" s="1"/>
      <c r="I897" s="7"/>
      <c r="J897" s="729"/>
      <c r="K897" s="26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314"/>
      <c r="E898" s="4"/>
      <c r="F898" s="1374"/>
      <c r="G898" s="6"/>
      <c r="H898" s="1"/>
      <c r="I898" s="7"/>
      <c r="J898" s="729"/>
      <c r="K898" s="26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314"/>
      <c r="E899" s="4"/>
      <c r="F899" s="1374"/>
      <c r="G899" s="6"/>
      <c r="H899" s="1"/>
      <c r="I899" s="7"/>
      <c r="J899" s="729"/>
      <c r="K899" s="26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314"/>
      <c r="E900" s="4"/>
      <c r="F900" s="1374"/>
      <c r="G900" s="6"/>
      <c r="H900" s="1"/>
      <c r="I900" s="7"/>
      <c r="J900" s="729"/>
      <c r="K900" s="26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314"/>
      <c r="E901" s="4"/>
      <c r="F901" s="1374"/>
      <c r="G901" s="6"/>
      <c r="H901" s="1"/>
      <c r="I901" s="7"/>
      <c r="J901" s="729"/>
      <c r="K901" s="26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314"/>
      <c r="E902" s="4"/>
      <c r="F902" s="1374"/>
      <c r="G902" s="6"/>
      <c r="H902" s="1"/>
      <c r="I902" s="7"/>
      <c r="J902" s="729"/>
      <c r="K902" s="26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314"/>
      <c r="E903" s="4"/>
      <c r="F903" s="1374"/>
      <c r="G903" s="6"/>
      <c r="H903" s="1"/>
      <c r="I903" s="7"/>
      <c r="J903" s="729"/>
      <c r="K903" s="26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314"/>
      <c r="E904" s="4"/>
      <c r="F904" s="1374"/>
      <c r="G904" s="6"/>
      <c r="H904" s="1"/>
      <c r="I904" s="7"/>
      <c r="J904" s="729"/>
      <c r="K904" s="26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314"/>
      <c r="E905" s="4"/>
      <c r="F905" s="1374"/>
      <c r="G905" s="6"/>
      <c r="H905" s="1"/>
      <c r="I905" s="7"/>
      <c r="J905" s="729"/>
      <c r="K905" s="26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314"/>
      <c r="E906" s="4"/>
      <c r="F906" s="1374"/>
      <c r="G906" s="6"/>
      <c r="H906" s="1"/>
      <c r="I906" s="7"/>
      <c r="J906" s="729"/>
      <c r="K906" s="26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314"/>
      <c r="E907" s="4"/>
      <c r="F907" s="1374"/>
      <c r="G907" s="6"/>
      <c r="H907" s="1"/>
      <c r="I907" s="7"/>
      <c r="J907" s="729"/>
      <c r="K907" s="26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314"/>
      <c r="E908" s="4"/>
      <c r="F908" s="1374"/>
      <c r="G908" s="6"/>
      <c r="H908" s="1"/>
      <c r="I908" s="7"/>
      <c r="J908" s="729"/>
      <c r="K908" s="26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314"/>
      <c r="E909" s="4"/>
      <c r="F909" s="1374"/>
      <c r="G909" s="6"/>
      <c r="H909" s="1"/>
      <c r="I909" s="7"/>
      <c r="J909" s="729"/>
      <c r="K909" s="26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314"/>
      <c r="E910" s="4"/>
      <c r="F910" s="1374"/>
      <c r="G910" s="6"/>
      <c r="H910" s="1"/>
      <c r="I910" s="7"/>
      <c r="J910" s="729"/>
      <c r="K910" s="26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314"/>
      <c r="E911" s="4"/>
      <c r="F911" s="1374"/>
      <c r="G911" s="6"/>
      <c r="H911" s="1"/>
      <c r="I911" s="7"/>
      <c r="J911" s="729"/>
      <c r="K911" s="26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314"/>
      <c r="E912" s="4"/>
      <c r="F912" s="1374"/>
      <c r="G912" s="6"/>
      <c r="H912" s="1"/>
      <c r="I912" s="7"/>
      <c r="J912" s="729"/>
      <c r="K912" s="26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314"/>
      <c r="E913" s="4"/>
      <c r="F913" s="1374"/>
      <c r="G913" s="6"/>
      <c r="H913" s="1"/>
      <c r="I913" s="7"/>
      <c r="J913" s="729"/>
      <c r="K913" s="26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314"/>
      <c r="E914" s="4"/>
      <c r="F914" s="1374"/>
      <c r="G914" s="6"/>
      <c r="H914" s="1"/>
      <c r="I914" s="7"/>
      <c r="J914" s="729"/>
      <c r="K914" s="26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314"/>
      <c r="E915" s="4"/>
      <c r="F915" s="1374"/>
      <c r="G915" s="6"/>
      <c r="H915" s="1"/>
      <c r="I915" s="7"/>
      <c r="J915" s="729"/>
      <c r="K915" s="26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314"/>
      <c r="E916" s="4"/>
      <c r="F916" s="1374"/>
      <c r="G916" s="6"/>
      <c r="H916" s="1"/>
      <c r="I916" s="7"/>
      <c r="J916" s="729"/>
      <c r="K916" s="26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314"/>
      <c r="E917" s="4"/>
      <c r="F917" s="1374"/>
      <c r="G917" s="6"/>
      <c r="H917" s="1"/>
      <c r="I917" s="7"/>
      <c r="J917" s="729"/>
      <c r="K917" s="26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314"/>
      <c r="E918" s="4"/>
      <c r="F918" s="1374"/>
      <c r="G918" s="6"/>
      <c r="H918" s="1"/>
      <c r="I918" s="7"/>
      <c r="J918" s="729"/>
      <c r="K918" s="26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314"/>
      <c r="E919" s="4"/>
      <c r="F919" s="1374"/>
      <c r="G919" s="6"/>
      <c r="H919" s="1"/>
      <c r="I919" s="7"/>
      <c r="J919" s="729"/>
      <c r="K919" s="26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314"/>
      <c r="E920" s="4"/>
      <c r="F920" s="1374"/>
      <c r="G920" s="6"/>
      <c r="H920" s="1"/>
      <c r="I920" s="7"/>
      <c r="J920" s="729"/>
      <c r="K920" s="26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314"/>
      <c r="E921" s="4"/>
      <c r="F921" s="1374"/>
      <c r="G921" s="6"/>
      <c r="H921" s="1"/>
      <c r="I921" s="7"/>
      <c r="J921" s="729"/>
      <c r="K921" s="26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314"/>
      <c r="E922" s="4"/>
      <c r="F922" s="1374"/>
      <c r="G922" s="6"/>
      <c r="H922" s="1"/>
      <c r="I922" s="7"/>
      <c r="J922" s="729"/>
      <c r="K922" s="26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314"/>
      <c r="E923" s="4"/>
      <c r="F923" s="1374"/>
      <c r="G923" s="6"/>
      <c r="H923" s="1"/>
      <c r="I923" s="7"/>
      <c r="J923" s="729"/>
      <c r="K923" s="26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314"/>
      <c r="E924" s="4"/>
      <c r="F924" s="1374"/>
      <c r="G924" s="6"/>
      <c r="H924" s="1"/>
      <c r="I924" s="7"/>
      <c r="J924" s="729"/>
      <c r="K924" s="26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314"/>
      <c r="E925" s="4"/>
      <c r="F925" s="1374"/>
      <c r="G925" s="6"/>
      <c r="H925" s="1"/>
      <c r="I925" s="7"/>
      <c r="J925" s="729"/>
      <c r="K925" s="26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314"/>
      <c r="E926" s="4"/>
      <c r="F926" s="1374"/>
      <c r="G926" s="6"/>
      <c r="H926" s="1"/>
      <c r="I926" s="7"/>
      <c r="J926" s="729"/>
      <c r="K926" s="26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314"/>
      <c r="E927" s="4"/>
      <c r="F927" s="1374"/>
      <c r="G927" s="6"/>
      <c r="H927" s="1"/>
      <c r="I927" s="7"/>
      <c r="J927" s="729"/>
      <c r="K927" s="26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314"/>
      <c r="E928" s="4"/>
      <c r="F928" s="1374"/>
      <c r="G928" s="6"/>
      <c r="H928" s="1"/>
      <c r="I928" s="7"/>
      <c r="J928" s="729"/>
      <c r="K928" s="26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314"/>
      <c r="E929" s="4"/>
      <c r="F929" s="1374"/>
      <c r="G929" s="6"/>
      <c r="H929" s="1"/>
      <c r="I929" s="7"/>
      <c r="J929" s="729"/>
      <c r="K929" s="26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314"/>
      <c r="E930" s="4"/>
      <c r="F930" s="1374"/>
      <c r="G930" s="6"/>
      <c r="H930" s="1"/>
      <c r="I930" s="7"/>
      <c r="J930" s="729"/>
      <c r="K930" s="26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314"/>
      <c r="E931" s="4"/>
      <c r="F931" s="1374"/>
      <c r="G931" s="6"/>
      <c r="H931" s="1"/>
      <c r="I931" s="7"/>
      <c r="J931" s="729"/>
      <c r="K931" s="26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314"/>
      <c r="E932" s="4"/>
      <c r="F932" s="1374"/>
      <c r="G932" s="6"/>
      <c r="H932" s="1"/>
      <c r="I932" s="7"/>
      <c r="J932" s="729"/>
      <c r="K932" s="26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314"/>
      <c r="E933" s="4"/>
      <c r="F933" s="1374"/>
      <c r="G933" s="6"/>
      <c r="H933" s="1"/>
      <c r="I933" s="7"/>
      <c r="J933" s="729"/>
      <c r="K933" s="26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314"/>
      <c r="E934" s="4"/>
      <c r="F934" s="1374"/>
      <c r="G934" s="6"/>
      <c r="H934" s="1"/>
      <c r="I934" s="7"/>
      <c r="J934" s="729"/>
      <c r="K934" s="26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314"/>
      <c r="E935" s="4"/>
      <c r="F935" s="1374"/>
      <c r="G935" s="6"/>
      <c r="H935" s="1"/>
      <c r="I935" s="7"/>
      <c r="J935" s="729"/>
      <c r="K935" s="26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314"/>
      <c r="E936" s="4"/>
      <c r="F936" s="1374"/>
      <c r="G936" s="6"/>
      <c r="H936" s="1"/>
      <c r="I936" s="7"/>
      <c r="J936" s="729"/>
      <c r="K936" s="26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314"/>
      <c r="E937" s="4"/>
      <c r="F937" s="1374"/>
      <c r="G937" s="6"/>
      <c r="H937" s="1"/>
      <c r="I937" s="7"/>
      <c r="J937" s="729"/>
      <c r="K937" s="26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314"/>
      <c r="E938" s="4"/>
      <c r="F938" s="1374"/>
      <c r="G938" s="6"/>
      <c r="H938" s="1"/>
      <c r="I938" s="7"/>
      <c r="J938" s="729"/>
      <c r="K938" s="26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314"/>
      <c r="E939" s="4"/>
      <c r="F939" s="1374"/>
      <c r="G939" s="6"/>
      <c r="H939" s="1"/>
      <c r="I939" s="7"/>
      <c r="J939" s="729"/>
      <c r="K939" s="26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314"/>
      <c r="E940" s="4"/>
      <c r="F940" s="1374"/>
      <c r="G940" s="6"/>
      <c r="H940" s="1"/>
      <c r="I940" s="7"/>
      <c r="J940" s="729"/>
      <c r="K940" s="26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314"/>
      <c r="E941" s="4"/>
      <c r="F941" s="1374"/>
      <c r="G941" s="6"/>
      <c r="H941" s="1"/>
      <c r="I941" s="7"/>
      <c r="J941" s="729"/>
      <c r="K941" s="26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314"/>
      <c r="E942" s="4"/>
      <c r="F942" s="1374"/>
      <c r="G942" s="6"/>
      <c r="H942" s="1"/>
      <c r="I942" s="7"/>
      <c r="J942" s="729"/>
      <c r="K942" s="26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314"/>
      <c r="E943" s="4"/>
      <c r="F943" s="1374"/>
      <c r="G943" s="6"/>
      <c r="H943" s="1"/>
      <c r="I943" s="7"/>
      <c r="J943" s="729"/>
      <c r="K943" s="26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314"/>
      <c r="E944" s="4"/>
      <c r="F944" s="1374"/>
      <c r="G944" s="6"/>
      <c r="H944" s="1"/>
      <c r="I944" s="7"/>
      <c r="J944" s="729"/>
      <c r="K944" s="26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314"/>
      <c r="E945" s="4"/>
      <c r="F945" s="1374"/>
      <c r="G945" s="6"/>
      <c r="H945" s="1"/>
      <c r="I945" s="7"/>
      <c r="J945" s="729"/>
      <c r="K945" s="26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314"/>
      <c r="E946" s="4"/>
      <c r="F946" s="1374"/>
      <c r="G946" s="6"/>
      <c r="H946" s="1"/>
      <c r="I946" s="7"/>
      <c r="J946" s="729"/>
      <c r="K946" s="26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314"/>
      <c r="E947" s="4"/>
      <c r="F947" s="1374"/>
      <c r="G947" s="6"/>
      <c r="H947" s="1"/>
      <c r="I947" s="7"/>
      <c r="J947" s="729"/>
      <c r="K947" s="26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314"/>
      <c r="E948" s="4"/>
      <c r="F948" s="1374"/>
      <c r="G948" s="6"/>
      <c r="H948" s="1"/>
      <c r="I948" s="7"/>
      <c r="J948" s="729"/>
      <c r="K948" s="26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314"/>
      <c r="E949" s="4"/>
      <c r="F949" s="1374"/>
      <c r="G949" s="6"/>
      <c r="H949" s="1"/>
      <c r="I949" s="7"/>
      <c r="J949" s="729"/>
      <c r="K949" s="26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314"/>
      <c r="E950" s="4"/>
      <c r="F950" s="1374"/>
      <c r="G950" s="6"/>
      <c r="H950" s="1"/>
      <c r="I950" s="7"/>
      <c r="J950" s="729"/>
      <c r="K950" s="26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314"/>
      <c r="E951" s="4"/>
      <c r="F951" s="1374"/>
      <c r="G951" s="6"/>
      <c r="H951" s="1"/>
      <c r="I951" s="7"/>
      <c r="J951" s="729"/>
      <c r="K951" s="26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314"/>
      <c r="E952" s="4"/>
      <c r="F952" s="1374"/>
      <c r="G952" s="6"/>
      <c r="H952" s="1"/>
      <c r="I952" s="7"/>
      <c r="J952" s="729"/>
      <c r="K952" s="26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314"/>
      <c r="E953" s="4"/>
      <c r="F953" s="1374"/>
      <c r="G953" s="6"/>
      <c r="H953" s="1"/>
      <c r="I953" s="7"/>
      <c r="J953" s="729"/>
      <c r="K953" s="26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314"/>
      <c r="E954" s="4"/>
      <c r="F954" s="1374"/>
      <c r="G954" s="6"/>
      <c r="H954" s="1"/>
      <c r="I954" s="7"/>
      <c r="J954" s="729"/>
      <c r="K954" s="26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314"/>
      <c r="E955" s="4"/>
      <c r="F955" s="1374"/>
      <c r="G955" s="6"/>
      <c r="H955" s="1"/>
      <c r="I955" s="7"/>
      <c r="J955" s="729"/>
      <c r="K955" s="26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314"/>
      <c r="E956" s="4"/>
      <c r="F956" s="1374"/>
      <c r="G956" s="6"/>
      <c r="H956" s="1"/>
      <c r="I956" s="7"/>
      <c r="J956" s="729"/>
      <c r="K956" s="26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314"/>
      <c r="E957" s="4"/>
      <c r="F957" s="1374"/>
      <c r="G957" s="6"/>
      <c r="H957" s="1"/>
      <c r="I957" s="7"/>
      <c r="J957" s="729"/>
      <c r="K957" s="26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314"/>
      <c r="E958" s="4"/>
      <c r="F958" s="1374"/>
      <c r="G958" s="6"/>
      <c r="H958" s="1"/>
      <c r="I958" s="7"/>
      <c r="J958" s="729"/>
      <c r="K958" s="26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314"/>
      <c r="E959" s="4"/>
      <c r="F959" s="1374"/>
      <c r="G959" s="6"/>
      <c r="H959" s="1"/>
      <c r="I959" s="7"/>
      <c r="J959" s="729"/>
      <c r="K959" s="26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314"/>
      <c r="E960" s="4"/>
      <c r="F960" s="1374"/>
      <c r="G960" s="6"/>
      <c r="H960" s="1"/>
      <c r="I960" s="7"/>
      <c r="J960" s="729"/>
      <c r="K960" s="26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314"/>
      <c r="E961" s="4"/>
      <c r="F961" s="1374"/>
      <c r="G961" s="6"/>
      <c r="H961" s="1"/>
      <c r="I961" s="7"/>
      <c r="J961" s="729"/>
      <c r="K961" s="26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314"/>
      <c r="E962" s="4"/>
      <c r="F962" s="1374"/>
      <c r="G962" s="6"/>
      <c r="H962" s="1"/>
      <c r="I962" s="7"/>
      <c r="J962" s="729"/>
      <c r="K962" s="26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314"/>
      <c r="E963" s="4"/>
      <c r="F963" s="1374"/>
      <c r="G963" s="6"/>
      <c r="H963" s="1"/>
      <c r="I963" s="7"/>
      <c r="J963" s="729"/>
      <c r="K963" s="26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314"/>
      <c r="E964" s="4"/>
      <c r="F964" s="1374"/>
      <c r="G964" s="6"/>
      <c r="H964" s="1"/>
      <c r="I964" s="7"/>
      <c r="J964" s="729"/>
      <c r="K964" s="26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314"/>
      <c r="E965" s="4"/>
      <c r="F965" s="1374"/>
      <c r="G965" s="6"/>
      <c r="H965" s="1"/>
      <c r="I965" s="7"/>
      <c r="J965" s="729"/>
      <c r="K965" s="26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314"/>
      <c r="E966" s="4"/>
      <c r="F966" s="1374"/>
      <c r="G966" s="6"/>
      <c r="H966" s="1"/>
      <c r="I966" s="7"/>
      <c r="J966" s="729"/>
      <c r="K966" s="26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314"/>
      <c r="E967" s="4"/>
      <c r="F967" s="1374"/>
      <c r="G967" s="6"/>
      <c r="H967" s="1"/>
      <c r="I967" s="7"/>
      <c r="J967" s="729"/>
      <c r="K967" s="26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314"/>
      <c r="E968" s="4"/>
      <c r="F968" s="1374"/>
      <c r="G968" s="6"/>
      <c r="H968" s="1"/>
      <c r="I968" s="7"/>
      <c r="J968" s="729"/>
      <c r="K968" s="26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314"/>
      <c r="E969" s="4"/>
      <c r="F969" s="1374"/>
      <c r="G969" s="6"/>
      <c r="H969" s="1"/>
      <c r="I969" s="7"/>
      <c r="J969" s="729"/>
      <c r="K969" s="26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314"/>
      <c r="E970" s="4"/>
      <c r="F970" s="1374"/>
      <c r="G970" s="6"/>
      <c r="H970" s="1"/>
      <c r="I970" s="7"/>
      <c r="J970" s="729"/>
      <c r="K970" s="26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314"/>
      <c r="E971" s="4"/>
      <c r="F971" s="1374"/>
      <c r="G971" s="6"/>
      <c r="H971" s="1"/>
      <c r="I971" s="7"/>
      <c r="J971" s="729"/>
      <c r="K971" s="26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314"/>
      <c r="E972" s="4"/>
      <c r="F972" s="1374"/>
      <c r="G972" s="6"/>
      <c r="H972" s="1"/>
      <c r="I972" s="7"/>
      <c r="J972" s="729"/>
      <c r="K972" s="26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314"/>
      <c r="E973" s="4"/>
      <c r="F973" s="1374"/>
      <c r="G973" s="6"/>
      <c r="H973" s="1"/>
      <c r="I973" s="7"/>
      <c r="J973" s="729"/>
      <c r="K973" s="26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314"/>
      <c r="E974" s="4"/>
      <c r="F974" s="1374"/>
      <c r="G974" s="6"/>
      <c r="H974" s="1"/>
      <c r="I974" s="7"/>
      <c r="J974" s="729"/>
      <c r="K974" s="26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314"/>
      <c r="E975" s="4"/>
      <c r="F975" s="1374"/>
      <c r="G975" s="6"/>
      <c r="H975" s="1"/>
      <c r="I975" s="7"/>
      <c r="J975" s="729"/>
      <c r="K975" s="26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314"/>
      <c r="E976" s="4"/>
      <c r="F976" s="1374"/>
      <c r="G976" s="6"/>
      <c r="H976" s="1"/>
      <c r="I976" s="7"/>
      <c r="J976" s="729"/>
      <c r="K976" s="26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314"/>
      <c r="E977" s="4"/>
      <c r="F977" s="1374"/>
      <c r="G977" s="6"/>
      <c r="H977" s="1"/>
      <c r="I977" s="7"/>
      <c r="J977" s="729"/>
      <c r="K977" s="26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314"/>
      <c r="E978" s="4"/>
      <c r="F978" s="1374"/>
      <c r="G978" s="6"/>
      <c r="H978" s="1"/>
      <c r="I978" s="7"/>
      <c r="J978" s="729"/>
      <c r="K978" s="26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314"/>
      <c r="E979" s="4"/>
      <c r="F979" s="1374"/>
      <c r="G979" s="6"/>
      <c r="H979" s="1"/>
      <c r="I979" s="7"/>
      <c r="J979" s="729"/>
      <c r="K979" s="26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314"/>
      <c r="E980" s="4"/>
      <c r="F980" s="1374"/>
      <c r="G980" s="6"/>
      <c r="H980" s="1"/>
      <c r="I980" s="7"/>
      <c r="J980" s="729"/>
      <c r="K980" s="26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314"/>
      <c r="E981" s="4"/>
      <c r="F981" s="1374"/>
      <c r="G981" s="6"/>
      <c r="H981" s="1"/>
      <c r="I981" s="7"/>
      <c r="J981" s="729"/>
      <c r="K981" s="26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314"/>
      <c r="E982" s="4"/>
      <c r="F982" s="1374"/>
      <c r="G982" s="6"/>
      <c r="H982" s="1"/>
      <c r="I982" s="7"/>
      <c r="J982" s="729"/>
      <c r="K982" s="26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314"/>
      <c r="E983" s="4"/>
      <c r="F983" s="1374"/>
      <c r="G983" s="6"/>
      <c r="H983" s="1"/>
      <c r="I983" s="7"/>
      <c r="J983" s="729"/>
      <c r="K983" s="26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314"/>
      <c r="E984" s="4"/>
      <c r="F984" s="1374"/>
      <c r="G984" s="6"/>
      <c r="H984" s="1"/>
      <c r="I984" s="7"/>
      <c r="J984" s="729"/>
      <c r="K984" s="26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314"/>
      <c r="E985" s="4"/>
      <c r="F985" s="1374"/>
      <c r="G985" s="6"/>
      <c r="H985" s="1"/>
      <c r="I985" s="7"/>
      <c r="J985" s="729"/>
      <c r="K985" s="26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314"/>
      <c r="E986" s="4"/>
      <c r="F986" s="1374"/>
      <c r="G986" s="6"/>
      <c r="H986" s="1"/>
      <c r="I986" s="7"/>
      <c r="J986" s="729"/>
      <c r="K986" s="26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314"/>
      <c r="E987" s="4"/>
      <c r="F987" s="1374"/>
      <c r="G987" s="6"/>
      <c r="H987" s="1"/>
      <c r="I987" s="7"/>
      <c r="J987" s="729"/>
      <c r="K987" s="26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314"/>
      <c r="E988" s="4"/>
      <c r="F988" s="1374"/>
      <c r="G988" s="6"/>
      <c r="H988" s="1"/>
      <c r="I988" s="7"/>
      <c r="J988" s="729"/>
      <c r="K988" s="26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314"/>
      <c r="E989" s="4"/>
      <c r="F989" s="1374"/>
      <c r="G989" s="6"/>
      <c r="H989" s="1"/>
      <c r="I989" s="7"/>
      <c r="J989" s="729"/>
      <c r="K989" s="26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314"/>
      <c r="E990" s="4"/>
      <c r="F990" s="1374"/>
      <c r="G990" s="6"/>
      <c r="H990" s="1"/>
      <c r="I990" s="7"/>
      <c r="J990" s="729"/>
      <c r="K990" s="26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314"/>
      <c r="E991" s="4"/>
      <c r="F991" s="1374"/>
      <c r="G991" s="6"/>
      <c r="H991" s="1"/>
      <c r="I991" s="7"/>
      <c r="J991" s="729"/>
      <c r="K991" s="26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314"/>
      <c r="E992" s="4"/>
      <c r="F992" s="1374"/>
      <c r="G992" s="6"/>
      <c r="H992" s="1"/>
      <c r="I992" s="7"/>
      <c r="J992" s="729"/>
      <c r="K992" s="26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314"/>
      <c r="E993" s="4"/>
      <c r="F993" s="1374"/>
      <c r="G993" s="6"/>
      <c r="H993" s="1"/>
      <c r="I993" s="7"/>
      <c r="J993" s="729"/>
      <c r="K993" s="26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314"/>
      <c r="E994" s="4"/>
      <c r="F994" s="1374"/>
      <c r="G994" s="6"/>
      <c r="H994" s="1"/>
      <c r="I994" s="7"/>
      <c r="J994" s="729"/>
      <c r="K994" s="26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314"/>
      <c r="E995" s="4"/>
      <c r="F995" s="1374"/>
      <c r="G995" s="6"/>
      <c r="H995" s="1"/>
      <c r="I995" s="7"/>
      <c r="J995" s="729"/>
      <c r="K995" s="26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314"/>
      <c r="E996" s="4"/>
      <c r="F996" s="1374"/>
      <c r="G996" s="6"/>
      <c r="H996" s="1"/>
      <c r="I996" s="7"/>
      <c r="J996" s="729"/>
      <c r="K996" s="26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314"/>
      <c r="E997" s="4"/>
      <c r="F997" s="1374"/>
      <c r="G997" s="6"/>
      <c r="H997" s="1"/>
      <c r="I997" s="7"/>
      <c r="J997" s="729"/>
      <c r="K997" s="26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314"/>
      <c r="E998" s="4"/>
      <c r="F998" s="1374"/>
      <c r="G998" s="6"/>
      <c r="H998" s="1"/>
      <c r="I998" s="7"/>
      <c r="J998" s="729"/>
      <c r="K998" s="26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314"/>
      <c r="E999" s="4"/>
      <c r="F999" s="1374"/>
      <c r="G999" s="6"/>
      <c r="H999" s="1"/>
      <c r="I999" s="7"/>
      <c r="J999" s="729"/>
      <c r="K999" s="26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314"/>
      <c r="E1000" s="4"/>
      <c r="F1000" s="1374"/>
      <c r="G1000" s="6"/>
      <c r="H1000" s="1"/>
      <c r="I1000" s="7"/>
      <c r="J1000" s="729"/>
      <c r="K1000" s="26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3:B3"/>
    <mergeCell ref="A5:B5"/>
    <mergeCell ref="A37:B37"/>
    <mergeCell ref="A39:B39"/>
    <mergeCell ref="A71:B71"/>
    <mergeCell ref="A54:B54"/>
    <mergeCell ref="A73:B73"/>
    <mergeCell ref="A112:B112"/>
    <mergeCell ref="A114:B114"/>
    <mergeCell ref="A154:B154"/>
    <mergeCell ref="A364:B364"/>
    <mergeCell ref="A156:B156"/>
    <mergeCell ref="A196:B196"/>
    <mergeCell ref="A198:B198"/>
    <mergeCell ref="A238:B238"/>
    <mergeCell ref="A240:B240"/>
    <mergeCell ref="A280:B280"/>
    <mergeCell ref="A282:B282"/>
    <mergeCell ref="A322:B322"/>
    <mergeCell ref="A324:B324"/>
    <mergeCell ref="A366:B366"/>
    <mergeCell ref="A534:B534"/>
    <mergeCell ref="A574:B574"/>
    <mergeCell ref="A576:B576"/>
    <mergeCell ref="A406:B406"/>
    <mergeCell ref="A408:B408"/>
    <mergeCell ref="A448:B448"/>
    <mergeCell ref="A450:B450"/>
    <mergeCell ref="A490:B490"/>
    <mergeCell ref="A492:B492"/>
    <mergeCell ref="A532:B532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</sheetPr>
  <dimension ref="A1:Z1000"/>
  <sheetViews>
    <sheetView topLeftCell="A292" workbookViewId="0">
      <selection activeCell="C64" sqref="C64"/>
    </sheetView>
  </sheetViews>
  <sheetFormatPr defaultColWidth="14.42578125" defaultRowHeight="15" customHeight="1"/>
  <cols>
    <col min="1" max="1" width="2" customWidth="1"/>
    <col min="2" max="2" width="33.28515625" customWidth="1"/>
    <col min="3" max="4" width="13.28515625" customWidth="1"/>
    <col min="5" max="5" width="12.42578125" customWidth="1"/>
    <col min="6" max="6" width="12.5703125" customWidth="1"/>
    <col min="7" max="7" width="11.28515625" customWidth="1"/>
    <col min="8" max="8" width="10.85546875" customWidth="1"/>
    <col min="9" max="9" width="21.85546875" customWidth="1"/>
    <col min="10" max="10" width="12.28515625" customWidth="1"/>
    <col min="11" max="11" width="11" customWidth="1"/>
    <col min="12" max="12" width="15.140625" customWidth="1"/>
    <col min="13" max="13" width="14.7109375" customWidth="1"/>
    <col min="14" max="14" width="10.28515625" customWidth="1"/>
    <col min="15" max="15" width="16.28515625" customWidth="1"/>
    <col min="16" max="16" width="13.7109375" customWidth="1"/>
    <col min="17" max="17" width="17.85546875" customWidth="1"/>
    <col min="18" max="26" width="8" customWidth="1"/>
  </cols>
  <sheetData>
    <row r="1" spans="1:26" ht="34.5" customHeight="1">
      <c r="A1" s="1"/>
      <c r="B1" s="2"/>
      <c r="C1" s="250"/>
      <c r="D1" s="250"/>
      <c r="E1" s="251"/>
      <c r="F1" s="251"/>
      <c r="G1" s="254"/>
      <c r="H1" s="253"/>
      <c r="I1" s="6"/>
      <c r="J1" s="435"/>
      <c r="K1" s="257">
        <v>1</v>
      </c>
      <c r="L1" s="10"/>
      <c r="M1" s="11"/>
      <c r="N1" s="11"/>
      <c r="O1" s="12"/>
      <c r="P1" s="8"/>
      <c r="Q1" s="436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250"/>
      <c r="E2" s="251"/>
      <c r="F2" s="251"/>
      <c r="G2" s="254"/>
      <c r="H2" s="253"/>
      <c r="I2" s="6"/>
      <c r="J2" s="437"/>
      <c r="K2" s="257"/>
      <c r="L2" s="15"/>
      <c r="M2" s="11"/>
      <c r="N2" s="11"/>
      <c r="O2" s="12"/>
      <c r="P2" s="8"/>
      <c r="Q2" s="436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4" t="s">
        <v>451</v>
      </c>
      <c r="B3" s="4"/>
      <c r="C3" s="96"/>
      <c r="D3" s="250"/>
      <c r="E3" s="251"/>
      <c r="F3" s="251"/>
      <c r="G3" s="254"/>
      <c r="H3" s="253"/>
      <c r="I3" s="6"/>
      <c r="J3" s="437"/>
      <c r="K3" s="257"/>
      <c r="L3" s="15"/>
      <c r="M3" s="11"/>
      <c r="N3" s="11"/>
      <c r="O3" s="12"/>
      <c r="P3" s="8"/>
      <c r="Q3" s="436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3"/>
      <c r="D4" s="2"/>
      <c r="E4" s="251"/>
      <c r="F4" s="5"/>
      <c r="G4" s="254"/>
      <c r="H4" s="1"/>
      <c r="I4" s="6"/>
      <c r="J4" s="437"/>
      <c r="K4" s="257"/>
      <c r="L4" s="10"/>
      <c r="M4" s="11"/>
      <c r="N4" s="11"/>
      <c r="O4" s="12"/>
      <c r="P4" s="8"/>
      <c r="Q4" s="436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81" t="s">
        <v>2</v>
      </c>
      <c r="B5" s="1388"/>
      <c r="C5" s="16" t="s">
        <v>3</v>
      </c>
      <c r="D5" s="993" t="s">
        <v>4</v>
      </c>
      <c r="E5" s="438" t="s">
        <v>5</v>
      </c>
      <c r="F5" s="919" t="s">
        <v>5</v>
      </c>
      <c r="G5" s="439" t="s">
        <v>6</v>
      </c>
      <c r="H5" s="19" t="s">
        <v>7</v>
      </c>
      <c r="I5" s="440" t="s">
        <v>8</v>
      </c>
      <c r="J5" s="994" t="s">
        <v>9</v>
      </c>
      <c r="K5" s="995" t="s">
        <v>9</v>
      </c>
      <c r="L5" s="15" t="s">
        <v>452</v>
      </c>
      <c r="M5" s="23"/>
      <c r="N5" s="11"/>
      <c r="O5" s="12"/>
      <c r="P5" s="8"/>
      <c r="Q5" s="436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96"/>
      <c r="B6" s="922"/>
      <c r="C6" s="927"/>
      <c r="D6" s="997" t="s">
        <v>10</v>
      </c>
      <c r="E6" s="441" t="s">
        <v>11</v>
      </c>
      <c r="F6" s="925" t="s">
        <v>12</v>
      </c>
      <c r="G6" s="998"/>
      <c r="H6" s="965" t="s">
        <v>13</v>
      </c>
      <c r="I6" s="999" t="s">
        <v>14</v>
      </c>
      <c r="J6" s="1000" t="s">
        <v>15</v>
      </c>
      <c r="K6" s="1001" t="s">
        <v>16</v>
      </c>
      <c r="L6" s="15" t="s">
        <v>453</v>
      </c>
      <c r="M6" s="23"/>
      <c r="N6" s="11"/>
      <c r="O6" s="12"/>
      <c r="P6" s="8"/>
      <c r="Q6" s="436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393" t="s">
        <v>454</v>
      </c>
      <c r="B7" s="1002"/>
      <c r="C7" s="132"/>
      <c r="D7" s="1003"/>
      <c r="E7" s="442"/>
      <c r="F7" s="932"/>
      <c r="G7" s="1004"/>
      <c r="H7" s="132"/>
      <c r="I7" s="443"/>
      <c r="J7" s="1005"/>
      <c r="K7" s="1006"/>
      <c r="L7" s="15"/>
      <c r="M7" s="11"/>
      <c r="N7" s="11"/>
      <c r="O7" s="12"/>
      <c r="P7" s="8"/>
      <c r="Q7" s="436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007"/>
      <c r="B8" s="280" t="s">
        <v>455</v>
      </c>
      <c r="C8" s="444" t="s">
        <v>456</v>
      </c>
      <c r="D8" s="1008" t="s">
        <v>19</v>
      </c>
      <c r="E8" s="445">
        <v>25</v>
      </c>
      <c r="F8" s="446"/>
      <c r="G8" s="447" t="s">
        <v>78</v>
      </c>
      <c r="H8" s="444">
        <v>503</v>
      </c>
      <c r="I8" s="448"/>
      <c r="J8" s="449">
        <v>490.74</v>
      </c>
      <c r="K8" s="170">
        <v>20.45</v>
      </c>
      <c r="L8" s="15"/>
      <c r="M8" s="11"/>
      <c r="N8" s="11"/>
      <c r="O8" s="12"/>
      <c r="P8" s="8"/>
      <c r="Q8" s="436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1007"/>
      <c r="B9" s="280"/>
      <c r="C9" s="444" t="s">
        <v>457</v>
      </c>
      <c r="D9" s="1008" t="s">
        <v>27</v>
      </c>
      <c r="E9" s="445">
        <v>59</v>
      </c>
      <c r="F9" s="450">
        <v>57</v>
      </c>
      <c r="G9" s="447" t="s">
        <v>458</v>
      </c>
      <c r="H9" s="444">
        <v>503</v>
      </c>
      <c r="I9" s="1009"/>
      <c r="J9" s="449">
        <v>434.12</v>
      </c>
      <c r="K9" s="170">
        <v>54.26</v>
      </c>
      <c r="L9" s="15"/>
      <c r="M9" s="11"/>
      <c r="N9" s="11"/>
      <c r="O9" s="12"/>
      <c r="P9" s="8"/>
      <c r="Q9" s="436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1007"/>
      <c r="B10" s="280"/>
      <c r="C10" s="444" t="s">
        <v>459</v>
      </c>
      <c r="D10" s="1008" t="s">
        <v>30</v>
      </c>
      <c r="E10" s="445">
        <v>150</v>
      </c>
      <c r="F10" s="450">
        <v>175</v>
      </c>
      <c r="G10" s="447" t="s">
        <v>78</v>
      </c>
      <c r="H10" s="444">
        <v>1102</v>
      </c>
      <c r="I10" s="168" t="s">
        <v>460</v>
      </c>
      <c r="J10" s="449">
        <v>781.86</v>
      </c>
      <c r="K10" s="170">
        <v>130.31</v>
      </c>
      <c r="L10" s="15"/>
      <c r="M10" s="11"/>
      <c r="N10" s="11"/>
      <c r="O10" s="12"/>
      <c r="P10" s="8"/>
      <c r="Q10" s="436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1007"/>
      <c r="B11" s="451" t="s">
        <v>461</v>
      </c>
      <c r="C11" s="452" t="s">
        <v>462</v>
      </c>
      <c r="D11" s="1010" t="s">
        <v>19</v>
      </c>
      <c r="E11" s="453">
        <v>25</v>
      </c>
      <c r="F11" s="454"/>
      <c r="G11" s="455" t="s">
        <v>78</v>
      </c>
      <c r="H11" s="452">
        <v>683</v>
      </c>
      <c r="I11" s="456" t="s">
        <v>463</v>
      </c>
      <c r="J11" s="457">
        <v>490.74</v>
      </c>
      <c r="K11" s="458">
        <v>20.45</v>
      </c>
      <c r="L11" s="15"/>
      <c r="M11" s="11"/>
      <c r="N11" s="11"/>
      <c r="O11" s="12"/>
      <c r="P11" s="8"/>
      <c r="Q11" s="436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1007"/>
      <c r="B12" s="451"/>
      <c r="C12" s="452" t="s">
        <v>464</v>
      </c>
      <c r="D12" s="1010" t="s">
        <v>27</v>
      </c>
      <c r="E12" s="453">
        <v>55</v>
      </c>
      <c r="F12" s="459">
        <v>57</v>
      </c>
      <c r="G12" s="455" t="s">
        <v>78</v>
      </c>
      <c r="H12" s="452">
        <v>503</v>
      </c>
      <c r="I12" s="456" t="s">
        <v>465</v>
      </c>
      <c r="J12" s="457">
        <v>394.4</v>
      </c>
      <c r="K12" s="458">
        <v>49.3</v>
      </c>
      <c r="L12" s="15"/>
      <c r="M12" s="11"/>
      <c r="N12" s="11"/>
      <c r="O12" s="12"/>
      <c r="P12" s="8"/>
      <c r="Q12" s="436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1007"/>
      <c r="B13" s="451"/>
      <c r="C13" s="452" t="s">
        <v>466</v>
      </c>
      <c r="D13" s="1010" t="s">
        <v>32</v>
      </c>
      <c r="E13" s="453">
        <v>150</v>
      </c>
      <c r="F13" s="459">
        <v>175</v>
      </c>
      <c r="G13" s="455" t="s">
        <v>78</v>
      </c>
      <c r="H13" s="452">
        <v>1138</v>
      </c>
      <c r="I13" s="220" t="s">
        <v>460</v>
      </c>
      <c r="J13" s="457">
        <v>913.46</v>
      </c>
      <c r="K13" s="458">
        <v>130.49</v>
      </c>
      <c r="L13" s="10"/>
      <c r="M13" s="11"/>
      <c r="N13" s="11"/>
      <c r="O13" s="12"/>
      <c r="P13" s="8"/>
      <c r="Q13" s="436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1007"/>
      <c r="B14" s="460" t="s">
        <v>467</v>
      </c>
      <c r="C14" s="461" t="s">
        <v>462</v>
      </c>
      <c r="D14" s="1011" t="s">
        <v>19</v>
      </c>
      <c r="E14" s="462">
        <v>25</v>
      </c>
      <c r="F14" s="463"/>
      <c r="G14" s="464" t="s">
        <v>78</v>
      </c>
      <c r="H14" s="461">
        <v>683</v>
      </c>
      <c r="I14" s="465" t="s">
        <v>463</v>
      </c>
      <c r="J14" s="466">
        <v>490.74</v>
      </c>
      <c r="K14" s="467">
        <v>20.45</v>
      </c>
      <c r="L14" s="10"/>
      <c r="M14" s="11"/>
      <c r="N14" s="11"/>
      <c r="O14" s="12"/>
      <c r="P14" s="8"/>
      <c r="Q14" s="436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1007"/>
      <c r="B15" s="460"/>
      <c r="C15" s="461" t="s">
        <v>464</v>
      </c>
      <c r="D15" s="1011" t="s">
        <v>27</v>
      </c>
      <c r="E15" s="462">
        <v>55</v>
      </c>
      <c r="F15" s="468">
        <v>57</v>
      </c>
      <c r="G15" s="464" t="s">
        <v>78</v>
      </c>
      <c r="H15" s="461">
        <v>503</v>
      </c>
      <c r="I15" s="465" t="s">
        <v>465</v>
      </c>
      <c r="J15" s="466">
        <v>394.4</v>
      </c>
      <c r="K15" s="467">
        <v>49.3</v>
      </c>
      <c r="L15" s="15"/>
      <c r="M15" s="11"/>
      <c r="N15" s="11"/>
      <c r="O15" s="12"/>
      <c r="P15" s="8"/>
      <c r="Q15" s="436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1007"/>
      <c r="B16" s="460"/>
      <c r="C16" s="461" t="s">
        <v>466</v>
      </c>
      <c r="D16" s="1011" t="s">
        <v>32</v>
      </c>
      <c r="E16" s="462">
        <v>150</v>
      </c>
      <c r="F16" s="468">
        <v>175</v>
      </c>
      <c r="G16" s="464" t="s">
        <v>78</v>
      </c>
      <c r="H16" s="461">
        <v>1138</v>
      </c>
      <c r="I16" s="469" t="s">
        <v>460</v>
      </c>
      <c r="J16" s="466">
        <v>913.46</v>
      </c>
      <c r="K16" s="467">
        <v>130.49</v>
      </c>
      <c r="L16" s="15"/>
      <c r="M16" s="11"/>
      <c r="N16" s="11"/>
      <c r="O16" s="12"/>
      <c r="P16" s="8"/>
      <c r="Q16" s="436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1007"/>
      <c r="B17" s="935" t="s">
        <v>468</v>
      </c>
      <c r="C17" s="32" t="s">
        <v>26</v>
      </c>
      <c r="D17" s="470" t="s">
        <v>24</v>
      </c>
      <c r="E17" s="471">
        <v>110</v>
      </c>
      <c r="F17" s="932"/>
      <c r="G17" s="1004" t="s">
        <v>469</v>
      </c>
      <c r="H17" s="132">
        <v>1306</v>
      </c>
      <c r="I17" s="443" t="s">
        <v>470</v>
      </c>
      <c r="J17" s="1012">
        <v>1217.42</v>
      </c>
      <c r="K17" s="1006">
        <v>101.45</v>
      </c>
      <c r="L17" s="472"/>
      <c r="M17" s="11"/>
      <c r="N17" s="11"/>
      <c r="O17" s="12"/>
      <c r="P17" s="8"/>
      <c r="Q17" s="436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1007"/>
      <c r="B18" s="935" t="s">
        <v>471</v>
      </c>
      <c r="C18" s="132" t="s">
        <v>472</v>
      </c>
      <c r="D18" s="473" t="s">
        <v>19</v>
      </c>
      <c r="E18" s="474">
        <v>54</v>
      </c>
      <c r="F18" s="135"/>
      <c r="G18" s="475" t="s">
        <v>473</v>
      </c>
      <c r="H18" s="237">
        <v>1450</v>
      </c>
      <c r="I18" s="476" t="s">
        <v>474</v>
      </c>
      <c r="J18" s="477">
        <v>1106.1600000000001</v>
      </c>
      <c r="K18" s="104">
        <v>46.09</v>
      </c>
      <c r="L18" s="472"/>
      <c r="M18" s="11"/>
      <c r="N18" s="11"/>
      <c r="O18" s="12"/>
      <c r="P18" s="8"/>
      <c r="Q18" s="436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1007"/>
      <c r="B19" s="935" t="s">
        <v>471</v>
      </c>
      <c r="C19" s="132" t="s">
        <v>457</v>
      </c>
      <c r="D19" s="473" t="s">
        <v>24</v>
      </c>
      <c r="E19" s="474">
        <v>79</v>
      </c>
      <c r="F19" s="478"/>
      <c r="G19" s="1004" t="s">
        <v>78</v>
      </c>
      <c r="H19" s="132">
        <v>1270</v>
      </c>
      <c r="I19" s="443" t="s">
        <v>475</v>
      </c>
      <c r="J19" s="1013">
        <v>820.3</v>
      </c>
      <c r="K19" s="104">
        <v>68.36</v>
      </c>
      <c r="L19" s="472"/>
      <c r="M19" s="11"/>
      <c r="N19" s="11"/>
      <c r="O19" s="12"/>
      <c r="P19" s="8"/>
      <c r="Q19" s="436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1007"/>
      <c r="B20" s="935" t="s">
        <v>471</v>
      </c>
      <c r="C20" s="132" t="s">
        <v>476</v>
      </c>
      <c r="D20" s="473" t="s">
        <v>30</v>
      </c>
      <c r="E20" s="1014">
        <v>137</v>
      </c>
      <c r="F20" s="479"/>
      <c r="G20" s="1004" t="s">
        <v>78</v>
      </c>
      <c r="H20" s="949">
        <v>1348</v>
      </c>
      <c r="I20" s="443" t="s">
        <v>477</v>
      </c>
      <c r="J20" s="1015">
        <v>747.59</v>
      </c>
      <c r="K20" s="1016">
        <v>124.59</v>
      </c>
      <c r="L20" s="472"/>
      <c r="M20" s="11"/>
      <c r="N20" s="11"/>
      <c r="O20" s="12"/>
      <c r="P20" s="8"/>
      <c r="Q20" s="436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1007"/>
      <c r="B21" s="935" t="s">
        <v>471</v>
      </c>
      <c r="C21" s="132" t="s">
        <v>29</v>
      </c>
      <c r="D21" s="473" t="s">
        <v>30</v>
      </c>
      <c r="E21" s="480">
        <v>179</v>
      </c>
      <c r="F21" s="478">
        <v>209</v>
      </c>
      <c r="G21" s="1004" t="s">
        <v>78</v>
      </c>
      <c r="H21" s="132">
        <v>1559</v>
      </c>
      <c r="I21" s="481" t="s">
        <v>478</v>
      </c>
      <c r="J21" s="482">
        <v>878.32</v>
      </c>
      <c r="K21" s="1006">
        <v>163.05000000000001</v>
      </c>
      <c r="L21" s="472"/>
      <c r="M21" s="11"/>
      <c r="N21" s="11"/>
      <c r="O21" s="12"/>
      <c r="P21" s="8"/>
      <c r="Q21" s="436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1007"/>
      <c r="B22" s="935" t="s">
        <v>479</v>
      </c>
      <c r="C22" s="132" t="s">
        <v>480</v>
      </c>
      <c r="D22" s="473" t="s">
        <v>24</v>
      </c>
      <c r="E22" s="474">
        <v>79</v>
      </c>
      <c r="F22" s="478"/>
      <c r="G22" s="1004" t="s">
        <v>78</v>
      </c>
      <c r="H22" s="132">
        <v>1270</v>
      </c>
      <c r="I22" s="443" t="s">
        <v>475</v>
      </c>
      <c r="J22" s="1013">
        <v>820.3</v>
      </c>
      <c r="K22" s="104">
        <v>68.36</v>
      </c>
      <c r="L22" s="472"/>
      <c r="M22" s="11"/>
      <c r="N22" s="11"/>
      <c r="O22" s="12"/>
      <c r="P22" s="8"/>
      <c r="Q22" s="436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1007"/>
      <c r="B23" s="935" t="s">
        <v>479</v>
      </c>
      <c r="C23" s="132" t="s">
        <v>481</v>
      </c>
      <c r="D23" s="473" t="s">
        <v>30</v>
      </c>
      <c r="E23" s="1014">
        <v>98</v>
      </c>
      <c r="F23" s="479">
        <v>110</v>
      </c>
      <c r="G23" s="1004" t="s">
        <v>78</v>
      </c>
      <c r="H23" s="949">
        <v>1348</v>
      </c>
      <c r="I23" s="443" t="s">
        <v>477</v>
      </c>
      <c r="J23" s="1015">
        <v>747.59</v>
      </c>
      <c r="K23" s="1016">
        <v>124.59</v>
      </c>
      <c r="L23" s="472"/>
      <c r="M23" s="11"/>
      <c r="N23" s="11"/>
      <c r="O23" s="12"/>
      <c r="P23" s="8"/>
      <c r="Q23" s="436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1007"/>
      <c r="B24" s="935" t="s">
        <v>479</v>
      </c>
      <c r="C24" s="132" t="s">
        <v>482</v>
      </c>
      <c r="D24" s="473" t="s">
        <v>30</v>
      </c>
      <c r="E24" s="480">
        <v>179</v>
      </c>
      <c r="F24" s="478">
        <v>209</v>
      </c>
      <c r="G24" s="1004" t="s">
        <v>78</v>
      </c>
      <c r="H24" s="132">
        <v>1559</v>
      </c>
      <c r="I24" s="481" t="s">
        <v>478</v>
      </c>
      <c r="J24" s="482">
        <v>878.32</v>
      </c>
      <c r="K24" s="1006">
        <v>163.05000000000001</v>
      </c>
      <c r="L24" s="472"/>
      <c r="M24" s="11"/>
      <c r="N24" s="11"/>
      <c r="O24" s="12"/>
      <c r="P24" s="8"/>
      <c r="Q24" s="436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69"/>
      <c r="B25" s="483" t="s">
        <v>483</v>
      </c>
      <c r="C25" s="484" t="s">
        <v>484</v>
      </c>
      <c r="D25" s="1017" t="s">
        <v>24</v>
      </c>
      <c r="E25" s="485">
        <v>57</v>
      </c>
      <c r="F25" s="486"/>
      <c r="G25" s="487" t="s">
        <v>485</v>
      </c>
      <c r="H25" s="488"/>
      <c r="I25" s="489"/>
      <c r="J25" s="490">
        <v>568.34</v>
      </c>
      <c r="K25" s="491">
        <v>47.36</v>
      </c>
      <c r="L25" s="15"/>
      <c r="M25" s="11"/>
      <c r="N25" s="11"/>
      <c r="O25" s="12"/>
      <c r="P25" s="8"/>
      <c r="Q25" s="436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69"/>
      <c r="B26" s="483" t="s">
        <v>486</v>
      </c>
      <c r="C26" s="492" t="s">
        <v>487</v>
      </c>
      <c r="D26" s="1017" t="s">
        <v>24</v>
      </c>
      <c r="E26" s="485">
        <v>94</v>
      </c>
      <c r="F26" s="486"/>
      <c r="G26" s="487" t="s">
        <v>488</v>
      </c>
      <c r="H26" s="488"/>
      <c r="I26" s="489"/>
      <c r="J26" s="490"/>
      <c r="K26" s="491">
        <v>82.4</v>
      </c>
      <c r="L26" s="15"/>
      <c r="M26" s="11"/>
      <c r="N26" s="11"/>
      <c r="O26" s="12"/>
      <c r="P26" s="8"/>
      <c r="Q26" s="436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69"/>
      <c r="B27" s="483" t="s">
        <v>486</v>
      </c>
      <c r="C27" s="492" t="s">
        <v>489</v>
      </c>
      <c r="D27" s="1018" t="s">
        <v>490</v>
      </c>
      <c r="E27" s="485">
        <v>110</v>
      </c>
      <c r="F27" s="486"/>
      <c r="G27" s="487" t="s">
        <v>491</v>
      </c>
      <c r="H27" s="488">
        <v>718</v>
      </c>
      <c r="I27" s="489" t="s">
        <v>492</v>
      </c>
      <c r="J27" s="490">
        <v>520</v>
      </c>
      <c r="K27" s="491">
        <v>87</v>
      </c>
      <c r="L27" s="15"/>
      <c r="M27" s="11"/>
      <c r="N27" s="11"/>
      <c r="O27" s="12"/>
      <c r="P27" s="8"/>
      <c r="Q27" s="436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1019"/>
      <c r="B28" s="935" t="s">
        <v>493</v>
      </c>
      <c r="C28" s="132" t="s">
        <v>494</v>
      </c>
      <c r="D28" s="473" t="s">
        <v>495</v>
      </c>
      <c r="E28" s="57">
        <v>410</v>
      </c>
      <c r="F28" s="135"/>
      <c r="G28" s="1004" t="s">
        <v>75</v>
      </c>
      <c r="H28" s="132"/>
      <c r="I28" s="443"/>
      <c r="J28" s="1013">
        <v>748.7</v>
      </c>
      <c r="K28" s="1006">
        <v>374.35</v>
      </c>
      <c r="L28" s="15"/>
      <c r="M28" s="11"/>
      <c r="N28" s="11"/>
      <c r="O28" s="12"/>
      <c r="P28" s="8"/>
      <c r="Q28" s="436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1007"/>
      <c r="B29" s="935" t="s">
        <v>496</v>
      </c>
      <c r="C29" s="132" t="s">
        <v>497</v>
      </c>
      <c r="D29" s="473" t="s">
        <v>498</v>
      </c>
      <c r="E29" s="57">
        <v>460</v>
      </c>
      <c r="F29" s="135"/>
      <c r="G29" s="1004" t="s">
        <v>78</v>
      </c>
      <c r="H29" s="132">
        <v>379</v>
      </c>
      <c r="I29" s="231" t="s">
        <v>499</v>
      </c>
      <c r="J29" s="1013"/>
      <c r="K29" s="1006">
        <v>414</v>
      </c>
      <c r="L29" s="15"/>
      <c r="M29" s="11"/>
      <c r="N29" s="11"/>
      <c r="O29" s="12"/>
      <c r="P29" s="8"/>
      <c r="Q29" s="436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69"/>
      <c r="B30" s="45" t="s">
        <v>500</v>
      </c>
      <c r="C30" s="493" t="s">
        <v>501</v>
      </c>
      <c r="D30" s="494" t="s">
        <v>19</v>
      </c>
      <c r="E30" s="474">
        <v>20</v>
      </c>
      <c r="F30" s="135"/>
      <c r="G30" s="495" t="s">
        <v>502</v>
      </c>
      <c r="H30" s="425">
        <v>796</v>
      </c>
      <c r="I30" s="496"/>
      <c r="J30" s="497">
        <v>524.82000000000005</v>
      </c>
      <c r="K30" s="44">
        <v>4.58</v>
      </c>
      <c r="L30" s="15"/>
      <c r="M30" s="11"/>
      <c r="N30" s="11"/>
      <c r="O30" s="12"/>
      <c r="P30" s="8"/>
      <c r="Q30" s="436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69"/>
      <c r="B31" s="935"/>
      <c r="C31" s="32" t="s">
        <v>503</v>
      </c>
      <c r="D31" s="470" t="s">
        <v>27</v>
      </c>
      <c r="E31" s="474">
        <v>40</v>
      </c>
      <c r="F31" s="135"/>
      <c r="G31" s="475" t="s">
        <v>458</v>
      </c>
      <c r="H31" s="237">
        <v>428</v>
      </c>
      <c r="I31" s="476"/>
      <c r="J31" s="1013">
        <v>290.04000000000002</v>
      </c>
      <c r="K31" s="104">
        <v>36.25</v>
      </c>
      <c r="L31" s="15"/>
      <c r="M31" s="11"/>
      <c r="N31" s="11"/>
      <c r="O31" s="12"/>
      <c r="P31" s="8"/>
      <c r="Q31" s="436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69"/>
      <c r="B32" s="935"/>
      <c r="C32" s="32" t="s">
        <v>108</v>
      </c>
      <c r="D32" s="32" t="s">
        <v>30</v>
      </c>
      <c r="E32" s="474">
        <v>135</v>
      </c>
      <c r="F32" s="135"/>
      <c r="G32" s="475" t="s">
        <v>78</v>
      </c>
      <c r="H32" s="237">
        <v>1071</v>
      </c>
      <c r="I32" s="443"/>
      <c r="J32" s="1013">
        <v>702.12</v>
      </c>
      <c r="K32" s="104">
        <v>117.02</v>
      </c>
      <c r="L32" s="15"/>
      <c r="M32" s="11"/>
      <c r="N32" s="11"/>
      <c r="O32" s="12"/>
      <c r="P32" s="8"/>
      <c r="Q32" s="436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45"/>
      <c r="C33" s="493"/>
      <c r="D33" s="494"/>
      <c r="E33" s="474"/>
      <c r="F33" s="135"/>
      <c r="G33" s="495"/>
      <c r="H33" s="425"/>
      <c r="I33" s="496"/>
      <c r="J33" s="497"/>
      <c r="K33" s="44"/>
      <c r="L33" s="15"/>
      <c r="M33" s="11">
        <v>495</v>
      </c>
      <c r="N33" s="11">
        <v>0.02</v>
      </c>
      <c r="O33" s="11">
        <f>M33-(M33*N33)</f>
        <v>485.1</v>
      </c>
      <c r="P33" s="8">
        <v>7.0000000000000007E-2</v>
      </c>
      <c r="Q33" s="436">
        <f>(O33*P33)+O33</f>
        <v>519.05700000000002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69"/>
      <c r="B34" s="935"/>
      <c r="C34" s="32"/>
      <c r="D34" s="470"/>
      <c r="E34" s="474"/>
      <c r="F34" s="135"/>
      <c r="G34" s="475"/>
      <c r="H34" s="237"/>
      <c r="I34" s="476"/>
      <c r="J34" s="1013"/>
      <c r="K34" s="104"/>
      <c r="L34" s="15"/>
      <c r="M34" s="11"/>
      <c r="N34" s="11"/>
      <c r="O34" s="12"/>
      <c r="P34" s="8"/>
      <c r="Q34" s="436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69"/>
      <c r="B35" s="935"/>
      <c r="C35" s="32"/>
      <c r="D35" s="32"/>
      <c r="E35" s="474"/>
      <c r="F35" s="135"/>
      <c r="G35" s="475"/>
      <c r="H35" s="237"/>
      <c r="I35" s="443"/>
      <c r="J35" s="1013"/>
      <c r="K35" s="104"/>
      <c r="L35" s="15"/>
      <c r="M35" s="11"/>
      <c r="N35" s="11"/>
      <c r="O35" s="12"/>
      <c r="P35" s="8"/>
      <c r="Q35" s="436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969"/>
      <c r="B36" s="498"/>
      <c r="C36" s="32"/>
      <c r="D36" s="498"/>
      <c r="E36" s="474"/>
      <c r="F36" s="135"/>
      <c r="G36" s="30"/>
      <c r="H36" s="132"/>
      <c r="I36" s="443"/>
      <c r="J36" s="482"/>
      <c r="K36" s="416"/>
      <c r="L36" s="15"/>
      <c r="M36" s="11"/>
      <c r="N36" s="11"/>
      <c r="O36" s="12"/>
      <c r="P36" s="8"/>
      <c r="Q36" s="436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>
      <c r="A37" s="1"/>
      <c r="B37" s="2"/>
      <c r="C37" s="3"/>
      <c r="D37" s="2"/>
      <c r="E37" s="251"/>
      <c r="F37" s="5"/>
      <c r="G37" s="254"/>
      <c r="H37" s="1"/>
      <c r="I37" s="6"/>
      <c r="J37" s="437"/>
      <c r="K37" s="257">
        <v>2</v>
      </c>
      <c r="L37" s="10"/>
      <c r="M37" s="11"/>
      <c r="N37" s="11"/>
      <c r="O37" s="12"/>
      <c r="P37" s="8"/>
      <c r="Q37" s="436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4" t="s">
        <v>0</v>
      </c>
      <c r="B38" s="1368"/>
      <c r="C38" s="250"/>
      <c r="D38" s="250"/>
      <c r="E38" s="251"/>
      <c r="F38" s="251"/>
      <c r="G38" s="254"/>
      <c r="H38" s="253"/>
      <c r="I38" s="6"/>
      <c r="J38" s="437"/>
      <c r="K38" s="257"/>
      <c r="L38" s="15"/>
      <c r="M38" s="11"/>
      <c r="N38" s="11"/>
      <c r="O38" s="12"/>
      <c r="P38" s="8"/>
      <c r="Q38" s="436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4" t="s">
        <v>451</v>
      </c>
      <c r="B39" s="4"/>
      <c r="C39" s="96"/>
      <c r="D39" s="250"/>
      <c r="E39" s="251"/>
      <c r="F39" s="251"/>
      <c r="G39" s="254"/>
      <c r="H39" s="253"/>
      <c r="I39" s="6"/>
      <c r="J39" s="437"/>
      <c r="K39" s="257"/>
      <c r="L39" s="15"/>
      <c r="M39" s="11"/>
      <c r="N39" s="11"/>
      <c r="O39" s="12"/>
      <c r="P39" s="8"/>
      <c r="Q39" s="436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2"/>
      <c r="C40" s="3"/>
      <c r="D40" s="2"/>
      <c r="E40" s="251"/>
      <c r="F40" s="5"/>
      <c r="G40" s="254"/>
      <c r="H40" s="1"/>
      <c r="I40" s="6"/>
      <c r="J40" s="437"/>
      <c r="K40" s="257"/>
      <c r="L40" s="10"/>
      <c r="M40" s="11"/>
      <c r="N40" s="11"/>
      <c r="O40" s="12"/>
      <c r="P40" s="8"/>
      <c r="Q40" s="436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81" t="s">
        <v>2</v>
      </c>
      <c r="B41" s="1388"/>
      <c r="C41" s="16" t="s">
        <v>3</v>
      </c>
      <c r="D41" s="993" t="s">
        <v>4</v>
      </c>
      <c r="E41" s="438" t="s">
        <v>5</v>
      </c>
      <c r="F41" s="919" t="s">
        <v>5</v>
      </c>
      <c r="G41" s="439" t="s">
        <v>6</v>
      </c>
      <c r="H41" s="19" t="s">
        <v>7</v>
      </c>
      <c r="I41" s="440" t="s">
        <v>8</v>
      </c>
      <c r="J41" s="1005" t="s">
        <v>9</v>
      </c>
      <c r="K41" s="995" t="s">
        <v>9</v>
      </c>
      <c r="L41" s="15" t="s">
        <v>452</v>
      </c>
      <c r="M41" s="23"/>
      <c r="N41" s="11"/>
      <c r="O41" s="12"/>
      <c r="P41" s="8"/>
      <c r="Q41" s="436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996"/>
      <c r="B42" s="922"/>
      <c r="C42" s="927"/>
      <c r="D42" s="997" t="s">
        <v>10</v>
      </c>
      <c r="E42" s="441" t="s">
        <v>11</v>
      </c>
      <c r="F42" s="925" t="s">
        <v>12</v>
      </c>
      <c r="G42" s="998"/>
      <c r="H42" s="965" t="s">
        <v>13</v>
      </c>
      <c r="I42" s="999" t="s">
        <v>14</v>
      </c>
      <c r="J42" s="1020" t="s">
        <v>15</v>
      </c>
      <c r="K42" s="1001" t="s">
        <v>16</v>
      </c>
      <c r="L42" s="15" t="s">
        <v>453</v>
      </c>
      <c r="M42" s="23"/>
      <c r="N42" s="11"/>
      <c r="O42" s="12"/>
      <c r="P42" s="8"/>
      <c r="Q42" s="436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1021"/>
      <c r="B43" s="451" t="s">
        <v>504</v>
      </c>
      <c r="C43" s="499" t="s">
        <v>18</v>
      </c>
      <c r="D43" s="1022" t="s">
        <v>19</v>
      </c>
      <c r="E43" s="453">
        <v>25</v>
      </c>
      <c r="F43" s="454"/>
      <c r="G43" s="455" t="s">
        <v>20</v>
      </c>
      <c r="H43" s="452">
        <v>582</v>
      </c>
      <c r="I43" s="1023"/>
      <c r="J43" s="457">
        <v>509</v>
      </c>
      <c r="K43" s="1282" t="s">
        <v>21</v>
      </c>
      <c r="L43" s="15"/>
      <c r="M43" s="23"/>
      <c r="N43" s="11"/>
      <c r="O43" s="12"/>
      <c r="P43" s="8"/>
      <c r="Q43" s="436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267"/>
      <c r="B44" s="451"/>
      <c r="C44" s="500" t="s">
        <v>41</v>
      </c>
      <c r="D44" s="501" t="s">
        <v>27</v>
      </c>
      <c r="E44" s="453">
        <v>49</v>
      </c>
      <c r="F44" s="459">
        <v>55</v>
      </c>
      <c r="G44" s="455" t="s">
        <v>469</v>
      </c>
      <c r="H44" s="452">
        <v>428</v>
      </c>
      <c r="I44" s="1024" t="s">
        <v>505</v>
      </c>
      <c r="J44" s="457">
        <v>321.51</v>
      </c>
      <c r="K44" s="458">
        <v>40.18</v>
      </c>
      <c r="L44" s="15"/>
      <c r="M44" s="11"/>
      <c r="N44" s="11">
        <v>0.02</v>
      </c>
      <c r="O44" s="11">
        <f t="shared" ref="O44:O69" si="0">M44-(M44*N44)</f>
        <v>0</v>
      </c>
      <c r="P44" s="8">
        <v>7.0000000000000007E-2</v>
      </c>
      <c r="Q44" s="436">
        <f t="shared" ref="Q44:Q69" si="1">(O44*P44)+O44</f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1025"/>
      <c r="B45" s="451"/>
      <c r="C45" s="500" t="s">
        <v>26</v>
      </c>
      <c r="D45" s="501" t="s">
        <v>27</v>
      </c>
      <c r="E45" s="453">
        <v>57</v>
      </c>
      <c r="F45" s="454"/>
      <c r="G45" s="455" t="s">
        <v>28</v>
      </c>
      <c r="H45" s="452"/>
      <c r="I45" s="456"/>
      <c r="J45" s="457">
        <v>415.71</v>
      </c>
      <c r="K45" s="458">
        <v>51.96</v>
      </c>
      <c r="L45" s="15"/>
      <c r="M45" s="11">
        <v>942.12</v>
      </c>
      <c r="N45" s="11">
        <v>0.02</v>
      </c>
      <c r="O45" s="11">
        <f t="shared" si="0"/>
        <v>923.27760000000001</v>
      </c>
      <c r="P45" s="8">
        <v>7.0000000000000007E-2</v>
      </c>
      <c r="Q45" s="436">
        <f t="shared" si="1"/>
        <v>987.90703200000007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502"/>
      <c r="B46" s="451"/>
      <c r="C46" s="500" t="s">
        <v>108</v>
      </c>
      <c r="D46" s="501" t="s">
        <v>32</v>
      </c>
      <c r="E46" s="453">
        <v>155</v>
      </c>
      <c r="F46" s="454"/>
      <c r="G46" s="455" t="s">
        <v>506</v>
      </c>
      <c r="H46" s="452"/>
      <c r="I46" s="456"/>
      <c r="J46" s="457">
        <v>489.19</v>
      </c>
      <c r="K46" s="458">
        <v>122.3</v>
      </c>
      <c r="L46" s="10"/>
      <c r="M46" s="1368"/>
      <c r="N46" s="11">
        <v>0.02</v>
      </c>
      <c r="O46" s="12">
        <f t="shared" si="0"/>
        <v>0</v>
      </c>
      <c r="P46" s="8">
        <v>7.0000000000000007E-2</v>
      </c>
      <c r="Q46" s="436">
        <f t="shared" si="1"/>
        <v>0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502"/>
      <c r="B47" s="935" t="s">
        <v>31</v>
      </c>
      <c r="C47" s="32" t="s">
        <v>26</v>
      </c>
      <c r="D47" s="503" t="s">
        <v>32</v>
      </c>
      <c r="E47" s="474">
        <v>95</v>
      </c>
      <c r="F47" s="135"/>
      <c r="G47" s="1004" t="s">
        <v>33</v>
      </c>
      <c r="H47" s="132"/>
      <c r="I47" s="443"/>
      <c r="J47" s="1013"/>
      <c r="K47" s="1006">
        <v>68.38</v>
      </c>
      <c r="L47" s="10"/>
      <c r="M47" s="11"/>
      <c r="N47" s="11">
        <v>0.02</v>
      </c>
      <c r="O47" s="11">
        <f t="shared" si="0"/>
        <v>0</v>
      </c>
      <c r="P47" s="8">
        <v>7.0000000000000007E-2</v>
      </c>
      <c r="Q47" s="436">
        <f t="shared" si="1"/>
        <v>0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502"/>
      <c r="B48" s="935" t="s">
        <v>34</v>
      </c>
      <c r="C48" s="32" t="s">
        <v>26</v>
      </c>
      <c r="D48" s="503" t="s">
        <v>24</v>
      </c>
      <c r="E48" s="474">
        <v>95</v>
      </c>
      <c r="F48" s="135"/>
      <c r="G48" s="1004" t="s">
        <v>35</v>
      </c>
      <c r="H48" s="132">
        <v>1118</v>
      </c>
      <c r="I48" s="443"/>
      <c r="J48" s="1013">
        <v>783.36</v>
      </c>
      <c r="K48" s="1006">
        <v>65</v>
      </c>
      <c r="L48" s="10"/>
      <c r="M48" s="11">
        <v>487</v>
      </c>
      <c r="N48" s="11">
        <v>0.02</v>
      </c>
      <c r="O48" s="11">
        <f t="shared" si="0"/>
        <v>477.26</v>
      </c>
      <c r="P48" s="8">
        <v>7.0000000000000007E-2</v>
      </c>
      <c r="Q48" s="436">
        <f t="shared" si="1"/>
        <v>510.66820000000001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1007"/>
      <c r="B49" s="935" t="s">
        <v>36</v>
      </c>
      <c r="C49" s="32" t="s">
        <v>37</v>
      </c>
      <c r="D49" s="470" t="s">
        <v>24</v>
      </c>
      <c r="E49" s="474"/>
      <c r="F49" s="135"/>
      <c r="G49" s="475" t="s">
        <v>38</v>
      </c>
      <c r="H49" s="237"/>
      <c r="I49" s="476"/>
      <c r="J49" s="1013"/>
      <c r="K49" s="104" t="s">
        <v>39</v>
      </c>
      <c r="L49" s="15"/>
      <c r="M49" s="11"/>
      <c r="N49" s="11">
        <v>0.02</v>
      </c>
      <c r="O49" s="11">
        <f t="shared" si="0"/>
        <v>0</v>
      </c>
      <c r="P49" s="8">
        <v>7.0000000000000007E-2</v>
      </c>
      <c r="Q49" s="436">
        <f t="shared" si="1"/>
        <v>0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935" t="s">
        <v>40</v>
      </c>
      <c r="C50" s="32" t="s">
        <v>41</v>
      </c>
      <c r="D50" s="504" t="s">
        <v>24</v>
      </c>
      <c r="E50" s="474">
        <v>95</v>
      </c>
      <c r="F50" s="135"/>
      <c r="G50" s="475" t="s">
        <v>42</v>
      </c>
      <c r="H50" s="237">
        <v>1122</v>
      </c>
      <c r="I50" s="443" t="s">
        <v>43</v>
      </c>
      <c r="J50" s="1013">
        <f>1595.05/2</f>
        <v>797.52499999999998</v>
      </c>
      <c r="K50" s="104">
        <f>J50/12</f>
        <v>66.46041666666666</v>
      </c>
      <c r="L50" s="472"/>
      <c r="M50" s="11"/>
      <c r="N50" s="11">
        <v>0.02</v>
      </c>
      <c r="O50" s="11">
        <f t="shared" si="0"/>
        <v>0</v>
      </c>
      <c r="P50" s="8">
        <v>7.0000000000000007E-2</v>
      </c>
      <c r="Q50" s="436">
        <f t="shared" si="1"/>
        <v>0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1026" t="s">
        <v>507</v>
      </c>
      <c r="C51" s="983" t="s">
        <v>71</v>
      </c>
      <c r="D51" s="470" t="s">
        <v>19</v>
      </c>
      <c r="E51" s="480">
        <v>45</v>
      </c>
      <c r="F51" s="505"/>
      <c r="G51" s="30" t="s">
        <v>35</v>
      </c>
      <c r="H51" s="132">
        <v>969</v>
      </c>
      <c r="I51" s="231" t="s">
        <v>508</v>
      </c>
      <c r="J51" s="1013">
        <v>1122</v>
      </c>
      <c r="K51" s="1006">
        <v>26.12</v>
      </c>
      <c r="L51" s="472"/>
      <c r="M51" s="11"/>
      <c r="N51" s="11">
        <v>0.02</v>
      </c>
      <c r="O51" s="11">
        <f t="shared" si="0"/>
        <v>0</v>
      </c>
      <c r="P51" s="8">
        <v>7.0000000000000007E-2</v>
      </c>
      <c r="Q51" s="436">
        <f t="shared" si="1"/>
        <v>0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1026" t="s">
        <v>509</v>
      </c>
      <c r="C52" s="1027" t="s">
        <v>510</v>
      </c>
      <c r="D52" s="506" t="s">
        <v>19</v>
      </c>
      <c r="E52" s="480">
        <v>16</v>
      </c>
      <c r="F52" s="505" t="s">
        <v>59</v>
      </c>
      <c r="G52" s="30" t="s">
        <v>78</v>
      </c>
      <c r="H52" s="132">
        <v>418</v>
      </c>
      <c r="I52" s="231" t="s">
        <v>60</v>
      </c>
      <c r="J52" s="1028" t="s">
        <v>511</v>
      </c>
      <c r="K52" s="1006">
        <v>12.45</v>
      </c>
      <c r="L52" s="472"/>
      <c r="M52" s="11"/>
      <c r="N52" s="11">
        <v>0.02</v>
      </c>
      <c r="O52" s="11">
        <f t="shared" si="0"/>
        <v>0</v>
      </c>
      <c r="P52" s="8">
        <v>7.0000000000000007E-2</v>
      </c>
      <c r="Q52" s="436">
        <f t="shared" si="1"/>
        <v>0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1026" t="s">
        <v>509</v>
      </c>
      <c r="C53" s="1027" t="s">
        <v>510</v>
      </c>
      <c r="D53" s="506" t="s">
        <v>19</v>
      </c>
      <c r="E53" s="480">
        <v>16</v>
      </c>
      <c r="F53" s="505" t="s">
        <v>59</v>
      </c>
      <c r="G53" s="30" t="s">
        <v>78</v>
      </c>
      <c r="H53" s="132">
        <v>418</v>
      </c>
      <c r="I53" s="231" t="s">
        <v>60</v>
      </c>
      <c r="J53" s="1028" t="s">
        <v>511</v>
      </c>
      <c r="K53" s="1006">
        <v>12.45</v>
      </c>
      <c r="L53" s="472"/>
      <c r="M53" s="11"/>
      <c r="N53" s="11">
        <v>0.02</v>
      </c>
      <c r="O53" s="11">
        <f t="shared" si="0"/>
        <v>0</v>
      </c>
      <c r="P53" s="8">
        <v>7.0000000000000007E-2</v>
      </c>
      <c r="Q53" s="436">
        <f t="shared" si="1"/>
        <v>0</v>
      </c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343"/>
      <c r="B54" s="1026" t="s">
        <v>63</v>
      </c>
      <c r="C54" s="983" t="s">
        <v>64</v>
      </c>
      <c r="D54" s="473" t="s">
        <v>65</v>
      </c>
      <c r="E54" s="480" t="s">
        <v>66</v>
      </c>
      <c r="F54" s="505"/>
      <c r="G54" s="30" t="s">
        <v>67</v>
      </c>
      <c r="H54" s="132"/>
      <c r="I54" s="231"/>
      <c r="J54" s="1013"/>
      <c r="K54" s="1006">
        <v>6.83</v>
      </c>
      <c r="L54" s="472"/>
      <c r="M54" s="11"/>
      <c r="N54" s="11">
        <v>0.02</v>
      </c>
      <c r="O54" s="11">
        <f t="shared" si="0"/>
        <v>0</v>
      </c>
      <c r="P54" s="8">
        <v>7.0000000000000007E-2</v>
      </c>
      <c r="Q54" s="436">
        <f t="shared" si="1"/>
        <v>0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1026" t="s">
        <v>63</v>
      </c>
      <c r="C55" s="983" t="s">
        <v>68</v>
      </c>
      <c r="D55" s="470" t="s">
        <v>69</v>
      </c>
      <c r="E55" s="480">
        <v>27</v>
      </c>
      <c r="F55" s="505"/>
      <c r="G55" s="30" t="s">
        <v>70</v>
      </c>
      <c r="H55" s="132"/>
      <c r="I55" s="231"/>
      <c r="J55" s="1028">
        <v>1183.8599999999999</v>
      </c>
      <c r="K55" s="1006">
        <v>24.66</v>
      </c>
      <c r="L55" s="15"/>
      <c r="M55" s="11"/>
      <c r="N55" s="11">
        <v>0.02</v>
      </c>
      <c r="O55" s="11">
        <f t="shared" si="0"/>
        <v>0</v>
      </c>
      <c r="P55" s="8">
        <v>7.0000000000000007E-2</v>
      </c>
      <c r="Q55" s="436">
        <f t="shared" si="1"/>
        <v>0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1026" t="s">
        <v>63</v>
      </c>
      <c r="C56" s="983" t="s">
        <v>71</v>
      </c>
      <c r="D56" s="470" t="s">
        <v>19</v>
      </c>
      <c r="E56" s="480">
        <v>45</v>
      </c>
      <c r="F56" s="505"/>
      <c r="G56" s="30" t="s">
        <v>72</v>
      </c>
      <c r="H56" s="132"/>
      <c r="I56" s="231"/>
      <c r="J56" s="1028"/>
      <c r="K56" s="1006">
        <v>38.75</v>
      </c>
      <c r="L56" s="15"/>
      <c r="M56" s="11">
        <v>1393</v>
      </c>
      <c r="N56" s="11">
        <v>0.02</v>
      </c>
      <c r="O56" s="11">
        <f t="shared" si="0"/>
        <v>1365.14</v>
      </c>
      <c r="P56" s="8">
        <v>7.0000000000000007E-2</v>
      </c>
      <c r="Q56" s="436">
        <f t="shared" si="1"/>
        <v>1460.6998000000001</v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1029" t="s">
        <v>73</v>
      </c>
      <c r="C57" s="132" t="s">
        <v>74</v>
      </c>
      <c r="D57" s="1003" t="s">
        <v>69</v>
      </c>
      <c r="E57" s="480">
        <v>12</v>
      </c>
      <c r="F57" s="135">
        <v>120</v>
      </c>
      <c r="G57" s="1004" t="s">
        <v>75</v>
      </c>
      <c r="H57" s="132"/>
      <c r="I57" s="443"/>
      <c r="J57" s="1013">
        <v>115.08</v>
      </c>
      <c r="K57" s="1006">
        <v>9.59</v>
      </c>
      <c r="L57" s="15"/>
      <c r="M57" s="11">
        <v>626.25</v>
      </c>
      <c r="N57" s="11">
        <v>0.02</v>
      </c>
      <c r="O57" s="11">
        <f t="shared" si="0"/>
        <v>613.72500000000002</v>
      </c>
      <c r="P57" s="8">
        <v>7.0000000000000007E-2</v>
      </c>
      <c r="Q57" s="436">
        <f t="shared" si="1"/>
        <v>656.68574999999998</v>
      </c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69"/>
      <c r="B58" s="1029" t="s">
        <v>76</v>
      </c>
      <c r="C58" s="132" t="s">
        <v>77</v>
      </c>
      <c r="D58" s="1003" t="s">
        <v>19</v>
      </c>
      <c r="E58" s="480">
        <v>35</v>
      </c>
      <c r="F58" s="135"/>
      <c r="G58" s="475" t="s">
        <v>78</v>
      </c>
      <c r="H58" s="237">
        <v>765</v>
      </c>
      <c r="I58" s="231"/>
      <c r="J58" s="477">
        <v>710.96</v>
      </c>
      <c r="K58" s="104">
        <v>29</v>
      </c>
      <c r="L58" s="15"/>
      <c r="M58" s="11"/>
      <c r="N58" s="11">
        <v>0.02</v>
      </c>
      <c r="O58" s="11">
        <f t="shared" si="0"/>
        <v>0</v>
      </c>
      <c r="P58" s="8">
        <v>7.0000000000000007E-2</v>
      </c>
      <c r="Q58" s="436">
        <f t="shared" si="1"/>
        <v>0</v>
      </c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69"/>
      <c r="B59" s="1029" t="s">
        <v>79</v>
      </c>
      <c r="C59" s="132" t="s">
        <v>80</v>
      </c>
      <c r="D59" s="1003" t="s">
        <v>81</v>
      </c>
      <c r="E59" s="480">
        <v>62</v>
      </c>
      <c r="F59" s="505"/>
      <c r="G59" s="30" t="s">
        <v>78</v>
      </c>
      <c r="H59" s="132">
        <v>785</v>
      </c>
      <c r="I59" s="231"/>
      <c r="J59" s="1028">
        <v>1008</v>
      </c>
      <c r="K59" s="1006">
        <v>56</v>
      </c>
      <c r="L59" s="15"/>
      <c r="M59" s="11"/>
      <c r="N59" s="11">
        <v>0.02</v>
      </c>
      <c r="O59" s="11">
        <f t="shared" si="0"/>
        <v>0</v>
      </c>
      <c r="P59" s="8">
        <v>7.0000000000000007E-2</v>
      </c>
      <c r="Q59" s="436">
        <f t="shared" si="1"/>
        <v>0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69"/>
      <c r="B60" s="1029" t="s">
        <v>76</v>
      </c>
      <c r="C60" s="132" t="s">
        <v>82</v>
      </c>
      <c r="D60" s="503" t="s">
        <v>32</v>
      </c>
      <c r="E60" s="480">
        <v>170</v>
      </c>
      <c r="F60" s="507"/>
      <c r="G60" s="30" t="s">
        <v>83</v>
      </c>
      <c r="H60" s="132">
        <v>714</v>
      </c>
      <c r="I60" s="508" t="s">
        <v>84</v>
      </c>
      <c r="J60" s="1028">
        <v>608.67999999999995</v>
      </c>
      <c r="K60" s="1006">
        <v>152.16999999999999</v>
      </c>
      <c r="L60" s="15"/>
      <c r="M60" s="11"/>
      <c r="N60" s="11">
        <v>0.02</v>
      </c>
      <c r="O60" s="11">
        <f t="shared" si="0"/>
        <v>0</v>
      </c>
      <c r="P60" s="8">
        <v>7.0000000000000007E-2</v>
      </c>
      <c r="Q60" s="436">
        <f t="shared" si="1"/>
        <v>0</v>
      </c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69"/>
      <c r="B61" s="1029" t="s">
        <v>85</v>
      </c>
      <c r="C61" s="132" t="s">
        <v>86</v>
      </c>
      <c r="D61" s="1003" t="s">
        <v>19</v>
      </c>
      <c r="E61" s="480">
        <v>25</v>
      </c>
      <c r="F61" s="135" t="s">
        <v>512</v>
      </c>
      <c r="G61" s="1004" t="s">
        <v>502</v>
      </c>
      <c r="H61" s="132">
        <v>673</v>
      </c>
      <c r="I61" s="231" t="s">
        <v>513</v>
      </c>
      <c r="J61" s="1013">
        <v>513.44000000000005</v>
      </c>
      <c r="K61" s="1006">
        <v>21.39</v>
      </c>
      <c r="L61" s="15"/>
      <c r="M61" s="11"/>
      <c r="N61" s="11">
        <v>0.02</v>
      </c>
      <c r="O61" s="11">
        <f t="shared" si="0"/>
        <v>0</v>
      </c>
      <c r="P61" s="8">
        <v>7.0000000000000007E-2</v>
      </c>
      <c r="Q61" s="436">
        <f t="shared" si="1"/>
        <v>0</v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71"/>
      <c r="B62" s="1029"/>
      <c r="C62" s="132"/>
      <c r="D62" s="1003"/>
      <c r="E62" s="480"/>
      <c r="F62" s="135"/>
      <c r="G62" s="1004"/>
      <c r="H62" s="132"/>
      <c r="I62" s="231"/>
      <c r="J62" s="1013"/>
      <c r="K62" s="1006"/>
      <c r="L62" s="15"/>
      <c r="M62" s="11"/>
      <c r="N62" s="11">
        <v>0.02</v>
      </c>
      <c r="O62" s="11">
        <f t="shared" si="0"/>
        <v>0</v>
      </c>
      <c r="P62" s="8">
        <v>7.0000000000000007E-2</v>
      </c>
      <c r="Q62" s="436">
        <f t="shared" si="1"/>
        <v>0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1030"/>
      <c r="B63" s="1029" t="s">
        <v>514</v>
      </c>
      <c r="C63" s="132" t="s">
        <v>515</v>
      </c>
      <c r="D63" s="1003" t="s">
        <v>19</v>
      </c>
      <c r="E63" s="480">
        <v>34</v>
      </c>
      <c r="F63" s="135"/>
      <c r="G63" s="1004" t="s">
        <v>516</v>
      </c>
      <c r="H63" s="132"/>
      <c r="I63" s="443"/>
      <c r="J63" s="1013">
        <v>708.59</v>
      </c>
      <c r="K63" s="1006">
        <v>29.52</v>
      </c>
      <c r="L63" s="15"/>
      <c r="M63" s="11">
        <v>109.88</v>
      </c>
      <c r="N63" s="11">
        <v>0.02</v>
      </c>
      <c r="O63" s="11">
        <f t="shared" si="0"/>
        <v>107.6824</v>
      </c>
      <c r="P63" s="8">
        <v>7.0000000000000007E-2</v>
      </c>
      <c r="Q63" s="436">
        <f t="shared" si="1"/>
        <v>115.220168</v>
      </c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1031"/>
      <c r="B64" s="1029" t="s">
        <v>514</v>
      </c>
      <c r="C64" s="132" t="s">
        <v>517</v>
      </c>
      <c r="D64" s="1003" t="s">
        <v>19</v>
      </c>
      <c r="E64" s="480">
        <v>28</v>
      </c>
      <c r="F64" s="135"/>
      <c r="G64" s="1004" t="s">
        <v>35</v>
      </c>
      <c r="H64" s="132">
        <v>683</v>
      </c>
      <c r="I64" s="231" t="s">
        <v>518</v>
      </c>
      <c r="J64" s="1013">
        <v>567.29</v>
      </c>
      <c r="K64" s="1006">
        <v>23.63</v>
      </c>
      <c r="L64" s="15"/>
      <c r="M64" s="11"/>
      <c r="N64" s="11">
        <v>0.02</v>
      </c>
      <c r="O64" s="11">
        <f t="shared" si="0"/>
        <v>0</v>
      </c>
      <c r="P64" s="8">
        <v>7.0000000000000007E-2</v>
      </c>
      <c r="Q64" s="436">
        <f t="shared" si="1"/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1031"/>
      <c r="B65" s="1029" t="s">
        <v>519</v>
      </c>
      <c r="C65" s="132" t="s">
        <v>520</v>
      </c>
      <c r="D65" s="1003" t="s">
        <v>69</v>
      </c>
      <c r="E65" s="480">
        <v>12</v>
      </c>
      <c r="F65" s="135"/>
      <c r="G65" s="1004" t="s">
        <v>521</v>
      </c>
      <c r="H65" s="949">
        <v>500</v>
      </c>
      <c r="I65" s="443"/>
      <c r="J65" s="1015"/>
      <c r="K65" s="1016">
        <f>Q65/48</f>
        <v>0</v>
      </c>
      <c r="L65" s="15"/>
      <c r="M65" s="11"/>
      <c r="N65" s="11">
        <v>0.02</v>
      </c>
      <c r="O65" s="11">
        <f t="shared" si="0"/>
        <v>0</v>
      </c>
      <c r="P65" s="8">
        <v>7.0000000000000007E-2</v>
      </c>
      <c r="Q65" s="436">
        <f t="shared" si="1"/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1031"/>
      <c r="B66" s="1029" t="s">
        <v>519</v>
      </c>
      <c r="C66" s="132" t="s">
        <v>517</v>
      </c>
      <c r="D66" s="503" t="s">
        <v>19</v>
      </c>
      <c r="E66" s="480">
        <v>26</v>
      </c>
      <c r="F66" s="135"/>
      <c r="G66" s="1004" t="s">
        <v>522</v>
      </c>
      <c r="H66" s="949">
        <v>714</v>
      </c>
      <c r="I66" s="231"/>
      <c r="J66" s="1015">
        <v>555.23</v>
      </c>
      <c r="K66" s="1016">
        <v>23.13</v>
      </c>
      <c r="L66" s="15"/>
      <c r="M66" s="11">
        <v>242.04</v>
      </c>
      <c r="N66" s="11">
        <v>0.02</v>
      </c>
      <c r="O66" s="11">
        <f t="shared" si="0"/>
        <v>237.19919999999999</v>
      </c>
      <c r="P66" s="8">
        <v>7.0000000000000007E-2</v>
      </c>
      <c r="Q66" s="436">
        <f t="shared" si="1"/>
        <v>253.803144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1031"/>
      <c r="B67" s="1029"/>
      <c r="C67" s="132"/>
      <c r="D67" s="503"/>
      <c r="E67" s="480"/>
      <c r="F67" s="135"/>
      <c r="G67" s="1004"/>
      <c r="H67" s="949"/>
      <c r="I67" s="231"/>
      <c r="J67" s="1015"/>
      <c r="K67" s="1016"/>
      <c r="L67" s="15"/>
      <c r="M67" s="11"/>
      <c r="N67" s="11">
        <v>0.02</v>
      </c>
      <c r="O67" s="11">
        <f t="shared" si="0"/>
        <v>0</v>
      </c>
      <c r="P67" s="8">
        <v>7.0000000000000007E-2</v>
      </c>
      <c r="Q67" s="436">
        <f t="shared" si="1"/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1031"/>
      <c r="B68" s="1029"/>
      <c r="C68" s="132"/>
      <c r="D68" s="503"/>
      <c r="E68" s="480"/>
      <c r="F68" s="135"/>
      <c r="G68" s="1004"/>
      <c r="H68" s="1004"/>
      <c r="I68" s="1004"/>
      <c r="J68" s="1032"/>
      <c r="K68" s="1033"/>
      <c r="L68" s="15"/>
      <c r="M68" s="11"/>
      <c r="N68" s="11">
        <v>0.02</v>
      </c>
      <c r="O68" s="11">
        <f t="shared" si="0"/>
        <v>0</v>
      </c>
      <c r="P68" s="8">
        <v>7.0000000000000007E-2</v>
      </c>
      <c r="Q68" s="436">
        <f t="shared" si="1"/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1031"/>
      <c r="B69" s="1029" t="s">
        <v>523</v>
      </c>
      <c r="C69" s="132" t="s">
        <v>524</v>
      </c>
      <c r="D69" s="503"/>
      <c r="E69" s="480">
        <v>54</v>
      </c>
      <c r="F69" s="135" t="s">
        <v>525</v>
      </c>
      <c r="G69" s="1034" t="s">
        <v>526</v>
      </c>
      <c r="H69" s="1004" t="s">
        <v>527</v>
      </c>
      <c r="I69" s="1004"/>
      <c r="J69" s="1032" t="s">
        <v>528</v>
      </c>
      <c r="K69" s="1033">
        <v>45.1</v>
      </c>
      <c r="L69" s="15"/>
      <c r="M69" s="11"/>
      <c r="N69" s="11">
        <v>0.02</v>
      </c>
      <c r="O69" s="11">
        <f t="shared" si="0"/>
        <v>0</v>
      </c>
      <c r="P69" s="8">
        <v>7.0000000000000007E-2</v>
      </c>
      <c r="Q69" s="436">
        <f t="shared" si="1"/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1031"/>
      <c r="B70" s="1035" t="s">
        <v>529</v>
      </c>
      <c r="C70" s="132" t="s">
        <v>91</v>
      </c>
      <c r="D70" s="503" t="s">
        <v>24</v>
      </c>
      <c r="E70" s="480">
        <v>48</v>
      </c>
      <c r="F70" s="135"/>
      <c r="G70" s="1004" t="s">
        <v>522</v>
      </c>
      <c r="H70" s="1004" t="s">
        <v>530</v>
      </c>
      <c r="I70" s="1004" t="s">
        <v>531</v>
      </c>
      <c r="J70" s="1032" t="s">
        <v>532</v>
      </c>
      <c r="K70" s="1033">
        <v>44.04</v>
      </c>
      <c r="L70" s="15"/>
      <c r="M70" s="11"/>
      <c r="N70" s="11"/>
      <c r="O70" s="12"/>
      <c r="P70" s="8"/>
      <c r="Q70" s="436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69"/>
      <c r="B71" s="1035" t="s">
        <v>529</v>
      </c>
      <c r="C71" s="132" t="s">
        <v>533</v>
      </c>
      <c r="D71" s="503"/>
      <c r="E71" s="480">
        <v>32</v>
      </c>
      <c r="F71" s="135"/>
      <c r="G71" s="1004" t="s">
        <v>534</v>
      </c>
      <c r="H71" s="1004" t="s">
        <v>530</v>
      </c>
      <c r="I71" s="1004" t="s">
        <v>531</v>
      </c>
      <c r="J71" s="1032" t="s">
        <v>535</v>
      </c>
      <c r="K71" s="1033">
        <v>36.53</v>
      </c>
      <c r="L71" s="15"/>
      <c r="M71" s="11"/>
      <c r="N71" s="11"/>
      <c r="O71" s="12"/>
      <c r="P71" s="8"/>
      <c r="Q71" s="436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4"/>
      <c r="B72" s="2"/>
      <c r="C72" s="1"/>
      <c r="D72" s="1"/>
      <c r="E72" s="251"/>
      <c r="F72" s="1"/>
      <c r="G72" s="1"/>
      <c r="H72" s="1"/>
      <c r="I72" s="6"/>
      <c r="J72" s="437"/>
      <c r="K72" s="257"/>
      <c r="L72" s="15"/>
      <c r="M72" s="11"/>
      <c r="N72" s="11"/>
      <c r="O72" s="12"/>
      <c r="P72" s="8"/>
      <c r="Q72" s="436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4"/>
      <c r="B73" s="2"/>
      <c r="C73" s="2"/>
      <c r="D73" s="2"/>
      <c r="E73" s="251"/>
      <c r="F73" s="2"/>
      <c r="G73" s="2"/>
      <c r="H73" s="2"/>
      <c r="I73" s="2"/>
      <c r="J73" s="437"/>
      <c r="K73" s="257"/>
      <c r="L73" s="15"/>
      <c r="M73" s="11"/>
      <c r="N73" s="11"/>
      <c r="O73" s="12"/>
      <c r="P73" s="8"/>
      <c r="Q73" s="436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4" t="s">
        <v>0</v>
      </c>
      <c r="B74" s="1368"/>
      <c r="C74" s="3"/>
      <c r="D74" s="2"/>
      <c r="E74" s="251"/>
      <c r="F74" s="5"/>
      <c r="G74" s="254"/>
      <c r="H74" s="1"/>
      <c r="I74" s="6"/>
      <c r="J74" s="437"/>
      <c r="K74" s="257"/>
      <c r="L74" s="15"/>
      <c r="M74" s="11"/>
      <c r="N74" s="11"/>
      <c r="O74" s="12"/>
      <c r="P74" s="8"/>
      <c r="Q74" s="436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4" t="s">
        <v>451</v>
      </c>
      <c r="B75" s="4"/>
      <c r="C75" s="96"/>
      <c r="D75" s="250"/>
      <c r="E75" s="251"/>
      <c r="F75" s="251"/>
      <c r="G75" s="254"/>
      <c r="H75" s="253"/>
      <c r="I75" s="6"/>
      <c r="J75" s="437"/>
      <c r="K75" s="257"/>
      <c r="L75" s="15"/>
      <c r="M75" s="11"/>
      <c r="N75" s="11"/>
      <c r="O75" s="12"/>
      <c r="P75" s="8"/>
      <c r="Q75" s="436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/>
      <c r="C76" s="3"/>
      <c r="D76" s="2"/>
      <c r="E76" s="251"/>
      <c r="F76" s="5"/>
      <c r="G76" s="254"/>
      <c r="H76" s="1"/>
      <c r="I76" s="6"/>
      <c r="J76" s="437"/>
      <c r="K76" s="257"/>
      <c r="L76" s="10"/>
      <c r="M76" s="11"/>
      <c r="N76" s="11"/>
      <c r="O76" s="12"/>
      <c r="P76" s="8"/>
      <c r="Q76" s="436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81" t="s">
        <v>2</v>
      </c>
      <c r="B77" s="1388"/>
      <c r="C77" s="16" t="s">
        <v>3</v>
      </c>
      <c r="D77" s="1372" t="s">
        <v>4</v>
      </c>
      <c r="E77" s="17" t="s">
        <v>5</v>
      </c>
      <c r="F77" s="919" t="s">
        <v>5</v>
      </c>
      <c r="G77" s="509" t="s">
        <v>6</v>
      </c>
      <c r="H77" s="16" t="s">
        <v>7</v>
      </c>
      <c r="I77" s="440" t="s">
        <v>8</v>
      </c>
      <c r="J77" s="1036" t="s">
        <v>9</v>
      </c>
      <c r="K77" s="995" t="s">
        <v>9</v>
      </c>
      <c r="L77" s="15" t="s">
        <v>452</v>
      </c>
      <c r="M77" s="23"/>
      <c r="N77" s="11"/>
      <c r="O77" s="12"/>
      <c r="P77" s="8"/>
      <c r="Q77" s="436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996"/>
      <c r="B78" s="1037"/>
      <c r="C78" s="927"/>
      <c r="D78" s="996" t="s">
        <v>10</v>
      </c>
      <c r="E78" s="24" t="s">
        <v>11</v>
      </c>
      <c r="F78" s="925" t="s">
        <v>12</v>
      </c>
      <c r="G78" s="1038"/>
      <c r="H78" s="927" t="s">
        <v>13</v>
      </c>
      <c r="I78" s="999" t="s">
        <v>14</v>
      </c>
      <c r="J78" s="1039" t="s">
        <v>15</v>
      </c>
      <c r="K78" s="1001" t="s">
        <v>16</v>
      </c>
      <c r="L78" s="15" t="s">
        <v>453</v>
      </c>
      <c r="M78" s="23"/>
      <c r="N78" s="11"/>
      <c r="O78" s="12"/>
      <c r="P78" s="8"/>
      <c r="Q78" s="436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510"/>
      <c r="B79" s="510" t="s">
        <v>95</v>
      </c>
      <c r="C79" s="225" t="s">
        <v>536</v>
      </c>
      <c r="D79" s="1003"/>
      <c r="E79" s="1040"/>
      <c r="F79" s="138"/>
      <c r="G79" s="1004"/>
      <c r="H79" s="132"/>
      <c r="I79" s="443"/>
      <c r="J79" s="1005"/>
      <c r="K79" s="1006"/>
      <c r="L79" s="15"/>
      <c r="M79" s="11"/>
      <c r="N79" s="11"/>
      <c r="O79" s="12"/>
      <c r="P79" s="8"/>
      <c r="Q79" s="436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1007"/>
      <c r="B80" s="1029" t="s">
        <v>537</v>
      </c>
      <c r="C80" s="132" t="s">
        <v>538</v>
      </c>
      <c r="D80" s="1003" t="s">
        <v>24</v>
      </c>
      <c r="E80" s="512">
        <v>69</v>
      </c>
      <c r="F80" s="135"/>
      <c r="G80" s="1004" t="s">
        <v>539</v>
      </c>
      <c r="H80" s="132"/>
      <c r="I80" s="443"/>
      <c r="J80" s="1013">
        <v>765.05</v>
      </c>
      <c r="K80" s="1006">
        <v>63.75</v>
      </c>
      <c r="L80" s="15"/>
      <c r="M80" s="11"/>
      <c r="N80" s="11"/>
      <c r="O80" s="12"/>
      <c r="P80" s="8"/>
      <c r="Q80" s="436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1007"/>
      <c r="B81" s="1029" t="s">
        <v>537</v>
      </c>
      <c r="C81" s="132" t="s">
        <v>540</v>
      </c>
      <c r="D81" s="1003" t="s">
        <v>32</v>
      </c>
      <c r="E81" s="512">
        <v>185</v>
      </c>
      <c r="F81" s="135"/>
      <c r="G81" s="1004" t="s">
        <v>541</v>
      </c>
      <c r="H81" s="132"/>
      <c r="I81" s="443"/>
      <c r="J81" s="1013">
        <v>620.6</v>
      </c>
      <c r="K81" s="1006">
        <v>155.15</v>
      </c>
      <c r="L81" s="15"/>
      <c r="M81" s="11"/>
      <c r="N81" s="11"/>
      <c r="O81" s="12"/>
      <c r="P81" s="8"/>
      <c r="Q81" s="436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1007"/>
      <c r="B82" s="1029" t="s">
        <v>537</v>
      </c>
      <c r="C82" s="132" t="s">
        <v>542</v>
      </c>
      <c r="D82" s="1003" t="s">
        <v>543</v>
      </c>
      <c r="E82" s="512">
        <v>185</v>
      </c>
      <c r="F82" s="135"/>
      <c r="G82" s="1004" t="s">
        <v>544</v>
      </c>
      <c r="H82" s="132">
        <v>800</v>
      </c>
      <c r="I82" s="443" t="s">
        <v>545</v>
      </c>
      <c r="J82" s="1013" t="s">
        <v>546</v>
      </c>
      <c r="K82" s="1041" t="s">
        <v>547</v>
      </c>
      <c r="L82" s="15"/>
      <c r="M82" s="11"/>
      <c r="N82" s="11"/>
      <c r="O82" s="12"/>
      <c r="P82" s="8"/>
      <c r="Q82" s="436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1007"/>
      <c r="B83" s="1029" t="s">
        <v>548</v>
      </c>
      <c r="C83" s="132" t="s">
        <v>26</v>
      </c>
      <c r="D83" s="1003" t="s">
        <v>24</v>
      </c>
      <c r="E83" s="512">
        <v>59</v>
      </c>
      <c r="F83" s="135"/>
      <c r="G83" s="513" t="s">
        <v>549</v>
      </c>
      <c r="H83" s="132">
        <v>900</v>
      </c>
      <c r="I83" s="443" t="s">
        <v>550</v>
      </c>
      <c r="J83" s="1013">
        <v>642</v>
      </c>
      <c r="K83" s="1006">
        <v>53.5</v>
      </c>
      <c r="L83" s="15"/>
      <c r="M83" s="11"/>
      <c r="N83" s="11"/>
      <c r="O83" s="12"/>
      <c r="P83" s="8"/>
      <c r="Q83" s="436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1007"/>
      <c r="B84" s="1029" t="s">
        <v>107</v>
      </c>
      <c r="C84" s="132" t="s">
        <v>41</v>
      </c>
      <c r="D84" s="1003" t="s">
        <v>27</v>
      </c>
      <c r="E84" s="512">
        <v>52</v>
      </c>
      <c r="F84" s="135"/>
      <c r="G84" s="1004" t="s">
        <v>551</v>
      </c>
      <c r="H84" s="132">
        <v>439</v>
      </c>
      <c r="I84" s="443" t="s">
        <v>101</v>
      </c>
      <c r="J84" s="1013">
        <v>362.7</v>
      </c>
      <c r="K84" s="1006">
        <v>45.34</v>
      </c>
      <c r="L84" s="15"/>
      <c r="M84" s="11"/>
      <c r="N84" s="11"/>
      <c r="O84" s="12"/>
      <c r="P84" s="8"/>
      <c r="Q84" s="436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1007"/>
      <c r="B85" s="1029" t="s">
        <v>107</v>
      </c>
      <c r="C85" s="132" t="s">
        <v>108</v>
      </c>
      <c r="D85" s="1003" t="s">
        <v>32</v>
      </c>
      <c r="E85" s="512">
        <v>150</v>
      </c>
      <c r="F85" s="135"/>
      <c r="G85" s="1004" t="s">
        <v>552</v>
      </c>
      <c r="H85" s="132">
        <v>550</v>
      </c>
      <c r="I85" s="443" t="s">
        <v>553</v>
      </c>
      <c r="J85" s="1013">
        <v>540.35</v>
      </c>
      <c r="K85" s="1006">
        <v>135.09</v>
      </c>
      <c r="L85" s="15"/>
      <c r="M85" s="11"/>
      <c r="N85" s="11"/>
      <c r="O85" s="12"/>
      <c r="P85" s="8"/>
      <c r="Q85" s="436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1007"/>
      <c r="B86" s="1029" t="s">
        <v>554</v>
      </c>
      <c r="C86" s="132" t="s">
        <v>538</v>
      </c>
      <c r="D86" s="1003" t="s">
        <v>24</v>
      </c>
      <c r="E86" s="512">
        <v>64</v>
      </c>
      <c r="F86" s="135"/>
      <c r="G86" s="1004" t="s">
        <v>555</v>
      </c>
      <c r="H86" s="132"/>
      <c r="I86" s="443"/>
      <c r="J86" s="1013">
        <v>37.99</v>
      </c>
      <c r="K86" s="1006">
        <v>64</v>
      </c>
      <c r="L86" s="15"/>
      <c r="M86" s="11"/>
      <c r="N86" s="11"/>
      <c r="O86" s="12"/>
      <c r="P86" s="8"/>
      <c r="Q86" s="436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1007"/>
      <c r="B87" s="1029" t="s">
        <v>556</v>
      </c>
      <c r="C87" s="132" t="s">
        <v>503</v>
      </c>
      <c r="D87" s="1003" t="s">
        <v>27</v>
      </c>
      <c r="E87" s="512">
        <v>52</v>
      </c>
      <c r="F87" s="135"/>
      <c r="G87" s="1004" t="s">
        <v>551</v>
      </c>
      <c r="H87" s="132">
        <v>439</v>
      </c>
      <c r="I87" s="443" t="s">
        <v>101</v>
      </c>
      <c r="J87" s="1013">
        <v>362.7</v>
      </c>
      <c r="K87" s="1006">
        <v>45.34</v>
      </c>
      <c r="L87" s="472"/>
      <c r="M87" s="11"/>
      <c r="N87" s="11"/>
      <c r="O87" s="12"/>
      <c r="P87" s="8"/>
      <c r="Q87" s="436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69"/>
      <c r="B88" s="1029" t="s">
        <v>96</v>
      </c>
      <c r="C88" s="132" t="s">
        <v>97</v>
      </c>
      <c r="D88" s="1003" t="s">
        <v>98</v>
      </c>
      <c r="E88" s="514">
        <v>20</v>
      </c>
      <c r="F88" s="155" t="s">
        <v>99</v>
      </c>
      <c r="G88" s="914" t="s">
        <v>100</v>
      </c>
      <c r="H88" s="237">
        <v>676</v>
      </c>
      <c r="I88" s="443" t="s">
        <v>101</v>
      </c>
      <c r="J88" s="477">
        <v>616.32000000000005</v>
      </c>
      <c r="K88" s="104">
        <v>17.12</v>
      </c>
      <c r="L88" s="472"/>
      <c r="M88" s="11"/>
      <c r="N88" s="11"/>
      <c r="O88" s="12"/>
      <c r="P88" s="8"/>
      <c r="Q88" s="436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969"/>
      <c r="B89" s="1029" t="s">
        <v>96</v>
      </c>
      <c r="C89" s="132" t="s">
        <v>26</v>
      </c>
      <c r="D89" s="1003" t="s">
        <v>24</v>
      </c>
      <c r="E89" s="512">
        <v>47</v>
      </c>
      <c r="F89" s="135" t="s">
        <v>102</v>
      </c>
      <c r="G89" s="914" t="s">
        <v>103</v>
      </c>
      <c r="H89" s="132">
        <v>545</v>
      </c>
      <c r="I89" s="443" t="s">
        <v>104</v>
      </c>
      <c r="J89" s="1013">
        <v>497.55</v>
      </c>
      <c r="K89" s="1006">
        <v>41.46</v>
      </c>
      <c r="L89" s="472"/>
      <c r="M89" s="11"/>
      <c r="N89" s="11"/>
      <c r="O89" s="12"/>
      <c r="P89" s="8"/>
      <c r="Q89" s="436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1007"/>
      <c r="B90" s="1029" t="s">
        <v>96</v>
      </c>
      <c r="C90" s="132" t="s">
        <v>105</v>
      </c>
      <c r="D90" s="1003" t="s">
        <v>32</v>
      </c>
      <c r="E90" s="512">
        <v>130</v>
      </c>
      <c r="F90" s="135"/>
      <c r="G90" s="914" t="s">
        <v>100</v>
      </c>
      <c r="H90" s="237">
        <v>596</v>
      </c>
      <c r="I90" s="476" t="s">
        <v>106</v>
      </c>
      <c r="J90" s="477">
        <v>407.67</v>
      </c>
      <c r="K90" s="104">
        <v>101.92</v>
      </c>
      <c r="L90" s="472"/>
      <c r="M90" s="11"/>
      <c r="N90" s="11"/>
      <c r="O90" s="12"/>
      <c r="P90" s="8"/>
      <c r="Q90" s="436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69"/>
      <c r="B91" s="1029" t="s">
        <v>557</v>
      </c>
      <c r="C91" s="132" t="s">
        <v>466</v>
      </c>
      <c r="D91" s="1003" t="s">
        <v>558</v>
      </c>
      <c r="E91" s="512"/>
      <c r="F91" s="135"/>
      <c r="G91" s="1004" t="s">
        <v>559</v>
      </c>
      <c r="H91" s="132">
        <v>729</v>
      </c>
      <c r="I91" s="476" t="s">
        <v>560</v>
      </c>
      <c r="J91" s="1013">
        <v>721.18</v>
      </c>
      <c r="K91" s="104"/>
      <c r="L91" s="472"/>
      <c r="M91" s="11"/>
      <c r="N91" s="11"/>
      <c r="O91" s="12"/>
      <c r="P91" s="8"/>
      <c r="Q91" s="436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1369"/>
      <c r="B92" s="1029" t="s">
        <v>107</v>
      </c>
      <c r="C92" s="132" t="s">
        <v>41</v>
      </c>
      <c r="D92" s="1003"/>
      <c r="E92" s="512"/>
      <c r="F92" s="135"/>
      <c r="G92" s="1004"/>
      <c r="H92" s="132"/>
      <c r="I92" s="443"/>
      <c r="J92" s="1013"/>
      <c r="K92" s="1006"/>
      <c r="L92" s="15"/>
      <c r="M92" s="11"/>
      <c r="N92" s="11"/>
      <c r="O92" s="12"/>
      <c r="P92" s="8"/>
      <c r="Q92" s="436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1007"/>
      <c r="B93" s="1029" t="s">
        <v>107</v>
      </c>
      <c r="C93" s="132" t="s">
        <v>108</v>
      </c>
      <c r="D93" s="1003"/>
      <c r="E93" s="512"/>
      <c r="F93" s="135"/>
      <c r="G93" s="1004"/>
      <c r="H93" s="132"/>
      <c r="I93" s="443"/>
      <c r="J93" s="1013"/>
      <c r="K93" s="1006"/>
      <c r="L93" s="15"/>
      <c r="M93" s="11"/>
      <c r="N93" s="11"/>
      <c r="O93" s="12"/>
      <c r="P93" s="8"/>
      <c r="Q93" s="436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69"/>
      <c r="B94" s="1029"/>
      <c r="C94" s="508"/>
      <c r="D94" s="1003"/>
      <c r="E94" s="480"/>
      <c r="F94" s="135"/>
      <c r="G94" s="1004"/>
      <c r="H94" s="132"/>
      <c r="I94" s="443"/>
      <c r="J94" s="1013"/>
      <c r="K94" s="1006"/>
      <c r="L94" s="15"/>
      <c r="M94" s="11"/>
      <c r="N94" s="11"/>
      <c r="O94" s="12"/>
      <c r="P94" s="8"/>
      <c r="Q94" s="436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1007"/>
      <c r="B95" s="1029" t="s">
        <v>561</v>
      </c>
      <c r="C95" s="508" t="s">
        <v>562</v>
      </c>
      <c r="D95" s="1003" t="s">
        <v>24</v>
      </c>
      <c r="E95" s="480">
        <v>79</v>
      </c>
      <c r="F95" s="135"/>
      <c r="G95" s="1004" t="s">
        <v>563</v>
      </c>
      <c r="H95" s="132">
        <v>820</v>
      </c>
      <c r="I95" s="443"/>
      <c r="J95" s="1013">
        <v>832.46</v>
      </c>
      <c r="K95" s="1006">
        <v>69.37</v>
      </c>
      <c r="L95" s="15"/>
      <c r="M95" s="11"/>
      <c r="N95" s="11"/>
      <c r="O95" s="12"/>
      <c r="P95" s="8"/>
      <c r="Q95" s="436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69"/>
      <c r="B96" s="1029" t="s">
        <v>564</v>
      </c>
      <c r="C96" s="508" t="s">
        <v>565</v>
      </c>
      <c r="D96" s="1003" t="s">
        <v>24</v>
      </c>
      <c r="E96" s="480">
        <v>10</v>
      </c>
      <c r="F96" s="135"/>
      <c r="G96" s="1004" t="s">
        <v>566</v>
      </c>
      <c r="H96" s="132"/>
      <c r="I96" s="443"/>
      <c r="J96" s="1013">
        <v>314.54000000000002</v>
      </c>
      <c r="K96" s="1006">
        <v>8.74</v>
      </c>
      <c r="L96" s="15"/>
      <c r="M96" s="11"/>
      <c r="N96" s="11"/>
      <c r="O96" s="12"/>
      <c r="P96" s="8"/>
      <c r="Q96" s="436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69"/>
      <c r="B97" s="1029" t="s">
        <v>567</v>
      </c>
      <c r="C97" s="508" t="s">
        <v>568</v>
      </c>
      <c r="D97" s="1003" t="s">
        <v>24</v>
      </c>
      <c r="E97" s="480">
        <v>43</v>
      </c>
      <c r="F97" s="135"/>
      <c r="G97" s="1004" t="s">
        <v>569</v>
      </c>
      <c r="H97" s="132">
        <v>450</v>
      </c>
      <c r="I97" s="443" t="s">
        <v>570</v>
      </c>
      <c r="J97" s="1013">
        <v>449.4</v>
      </c>
      <c r="K97" s="1006">
        <v>37.450000000000003</v>
      </c>
      <c r="L97" s="15"/>
      <c r="M97" s="11"/>
      <c r="N97" s="11"/>
      <c r="O97" s="12"/>
      <c r="P97" s="8"/>
      <c r="Q97" s="436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1007"/>
      <c r="B98" s="1029" t="s">
        <v>571</v>
      </c>
      <c r="C98" s="508" t="s">
        <v>568</v>
      </c>
      <c r="D98" s="1003" t="s">
        <v>24</v>
      </c>
      <c r="E98" s="480">
        <v>59</v>
      </c>
      <c r="F98" s="135"/>
      <c r="G98" s="1004" t="s">
        <v>572</v>
      </c>
      <c r="H98" s="132">
        <v>630</v>
      </c>
      <c r="I98" s="443" t="s">
        <v>573</v>
      </c>
      <c r="J98" s="1013">
        <v>652.70000000000005</v>
      </c>
      <c r="K98" s="1006">
        <v>54.39</v>
      </c>
      <c r="L98" s="15"/>
      <c r="M98" s="11"/>
      <c r="N98" s="11"/>
      <c r="O98" s="12"/>
      <c r="P98" s="8"/>
      <c r="Q98" s="436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1007"/>
      <c r="B99" s="1029" t="s">
        <v>574</v>
      </c>
      <c r="C99" s="508" t="s">
        <v>568</v>
      </c>
      <c r="D99" s="1003" t="s">
        <v>24</v>
      </c>
      <c r="E99" s="480">
        <v>75</v>
      </c>
      <c r="F99" s="135"/>
      <c r="G99" s="1004" t="s">
        <v>569</v>
      </c>
      <c r="H99" s="132">
        <v>820</v>
      </c>
      <c r="I99" s="443" t="s">
        <v>570</v>
      </c>
      <c r="J99" s="1013">
        <v>832.46</v>
      </c>
      <c r="K99" s="1006">
        <v>69.37</v>
      </c>
      <c r="L99" s="15"/>
      <c r="M99" s="11"/>
      <c r="N99" s="11"/>
      <c r="O99" s="12"/>
      <c r="P99" s="8"/>
      <c r="Q99" s="436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1007"/>
      <c r="B100" s="1029" t="s">
        <v>564</v>
      </c>
      <c r="C100" s="508" t="s">
        <v>565</v>
      </c>
      <c r="D100" s="1003" t="s">
        <v>24</v>
      </c>
      <c r="E100" s="480">
        <v>15</v>
      </c>
      <c r="F100" s="135"/>
      <c r="G100" s="1004" t="s">
        <v>575</v>
      </c>
      <c r="H100" s="132">
        <v>384</v>
      </c>
      <c r="I100" s="443"/>
      <c r="J100" s="1013">
        <v>239.68</v>
      </c>
      <c r="K100" s="1006">
        <v>9.98</v>
      </c>
      <c r="L100" s="15"/>
      <c r="M100" s="11"/>
      <c r="N100" s="11"/>
      <c r="O100" s="12"/>
      <c r="P100" s="8"/>
      <c r="Q100" s="436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1007"/>
      <c r="B101" s="1029" t="s">
        <v>576</v>
      </c>
      <c r="C101" s="508" t="s">
        <v>577</v>
      </c>
      <c r="D101" s="1003" t="s">
        <v>19</v>
      </c>
      <c r="E101" s="515">
        <v>15</v>
      </c>
      <c r="F101" s="135"/>
      <c r="G101" s="1004" t="s">
        <v>578</v>
      </c>
      <c r="H101" s="949"/>
      <c r="I101" s="1042"/>
      <c r="J101" s="1015">
        <v>241</v>
      </c>
      <c r="K101" s="1016">
        <v>8.91</v>
      </c>
      <c r="L101" s="15"/>
      <c r="M101" s="11"/>
      <c r="N101" s="11"/>
      <c r="O101" s="12"/>
      <c r="P101" s="8"/>
      <c r="Q101" s="436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1007"/>
      <c r="B102" s="1029" t="s">
        <v>579</v>
      </c>
      <c r="C102" s="132" t="s">
        <v>580</v>
      </c>
      <c r="D102" s="1003" t="s">
        <v>69</v>
      </c>
      <c r="E102" s="512">
        <v>35</v>
      </c>
      <c r="F102" s="135"/>
      <c r="G102" s="1004" t="s">
        <v>581</v>
      </c>
      <c r="H102" s="132"/>
      <c r="I102" s="443"/>
      <c r="J102" s="1013">
        <v>524.29999999999995</v>
      </c>
      <c r="K102" s="1006" t="s">
        <v>582</v>
      </c>
      <c r="L102" s="15"/>
      <c r="M102" s="11"/>
      <c r="N102" s="11"/>
      <c r="O102" s="12"/>
      <c r="P102" s="8"/>
      <c r="Q102" s="436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1007"/>
      <c r="B103" s="1029" t="s">
        <v>579</v>
      </c>
      <c r="C103" s="132" t="s">
        <v>583</v>
      </c>
      <c r="D103" s="1003" t="s">
        <v>19</v>
      </c>
      <c r="E103" s="516"/>
      <c r="F103" s="35"/>
      <c r="G103" s="1004" t="s">
        <v>584</v>
      </c>
      <c r="H103" s="132"/>
      <c r="I103" s="443"/>
      <c r="J103" s="1013">
        <v>551.04999999999995</v>
      </c>
      <c r="K103" s="1006" t="s">
        <v>585</v>
      </c>
      <c r="L103" s="15"/>
      <c r="M103" s="11"/>
      <c r="N103" s="11"/>
      <c r="O103" s="12"/>
      <c r="P103" s="8"/>
      <c r="Q103" s="436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1007"/>
      <c r="B104" s="1029" t="s">
        <v>579</v>
      </c>
      <c r="C104" s="132" t="s">
        <v>586</v>
      </c>
      <c r="D104" s="1003" t="s">
        <v>32</v>
      </c>
      <c r="E104" s="517">
        <v>130</v>
      </c>
      <c r="F104" s="35"/>
      <c r="G104" s="1004" t="s">
        <v>587</v>
      </c>
      <c r="H104" s="231"/>
      <c r="I104" s="443"/>
      <c r="J104" s="1013">
        <v>415.16</v>
      </c>
      <c r="K104" s="1006">
        <v>103.79</v>
      </c>
      <c r="L104" s="15"/>
      <c r="M104" s="11"/>
      <c r="N104" s="11"/>
      <c r="O104" s="12"/>
      <c r="P104" s="8"/>
      <c r="Q104" s="436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1007"/>
      <c r="B105" s="1029" t="s">
        <v>588</v>
      </c>
      <c r="C105" s="132" t="s">
        <v>589</v>
      </c>
      <c r="D105" s="1003" t="s">
        <v>590</v>
      </c>
      <c r="E105" s="516">
        <v>20</v>
      </c>
      <c r="F105" s="35" t="s">
        <v>591</v>
      </c>
      <c r="G105" s="513" t="s">
        <v>592</v>
      </c>
      <c r="H105" s="132">
        <v>520</v>
      </c>
      <c r="I105" s="443" t="s">
        <v>593</v>
      </c>
      <c r="J105" s="1013">
        <v>379.85</v>
      </c>
      <c r="K105" s="1006">
        <v>15.83</v>
      </c>
      <c r="L105" s="15"/>
      <c r="M105" s="11"/>
      <c r="N105" s="11"/>
      <c r="O105" s="12"/>
      <c r="P105" s="8"/>
      <c r="Q105" s="436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1007"/>
      <c r="B106" s="1029" t="s">
        <v>594</v>
      </c>
      <c r="C106" s="132" t="s">
        <v>595</v>
      </c>
      <c r="D106" s="1003" t="s">
        <v>98</v>
      </c>
      <c r="E106" s="517">
        <v>10</v>
      </c>
      <c r="F106" s="35" t="s">
        <v>596</v>
      </c>
      <c r="G106" s="1043" t="s">
        <v>597</v>
      </c>
      <c r="H106" s="231">
        <v>311</v>
      </c>
      <c r="I106" s="443" t="s">
        <v>598</v>
      </c>
      <c r="J106" s="1013">
        <v>268.57</v>
      </c>
      <c r="K106" s="1006">
        <v>7.46</v>
      </c>
      <c r="L106" s="15"/>
      <c r="M106" s="11"/>
      <c r="N106" s="11"/>
      <c r="O106" s="12"/>
      <c r="P106" s="8"/>
      <c r="Q106" s="436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3.75" customHeight="1">
      <c r="A107" s="518"/>
      <c r="B107" s="901"/>
      <c r="C107" s="902"/>
      <c r="D107" s="225"/>
      <c r="E107" s="1003"/>
      <c r="F107" s="35"/>
      <c r="G107" s="1004"/>
      <c r="H107" s="231"/>
      <c r="I107" s="443"/>
      <c r="J107" s="1013"/>
      <c r="K107" s="1006"/>
      <c r="L107" s="234"/>
      <c r="M107" s="1368"/>
      <c r="N107" s="11"/>
      <c r="O107" s="12"/>
      <c r="P107" s="8"/>
      <c r="Q107" s="436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3.75" customHeight="1">
      <c r="A108" s="518"/>
      <c r="B108" s="1029" t="s">
        <v>599</v>
      </c>
      <c r="C108" s="132" t="s">
        <v>120</v>
      </c>
      <c r="D108" s="1003" t="s">
        <v>600</v>
      </c>
      <c r="E108" s="517">
        <v>24</v>
      </c>
      <c r="F108" s="35" t="s">
        <v>601</v>
      </c>
      <c r="G108" s="1004" t="s">
        <v>602</v>
      </c>
      <c r="H108" s="231">
        <v>510.7</v>
      </c>
      <c r="I108" s="443"/>
      <c r="J108" s="1013">
        <v>546.45000000000005</v>
      </c>
      <c r="K108" s="1006">
        <v>21.85</v>
      </c>
      <c r="L108" s="234"/>
      <c r="M108" s="1368"/>
      <c r="N108" s="11"/>
      <c r="O108" s="12"/>
      <c r="P108" s="8"/>
      <c r="Q108" s="436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3.75" customHeight="1">
      <c r="A109" s="518"/>
      <c r="B109" s="2"/>
      <c r="C109" s="1"/>
      <c r="D109" s="2"/>
      <c r="E109" s="251"/>
      <c r="F109" s="1368"/>
      <c r="G109" s="519"/>
      <c r="H109" s="2"/>
      <c r="I109" s="314"/>
      <c r="J109" s="520"/>
      <c r="K109" s="257"/>
      <c r="L109" s="234"/>
      <c r="M109" s="1368"/>
      <c r="N109" s="11"/>
      <c r="O109" s="12"/>
      <c r="P109" s="8"/>
      <c r="Q109" s="436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521" t="s">
        <v>0</v>
      </c>
      <c r="B110" s="1368"/>
      <c r="C110" s="3"/>
      <c r="D110" s="2"/>
      <c r="E110" s="251"/>
      <c r="F110" s="5"/>
      <c r="G110" s="254"/>
      <c r="H110" s="1"/>
      <c r="I110" s="6"/>
      <c r="J110" s="437"/>
      <c r="K110" s="257"/>
      <c r="L110" s="15"/>
      <c r="M110" s="11"/>
      <c r="N110" s="11"/>
      <c r="O110" s="12"/>
      <c r="P110" s="8"/>
      <c r="Q110" s="436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521" t="s">
        <v>451</v>
      </c>
      <c r="B111" s="4"/>
      <c r="C111" s="96"/>
      <c r="D111" s="250"/>
      <c r="E111" s="251"/>
      <c r="F111" s="251"/>
      <c r="G111" s="254"/>
      <c r="H111" s="253"/>
      <c r="I111" s="6"/>
      <c r="J111" s="437"/>
      <c r="K111" s="257"/>
      <c r="L111" s="15"/>
      <c r="M111" s="11"/>
      <c r="N111" s="11"/>
      <c r="O111" s="12"/>
      <c r="P111" s="8"/>
      <c r="Q111" s="436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518"/>
      <c r="B112" s="2"/>
      <c r="C112" s="3"/>
      <c r="D112" s="2"/>
      <c r="E112" s="251"/>
      <c r="F112" s="5"/>
      <c r="G112" s="254"/>
      <c r="H112" s="1"/>
      <c r="I112" s="6"/>
      <c r="J112" s="437"/>
      <c r="K112" s="257"/>
      <c r="L112" s="10"/>
      <c r="M112" s="11"/>
      <c r="N112" s="11"/>
      <c r="O112" s="12"/>
      <c r="P112" s="8"/>
      <c r="Q112" s="436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1381" t="s">
        <v>2</v>
      </c>
      <c r="B113" s="1388"/>
      <c r="C113" s="16" t="s">
        <v>3</v>
      </c>
      <c r="D113" s="993" t="s">
        <v>4</v>
      </c>
      <c r="E113" s="438" t="s">
        <v>5</v>
      </c>
      <c r="F113" s="919" t="s">
        <v>5</v>
      </c>
      <c r="G113" s="439" t="s">
        <v>6</v>
      </c>
      <c r="H113" s="19" t="s">
        <v>7</v>
      </c>
      <c r="I113" s="440" t="s">
        <v>8</v>
      </c>
      <c r="J113" s="1005" t="s">
        <v>9</v>
      </c>
      <c r="K113" s="995" t="s">
        <v>9</v>
      </c>
      <c r="L113" s="15" t="s">
        <v>452</v>
      </c>
      <c r="M113" s="23"/>
      <c r="N113" s="11"/>
      <c r="O113" s="12"/>
      <c r="P113" s="8"/>
      <c r="Q113" s="436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996"/>
      <c r="B114" s="922"/>
      <c r="C114" s="927"/>
      <c r="D114" s="997" t="s">
        <v>10</v>
      </c>
      <c r="E114" s="441" t="s">
        <v>11</v>
      </c>
      <c r="F114" s="925" t="s">
        <v>12</v>
      </c>
      <c r="G114" s="998"/>
      <c r="H114" s="965" t="s">
        <v>13</v>
      </c>
      <c r="I114" s="999" t="s">
        <v>14</v>
      </c>
      <c r="J114" s="1020" t="s">
        <v>15</v>
      </c>
      <c r="K114" s="1001" t="s">
        <v>16</v>
      </c>
      <c r="L114" s="15" t="s">
        <v>453</v>
      </c>
      <c r="M114" s="23"/>
      <c r="N114" s="11"/>
      <c r="O114" s="12"/>
      <c r="P114" s="8"/>
      <c r="Q114" s="436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510" t="s">
        <v>603</v>
      </c>
      <c r="B115" s="511"/>
      <c r="C115" s="132"/>
      <c r="D115" s="503"/>
      <c r="E115" s="471"/>
      <c r="F115" s="932"/>
      <c r="G115" s="1004"/>
      <c r="H115" s="132"/>
      <c r="I115" s="443"/>
      <c r="J115" s="1005"/>
      <c r="K115" s="1006"/>
      <c r="L115" s="15"/>
      <c r="M115" s="11"/>
      <c r="N115" s="11"/>
      <c r="O115" s="12"/>
      <c r="P115" s="8"/>
      <c r="Q115" s="436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1007"/>
      <c r="B116" s="1029" t="s">
        <v>604</v>
      </c>
      <c r="C116" s="508" t="s">
        <v>605</v>
      </c>
      <c r="D116" s="503" t="s">
        <v>24</v>
      </c>
      <c r="E116" s="474">
        <v>47</v>
      </c>
      <c r="F116" s="135"/>
      <c r="G116" s="1004" t="s">
        <v>606</v>
      </c>
      <c r="H116" s="132">
        <v>468</v>
      </c>
      <c r="I116" s="443"/>
      <c r="J116" s="1013">
        <v>487.92</v>
      </c>
      <c r="K116" s="1006">
        <v>40.659999999999997</v>
      </c>
      <c r="L116" s="15"/>
      <c r="M116" s="11">
        <v>468</v>
      </c>
      <c r="N116" s="11">
        <v>7.0000000000000007E-2</v>
      </c>
      <c r="O116" s="11">
        <f t="shared" ref="O116:O118" si="2">(M116*N116)+M116</f>
        <v>500.76</v>
      </c>
      <c r="P116" s="8"/>
      <c r="Q116" s="436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1007"/>
      <c r="B117" s="1044" t="s">
        <v>607</v>
      </c>
      <c r="C117" s="508" t="s">
        <v>605</v>
      </c>
      <c r="D117" s="503" t="s">
        <v>24</v>
      </c>
      <c r="E117" s="474">
        <v>47</v>
      </c>
      <c r="F117" s="135"/>
      <c r="G117" s="1004" t="s">
        <v>608</v>
      </c>
      <c r="H117" s="132">
        <v>315.12</v>
      </c>
      <c r="I117" s="443"/>
      <c r="J117" s="1013">
        <v>337.18</v>
      </c>
      <c r="K117" s="1006" t="s">
        <v>609</v>
      </c>
      <c r="L117" s="15"/>
      <c r="M117" s="11">
        <v>735</v>
      </c>
      <c r="N117" s="11">
        <v>7.0000000000000007E-2</v>
      </c>
      <c r="O117" s="11">
        <f t="shared" si="2"/>
        <v>786.45</v>
      </c>
      <c r="P117" s="8"/>
      <c r="Q117" s="436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1007"/>
      <c r="B118" s="1029" t="s">
        <v>610</v>
      </c>
      <c r="C118" s="508" t="s">
        <v>562</v>
      </c>
      <c r="D118" s="503" t="s">
        <v>24</v>
      </c>
      <c r="E118" s="474">
        <v>75</v>
      </c>
      <c r="F118" s="135"/>
      <c r="G118" s="1004" t="s">
        <v>608</v>
      </c>
      <c r="H118" s="132">
        <v>415.11</v>
      </c>
      <c r="I118" s="443"/>
      <c r="J118" s="1013">
        <v>444.17</v>
      </c>
      <c r="K118" s="1006">
        <v>37.020000000000003</v>
      </c>
      <c r="L118" s="15"/>
      <c r="M118" s="11">
        <v>693</v>
      </c>
      <c r="N118" s="11">
        <v>7.0000000000000007E-2</v>
      </c>
      <c r="O118" s="11">
        <f t="shared" si="2"/>
        <v>741.51</v>
      </c>
      <c r="P118" s="8"/>
      <c r="Q118" s="436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1007"/>
      <c r="B119" s="1029" t="s">
        <v>610</v>
      </c>
      <c r="C119" s="508" t="s">
        <v>562</v>
      </c>
      <c r="D119" s="503" t="s">
        <v>24</v>
      </c>
      <c r="E119" s="474">
        <v>75</v>
      </c>
      <c r="F119" s="135"/>
      <c r="G119" s="1004" t="s">
        <v>606</v>
      </c>
      <c r="H119" s="132">
        <v>735</v>
      </c>
      <c r="I119" s="443"/>
      <c r="J119" s="1013">
        <v>773.61</v>
      </c>
      <c r="K119" s="1006">
        <v>64.459999999999994</v>
      </c>
      <c r="L119" s="15"/>
      <c r="M119" s="11"/>
      <c r="N119" s="11"/>
      <c r="O119" s="12"/>
      <c r="P119" s="8"/>
      <c r="Q119" s="436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1007"/>
      <c r="B120" s="1029" t="s">
        <v>611</v>
      </c>
      <c r="C120" s="508" t="s">
        <v>562</v>
      </c>
      <c r="D120" s="1003" t="s">
        <v>24</v>
      </c>
      <c r="E120" s="512">
        <v>69</v>
      </c>
      <c r="F120" s="135"/>
      <c r="G120" s="1004"/>
      <c r="H120" s="132"/>
      <c r="I120" s="443"/>
      <c r="J120" s="1013"/>
      <c r="K120" s="1006"/>
      <c r="L120" s="15"/>
      <c r="M120" s="11"/>
      <c r="N120" s="11"/>
      <c r="O120" s="12"/>
      <c r="P120" s="8"/>
      <c r="Q120" s="436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1007"/>
      <c r="B121" s="1029" t="s">
        <v>611</v>
      </c>
      <c r="C121" s="508" t="s">
        <v>612</v>
      </c>
      <c r="D121" s="1003" t="s">
        <v>24</v>
      </c>
      <c r="E121" s="512">
        <v>79</v>
      </c>
      <c r="F121" s="135"/>
      <c r="G121" s="1004" t="s">
        <v>608</v>
      </c>
      <c r="H121" s="132">
        <v>927.18</v>
      </c>
      <c r="I121" s="443"/>
      <c r="J121" s="1013">
        <v>992.09</v>
      </c>
      <c r="K121" s="1006">
        <f>J121/12</f>
        <v>82.674166666666665</v>
      </c>
      <c r="L121" s="15"/>
      <c r="M121" s="11"/>
      <c r="N121" s="11"/>
      <c r="O121" s="12"/>
      <c r="P121" s="8"/>
      <c r="Q121" s="436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393" t="s">
        <v>613</v>
      </c>
      <c r="B122" s="522"/>
      <c r="C122" s="132"/>
      <c r="D122" s="1003"/>
      <c r="E122" s="512"/>
      <c r="F122" s="135"/>
      <c r="G122" s="1004"/>
      <c r="H122" s="132"/>
      <c r="I122" s="443"/>
      <c r="J122" s="1013"/>
      <c r="K122" s="1006"/>
      <c r="L122" s="15"/>
      <c r="M122" s="11"/>
      <c r="N122" s="11"/>
      <c r="O122" s="12"/>
      <c r="P122" s="8"/>
      <c r="Q122" s="436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69"/>
      <c r="B123" s="1029" t="s">
        <v>614</v>
      </c>
      <c r="C123" s="231" t="s">
        <v>615</v>
      </c>
      <c r="D123" s="1003" t="s">
        <v>24</v>
      </c>
      <c r="E123" s="512">
        <v>97</v>
      </c>
      <c r="F123" s="135"/>
      <c r="G123" s="1004" t="s">
        <v>616</v>
      </c>
      <c r="H123" s="132">
        <v>1027.2</v>
      </c>
      <c r="I123" s="443" t="s">
        <v>617</v>
      </c>
      <c r="J123" s="1013" t="s">
        <v>618</v>
      </c>
      <c r="K123" s="1006">
        <v>79</v>
      </c>
      <c r="L123" s="15"/>
      <c r="M123" s="11"/>
      <c r="N123" s="11"/>
      <c r="O123" s="12"/>
      <c r="P123" s="8"/>
      <c r="Q123" s="436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969"/>
      <c r="B124" s="1029" t="s">
        <v>614</v>
      </c>
      <c r="C124" s="231" t="s">
        <v>619</v>
      </c>
      <c r="D124" s="1003" t="s">
        <v>24</v>
      </c>
      <c r="E124" s="512">
        <v>45</v>
      </c>
      <c r="F124" s="135"/>
      <c r="G124" s="1004" t="s">
        <v>616</v>
      </c>
      <c r="H124" s="132"/>
      <c r="I124" s="443"/>
      <c r="J124" s="1013"/>
      <c r="K124" s="1006">
        <v>40.659999999999997</v>
      </c>
      <c r="L124" s="15"/>
      <c r="M124" s="11"/>
      <c r="N124" s="11"/>
      <c r="O124" s="12"/>
      <c r="P124" s="8"/>
      <c r="Q124" s="436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69"/>
      <c r="B125" s="1029" t="s">
        <v>614</v>
      </c>
      <c r="C125" s="231" t="s">
        <v>620</v>
      </c>
      <c r="D125" s="1003" t="s">
        <v>24</v>
      </c>
      <c r="E125" s="512">
        <v>79</v>
      </c>
      <c r="F125" s="135"/>
      <c r="G125" s="1004" t="s">
        <v>621</v>
      </c>
      <c r="H125" s="132">
        <v>912</v>
      </c>
      <c r="I125" s="443"/>
      <c r="J125" s="1013">
        <v>975.84</v>
      </c>
      <c r="K125" s="1006">
        <v>69.7</v>
      </c>
      <c r="L125" s="472"/>
      <c r="M125" s="11"/>
      <c r="N125" s="11"/>
      <c r="O125" s="12"/>
      <c r="P125" s="8"/>
      <c r="Q125" s="436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69"/>
      <c r="B126" s="1029" t="s">
        <v>622</v>
      </c>
      <c r="C126" s="231" t="s">
        <v>619</v>
      </c>
      <c r="D126" s="1003" t="s">
        <v>24</v>
      </c>
      <c r="E126" s="512">
        <v>43</v>
      </c>
      <c r="F126" s="135"/>
      <c r="G126" s="1004" t="s">
        <v>623</v>
      </c>
      <c r="H126" s="132">
        <v>456</v>
      </c>
      <c r="I126" s="443" t="s">
        <v>624</v>
      </c>
      <c r="J126" s="1013">
        <v>450.36</v>
      </c>
      <c r="K126" s="1006">
        <v>37.53</v>
      </c>
      <c r="L126" s="472"/>
      <c r="M126" s="11"/>
      <c r="N126" s="11"/>
      <c r="O126" s="12"/>
      <c r="P126" s="8"/>
      <c r="Q126" s="436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1007"/>
      <c r="B127" s="1029"/>
      <c r="C127" s="231" t="s">
        <v>620</v>
      </c>
      <c r="D127" s="1003" t="s">
        <v>19</v>
      </c>
      <c r="E127" s="512">
        <v>32</v>
      </c>
      <c r="F127" s="135"/>
      <c r="G127" s="1004" t="s">
        <v>625</v>
      </c>
      <c r="H127" s="132" t="s">
        <v>626</v>
      </c>
      <c r="I127" s="443" t="s">
        <v>627</v>
      </c>
      <c r="J127" s="1045" t="s">
        <v>628</v>
      </c>
      <c r="K127" s="1006">
        <v>21.73</v>
      </c>
      <c r="L127" s="472"/>
      <c r="M127" s="11"/>
      <c r="N127" s="11"/>
      <c r="O127" s="12"/>
      <c r="P127" s="8"/>
      <c r="Q127" s="436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1007"/>
      <c r="B128" s="1029"/>
      <c r="C128" s="231"/>
      <c r="D128" s="1003"/>
      <c r="E128" s="512"/>
      <c r="F128" s="135"/>
      <c r="G128" s="475"/>
      <c r="H128" s="237"/>
      <c r="I128" s="476"/>
      <c r="J128" s="477"/>
      <c r="K128" s="104"/>
      <c r="L128" s="472"/>
      <c r="M128" s="11"/>
      <c r="N128" s="11"/>
      <c r="O128" s="12"/>
      <c r="P128" s="8"/>
      <c r="Q128" s="436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69"/>
      <c r="B129" s="1029"/>
      <c r="C129" s="231"/>
      <c r="D129" s="1003"/>
      <c r="E129" s="512"/>
      <c r="F129" s="135"/>
      <c r="G129" s="1004"/>
      <c r="H129" s="132"/>
      <c r="I129" s="443"/>
      <c r="J129" s="1013"/>
      <c r="K129" s="104"/>
      <c r="L129" s="472"/>
      <c r="M129" s="11"/>
      <c r="N129" s="11"/>
      <c r="O129" s="12"/>
      <c r="P129" s="8"/>
      <c r="Q129" s="436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69"/>
      <c r="B130" s="1046"/>
      <c r="C130" s="32"/>
      <c r="D130" s="1003"/>
      <c r="E130" s="512"/>
      <c r="F130" s="135"/>
      <c r="G130" s="1004"/>
      <c r="H130" s="132"/>
      <c r="I130" s="443"/>
      <c r="J130" s="1013"/>
      <c r="K130" s="1006"/>
      <c r="L130" s="15"/>
      <c r="M130" s="11"/>
      <c r="N130" s="11"/>
      <c r="O130" s="12"/>
      <c r="P130" s="8"/>
      <c r="Q130" s="436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523" t="s">
        <v>629</v>
      </c>
      <c r="B131" s="524"/>
      <c r="C131" s="235"/>
      <c r="D131" s="525"/>
      <c r="E131" s="512" t="s">
        <v>630</v>
      </c>
      <c r="F131" s="135"/>
      <c r="G131" s="475"/>
      <c r="H131" s="237"/>
      <c r="I131" s="476"/>
      <c r="J131" s="477"/>
      <c r="K131" s="104"/>
      <c r="L131" s="472"/>
      <c r="M131" s="11"/>
      <c r="N131" s="11"/>
      <c r="O131" s="12"/>
      <c r="P131" s="8"/>
      <c r="Q131" s="436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5.25" customHeight="1">
      <c r="A132" s="969"/>
      <c r="B132" s="1029" t="s">
        <v>631</v>
      </c>
      <c r="C132" s="69" t="s">
        <v>632</v>
      </c>
      <c r="D132" s="526" t="s">
        <v>24</v>
      </c>
      <c r="E132" s="512"/>
      <c r="F132" s="135"/>
      <c r="G132" s="475" t="s">
        <v>633</v>
      </c>
      <c r="H132" s="237"/>
      <c r="I132" s="476"/>
      <c r="J132" s="477">
        <v>280</v>
      </c>
      <c r="K132" s="104">
        <v>23.33</v>
      </c>
      <c r="L132" s="472"/>
      <c r="M132" s="11"/>
      <c r="N132" s="11"/>
      <c r="O132" s="12"/>
      <c r="P132" s="8"/>
      <c r="Q132" s="436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343"/>
      <c r="B133" s="56" t="s">
        <v>634</v>
      </c>
      <c r="C133" s="69" t="s">
        <v>635</v>
      </c>
      <c r="D133" s="526" t="s">
        <v>24</v>
      </c>
      <c r="E133" s="512"/>
      <c r="F133" s="135"/>
      <c r="G133" s="475" t="s">
        <v>636</v>
      </c>
      <c r="H133" s="237"/>
      <c r="I133" s="476"/>
      <c r="J133" s="477">
        <v>780</v>
      </c>
      <c r="K133" s="104">
        <v>65</v>
      </c>
      <c r="L133" s="472"/>
      <c r="M133" s="11"/>
      <c r="N133" s="11"/>
      <c r="O133" s="12"/>
      <c r="P133" s="8"/>
      <c r="Q133" s="436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69"/>
      <c r="B134" s="1029"/>
      <c r="C134" s="231"/>
      <c r="D134" s="1003"/>
      <c r="E134" s="480"/>
      <c r="F134" s="135"/>
      <c r="G134" s="1004"/>
      <c r="H134" s="949"/>
      <c r="I134" s="1042"/>
      <c r="J134" s="1015"/>
      <c r="K134" s="1016"/>
      <c r="L134" s="15"/>
      <c r="M134" s="11"/>
      <c r="N134" s="11"/>
      <c r="O134" s="12"/>
      <c r="P134" s="8"/>
      <c r="Q134" s="436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69"/>
      <c r="B135" s="1029"/>
      <c r="C135" s="231"/>
      <c r="D135" s="1003"/>
      <c r="E135" s="480"/>
      <c r="F135" s="135"/>
      <c r="G135" s="1004"/>
      <c r="H135" s="132"/>
      <c r="I135" s="443"/>
      <c r="J135" s="1013"/>
      <c r="K135" s="1006"/>
      <c r="L135" s="15"/>
      <c r="M135" s="11"/>
      <c r="N135" s="11"/>
      <c r="O135" s="12"/>
      <c r="P135" s="8"/>
      <c r="Q135" s="436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69"/>
      <c r="B136" s="1029"/>
      <c r="C136" s="231"/>
      <c r="D136" s="1003"/>
      <c r="E136" s="480"/>
      <c r="F136" s="135"/>
      <c r="G136" s="1004"/>
      <c r="H136" s="132"/>
      <c r="I136" s="443"/>
      <c r="J136" s="1013"/>
      <c r="K136" s="1006"/>
      <c r="L136" s="15"/>
      <c r="M136" s="11"/>
      <c r="N136" s="11"/>
      <c r="O136" s="12"/>
      <c r="P136" s="8"/>
      <c r="Q136" s="436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1025"/>
      <c r="B137" s="1029"/>
      <c r="C137" s="231"/>
      <c r="D137" s="1003"/>
      <c r="E137" s="480"/>
      <c r="F137" s="135"/>
      <c r="G137" s="1004"/>
      <c r="H137" s="231"/>
      <c r="I137" s="443"/>
      <c r="J137" s="1013"/>
      <c r="K137" s="1006"/>
      <c r="L137" s="15"/>
      <c r="M137" s="11"/>
      <c r="N137" s="11"/>
      <c r="O137" s="12"/>
      <c r="P137" s="8"/>
      <c r="Q137" s="436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393" t="s">
        <v>637</v>
      </c>
      <c r="B138" s="522"/>
      <c r="C138" s="132"/>
      <c r="D138" s="503"/>
      <c r="E138" s="474"/>
      <c r="F138" s="135"/>
      <c r="G138" s="1004"/>
      <c r="H138" s="132"/>
      <c r="I138" s="443"/>
      <c r="J138" s="1013"/>
      <c r="K138" s="1006"/>
      <c r="L138" s="472"/>
      <c r="M138" s="11"/>
      <c r="N138" s="11"/>
      <c r="O138" s="12"/>
      <c r="P138" s="8"/>
      <c r="Q138" s="436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1007" t="s">
        <v>369</v>
      </c>
      <c r="B139" s="1029" t="s">
        <v>638</v>
      </c>
      <c r="C139" s="132" t="s">
        <v>639</v>
      </c>
      <c r="D139" s="503" t="s">
        <v>24</v>
      </c>
      <c r="E139" s="474"/>
      <c r="F139" s="135"/>
      <c r="G139" s="475" t="s">
        <v>640</v>
      </c>
      <c r="H139" s="237"/>
      <c r="I139" s="476"/>
      <c r="J139" s="477">
        <v>583.64</v>
      </c>
      <c r="K139" s="104">
        <v>48.64</v>
      </c>
      <c r="L139" s="472"/>
      <c r="M139" s="11"/>
      <c r="N139" s="11"/>
      <c r="O139" s="12"/>
      <c r="P139" s="8"/>
      <c r="Q139" s="436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69"/>
      <c r="B140" s="1029"/>
      <c r="C140" s="32"/>
      <c r="D140" s="1047"/>
      <c r="E140" s="480"/>
      <c r="F140" s="135"/>
      <c r="G140" s="1004"/>
      <c r="H140" s="231"/>
      <c r="I140" s="443"/>
      <c r="J140" s="1013"/>
      <c r="K140" s="1006"/>
      <c r="L140" s="15"/>
      <c r="M140" s="11"/>
      <c r="N140" s="11"/>
      <c r="O140" s="12"/>
      <c r="P140" s="8"/>
      <c r="Q140" s="436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69"/>
      <c r="B141" s="1029"/>
      <c r="C141" s="32"/>
      <c r="D141" s="1047"/>
      <c r="E141" s="480"/>
      <c r="F141" s="135"/>
      <c r="G141" s="1004"/>
      <c r="H141" s="132"/>
      <c r="I141" s="443"/>
      <c r="J141" s="1013"/>
      <c r="K141" s="1006"/>
      <c r="L141" s="15"/>
      <c r="M141" s="11"/>
      <c r="N141" s="11"/>
      <c r="O141" s="12"/>
      <c r="P141" s="8"/>
      <c r="Q141" s="436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69"/>
      <c r="B142" s="1029"/>
      <c r="C142" s="32"/>
      <c r="D142" s="1047"/>
      <c r="E142" s="480"/>
      <c r="F142" s="135"/>
      <c r="G142" s="1004"/>
      <c r="H142" s="132"/>
      <c r="I142" s="443"/>
      <c r="J142" s="1013"/>
      <c r="K142" s="1006"/>
      <c r="L142" s="15"/>
      <c r="M142" s="11"/>
      <c r="N142" s="11"/>
      <c r="O142" s="12"/>
      <c r="P142" s="8"/>
      <c r="Q142" s="436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3.75" customHeight="1">
      <c r="A143" s="969"/>
      <c r="B143" s="1029"/>
      <c r="C143" s="32"/>
      <c r="D143" s="1047"/>
      <c r="E143" s="516"/>
      <c r="F143" s="35"/>
      <c r="G143" s="1004"/>
      <c r="H143" s="231"/>
      <c r="I143" s="443"/>
      <c r="J143" s="1045"/>
      <c r="K143" s="1041"/>
      <c r="L143" s="15"/>
      <c r="M143" s="11"/>
      <c r="N143" s="11"/>
      <c r="O143" s="12"/>
      <c r="P143" s="8"/>
      <c r="Q143" s="436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247"/>
      <c r="B144" s="1368"/>
      <c r="C144" s="1368"/>
      <c r="D144" s="1368"/>
      <c r="E144" s="251"/>
      <c r="F144" s="1368"/>
      <c r="G144" s="519"/>
      <c r="H144" s="2"/>
      <c r="I144" s="314"/>
      <c r="J144" s="520"/>
      <c r="K144" s="257"/>
      <c r="L144" s="234"/>
      <c r="M144" s="1368"/>
      <c r="N144" s="11"/>
      <c r="O144" s="12"/>
      <c r="P144" s="8"/>
      <c r="Q144" s="436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1"/>
      <c r="B145" s="2"/>
      <c r="C145" s="3"/>
      <c r="D145" s="2"/>
      <c r="E145" s="251"/>
      <c r="F145" s="5"/>
      <c r="G145" s="254"/>
      <c r="H145" s="1"/>
      <c r="I145" s="6"/>
      <c r="J145" s="437"/>
      <c r="K145" s="257"/>
      <c r="L145" s="10"/>
      <c r="M145" s="11"/>
      <c r="N145" s="11"/>
      <c r="O145" s="12"/>
      <c r="P145" s="8"/>
      <c r="Q145" s="436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4" t="s">
        <v>0</v>
      </c>
      <c r="B146" s="1368"/>
      <c r="C146" s="3"/>
      <c r="D146" s="2"/>
      <c r="E146" s="251"/>
      <c r="F146" s="5"/>
      <c r="G146" s="254"/>
      <c r="H146" s="1"/>
      <c r="I146" s="6"/>
      <c r="J146" s="437"/>
      <c r="K146" s="257"/>
      <c r="L146" s="15"/>
      <c r="M146" s="11"/>
      <c r="N146" s="11"/>
      <c r="O146" s="12"/>
      <c r="P146" s="8"/>
      <c r="Q146" s="436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4" t="s">
        <v>451</v>
      </c>
      <c r="B147" s="4"/>
      <c r="C147" s="96"/>
      <c r="D147" s="250"/>
      <c r="E147" s="251"/>
      <c r="F147" s="251"/>
      <c r="G147" s="254"/>
      <c r="H147" s="253"/>
      <c r="I147" s="6"/>
      <c r="J147" s="437"/>
      <c r="K147" s="257"/>
      <c r="L147" s="15"/>
      <c r="M147" s="11"/>
      <c r="N147" s="11"/>
      <c r="O147" s="12"/>
      <c r="P147" s="8"/>
      <c r="Q147" s="436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1"/>
      <c r="B148" s="2"/>
      <c r="C148" s="3"/>
      <c r="D148" s="2"/>
      <c r="E148" s="251"/>
      <c r="F148" s="5"/>
      <c r="G148" s="254"/>
      <c r="H148" s="1"/>
      <c r="I148" s="6"/>
      <c r="J148" s="437"/>
      <c r="K148" s="257"/>
      <c r="L148" s="10"/>
      <c r="M148" s="11"/>
      <c r="N148" s="11"/>
      <c r="O148" s="12"/>
      <c r="P148" s="8"/>
      <c r="Q148" s="436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375" t="s">
        <v>2</v>
      </c>
      <c r="B149" s="1388"/>
      <c r="C149" s="16" t="s">
        <v>3</v>
      </c>
      <c r="D149" s="993" t="s">
        <v>4</v>
      </c>
      <c r="E149" s="438" t="s">
        <v>5</v>
      </c>
      <c r="F149" s="919" t="s">
        <v>5</v>
      </c>
      <c r="G149" s="439" t="s">
        <v>6</v>
      </c>
      <c r="H149" s="19" t="s">
        <v>7</v>
      </c>
      <c r="I149" s="440" t="s">
        <v>8</v>
      </c>
      <c r="J149" s="1005" t="s">
        <v>9</v>
      </c>
      <c r="K149" s="995" t="s">
        <v>9</v>
      </c>
      <c r="L149" s="15" t="s">
        <v>452</v>
      </c>
      <c r="M149" s="23"/>
      <c r="N149" s="11"/>
      <c r="O149" s="12"/>
      <c r="P149" s="8"/>
      <c r="Q149" s="436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5.25" customHeight="1">
      <c r="A150" s="921"/>
      <c r="B150" s="922"/>
      <c r="C150" s="927"/>
      <c r="D150" s="997" t="s">
        <v>10</v>
      </c>
      <c r="E150" s="441" t="s">
        <v>11</v>
      </c>
      <c r="F150" s="925" t="s">
        <v>12</v>
      </c>
      <c r="G150" s="998"/>
      <c r="H150" s="965" t="s">
        <v>13</v>
      </c>
      <c r="I150" s="999" t="s">
        <v>14</v>
      </c>
      <c r="J150" s="1020" t="s">
        <v>15</v>
      </c>
      <c r="K150" s="1001" t="s">
        <v>16</v>
      </c>
      <c r="L150" s="15" t="s">
        <v>453</v>
      </c>
      <c r="M150" s="23"/>
      <c r="N150" s="11"/>
      <c r="O150" s="12"/>
      <c r="P150" s="8"/>
      <c r="Q150" s="436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527" t="s">
        <v>641</v>
      </c>
      <c r="B151" s="1002"/>
      <c r="C151" s="132"/>
      <c r="D151" s="503"/>
      <c r="E151" s="471"/>
      <c r="F151" s="932"/>
      <c r="G151" s="1004"/>
      <c r="H151" s="132"/>
      <c r="I151" s="443"/>
      <c r="J151" s="1005"/>
      <c r="K151" s="1006"/>
      <c r="L151" s="15"/>
      <c r="M151" s="11"/>
      <c r="N151" s="11"/>
      <c r="O151" s="12"/>
      <c r="P151" s="8"/>
      <c r="Q151" s="436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86"/>
      <c r="B152" s="1029" t="s">
        <v>642</v>
      </c>
      <c r="C152" s="508" t="s">
        <v>643</v>
      </c>
      <c r="D152" s="528" t="s">
        <v>644</v>
      </c>
      <c r="E152" s="474" t="s">
        <v>645</v>
      </c>
      <c r="F152" s="135" t="s">
        <v>646</v>
      </c>
      <c r="G152" s="1004" t="s">
        <v>647</v>
      </c>
      <c r="H152" s="132">
        <v>288</v>
      </c>
      <c r="I152" s="443" t="s">
        <v>648</v>
      </c>
      <c r="J152" s="1013">
        <v>277.33999999999997</v>
      </c>
      <c r="K152" s="1048">
        <v>11.56</v>
      </c>
      <c r="L152" s="15"/>
      <c r="M152" s="11"/>
      <c r="N152" s="11"/>
      <c r="O152" s="12"/>
      <c r="P152" s="8"/>
      <c r="Q152" s="436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86"/>
      <c r="B153" s="1029" t="s">
        <v>649</v>
      </c>
      <c r="C153" s="508" t="s">
        <v>650</v>
      </c>
      <c r="D153" s="503" t="s">
        <v>24</v>
      </c>
      <c r="E153" s="474">
        <v>37</v>
      </c>
      <c r="F153" s="135"/>
      <c r="G153" s="1004" t="s">
        <v>651</v>
      </c>
      <c r="H153" s="132">
        <v>384</v>
      </c>
      <c r="I153" s="443" t="s">
        <v>652</v>
      </c>
      <c r="J153" s="1013">
        <v>390.34</v>
      </c>
      <c r="K153" s="1006">
        <v>32.53</v>
      </c>
      <c r="L153" s="15"/>
      <c r="M153" s="11"/>
      <c r="N153" s="11"/>
      <c r="O153" s="12"/>
      <c r="P153" s="8"/>
      <c r="Q153" s="436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86"/>
      <c r="B154" s="1029" t="s">
        <v>653</v>
      </c>
      <c r="C154" s="508" t="s">
        <v>654</v>
      </c>
      <c r="D154" s="503" t="s">
        <v>19</v>
      </c>
      <c r="E154" s="474" t="s">
        <v>645</v>
      </c>
      <c r="F154" s="135" t="s">
        <v>646</v>
      </c>
      <c r="G154" s="1004" t="s">
        <v>647</v>
      </c>
      <c r="H154" s="132">
        <v>288</v>
      </c>
      <c r="I154" s="443" t="s">
        <v>648</v>
      </c>
      <c r="J154" s="1013">
        <v>277.33999999999997</v>
      </c>
      <c r="K154" s="1048">
        <v>11.56</v>
      </c>
      <c r="L154" s="15"/>
      <c r="M154" s="11"/>
      <c r="N154" s="11"/>
      <c r="O154" s="12"/>
      <c r="P154" s="8"/>
      <c r="Q154" s="436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5.25" customHeight="1">
      <c r="A155" s="934"/>
      <c r="B155" s="1049" t="s">
        <v>655</v>
      </c>
      <c r="C155" s="529" t="s">
        <v>650</v>
      </c>
      <c r="D155" s="530" t="s">
        <v>24</v>
      </c>
      <c r="E155" s="531">
        <v>37</v>
      </c>
      <c r="F155" s="532"/>
      <c r="G155" s="1050" t="s">
        <v>651</v>
      </c>
      <c r="H155" s="533">
        <v>384</v>
      </c>
      <c r="I155" s="534" t="s">
        <v>652</v>
      </c>
      <c r="J155" s="1051">
        <v>390.34</v>
      </c>
      <c r="K155" s="1052">
        <v>32.53</v>
      </c>
      <c r="L155" s="15"/>
      <c r="M155" s="11"/>
      <c r="N155" s="11"/>
      <c r="O155" s="12"/>
      <c r="P155" s="8"/>
      <c r="Q155" s="436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34"/>
      <c r="B156" s="535" t="s">
        <v>656</v>
      </c>
      <c r="C156" s="536" t="s">
        <v>657</v>
      </c>
      <c r="D156" s="537" t="s">
        <v>24</v>
      </c>
      <c r="E156" s="438">
        <v>60</v>
      </c>
      <c r="F156" s="919"/>
      <c r="G156" s="916" t="s">
        <v>658</v>
      </c>
      <c r="H156" s="536">
        <v>720</v>
      </c>
      <c r="I156" s="1042" t="s">
        <v>659</v>
      </c>
      <c r="J156" s="538">
        <v>535.09</v>
      </c>
      <c r="K156" s="539">
        <v>44.59</v>
      </c>
      <c r="L156" s="10"/>
      <c r="M156" s="11"/>
      <c r="N156" s="11"/>
      <c r="O156" s="12"/>
      <c r="P156" s="8"/>
      <c r="Q156" s="436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540" t="s">
        <v>656</v>
      </c>
      <c r="C157" s="132" t="s">
        <v>657</v>
      </c>
      <c r="D157" s="1003" t="s">
        <v>24</v>
      </c>
      <c r="E157" s="480">
        <v>74</v>
      </c>
      <c r="F157" s="135"/>
      <c r="G157" s="1004" t="s">
        <v>651</v>
      </c>
      <c r="H157" s="132">
        <v>764.4</v>
      </c>
      <c r="I157" s="443" t="s">
        <v>652</v>
      </c>
      <c r="J157" s="482">
        <v>777.02</v>
      </c>
      <c r="K157" s="416">
        <v>64.760000000000005</v>
      </c>
      <c r="L157" s="10"/>
      <c r="M157" s="11"/>
      <c r="N157" s="11"/>
      <c r="O157" s="12"/>
      <c r="P157" s="8"/>
      <c r="Q157" s="436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6.75" customHeight="1">
      <c r="A158" s="934"/>
      <c r="B158" s="1053" t="s">
        <v>660</v>
      </c>
      <c r="C158" s="1054" t="s">
        <v>605</v>
      </c>
      <c r="D158" s="506" t="s">
        <v>19</v>
      </c>
      <c r="E158" s="1055">
        <v>15</v>
      </c>
      <c r="F158" s="932" t="s">
        <v>661</v>
      </c>
      <c r="G158" s="1056" t="s">
        <v>602</v>
      </c>
      <c r="H158" s="983">
        <v>408</v>
      </c>
      <c r="I158" s="1057" t="s">
        <v>662</v>
      </c>
      <c r="J158" s="541" t="s">
        <v>663</v>
      </c>
      <c r="K158" s="542">
        <v>13.64</v>
      </c>
      <c r="L158" s="10"/>
      <c r="M158" s="11"/>
      <c r="N158" s="11"/>
      <c r="O158" s="12"/>
      <c r="P158" s="8"/>
      <c r="Q158" s="436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7.5" customHeight="1" thickBot="1">
      <c r="A159" s="934"/>
      <c r="B159" s="1049" t="s">
        <v>660</v>
      </c>
      <c r="C159" s="543" t="s">
        <v>605</v>
      </c>
      <c r="D159" s="1058" t="s">
        <v>19</v>
      </c>
      <c r="E159" s="1059">
        <v>16</v>
      </c>
      <c r="F159" s="532" t="s">
        <v>661</v>
      </c>
      <c r="G159" s="1056" t="s">
        <v>602</v>
      </c>
      <c r="H159" s="983">
        <v>408</v>
      </c>
      <c r="I159" s="1057" t="s">
        <v>662</v>
      </c>
      <c r="J159" s="541" t="s">
        <v>663</v>
      </c>
      <c r="K159" s="542">
        <v>13.64</v>
      </c>
      <c r="L159" s="15"/>
      <c r="M159" s="11"/>
      <c r="N159" s="11"/>
      <c r="O159" s="12"/>
      <c r="P159" s="8"/>
      <c r="Q159" s="436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7.5" customHeight="1" thickBot="1">
      <c r="A160" s="544"/>
      <c r="B160" s="1060" t="s">
        <v>664</v>
      </c>
      <c r="C160" s="1054" t="s">
        <v>665</v>
      </c>
      <c r="D160" s="506" t="s">
        <v>24</v>
      </c>
      <c r="E160" s="1055" t="s">
        <v>666</v>
      </c>
      <c r="F160" s="1061"/>
      <c r="G160" s="1062" t="s">
        <v>667</v>
      </c>
      <c r="H160" s="983">
        <v>660</v>
      </c>
      <c r="I160" s="1057" t="s">
        <v>668</v>
      </c>
      <c r="J160" s="900" t="s">
        <v>669</v>
      </c>
      <c r="K160" s="542">
        <v>58.85</v>
      </c>
      <c r="L160" s="15"/>
      <c r="M160" s="11"/>
      <c r="N160" s="11"/>
      <c r="O160" s="12"/>
      <c r="P160" s="8"/>
      <c r="Q160" s="436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7.5" customHeight="1" thickBot="1">
      <c r="A161" s="545"/>
      <c r="B161" s="1060" t="s">
        <v>670</v>
      </c>
      <c r="C161" s="543" t="s">
        <v>665</v>
      </c>
      <c r="D161" s="1058" t="s">
        <v>24</v>
      </c>
      <c r="E161" s="1055">
        <v>62</v>
      </c>
      <c r="F161" s="932"/>
      <c r="G161" s="1056" t="s">
        <v>671</v>
      </c>
      <c r="H161" s="983">
        <v>660</v>
      </c>
      <c r="I161" s="1057" t="s">
        <v>672</v>
      </c>
      <c r="J161" s="541" t="s">
        <v>673</v>
      </c>
      <c r="K161" s="542">
        <v>56.49</v>
      </c>
      <c r="L161" s="15"/>
      <c r="M161" s="11"/>
      <c r="N161" s="11"/>
      <c r="O161" s="12"/>
      <c r="P161" s="8"/>
      <c r="Q161" s="436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053" t="s">
        <v>674</v>
      </c>
      <c r="C162" s="983" t="s">
        <v>675</v>
      </c>
      <c r="D162" s="506" t="s">
        <v>19</v>
      </c>
      <c r="E162" s="1055">
        <v>12</v>
      </c>
      <c r="F162" s="932"/>
      <c r="G162" s="546" t="s">
        <v>676</v>
      </c>
      <c r="H162" s="547">
        <v>252</v>
      </c>
      <c r="I162" s="548" t="s">
        <v>677</v>
      </c>
      <c r="J162" s="1063" t="s">
        <v>678</v>
      </c>
      <c r="K162" s="1064">
        <v>10.67</v>
      </c>
      <c r="L162" s="15"/>
      <c r="M162" s="11"/>
      <c r="N162" s="11"/>
      <c r="O162" s="12"/>
      <c r="P162" s="8"/>
      <c r="Q162" s="436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46"/>
      <c r="B163" s="1029"/>
      <c r="C163" s="132" t="s">
        <v>510</v>
      </c>
      <c r="D163" s="1003" t="s">
        <v>24</v>
      </c>
      <c r="E163" s="512">
        <v>27</v>
      </c>
      <c r="F163" s="135" t="s">
        <v>369</v>
      </c>
      <c r="G163" s="475" t="s">
        <v>676</v>
      </c>
      <c r="H163" s="237">
        <v>255</v>
      </c>
      <c r="I163" s="476" t="s">
        <v>679</v>
      </c>
      <c r="J163" s="477" t="s">
        <v>680</v>
      </c>
      <c r="K163" s="104">
        <v>22.28</v>
      </c>
      <c r="L163" s="15"/>
      <c r="M163" s="11"/>
      <c r="N163" s="11"/>
      <c r="O163" s="12"/>
      <c r="P163" s="8"/>
      <c r="Q163" s="436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4"/>
      <c r="B164" s="1029" t="s">
        <v>681</v>
      </c>
      <c r="C164" s="132" t="s">
        <v>682</v>
      </c>
      <c r="D164" s="1003" t="s">
        <v>19</v>
      </c>
      <c r="E164" s="1055">
        <v>24</v>
      </c>
      <c r="F164" s="932"/>
      <c r="G164" s="546" t="s">
        <v>683</v>
      </c>
      <c r="H164" s="547">
        <v>252</v>
      </c>
      <c r="I164" s="548"/>
      <c r="J164" s="1063" t="s">
        <v>684</v>
      </c>
      <c r="K164" s="1064">
        <v>21.35</v>
      </c>
      <c r="L164" s="472"/>
      <c r="M164" s="11"/>
      <c r="N164" s="11"/>
      <c r="O164" s="12"/>
      <c r="P164" s="8"/>
      <c r="Q164" s="436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545"/>
      <c r="B165" s="1029"/>
      <c r="C165" s="132" t="s">
        <v>57</v>
      </c>
      <c r="D165" s="498" t="s">
        <v>24</v>
      </c>
      <c r="E165" s="549">
        <v>35</v>
      </c>
      <c r="F165" s="550"/>
      <c r="G165" s="915" t="s">
        <v>658</v>
      </c>
      <c r="H165" s="237">
        <v>372</v>
      </c>
      <c r="I165" s="476"/>
      <c r="J165" s="551" t="s">
        <v>685</v>
      </c>
      <c r="K165" s="349">
        <v>30.52</v>
      </c>
      <c r="L165" s="472"/>
      <c r="M165" s="11"/>
      <c r="N165" s="11"/>
      <c r="O165" s="12"/>
      <c r="P165" s="8"/>
      <c r="Q165" s="436">
        <f>598.5/12</f>
        <v>49.875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5.25" customHeight="1">
      <c r="A166" s="934"/>
      <c r="B166" s="1065"/>
      <c r="C166" s="1066" t="s">
        <v>686</v>
      </c>
      <c r="D166" s="1067" t="s">
        <v>24</v>
      </c>
      <c r="E166" s="441">
        <v>67</v>
      </c>
      <c r="F166" s="925"/>
      <c r="G166" s="552" t="s">
        <v>671</v>
      </c>
      <c r="H166" s="553">
        <v>672</v>
      </c>
      <c r="I166" s="554" t="s">
        <v>687</v>
      </c>
      <c r="J166" s="555" t="s">
        <v>688</v>
      </c>
      <c r="K166" s="556">
        <v>56.92</v>
      </c>
      <c r="L166" s="472"/>
      <c r="M166" s="11"/>
      <c r="N166" s="11"/>
      <c r="O166" s="12"/>
      <c r="P166" s="8"/>
      <c r="Q166" s="436">
        <f>450/12</f>
        <v>37.5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5.25" customHeight="1">
      <c r="A167" s="934"/>
      <c r="B167" s="1065" t="s">
        <v>689</v>
      </c>
      <c r="C167" s="1066" t="s">
        <v>690</v>
      </c>
      <c r="D167" s="1067" t="s">
        <v>24</v>
      </c>
      <c r="E167" s="441">
        <v>39</v>
      </c>
      <c r="F167" s="925"/>
      <c r="G167" s="552" t="s">
        <v>671</v>
      </c>
      <c r="H167" s="553">
        <v>384</v>
      </c>
      <c r="I167" s="554"/>
      <c r="J167" s="555" t="s">
        <v>691</v>
      </c>
      <c r="K167" s="556">
        <v>34.24</v>
      </c>
      <c r="L167" s="15"/>
      <c r="M167" s="11"/>
      <c r="N167" s="11"/>
      <c r="O167" s="12"/>
      <c r="P167" s="8"/>
      <c r="Q167" s="436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339" t="s">
        <v>692</v>
      </c>
      <c r="B168" s="1060" t="s">
        <v>693</v>
      </c>
      <c r="C168" s="983" t="s">
        <v>524</v>
      </c>
      <c r="D168" s="470" t="s">
        <v>24</v>
      </c>
      <c r="E168" s="471">
        <v>52</v>
      </c>
      <c r="F168" s="1068"/>
      <c r="G168" s="1056" t="s">
        <v>683</v>
      </c>
      <c r="H168" s="983">
        <v>576</v>
      </c>
      <c r="I168" s="1057" t="s">
        <v>694</v>
      </c>
      <c r="J168" s="541">
        <v>523.87</v>
      </c>
      <c r="K168" s="268">
        <v>43.66</v>
      </c>
      <c r="L168" s="15"/>
      <c r="M168" s="11"/>
      <c r="N168" s="11"/>
      <c r="O168" s="12"/>
      <c r="P168" s="8"/>
      <c r="Q168" s="436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029" t="s">
        <v>695</v>
      </c>
      <c r="C169" s="132" t="s">
        <v>696</v>
      </c>
      <c r="D169" s="503" t="s">
        <v>24</v>
      </c>
      <c r="E169" s="474">
        <v>49</v>
      </c>
      <c r="F169" s="135"/>
      <c r="G169" s="1004" t="s">
        <v>697</v>
      </c>
      <c r="H169" s="132">
        <v>492</v>
      </c>
      <c r="I169" s="443" t="s">
        <v>698</v>
      </c>
      <c r="J169" s="1013">
        <v>515.91</v>
      </c>
      <c r="K169" s="1006">
        <v>42.99</v>
      </c>
      <c r="L169" s="15"/>
      <c r="M169" s="11"/>
      <c r="N169" s="11"/>
      <c r="O169" s="12"/>
      <c r="P169" s="8"/>
      <c r="Q169" s="436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86"/>
      <c r="B170" s="1029" t="s">
        <v>699</v>
      </c>
      <c r="C170" s="132" t="s">
        <v>524</v>
      </c>
      <c r="D170" s="503" t="s">
        <v>24</v>
      </c>
      <c r="E170" s="474">
        <v>47</v>
      </c>
      <c r="F170" s="135">
        <v>540</v>
      </c>
      <c r="G170" s="1004" t="s">
        <v>700</v>
      </c>
      <c r="H170" s="132">
        <v>332.16</v>
      </c>
      <c r="I170" s="443" t="s">
        <v>701</v>
      </c>
      <c r="J170" s="1069" t="s">
        <v>702</v>
      </c>
      <c r="K170" s="1006">
        <v>29.62</v>
      </c>
      <c r="L170" s="15"/>
      <c r="M170" s="11"/>
      <c r="N170" s="11"/>
      <c r="O170" s="12"/>
      <c r="P170" s="8"/>
      <c r="Q170" s="436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86"/>
      <c r="B171" s="50" t="s">
        <v>703</v>
      </c>
      <c r="C171" s="132"/>
      <c r="D171" s="503"/>
      <c r="E171" s="474"/>
      <c r="F171" s="135"/>
      <c r="G171" s="475"/>
      <c r="H171" s="237"/>
      <c r="I171" s="476"/>
      <c r="J171" s="477"/>
      <c r="K171" s="104"/>
      <c r="L171" s="15"/>
      <c r="M171" s="11"/>
      <c r="N171" s="11"/>
      <c r="O171" s="12"/>
      <c r="P171" s="8"/>
      <c r="Q171" s="436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86"/>
      <c r="B172" s="1029" t="s">
        <v>704</v>
      </c>
      <c r="C172" s="132" t="s">
        <v>705</v>
      </c>
      <c r="D172" s="503" t="s">
        <v>706</v>
      </c>
      <c r="E172" s="474" t="s">
        <v>707</v>
      </c>
      <c r="F172" s="135" t="s">
        <v>708</v>
      </c>
      <c r="G172" s="1004" t="s">
        <v>709</v>
      </c>
      <c r="H172" s="132">
        <v>690.06</v>
      </c>
      <c r="I172" s="30" t="s">
        <v>710</v>
      </c>
      <c r="J172" s="1013" t="s">
        <v>711</v>
      </c>
      <c r="K172" s="1070" t="s">
        <v>712</v>
      </c>
      <c r="L172" s="15"/>
      <c r="M172" s="11"/>
      <c r="N172" s="11"/>
      <c r="O172" s="12"/>
      <c r="P172" s="8"/>
      <c r="Q172" s="436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1029" t="s">
        <v>713</v>
      </c>
      <c r="C173" s="132" t="s">
        <v>705</v>
      </c>
      <c r="D173" s="503" t="s">
        <v>706</v>
      </c>
      <c r="E173" s="474" t="s">
        <v>707</v>
      </c>
      <c r="F173" s="135" t="s">
        <v>708</v>
      </c>
      <c r="G173" s="1004" t="s">
        <v>709</v>
      </c>
      <c r="H173" s="132">
        <v>690.06</v>
      </c>
      <c r="I173" s="30" t="s">
        <v>710</v>
      </c>
      <c r="J173" s="1013" t="s">
        <v>711</v>
      </c>
      <c r="K173" s="1070" t="s">
        <v>712</v>
      </c>
      <c r="L173" s="15"/>
      <c r="M173" s="11"/>
      <c r="N173" s="11"/>
      <c r="O173" s="12"/>
      <c r="P173" s="8"/>
      <c r="Q173" s="436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339"/>
      <c r="B174" s="50" t="s">
        <v>714</v>
      </c>
      <c r="C174" s="266"/>
      <c r="D174" s="503"/>
      <c r="E174" s="474"/>
      <c r="F174" s="135"/>
      <c r="G174" s="1004"/>
      <c r="H174" s="132"/>
      <c r="I174" s="443"/>
      <c r="J174" s="1013"/>
      <c r="K174" s="1006"/>
      <c r="L174" s="15"/>
      <c r="M174" s="11"/>
      <c r="N174" s="11"/>
      <c r="O174" s="12"/>
      <c r="P174" s="8"/>
      <c r="Q174" s="436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1029" t="s">
        <v>715</v>
      </c>
      <c r="C175" s="132" t="s">
        <v>503</v>
      </c>
      <c r="D175" s="503" t="s">
        <v>716</v>
      </c>
      <c r="E175" s="474">
        <v>52</v>
      </c>
      <c r="F175" s="135" t="s">
        <v>717</v>
      </c>
      <c r="G175" s="1004" t="s">
        <v>718</v>
      </c>
      <c r="H175" s="132">
        <v>344</v>
      </c>
      <c r="I175" s="443"/>
      <c r="J175" s="1013">
        <v>368.08</v>
      </c>
      <c r="K175" s="1006" t="s">
        <v>719</v>
      </c>
      <c r="L175" s="15"/>
      <c r="M175" s="11"/>
      <c r="N175" s="11"/>
      <c r="O175" s="12"/>
      <c r="P175" s="8"/>
      <c r="Q175" s="436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34"/>
      <c r="B176" s="1029" t="s">
        <v>720</v>
      </c>
      <c r="C176" s="132"/>
      <c r="D176" s="503"/>
      <c r="E176" s="474"/>
      <c r="F176" s="135"/>
      <c r="G176" s="475"/>
      <c r="H176" s="237"/>
      <c r="I176" s="476"/>
      <c r="J176" s="557">
        <v>552</v>
      </c>
      <c r="K176" s="558" t="s">
        <v>721</v>
      </c>
      <c r="L176" s="15"/>
      <c r="M176" s="11"/>
      <c r="N176" s="11"/>
      <c r="O176" s="12"/>
      <c r="P176" s="8"/>
      <c r="Q176" s="436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34"/>
      <c r="B177" s="1029" t="s">
        <v>722</v>
      </c>
      <c r="C177" s="32" t="s">
        <v>723</v>
      </c>
      <c r="D177" s="1003" t="s">
        <v>24</v>
      </c>
      <c r="E177" s="516"/>
      <c r="F177" s="35"/>
      <c r="G177" s="1004"/>
      <c r="H177" s="231"/>
      <c r="I177" s="443"/>
      <c r="J177" s="1013"/>
      <c r="K177" s="1006"/>
      <c r="L177" s="15"/>
      <c r="M177" s="11"/>
      <c r="N177" s="11"/>
      <c r="O177" s="12"/>
      <c r="P177" s="8"/>
      <c r="Q177" s="436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34"/>
      <c r="B178" s="1029" t="s">
        <v>724</v>
      </c>
      <c r="C178" s="32" t="s">
        <v>91</v>
      </c>
      <c r="D178" s="1003" t="s">
        <v>24</v>
      </c>
      <c r="E178" s="517"/>
      <c r="F178" s="35"/>
      <c r="G178" s="1004"/>
      <c r="H178" s="231"/>
      <c r="I178" s="443"/>
      <c r="J178" s="1013"/>
      <c r="K178" s="1006"/>
      <c r="L178" s="15"/>
      <c r="M178" s="11"/>
      <c r="N178" s="11"/>
      <c r="O178" s="12"/>
      <c r="P178" s="8"/>
      <c r="Q178" s="436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559"/>
      <c r="B179" s="524" t="s">
        <v>725</v>
      </c>
      <c r="C179" s="133"/>
      <c r="D179" s="1047"/>
      <c r="E179" s="512"/>
      <c r="F179" s="135"/>
      <c r="G179" s="1004"/>
      <c r="H179" s="132"/>
      <c r="I179" s="443"/>
      <c r="J179" s="1013"/>
      <c r="K179" s="1006"/>
      <c r="L179" s="15"/>
      <c r="M179" s="11"/>
      <c r="N179" s="11"/>
      <c r="O179" s="12"/>
      <c r="P179" s="8"/>
      <c r="Q179" s="436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34"/>
      <c r="B180" s="1046" t="s">
        <v>726</v>
      </c>
      <c r="C180" s="32" t="s">
        <v>727</v>
      </c>
      <c r="D180" s="1047"/>
      <c r="E180" s="512"/>
      <c r="F180" s="135"/>
      <c r="G180" s="1004"/>
      <c r="H180" s="132"/>
      <c r="I180" s="443"/>
      <c r="J180" s="1013"/>
      <c r="K180" s="1006"/>
      <c r="L180" s="10"/>
      <c r="M180" s="11"/>
      <c r="N180" s="11"/>
      <c r="O180" s="12"/>
      <c r="P180" s="8"/>
      <c r="Q180" s="436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1"/>
      <c r="B181" s="2"/>
      <c r="C181" s="3"/>
      <c r="D181" s="2"/>
      <c r="E181" s="251"/>
      <c r="F181" s="5"/>
      <c r="G181" s="254"/>
      <c r="H181" s="1"/>
      <c r="I181" s="6"/>
      <c r="J181" s="437"/>
      <c r="K181" s="257"/>
      <c r="L181" s="10"/>
      <c r="M181" s="11"/>
      <c r="N181" s="11"/>
      <c r="O181" s="12"/>
      <c r="P181" s="8"/>
      <c r="Q181" s="436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4" t="s">
        <v>0</v>
      </c>
      <c r="B182" s="1368"/>
      <c r="C182" s="3"/>
      <c r="D182" s="2"/>
      <c r="E182" s="251"/>
      <c r="F182" s="5"/>
      <c r="G182" s="254"/>
      <c r="H182" s="1"/>
      <c r="I182" s="6"/>
      <c r="J182" s="437"/>
      <c r="K182" s="257"/>
      <c r="L182" s="15"/>
      <c r="M182" s="11"/>
      <c r="N182" s="11"/>
      <c r="O182" s="12"/>
      <c r="P182" s="8"/>
      <c r="Q182" s="436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1376" t="s">
        <v>94</v>
      </c>
      <c r="B183" s="1387"/>
      <c r="C183" s="4"/>
      <c r="D183" s="2"/>
      <c r="E183" s="251"/>
      <c r="F183" s="5"/>
      <c r="G183" s="254"/>
      <c r="H183" s="1"/>
      <c r="I183" s="6"/>
      <c r="J183" s="437"/>
      <c r="K183" s="257"/>
      <c r="L183" s="15"/>
      <c r="M183" s="11"/>
      <c r="N183" s="11"/>
      <c r="O183" s="12"/>
      <c r="P183" s="8"/>
      <c r="Q183" s="436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5.25" customHeight="1">
      <c r="A184" s="1"/>
      <c r="B184" s="2"/>
      <c r="C184" s="3"/>
      <c r="D184" s="2"/>
      <c r="E184" s="251"/>
      <c r="F184" s="5"/>
      <c r="G184" s="254"/>
      <c r="H184" s="1"/>
      <c r="I184" s="6"/>
      <c r="J184" s="437"/>
      <c r="K184" s="257"/>
      <c r="L184" s="10"/>
      <c r="M184" s="11"/>
      <c r="N184" s="11"/>
      <c r="O184" s="12"/>
      <c r="P184" s="8"/>
      <c r="Q184" s="436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1375" t="s">
        <v>2</v>
      </c>
      <c r="B185" s="1388"/>
      <c r="C185" s="16" t="s">
        <v>3</v>
      </c>
      <c r="D185" s="993" t="s">
        <v>4</v>
      </c>
      <c r="E185" s="438" t="s">
        <v>5</v>
      </c>
      <c r="F185" s="919" t="s">
        <v>5</v>
      </c>
      <c r="G185" s="509" t="s">
        <v>6</v>
      </c>
      <c r="H185" s="16" t="s">
        <v>7</v>
      </c>
      <c r="I185" s="440" t="s">
        <v>8</v>
      </c>
      <c r="J185" s="994" t="s">
        <v>9</v>
      </c>
      <c r="K185" s="995" t="s">
        <v>9</v>
      </c>
      <c r="L185" s="15" t="s">
        <v>452</v>
      </c>
      <c r="M185" s="23"/>
      <c r="N185" s="11"/>
      <c r="O185" s="12"/>
      <c r="P185" s="8"/>
      <c r="Q185" s="436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5.25" customHeight="1">
      <c r="A186" s="921"/>
      <c r="B186" s="922"/>
      <c r="C186" s="927"/>
      <c r="D186" s="997" t="s">
        <v>10</v>
      </c>
      <c r="E186" s="441" t="s">
        <v>11</v>
      </c>
      <c r="F186" s="925" t="s">
        <v>12</v>
      </c>
      <c r="G186" s="1038"/>
      <c r="H186" s="927" t="s">
        <v>13</v>
      </c>
      <c r="I186" s="999" t="s">
        <v>14</v>
      </c>
      <c r="J186" s="1000" t="s">
        <v>15</v>
      </c>
      <c r="K186" s="1001" t="s">
        <v>16</v>
      </c>
      <c r="L186" s="15" t="s">
        <v>453</v>
      </c>
      <c r="M186" s="23"/>
      <c r="N186" s="11"/>
      <c r="O186" s="12"/>
      <c r="P186" s="8"/>
      <c r="Q186" s="436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527"/>
      <c r="B187" s="560" t="s">
        <v>728</v>
      </c>
      <c r="C187" s="561"/>
      <c r="D187" s="562"/>
      <c r="E187" s="512"/>
      <c r="F187" s="135"/>
      <c r="G187" s="1004"/>
      <c r="H187" s="132"/>
      <c r="I187" s="443"/>
      <c r="J187" s="1013"/>
      <c r="K187" s="1006"/>
      <c r="L187" s="15"/>
      <c r="M187" s="11"/>
      <c r="N187" s="11"/>
      <c r="O187" s="12"/>
      <c r="P187" s="8"/>
      <c r="Q187" s="436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029" t="s">
        <v>729</v>
      </c>
      <c r="C188" s="931" t="s">
        <v>730</v>
      </c>
      <c r="D188" s="503" t="s">
        <v>24</v>
      </c>
      <c r="E188" s="512">
        <v>75</v>
      </c>
      <c r="F188" s="135"/>
      <c r="G188" s="1004" t="s">
        <v>731</v>
      </c>
      <c r="H188" s="132">
        <v>822</v>
      </c>
      <c r="I188" s="443"/>
      <c r="J188" s="1013">
        <v>819.03</v>
      </c>
      <c r="K188" s="1006">
        <v>68.25</v>
      </c>
      <c r="L188" s="15"/>
      <c r="M188" s="11"/>
      <c r="N188" s="11"/>
      <c r="O188" s="12"/>
      <c r="P188" s="8"/>
      <c r="Q188" s="436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029" t="s">
        <v>729</v>
      </c>
      <c r="C189" s="931" t="s">
        <v>732</v>
      </c>
      <c r="D189" s="503" t="s">
        <v>24</v>
      </c>
      <c r="E189" s="512">
        <v>62</v>
      </c>
      <c r="F189" s="135"/>
      <c r="G189" s="1004" t="s">
        <v>733</v>
      </c>
      <c r="H189" s="132">
        <v>660</v>
      </c>
      <c r="I189" s="443"/>
      <c r="J189" s="1013">
        <v>657.62</v>
      </c>
      <c r="K189" s="1006">
        <v>54.8</v>
      </c>
      <c r="L189" s="15"/>
      <c r="M189" s="11"/>
      <c r="N189" s="11"/>
      <c r="O189" s="12"/>
      <c r="P189" s="8"/>
      <c r="Q189" s="436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029" t="s">
        <v>734</v>
      </c>
      <c r="C190" s="931" t="s">
        <v>735</v>
      </c>
      <c r="D190" s="503" t="s">
        <v>24</v>
      </c>
      <c r="E190" s="512">
        <v>39</v>
      </c>
      <c r="F190" s="135"/>
      <c r="G190" s="1004" t="s">
        <v>75</v>
      </c>
      <c r="H190" s="132">
        <v>448</v>
      </c>
      <c r="I190" s="443"/>
      <c r="J190" s="1013">
        <v>732.48</v>
      </c>
      <c r="K190" s="1006">
        <v>36.04</v>
      </c>
      <c r="L190" s="15"/>
      <c r="M190" s="11"/>
      <c r="N190" s="11"/>
      <c r="O190" s="12"/>
      <c r="P190" s="8"/>
      <c r="Q190" s="436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34"/>
      <c r="B191" s="1283"/>
      <c r="C191" s="931"/>
      <c r="D191" s="503"/>
      <c r="E191" s="512"/>
      <c r="F191" s="135"/>
      <c r="G191" s="1004"/>
      <c r="H191" s="132"/>
      <c r="I191" s="443"/>
      <c r="J191" s="1013"/>
      <c r="K191" s="1006"/>
      <c r="L191" s="15"/>
      <c r="M191" s="11"/>
      <c r="N191" s="11"/>
      <c r="O191" s="12"/>
      <c r="P191" s="8"/>
      <c r="Q191" s="436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34"/>
      <c r="B192" s="1029" t="s">
        <v>736</v>
      </c>
      <c r="C192" s="1019" t="s">
        <v>737</v>
      </c>
      <c r="D192" s="563" t="s">
        <v>738</v>
      </c>
      <c r="E192" s="512">
        <v>27</v>
      </c>
      <c r="F192" s="35" t="s">
        <v>739</v>
      </c>
      <c r="G192" s="1004" t="s">
        <v>740</v>
      </c>
      <c r="H192" s="231">
        <v>581</v>
      </c>
      <c r="I192" s="443" t="s">
        <v>741</v>
      </c>
      <c r="J192" s="1013">
        <v>563.57000000000005</v>
      </c>
      <c r="K192" s="1006">
        <v>23.48</v>
      </c>
      <c r="L192" s="15"/>
      <c r="M192" s="11"/>
      <c r="N192" s="11"/>
      <c r="O192" s="12"/>
      <c r="P192" s="8"/>
      <c r="Q192" s="436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3.75" customHeight="1">
      <c r="A193" s="934"/>
      <c r="B193" s="1029"/>
      <c r="C193" s="1019"/>
      <c r="D193" s="564"/>
      <c r="E193" s="512"/>
      <c r="F193" s="35"/>
      <c r="G193" s="1004"/>
      <c r="H193" s="231"/>
      <c r="I193" s="443"/>
      <c r="J193" s="1045"/>
      <c r="K193" s="1006"/>
      <c r="L193" s="15"/>
      <c r="M193" s="11"/>
      <c r="N193" s="11"/>
      <c r="O193" s="12"/>
      <c r="P193" s="8"/>
      <c r="Q193" s="436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5.25" customHeight="1">
      <c r="A194" s="934"/>
      <c r="B194" s="1029" t="s">
        <v>742</v>
      </c>
      <c r="C194" s="1019" t="s">
        <v>743</v>
      </c>
      <c r="D194" s="565" t="s">
        <v>744</v>
      </c>
      <c r="E194" s="512">
        <v>14</v>
      </c>
      <c r="F194" s="35" t="s">
        <v>745</v>
      </c>
      <c r="G194" s="1004" t="s">
        <v>740</v>
      </c>
      <c r="H194" s="231">
        <v>1637</v>
      </c>
      <c r="I194" s="443" t="s">
        <v>746</v>
      </c>
      <c r="J194" s="1045" t="s">
        <v>747</v>
      </c>
      <c r="K194" s="1071" t="s">
        <v>748</v>
      </c>
      <c r="L194" s="15"/>
      <c r="M194" s="11"/>
      <c r="N194" s="11"/>
      <c r="O194" s="12"/>
      <c r="P194" s="8"/>
      <c r="Q194" s="436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5.25" customHeight="1">
      <c r="A195" s="934"/>
      <c r="B195" s="1029" t="s">
        <v>749</v>
      </c>
      <c r="C195" s="1019" t="s">
        <v>199</v>
      </c>
      <c r="D195" s="1072" t="s">
        <v>750</v>
      </c>
      <c r="E195" s="512">
        <v>32</v>
      </c>
      <c r="F195" s="35" t="s">
        <v>751</v>
      </c>
      <c r="G195" s="1004" t="s">
        <v>740</v>
      </c>
      <c r="H195" s="231">
        <v>323</v>
      </c>
      <c r="I195" s="443"/>
      <c r="J195" s="1013">
        <v>3861.98</v>
      </c>
      <c r="K195" s="1073" t="s">
        <v>752</v>
      </c>
      <c r="L195" s="15"/>
      <c r="M195" s="11"/>
      <c r="N195" s="11"/>
      <c r="O195" s="12"/>
      <c r="P195" s="8"/>
      <c r="Q195" s="436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5.25" customHeight="1">
      <c r="A196" s="934"/>
      <c r="B196" s="1029"/>
      <c r="C196" s="1019"/>
      <c r="D196" s="1047"/>
      <c r="E196" s="512"/>
      <c r="F196" s="35"/>
      <c r="G196" s="1004"/>
      <c r="H196" s="231"/>
      <c r="I196" s="443"/>
      <c r="J196" s="1013"/>
      <c r="K196" s="1048"/>
      <c r="L196" s="15"/>
      <c r="M196" s="11"/>
      <c r="N196" s="11"/>
      <c r="O196" s="12"/>
      <c r="P196" s="8"/>
      <c r="Q196" s="436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5.25" customHeight="1">
      <c r="A197" s="934"/>
      <c r="B197" s="1029"/>
      <c r="C197" s="1019"/>
      <c r="D197" s="1047"/>
      <c r="E197" s="512"/>
      <c r="F197" s="35"/>
      <c r="G197" s="1004"/>
      <c r="H197" s="231"/>
      <c r="I197" s="443"/>
      <c r="J197" s="1013"/>
      <c r="K197" s="1048"/>
      <c r="L197" s="15"/>
      <c r="M197" s="11"/>
      <c r="N197" s="11"/>
      <c r="O197" s="12"/>
      <c r="P197" s="8"/>
      <c r="Q197" s="436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5.25" customHeight="1">
      <c r="A198" s="934"/>
      <c r="B198" s="1029"/>
      <c r="C198" s="1019"/>
      <c r="D198" s="1047"/>
      <c r="E198" s="512"/>
      <c r="F198" s="35"/>
      <c r="G198" s="1004"/>
      <c r="H198" s="231"/>
      <c r="I198" s="443"/>
      <c r="J198" s="1013"/>
      <c r="K198" s="1048"/>
      <c r="L198" s="15"/>
      <c r="M198" s="11"/>
      <c r="N198" s="11"/>
      <c r="O198" s="12"/>
      <c r="P198" s="8"/>
      <c r="Q198" s="436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5.25" customHeight="1">
      <c r="A199" s="934"/>
      <c r="B199" s="1029" t="s">
        <v>753</v>
      </c>
      <c r="C199" s="1019" t="s">
        <v>754</v>
      </c>
      <c r="D199" s="1047" t="s">
        <v>24</v>
      </c>
      <c r="E199" s="512">
        <v>95</v>
      </c>
      <c r="F199" s="35"/>
      <c r="G199" s="1004" t="s">
        <v>563</v>
      </c>
      <c r="H199" s="231">
        <v>980</v>
      </c>
      <c r="I199" s="443"/>
      <c r="J199" s="1013">
        <v>980</v>
      </c>
      <c r="K199" s="1048">
        <v>81.67</v>
      </c>
      <c r="L199" s="15"/>
      <c r="M199" s="11"/>
      <c r="N199" s="11"/>
      <c r="O199" s="12"/>
      <c r="P199" s="8"/>
      <c r="Q199" s="436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5.25" customHeight="1">
      <c r="A200" s="934"/>
      <c r="B200" s="1029"/>
      <c r="C200" s="1019"/>
      <c r="D200" s="1047"/>
      <c r="E200" s="512"/>
      <c r="F200" s="35"/>
      <c r="G200" s="1004"/>
      <c r="H200" s="231"/>
      <c r="I200" s="443"/>
      <c r="J200" s="1013"/>
      <c r="K200" s="1048"/>
      <c r="L200" s="15"/>
      <c r="M200" s="11"/>
      <c r="N200" s="11"/>
      <c r="O200" s="12"/>
      <c r="P200" s="8"/>
      <c r="Q200" s="436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5.25" customHeight="1">
      <c r="A201" s="934"/>
      <c r="B201" s="1029"/>
      <c r="C201" s="1019"/>
      <c r="D201" s="1047"/>
      <c r="E201" s="512"/>
      <c r="F201" s="35"/>
      <c r="G201" s="1004"/>
      <c r="H201" s="231"/>
      <c r="I201" s="443"/>
      <c r="J201" s="1013"/>
      <c r="K201" s="1048"/>
      <c r="L201" s="15"/>
      <c r="M201" s="11"/>
      <c r="N201" s="11"/>
      <c r="O201" s="12"/>
      <c r="P201" s="8"/>
      <c r="Q201" s="436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5.25" customHeight="1">
      <c r="A202" s="934"/>
      <c r="B202" s="50" t="s">
        <v>755</v>
      </c>
      <c r="C202" s="566"/>
      <c r="D202" s="1047"/>
      <c r="E202" s="512"/>
      <c r="F202" s="35"/>
      <c r="G202" s="1004"/>
      <c r="H202" s="231"/>
      <c r="I202" s="443"/>
      <c r="J202" s="1013"/>
      <c r="K202" s="1048"/>
      <c r="L202" s="15"/>
      <c r="M202" s="11"/>
      <c r="N202" s="11"/>
      <c r="O202" s="12"/>
      <c r="P202" s="8"/>
      <c r="Q202" s="436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5.25" customHeight="1">
      <c r="A203" s="934"/>
      <c r="B203" s="1046" t="s">
        <v>756</v>
      </c>
      <c r="C203" s="1019" t="s">
        <v>757</v>
      </c>
      <c r="D203" s="1047" t="s">
        <v>758</v>
      </c>
      <c r="E203" s="512">
        <v>13</v>
      </c>
      <c r="F203" s="35" t="s">
        <v>759</v>
      </c>
      <c r="G203" s="1004" t="s">
        <v>760</v>
      </c>
      <c r="H203" s="231">
        <v>1229.6500000000001</v>
      </c>
      <c r="I203" s="231" t="s">
        <v>761</v>
      </c>
      <c r="J203" s="1074" t="s">
        <v>762</v>
      </c>
      <c r="K203" s="1048">
        <v>9.89</v>
      </c>
      <c r="L203" s="15"/>
      <c r="M203" s="11"/>
      <c r="N203" s="11"/>
      <c r="O203" s="12"/>
      <c r="P203" s="8"/>
      <c r="Q203" s="436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5.25" customHeight="1">
      <c r="A204" s="934"/>
      <c r="B204" s="1046" t="s">
        <v>763</v>
      </c>
      <c r="C204" s="1019" t="s">
        <v>764</v>
      </c>
      <c r="D204" s="1047" t="s">
        <v>765</v>
      </c>
      <c r="E204" s="512">
        <v>15</v>
      </c>
      <c r="F204" s="35" t="s">
        <v>766</v>
      </c>
      <c r="G204" s="1004" t="s">
        <v>760</v>
      </c>
      <c r="H204" s="231">
        <v>2407.6</v>
      </c>
      <c r="I204" s="567" t="s">
        <v>767</v>
      </c>
      <c r="J204" s="1045" t="s">
        <v>768</v>
      </c>
      <c r="K204" s="1048">
        <v>11.49</v>
      </c>
      <c r="L204" s="15"/>
      <c r="M204" s="11"/>
      <c r="N204" s="11"/>
      <c r="O204" s="12"/>
      <c r="P204" s="8"/>
      <c r="Q204" s="436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5.25" customHeight="1">
      <c r="A205" s="934"/>
      <c r="B205" s="1046" t="s">
        <v>769</v>
      </c>
      <c r="C205" s="1019" t="s">
        <v>770</v>
      </c>
      <c r="D205" s="1047" t="s">
        <v>765</v>
      </c>
      <c r="E205" s="512">
        <v>15</v>
      </c>
      <c r="F205" s="35" t="s">
        <v>771</v>
      </c>
      <c r="G205" s="1004" t="s">
        <v>760</v>
      </c>
      <c r="H205" s="231">
        <v>3145.23</v>
      </c>
      <c r="I205" s="231" t="s">
        <v>772</v>
      </c>
      <c r="J205" s="1013" t="s">
        <v>773</v>
      </c>
      <c r="K205" s="1048">
        <v>11.86</v>
      </c>
      <c r="L205" s="15"/>
      <c r="M205" s="11"/>
      <c r="N205" s="11"/>
      <c r="O205" s="12"/>
      <c r="P205" s="8"/>
      <c r="Q205" s="436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5.25" customHeight="1">
      <c r="A206" s="934"/>
      <c r="B206" s="1046" t="s">
        <v>774</v>
      </c>
      <c r="C206" s="1019" t="s">
        <v>775</v>
      </c>
      <c r="D206" s="1047" t="s">
        <v>776</v>
      </c>
      <c r="E206" s="512">
        <v>20</v>
      </c>
      <c r="F206" s="35" t="s">
        <v>777</v>
      </c>
      <c r="G206" s="1004" t="s">
        <v>778</v>
      </c>
      <c r="H206" s="231">
        <v>2094.8200000000002</v>
      </c>
      <c r="I206" s="231" t="s">
        <v>779</v>
      </c>
      <c r="J206" s="1045" t="s">
        <v>780</v>
      </c>
      <c r="K206" s="1048">
        <v>14.64</v>
      </c>
      <c r="L206" s="15"/>
      <c r="M206" s="11"/>
      <c r="N206" s="11"/>
      <c r="O206" s="12"/>
      <c r="P206" s="8"/>
      <c r="Q206" s="436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5.25" customHeight="1">
      <c r="A207" s="934"/>
      <c r="B207" s="1046" t="s">
        <v>781</v>
      </c>
      <c r="C207" s="1019" t="s">
        <v>775</v>
      </c>
      <c r="D207" s="1047" t="s">
        <v>782</v>
      </c>
      <c r="E207" s="512">
        <v>12</v>
      </c>
      <c r="F207" s="35" t="s">
        <v>783</v>
      </c>
      <c r="G207" s="1004" t="s">
        <v>778</v>
      </c>
      <c r="H207" s="231">
        <v>734.64</v>
      </c>
      <c r="I207" s="231" t="s">
        <v>784</v>
      </c>
      <c r="J207" s="1069" t="s">
        <v>785</v>
      </c>
      <c r="K207" s="1048">
        <v>10.26</v>
      </c>
      <c r="L207" s="15"/>
      <c r="M207" s="11"/>
      <c r="N207" s="11"/>
      <c r="O207" s="12"/>
      <c r="P207" s="8"/>
      <c r="Q207" s="436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5.25" customHeight="1">
      <c r="A208" s="934"/>
      <c r="B208" s="1046"/>
      <c r="C208" s="1019"/>
      <c r="D208" s="1047"/>
      <c r="E208" s="512"/>
      <c r="F208" s="35"/>
      <c r="G208" s="1004"/>
      <c r="H208" s="231"/>
      <c r="I208" s="567"/>
      <c r="J208" s="1045"/>
      <c r="K208" s="1048"/>
      <c r="L208" s="15"/>
      <c r="M208" s="11"/>
      <c r="N208" s="11"/>
      <c r="O208" s="12"/>
      <c r="P208" s="8"/>
      <c r="Q208" s="436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5.25" customHeight="1">
      <c r="A209" s="934"/>
      <c r="B209" s="1046"/>
      <c r="C209" s="1019"/>
      <c r="D209" s="1047"/>
      <c r="E209" s="512"/>
      <c r="F209" s="35"/>
      <c r="G209" s="1004"/>
      <c r="H209" s="231"/>
      <c r="I209" s="231"/>
      <c r="J209" s="1069"/>
      <c r="K209" s="1048"/>
      <c r="L209" s="15"/>
      <c r="M209" s="11"/>
      <c r="N209" s="11"/>
      <c r="O209" s="12"/>
      <c r="P209" s="8"/>
      <c r="Q209" s="436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5.25" customHeight="1">
      <c r="A210" s="934"/>
      <c r="B210" s="1075" t="s">
        <v>403</v>
      </c>
      <c r="C210" s="568"/>
      <c r="D210" s="1047"/>
      <c r="E210" s="512"/>
      <c r="F210" s="35"/>
      <c r="G210" s="1004"/>
      <c r="H210" s="231"/>
      <c r="I210" s="443"/>
      <c r="J210" s="1013"/>
      <c r="K210" s="1048"/>
      <c r="L210" s="15"/>
      <c r="M210" s="11"/>
      <c r="N210" s="11"/>
      <c r="O210" s="12"/>
      <c r="P210" s="8"/>
      <c r="Q210" s="436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5.25" customHeight="1">
      <c r="A211" s="934"/>
      <c r="B211" s="1046" t="s">
        <v>786</v>
      </c>
      <c r="C211" s="231" t="s">
        <v>787</v>
      </c>
      <c r="D211" s="231" t="s">
        <v>788</v>
      </c>
      <c r="E211" s="512"/>
      <c r="F211" s="35"/>
      <c r="G211" s="1004" t="s">
        <v>789</v>
      </c>
      <c r="H211" s="231">
        <v>4800</v>
      </c>
      <c r="I211" s="443" t="s">
        <v>790</v>
      </c>
      <c r="J211" s="1076" t="s">
        <v>791</v>
      </c>
      <c r="K211" s="1076">
        <v>13.5</v>
      </c>
      <c r="L211" s="15"/>
      <c r="M211" s="11"/>
      <c r="N211" s="11"/>
      <c r="O211" s="12"/>
      <c r="P211" s="8"/>
      <c r="Q211" s="436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5.25" customHeight="1">
      <c r="A212" s="934"/>
      <c r="B212" s="1077"/>
      <c r="C212" s="568"/>
      <c r="D212" s="1047"/>
      <c r="E212" s="512"/>
      <c r="F212" s="35"/>
      <c r="G212" s="1004"/>
      <c r="H212" s="231"/>
      <c r="I212" s="443"/>
      <c r="J212" s="1013"/>
      <c r="K212" s="1048"/>
      <c r="L212" s="15"/>
      <c r="M212" s="11"/>
      <c r="N212" s="11"/>
      <c r="O212" s="12"/>
      <c r="P212" s="8"/>
      <c r="Q212" s="436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934"/>
      <c r="B213" s="1077"/>
      <c r="C213" s="568"/>
      <c r="D213" s="1047"/>
      <c r="E213" s="512"/>
      <c r="F213" s="35"/>
      <c r="G213" s="1004"/>
      <c r="H213" s="231"/>
      <c r="I213" s="443"/>
      <c r="J213" s="1013"/>
      <c r="K213" s="1048"/>
      <c r="L213" s="15"/>
      <c r="M213" s="11"/>
      <c r="N213" s="11"/>
      <c r="O213" s="12"/>
      <c r="P213" s="8"/>
      <c r="Q213" s="436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5.25" customHeight="1">
      <c r="A214" s="934"/>
      <c r="B214" s="1029"/>
      <c r="C214" s="1019"/>
      <c r="D214" s="1047"/>
      <c r="E214" s="512"/>
      <c r="F214" s="35"/>
      <c r="G214" s="1004"/>
      <c r="H214" s="231"/>
      <c r="I214" s="443"/>
      <c r="J214" s="1013"/>
      <c r="K214" s="1048"/>
      <c r="L214" s="15"/>
      <c r="M214" s="11"/>
      <c r="N214" s="11"/>
      <c r="O214" s="12"/>
      <c r="P214" s="8"/>
      <c r="Q214" s="436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56"/>
      <c r="B215" s="1078"/>
      <c r="C215" s="1079"/>
      <c r="D215" s="1079"/>
      <c r="E215" s="1080"/>
      <c r="F215" s="1079"/>
      <c r="G215" s="1079"/>
      <c r="H215" s="1079"/>
      <c r="I215" s="1081"/>
      <c r="J215" s="1082"/>
      <c r="K215" s="1083"/>
      <c r="L215" s="15"/>
      <c r="M215" s="11"/>
      <c r="N215" s="11"/>
      <c r="O215" s="12"/>
      <c r="P215" s="8"/>
      <c r="Q215" s="436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1"/>
      <c r="B216" s="2"/>
      <c r="C216" s="3"/>
      <c r="D216" s="2"/>
      <c r="E216" s="251"/>
      <c r="F216" s="5"/>
      <c r="G216" s="254"/>
      <c r="H216" s="1"/>
      <c r="I216" s="6"/>
      <c r="J216" s="437"/>
      <c r="K216" s="257"/>
      <c r="L216" s="10"/>
      <c r="M216" s="11"/>
      <c r="N216" s="11"/>
      <c r="O216" s="12"/>
      <c r="P216" s="8"/>
      <c r="Q216" s="436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4" t="s">
        <v>0</v>
      </c>
      <c r="B217" s="1368"/>
      <c r="C217" s="3"/>
      <c r="D217" s="2"/>
      <c r="E217" s="251"/>
      <c r="F217" s="5"/>
      <c r="G217" s="254"/>
      <c r="H217" s="1"/>
      <c r="I217" s="6"/>
      <c r="J217" s="437"/>
      <c r="K217" s="257"/>
      <c r="L217" s="15"/>
      <c r="M217" s="11"/>
      <c r="N217" s="11"/>
      <c r="O217" s="12"/>
      <c r="P217" s="8"/>
      <c r="Q217" s="436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1376" t="s">
        <v>94</v>
      </c>
      <c r="B218" s="1387"/>
      <c r="C218" s="4"/>
      <c r="D218" s="2"/>
      <c r="E218" s="251"/>
      <c r="F218" s="5"/>
      <c r="G218" s="254"/>
      <c r="H218" s="1"/>
      <c r="I218" s="6"/>
      <c r="J218" s="437"/>
      <c r="K218" s="257"/>
      <c r="L218" s="15"/>
      <c r="M218" s="11"/>
      <c r="N218" s="11"/>
      <c r="O218" s="12"/>
      <c r="P218" s="8"/>
      <c r="Q218" s="436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>
      <c r="A219" s="1"/>
      <c r="B219" s="2"/>
      <c r="C219" s="3"/>
      <c r="D219" s="2"/>
      <c r="E219" s="251"/>
      <c r="F219" s="5"/>
      <c r="G219" s="254"/>
      <c r="H219" s="1"/>
      <c r="I219" s="6"/>
      <c r="J219" s="437"/>
      <c r="K219" s="257"/>
      <c r="L219" s="10"/>
      <c r="M219" s="11"/>
      <c r="N219" s="11"/>
      <c r="O219" s="12"/>
      <c r="P219" s="8"/>
      <c r="Q219" s="436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1375" t="s">
        <v>2</v>
      </c>
      <c r="B220" s="1388"/>
      <c r="C220" s="16" t="s">
        <v>3</v>
      </c>
      <c r="D220" s="993" t="s">
        <v>4</v>
      </c>
      <c r="E220" s="438" t="s">
        <v>5</v>
      </c>
      <c r="F220" s="919" t="s">
        <v>5</v>
      </c>
      <c r="G220" s="439" t="s">
        <v>6</v>
      </c>
      <c r="H220" s="19" t="s">
        <v>7</v>
      </c>
      <c r="I220" s="440" t="s">
        <v>8</v>
      </c>
      <c r="J220" s="1005" t="s">
        <v>9</v>
      </c>
      <c r="K220" s="995" t="s">
        <v>9</v>
      </c>
      <c r="L220" s="15" t="s">
        <v>452</v>
      </c>
      <c r="M220" s="23"/>
      <c r="N220" s="11"/>
      <c r="O220" s="12"/>
      <c r="P220" s="8"/>
      <c r="Q220" s="436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5.25" customHeight="1">
      <c r="A221" s="921"/>
      <c r="B221" s="922"/>
      <c r="C221" s="927"/>
      <c r="D221" s="997" t="s">
        <v>10</v>
      </c>
      <c r="E221" s="441" t="s">
        <v>11</v>
      </c>
      <c r="F221" s="925" t="s">
        <v>12</v>
      </c>
      <c r="G221" s="998"/>
      <c r="H221" s="965" t="s">
        <v>13</v>
      </c>
      <c r="I221" s="999" t="s">
        <v>14</v>
      </c>
      <c r="J221" s="1020" t="s">
        <v>15</v>
      </c>
      <c r="K221" s="1001" t="s">
        <v>16</v>
      </c>
      <c r="L221" s="15" t="s">
        <v>453</v>
      </c>
      <c r="M221" s="23"/>
      <c r="N221" s="11"/>
      <c r="O221" s="12"/>
      <c r="P221" s="8"/>
      <c r="Q221" s="436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86"/>
      <c r="B222" s="990" t="s">
        <v>792</v>
      </c>
      <c r="C222" s="133"/>
      <c r="D222" s="134"/>
      <c r="E222" s="471"/>
      <c r="F222" s="932"/>
      <c r="G222" s="1004"/>
      <c r="H222" s="132"/>
      <c r="I222" s="443"/>
      <c r="J222" s="1005"/>
      <c r="K222" s="1006"/>
      <c r="L222" s="15"/>
      <c r="M222" s="11"/>
      <c r="N222" s="11"/>
      <c r="O222" s="12"/>
      <c r="P222" s="8"/>
      <c r="Q222" s="436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1029" t="s">
        <v>793</v>
      </c>
      <c r="C223" s="32" t="s">
        <v>686</v>
      </c>
      <c r="D223" s="909" t="s">
        <v>794</v>
      </c>
      <c r="E223" s="474"/>
      <c r="F223" s="135"/>
      <c r="G223" s="1004" t="s">
        <v>795</v>
      </c>
      <c r="H223" s="132">
        <v>84.11</v>
      </c>
      <c r="I223" s="443"/>
      <c r="J223" s="1013" t="s">
        <v>796</v>
      </c>
      <c r="K223" s="1084">
        <v>84.11</v>
      </c>
      <c r="L223" s="15"/>
      <c r="M223" s="11"/>
      <c r="N223" s="11"/>
      <c r="O223" s="12"/>
      <c r="P223" s="8"/>
      <c r="Q223" s="436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34"/>
      <c r="B224" s="992"/>
      <c r="C224" s="133"/>
      <c r="D224" s="134"/>
      <c r="E224" s="474"/>
      <c r="F224" s="135"/>
      <c r="G224" s="1004"/>
      <c r="H224" s="132"/>
      <c r="I224" s="443"/>
      <c r="J224" s="1013"/>
      <c r="K224" s="1006"/>
      <c r="L224" s="15"/>
      <c r="M224" s="11"/>
      <c r="N224" s="11"/>
      <c r="O224" s="12"/>
      <c r="P224" s="8"/>
      <c r="Q224" s="436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934"/>
      <c r="B225" s="992"/>
      <c r="C225" s="133"/>
      <c r="D225" s="134"/>
      <c r="E225" s="474"/>
      <c r="F225" s="135"/>
      <c r="G225" s="1004"/>
      <c r="H225" s="132"/>
      <c r="I225" s="443"/>
      <c r="J225" s="1013"/>
      <c r="K225" s="1006"/>
      <c r="L225" s="15"/>
      <c r="M225" s="11"/>
      <c r="N225" s="11"/>
      <c r="O225" s="12"/>
      <c r="P225" s="8"/>
      <c r="Q225" s="436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990"/>
      <c r="C226" s="133"/>
      <c r="D226" s="134"/>
      <c r="E226" s="474"/>
      <c r="F226" s="135"/>
      <c r="G226" s="1004"/>
      <c r="H226" s="132"/>
      <c r="I226" s="443"/>
      <c r="J226" s="1013"/>
      <c r="K226" s="1006"/>
      <c r="L226" s="15"/>
      <c r="M226" s="11"/>
      <c r="N226" s="11"/>
      <c r="O226" s="12"/>
      <c r="P226" s="8"/>
      <c r="Q226" s="436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34"/>
      <c r="B227" s="990"/>
      <c r="C227" s="133"/>
      <c r="D227" s="134"/>
      <c r="E227" s="474"/>
      <c r="F227" s="135"/>
      <c r="G227" s="1004"/>
      <c r="H227" s="132"/>
      <c r="I227" s="443"/>
      <c r="J227" s="1013"/>
      <c r="K227" s="1006"/>
      <c r="L227" s="15"/>
      <c r="M227" s="11"/>
      <c r="N227" s="11"/>
      <c r="O227" s="12"/>
      <c r="P227" s="8"/>
      <c r="Q227" s="436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0"/>
      <c r="C228" s="133"/>
      <c r="D228" s="134"/>
      <c r="E228" s="474"/>
      <c r="F228" s="135"/>
      <c r="G228" s="1004"/>
      <c r="H228" s="132"/>
      <c r="I228" s="443"/>
      <c r="J228" s="1013"/>
      <c r="K228" s="1006"/>
      <c r="L228" s="15"/>
      <c r="M228" s="11"/>
      <c r="N228" s="11"/>
      <c r="O228" s="12"/>
      <c r="P228" s="8"/>
      <c r="Q228" s="436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2"/>
      <c r="C229" s="235"/>
      <c r="D229" s="1085"/>
      <c r="E229" s="474"/>
      <c r="F229" s="135"/>
      <c r="G229" s="475"/>
      <c r="H229" s="237"/>
      <c r="I229" s="476"/>
      <c r="J229" s="477"/>
      <c r="K229" s="104"/>
      <c r="L229" s="10"/>
      <c r="M229" s="11"/>
      <c r="N229" s="11"/>
      <c r="O229" s="12"/>
      <c r="P229" s="8"/>
      <c r="Q229" s="436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934"/>
      <c r="B230" s="989"/>
      <c r="C230" s="133"/>
      <c r="D230" s="134"/>
      <c r="E230" s="474"/>
      <c r="F230" s="135"/>
      <c r="G230" s="1004"/>
      <c r="H230" s="132"/>
      <c r="I230" s="443"/>
      <c r="J230" s="1013"/>
      <c r="K230" s="1006"/>
      <c r="L230" s="15"/>
      <c r="M230" s="11"/>
      <c r="N230" s="11"/>
      <c r="O230" s="12"/>
      <c r="P230" s="8"/>
      <c r="Q230" s="436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89"/>
      <c r="C231" s="133"/>
      <c r="D231" s="134"/>
      <c r="E231" s="474"/>
      <c r="F231" s="135"/>
      <c r="G231" s="1004"/>
      <c r="H231" s="132"/>
      <c r="I231" s="443"/>
      <c r="J231" s="1013"/>
      <c r="K231" s="1006"/>
      <c r="L231" s="15"/>
      <c r="M231" s="11"/>
      <c r="N231" s="11"/>
      <c r="O231" s="12"/>
      <c r="P231" s="8"/>
      <c r="Q231" s="436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89"/>
      <c r="C232" s="235"/>
      <c r="D232" s="1085"/>
      <c r="E232" s="569"/>
      <c r="F232" s="155"/>
      <c r="G232" s="475"/>
      <c r="H232" s="237"/>
      <c r="I232" s="476"/>
      <c r="J232" s="477"/>
      <c r="K232" s="104"/>
      <c r="L232" s="472"/>
      <c r="M232" s="11"/>
      <c r="N232" s="11"/>
      <c r="O232" s="12"/>
      <c r="P232" s="8"/>
      <c r="Q232" s="436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89"/>
      <c r="C233" s="133"/>
      <c r="D233" s="134"/>
      <c r="E233" s="474"/>
      <c r="F233" s="135"/>
      <c r="G233" s="1004"/>
      <c r="H233" s="132"/>
      <c r="I233" s="443"/>
      <c r="J233" s="1013"/>
      <c r="K233" s="1006"/>
      <c r="L233" s="472"/>
      <c r="M233" s="11"/>
      <c r="N233" s="11"/>
      <c r="O233" s="12"/>
      <c r="P233" s="8"/>
      <c r="Q233" s="436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990"/>
      <c r="C234" s="235"/>
      <c r="D234" s="1085"/>
      <c r="E234" s="474"/>
      <c r="F234" s="135"/>
      <c r="G234" s="475"/>
      <c r="H234" s="237"/>
      <c r="I234" s="476"/>
      <c r="J234" s="477"/>
      <c r="K234" s="104"/>
      <c r="L234" s="472"/>
      <c r="M234" s="11"/>
      <c r="N234" s="11"/>
      <c r="O234" s="12"/>
      <c r="P234" s="8"/>
      <c r="Q234" s="436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235"/>
      <c r="D235" s="1085"/>
      <c r="E235" s="474"/>
      <c r="F235" s="135"/>
      <c r="G235" s="475"/>
      <c r="H235" s="237"/>
      <c r="I235" s="476"/>
      <c r="J235" s="477"/>
      <c r="K235" s="104"/>
      <c r="L235" s="472"/>
      <c r="M235" s="11"/>
      <c r="N235" s="11"/>
      <c r="O235" s="12"/>
      <c r="P235" s="8"/>
      <c r="Q235" s="436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244"/>
      <c r="B236" s="245"/>
      <c r="C236" s="235"/>
      <c r="D236" s="1085"/>
      <c r="E236" s="474"/>
      <c r="F236" s="135"/>
      <c r="G236" s="475"/>
      <c r="H236" s="237"/>
      <c r="I236" s="476"/>
      <c r="J236" s="477"/>
      <c r="K236" s="104"/>
      <c r="L236" s="472"/>
      <c r="M236" s="11"/>
      <c r="N236" s="11"/>
      <c r="O236" s="12"/>
      <c r="P236" s="8"/>
      <c r="Q236" s="436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990"/>
      <c r="C237" s="133"/>
      <c r="D237" s="134"/>
      <c r="E237" s="474"/>
      <c r="F237" s="135"/>
      <c r="G237" s="1004"/>
      <c r="H237" s="132"/>
      <c r="I237" s="443"/>
      <c r="J237" s="1013"/>
      <c r="K237" s="104"/>
      <c r="L237" s="472"/>
      <c r="M237" s="11"/>
      <c r="N237" s="11"/>
      <c r="O237" s="12"/>
      <c r="P237" s="8"/>
      <c r="Q237" s="436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34"/>
      <c r="B238" s="990"/>
      <c r="C238" s="133"/>
      <c r="D238" s="134"/>
      <c r="E238" s="474"/>
      <c r="F238" s="135"/>
      <c r="G238" s="1004"/>
      <c r="H238" s="132"/>
      <c r="I238" s="443"/>
      <c r="J238" s="1013"/>
      <c r="K238" s="1006"/>
      <c r="L238" s="15"/>
      <c r="M238" s="11"/>
      <c r="N238" s="11"/>
      <c r="O238" s="12"/>
      <c r="P238" s="8"/>
      <c r="Q238" s="436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990"/>
      <c r="C239" s="133"/>
      <c r="D239" s="134"/>
      <c r="E239" s="57"/>
      <c r="F239" s="135"/>
      <c r="G239" s="1004"/>
      <c r="H239" s="132"/>
      <c r="I239" s="443"/>
      <c r="J239" s="1013"/>
      <c r="K239" s="1006"/>
      <c r="L239" s="15"/>
      <c r="M239" s="11"/>
      <c r="N239" s="11"/>
      <c r="O239" s="12"/>
      <c r="P239" s="8"/>
      <c r="Q239" s="436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934"/>
      <c r="B240" s="990"/>
      <c r="C240" s="133"/>
      <c r="D240" s="134"/>
      <c r="E240" s="57"/>
      <c r="F240" s="135"/>
      <c r="G240" s="1004"/>
      <c r="H240" s="132"/>
      <c r="I240" s="443"/>
      <c r="J240" s="1013"/>
      <c r="K240" s="1006"/>
      <c r="L240" s="15"/>
      <c r="M240" s="11"/>
      <c r="N240" s="11"/>
      <c r="O240" s="12"/>
      <c r="P240" s="8"/>
      <c r="Q240" s="436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990"/>
      <c r="C241" s="133"/>
      <c r="D241" s="134"/>
      <c r="E241" s="57"/>
      <c r="F241" s="135"/>
      <c r="G241" s="1004"/>
      <c r="H241" s="132"/>
      <c r="I241" s="443"/>
      <c r="J241" s="1013"/>
      <c r="K241" s="1006"/>
      <c r="L241" s="15"/>
      <c r="M241" s="11"/>
      <c r="N241" s="11"/>
      <c r="O241" s="12"/>
      <c r="P241" s="8"/>
      <c r="Q241" s="436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0"/>
      <c r="C242" s="133"/>
      <c r="D242" s="134"/>
      <c r="E242" s="57"/>
      <c r="F242" s="135"/>
      <c r="G242" s="1004"/>
      <c r="H242" s="132"/>
      <c r="I242" s="443"/>
      <c r="J242" s="1013"/>
      <c r="K242" s="1006"/>
      <c r="L242" s="15"/>
      <c r="M242" s="11"/>
      <c r="N242" s="11"/>
      <c r="O242" s="12"/>
      <c r="P242" s="8"/>
      <c r="Q242" s="436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945"/>
      <c r="B243" s="990"/>
      <c r="C243" s="133"/>
      <c r="D243" s="134"/>
      <c r="E243" s="57"/>
      <c r="F243" s="135"/>
      <c r="G243" s="1004"/>
      <c r="H243" s="132"/>
      <c r="I243" s="443"/>
      <c r="J243" s="1013"/>
      <c r="K243" s="1006"/>
      <c r="L243" s="15"/>
      <c r="M243" s="11"/>
      <c r="N243" s="11"/>
      <c r="O243" s="12"/>
      <c r="P243" s="8"/>
      <c r="Q243" s="436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46"/>
      <c r="B244" s="990"/>
      <c r="C244" s="133"/>
      <c r="D244" s="134"/>
      <c r="E244" s="1014"/>
      <c r="F244" s="135"/>
      <c r="G244" s="1004"/>
      <c r="H244" s="949"/>
      <c r="I244" s="1042"/>
      <c r="J244" s="1015"/>
      <c r="K244" s="1016"/>
      <c r="L244" s="15"/>
      <c r="M244" s="11"/>
      <c r="N244" s="11"/>
      <c r="O244" s="12"/>
      <c r="P244" s="8"/>
      <c r="Q244" s="436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133"/>
      <c r="D245" s="134"/>
      <c r="E245" s="515"/>
      <c r="F245" s="135"/>
      <c r="G245" s="1004"/>
      <c r="H245" s="132"/>
      <c r="I245" s="443"/>
      <c r="J245" s="1013"/>
      <c r="K245" s="1006"/>
      <c r="L245" s="15"/>
      <c r="M245" s="11"/>
      <c r="N245" s="11"/>
      <c r="O245" s="12"/>
      <c r="P245" s="8"/>
      <c r="Q245" s="436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customHeight="1">
      <c r="A246" s="934"/>
      <c r="B246" s="990"/>
      <c r="C246" s="133"/>
      <c r="D246" s="134"/>
      <c r="E246" s="512"/>
      <c r="F246" s="135"/>
      <c r="G246" s="1004"/>
      <c r="H246" s="132"/>
      <c r="I246" s="443"/>
      <c r="J246" s="1013"/>
      <c r="K246" s="1006"/>
      <c r="L246" s="15"/>
      <c r="M246" s="11"/>
      <c r="N246" s="11"/>
      <c r="O246" s="12"/>
      <c r="P246" s="8"/>
      <c r="Q246" s="436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0"/>
      <c r="C247" s="133"/>
      <c r="D247" s="1047"/>
      <c r="E247" s="516"/>
      <c r="F247" s="35"/>
      <c r="G247" s="1004"/>
      <c r="H247" s="231"/>
      <c r="I247" s="443"/>
      <c r="J247" s="1013"/>
      <c r="K247" s="1006"/>
      <c r="L247" s="15"/>
      <c r="M247" s="11"/>
      <c r="N247" s="11"/>
      <c r="O247" s="12"/>
      <c r="P247" s="8"/>
      <c r="Q247" s="436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90"/>
      <c r="C248" s="133"/>
      <c r="D248" s="1047"/>
      <c r="E248" s="517"/>
      <c r="F248" s="35"/>
      <c r="G248" s="1004"/>
      <c r="H248" s="231"/>
      <c r="I248" s="443"/>
      <c r="J248" s="1013"/>
      <c r="K248" s="1006"/>
      <c r="L248" s="15"/>
      <c r="M248" s="11"/>
      <c r="N248" s="11"/>
      <c r="O248" s="12"/>
      <c r="P248" s="8"/>
      <c r="Q248" s="436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990"/>
      <c r="C249" s="133"/>
      <c r="D249" s="1047"/>
      <c r="E249" s="517"/>
      <c r="F249" s="35"/>
      <c r="G249" s="1004"/>
      <c r="H249" s="231"/>
      <c r="I249" s="443"/>
      <c r="J249" s="1013"/>
      <c r="K249" s="1006"/>
      <c r="L249" s="15"/>
      <c r="M249" s="11"/>
      <c r="N249" s="11"/>
      <c r="O249" s="12"/>
      <c r="P249" s="8"/>
      <c r="Q249" s="436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990"/>
      <c r="C250" s="133"/>
      <c r="D250" s="1047"/>
      <c r="E250" s="517"/>
      <c r="F250" s="35"/>
      <c r="G250" s="1004"/>
      <c r="H250" s="231"/>
      <c r="I250" s="443"/>
      <c r="J250" s="1013"/>
      <c r="K250" s="1006"/>
      <c r="L250" s="15"/>
      <c r="M250" s="11"/>
      <c r="N250" s="11"/>
      <c r="O250" s="12"/>
      <c r="P250" s="8"/>
      <c r="Q250" s="436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84"/>
      <c r="B251" s="990"/>
      <c r="C251" s="133"/>
      <c r="D251" s="1047"/>
      <c r="E251" s="516"/>
      <c r="F251" s="35"/>
      <c r="G251" s="1004"/>
      <c r="H251" s="231"/>
      <c r="I251" s="443"/>
      <c r="J251" s="1045"/>
      <c r="K251" s="1041"/>
      <c r="L251" s="15"/>
      <c r="M251" s="11"/>
      <c r="N251" s="11"/>
      <c r="O251" s="12"/>
      <c r="P251" s="8"/>
      <c r="Q251" s="436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247"/>
      <c r="B252" s="1368"/>
      <c r="C252" s="1368"/>
      <c r="D252" s="1368"/>
      <c r="E252" s="251"/>
      <c r="F252" s="1368"/>
      <c r="G252" s="519"/>
      <c r="H252" s="2"/>
      <c r="I252" s="314"/>
      <c r="J252" s="520"/>
      <c r="K252" s="257"/>
      <c r="L252" s="234"/>
      <c r="M252" s="1368"/>
      <c r="N252" s="11"/>
      <c r="O252" s="12"/>
      <c r="P252" s="8"/>
      <c r="Q252" s="436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1"/>
      <c r="B253" s="2"/>
      <c r="C253" s="3"/>
      <c r="D253" s="2"/>
      <c r="E253" s="251"/>
      <c r="F253" s="5"/>
      <c r="G253" s="254"/>
      <c r="H253" s="1"/>
      <c r="I253" s="6"/>
      <c r="J253" s="437"/>
      <c r="K253" s="257"/>
      <c r="L253" s="10"/>
      <c r="M253" s="11"/>
      <c r="N253" s="11"/>
      <c r="O253" s="12"/>
      <c r="P253" s="8"/>
      <c r="Q253" s="436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4" t="s">
        <v>0</v>
      </c>
      <c r="B254" s="1368"/>
      <c r="C254" s="3"/>
      <c r="D254" s="2"/>
      <c r="E254" s="251"/>
      <c r="F254" s="5"/>
      <c r="G254" s="254"/>
      <c r="H254" s="1"/>
      <c r="I254" s="6"/>
      <c r="J254" s="437"/>
      <c r="K254" s="257"/>
      <c r="L254" s="15"/>
      <c r="M254" s="11"/>
      <c r="N254" s="11"/>
      <c r="O254" s="12"/>
      <c r="P254" s="8"/>
      <c r="Q254" s="436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1376" t="s">
        <v>94</v>
      </c>
      <c r="B255" s="1387"/>
      <c r="C255" s="4"/>
      <c r="D255" s="2"/>
      <c r="E255" s="251"/>
      <c r="F255" s="5"/>
      <c r="G255" s="254"/>
      <c r="H255" s="1"/>
      <c r="I255" s="6"/>
      <c r="J255" s="437"/>
      <c r="K255" s="257"/>
      <c r="L255" s="15"/>
      <c r="M255" s="11"/>
      <c r="N255" s="11"/>
      <c r="O255" s="12"/>
      <c r="P255" s="8"/>
      <c r="Q255" s="436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5.25" customHeight="1">
      <c r="A256" s="1"/>
      <c r="B256" s="2"/>
      <c r="C256" s="3"/>
      <c r="D256" s="2"/>
      <c r="E256" s="251"/>
      <c r="F256" s="5"/>
      <c r="G256" s="254"/>
      <c r="H256" s="1"/>
      <c r="I256" s="6"/>
      <c r="J256" s="437"/>
      <c r="K256" s="257"/>
      <c r="L256" s="10"/>
      <c r="M256" s="11"/>
      <c r="N256" s="11"/>
      <c r="O256" s="12"/>
      <c r="P256" s="8"/>
      <c r="Q256" s="436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1375" t="s">
        <v>2</v>
      </c>
      <c r="B257" s="1388"/>
      <c r="C257" s="16" t="s">
        <v>3</v>
      </c>
      <c r="D257" s="993" t="s">
        <v>4</v>
      </c>
      <c r="E257" s="438" t="s">
        <v>5</v>
      </c>
      <c r="F257" s="919" t="s">
        <v>5</v>
      </c>
      <c r="G257" s="439" t="s">
        <v>6</v>
      </c>
      <c r="H257" s="19" t="s">
        <v>7</v>
      </c>
      <c r="I257" s="440" t="s">
        <v>8</v>
      </c>
      <c r="J257" s="1005" t="s">
        <v>9</v>
      </c>
      <c r="K257" s="995" t="s">
        <v>9</v>
      </c>
      <c r="L257" s="15" t="s">
        <v>452</v>
      </c>
      <c r="M257" s="23"/>
      <c r="N257" s="11"/>
      <c r="O257" s="12"/>
      <c r="P257" s="8"/>
      <c r="Q257" s="436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5.25" customHeight="1">
      <c r="A258" s="921"/>
      <c r="B258" s="922"/>
      <c r="C258" s="927"/>
      <c r="D258" s="997" t="s">
        <v>10</v>
      </c>
      <c r="E258" s="441" t="s">
        <v>11</v>
      </c>
      <c r="F258" s="925" t="s">
        <v>12</v>
      </c>
      <c r="G258" s="998"/>
      <c r="H258" s="965" t="s">
        <v>13</v>
      </c>
      <c r="I258" s="999" t="s">
        <v>14</v>
      </c>
      <c r="J258" s="1020" t="s">
        <v>15</v>
      </c>
      <c r="K258" s="1001" t="s">
        <v>16</v>
      </c>
      <c r="L258" s="15" t="s">
        <v>453</v>
      </c>
      <c r="M258" s="23"/>
      <c r="N258" s="11"/>
      <c r="O258" s="12"/>
      <c r="P258" s="8"/>
      <c r="Q258" s="436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86"/>
      <c r="B259" s="990"/>
      <c r="C259" s="133"/>
      <c r="D259" s="134"/>
      <c r="E259" s="471"/>
      <c r="F259" s="932"/>
      <c r="G259" s="1004"/>
      <c r="H259" s="132"/>
      <c r="I259" s="443"/>
      <c r="J259" s="1005"/>
      <c r="K259" s="1006"/>
      <c r="L259" s="15"/>
      <c r="M259" s="11"/>
      <c r="N259" s="11"/>
      <c r="O259" s="12"/>
      <c r="P259" s="8"/>
      <c r="Q259" s="436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0"/>
      <c r="C260" s="133"/>
      <c r="D260" s="134"/>
      <c r="E260" s="474"/>
      <c r="F260" s="135"/>
      <c r="G260" s="1004"/>
      <c r="H260" s="132"/>
      <c r="I260" s="443"/>
      <c r="J260" s="1013"/>
      <c r="K260" s="1006"/>
      <c r="L260" s="15"/>
      <c r="M260" s="11"/>
      <c r="N260" s="11"/>
      <c r="O260" s="12"/>
      <c r="P260" s="8"/>
      <c r="Q260" s="436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92"/>
      <c r="C261" s="133"/>
      <c r="D261" s="134"/>
      <c r="E261" s="474"/>
      <c r="F261" s="135"/>
      <c r="G261" s="1004"/>
      <c r="H261" s="132"/>
      <c r="I261" s="443"/>
      <c r="J261" s="1013"/>
      <c r="K261" s="1006"/>
      <c r="L261" s="15"/>
      <c r="M261" s="11"/>
      <c r="N261" s="11"/>
      <c r="O261" s="12"/>
      <c r="P261" s="8"/>
      <c r="Q261" s="436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92"/>
      <c r="C262" s="133"/>
      <c r="D262" s="134"/>
      <c r="E262" s="474"/>
      <c r="F262" s="135"/>
      <c r="G262" s="1004"/>
      <c r="H262" s="132"/>
      <c r="I262" s="443"/>
      <c r="J262" s="1013"/>
      <c r="K262" s="1006"/>
      <c r="L262" s="15"/>
      <c r="M262" s="11"/>
      <c r="N262" s="11"/>
      <c r="O262" s="12"/>
      <c r="P262" s="8"/>
      <c r="Q262" s="436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90"/>
      <c r="C263" s="133"/>
      <c r="D263" s="134"/>
      <c r="E263" s="474"/>
      <c r="F263" s="135"/>
      <c r="G263" s="1004"/>
      <c r="H263" s="132"/>
      <c r="I263" s="443"/>
      <c r="J263" s="1013"/>
      <c r="K263" s="1006"/>
      <c r="L263" s="15"/>
      <c r="M263" s="11"/>
      <c r="N263" s="11"/>
      <c r="O263" s="12"/>
      <c r="P263" s="8"/>
      <c r="Q263" s="436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934"/>
      <c r="B264" s="990"/>
      <c r="C264" s="133"/>
      <c r="D264" s="134"/>
      <c r="E264" s="474"/>
      <c r="F264" s="135"/>
      <c r="G264" s="1004"/>
      <c r="H264" s="132"/>
      <c r="I264" s="443"/>
      <c r="J264" s="1013"/>
      <c r="K264" s="1006"/>
      <c r="L264" s="15"/>
      <c r="M264" s="11"/>
      <c r="N264" s="11"/>
      <c r="O264" s="12"/>
      <c r="P264" s="8"/>
      <c r="Q264" s="436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133"/>
      <c r="D265" s="134"/>
      <c r="E265" s="474"/>
      <c r="F265" s="135"/>
      <c r="G265" s="1004"/>
      <c r="H265" s="132"/>
      <c r="I265" s="443"/>
      <c r="J265" s="1013"/>
      <c r="K265" s="1006"/>
      <c r="L265" s="15"/>
      <c r="M265" s="11"/>
      <c r="N265" s="11"/>
      <c r="O265" s="12"/>
      <c r="P265" s="8"/>
      <c r="Q265" s="436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934"/>
      <c r="B266" s="992"/>
      <c r="C266" s="235"/>
      <c r="D266" s="1085"/>
      <c r="E266" s="474"/>
      <c r="F266" s="135"/>
      <c r="G266" s="475"/>
      <c r="H266" s="237"/>
      <c r="I266" s="476"/>
      <c r="J266" s="477"/>
      <c r="K266" s="104"/>
      <c r="L266" s="10"/>
      <c r="M266" s="11"/>
      <c r="N266" s="11"/>
      <c r="O266" s="12"/>
      <c r="P266" s="8"/>
      <c r="Q266" s="436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989"/>
      <c r="C267" s="133"/>
      <c r="D267" s="134"/>
      <c r="E267" s="474"/>
      <c r="F267" s="135"/>
      <c r="G267" s="1004"/>
      <c r="H267" s="132"/>
      <c r="I267" s="443"/>
      <c r="J267" s="1013"/>
      <c r="K267" s="1006"/>
      <c r="L267" s="15"/>
      <c r="M267" s="11"/>
      <c r="N267" s="11"/>
      <c r="O267" s="12"/>
      <c r="P267" s="8"/>
      <c r="Q267" s="436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89"/>
      <c r="C268" s="133"/>
      <c r="D268" s="134"/>
      <c r="E268" s="474"/>
      <c r="F268" s="135"/>
      <c r="G268" s="1004"/>
      <c r="H268" s="132"/>
      <c r="I268" s="443"/>
      <c r="J268" s="1013"/>
      <c r="K268" s="1006"/>
      <c r="L268" s="15"/>
      <c r="M268" s="11"/>
      <c r="N268" s="11"/>
      <c r="O268" s="12"/>
      <c r="P268" s="8"/>
      <c r="Q268" s="436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89"/>
      <c r="C269" s="235"/>
      <c r="D269" s="1085"/>
      <c r="E269" s="569"/>
      <c r="F269" s="155"/>
      <c r="G269" s="475"/>
      <c r="H269" s="237"/>
      <c r="I269" s="476"/>
      <c r="J269" s="477"/>
      <c r="K269" s="104"/>
      <c r="L269" s="472"/>
      <c r="M269" s="11"/>
      <c r="N269" s="11"/>
      <c r="O269" s="12"/>
      <c r="P269" s="8"/>
      <c r="Q269" s="436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89"/>
      <c r="C270" s="133"/>
      <c r="D270" s="134"/>
      <c r="E270" s="474"/>
      <c r="F270" s="135"/>
      <c r="G270" s="1004"/>
      <c r="H270" s="132"/>
      <c r="I270" s="443"/>
      <c r="J270" s="1013"/>
      <c r="K270" s="1006"/>
      <c r="L270" s="472"/>
      <c r="M270" s="11"/>
      <c r="N270" s="11"/>
      <c r="O270" s="12"/>
      <c r="P270" s="8"/>
      <c r="Q270" s="436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235"/>
      <c r="D271" s="1085"/>
      <c r="E271" s="474"/>
      <c r="F271" s="135"/>
      <c r="G271" s="475"/>
      <c r="H271" s="237"/>
      <c r="I271" s="476"/>
      <c r="J271" s="477"/>
      <c r="K271" s="104"/>
      <c r="L271" s="472"/>
      <c r="M271" s="11"/>
      <c r="N271" s="11"/>
      <c r="O271" s="12"/>
      <c r="P271" s="8"/>
      <c r="Q271" s="436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0"/>
      <c r="C272" s="235"/>
      <c r="D272" s="1085"/>
      <c r="E272" s="474"/>
      <c r="F272" s="135"/>
      <c r="G272" s="475"/>
      <c r="H272" s="237"/>
      <c r="I272" s="476"/>
      <c r="J272" s="477"/>
      <c r="K272" s="104"/>
      <c r="L272" s="472"/>
      <c r="M272" s="11"/>
      <c r="N272" s="11"/>
      <c r="O272" s="12"/>
      <c r="P272" s="8"/>
      <c r="Q272" s="436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244"/>
      <c r="B273" s="245"/>
      <c r="C273" s="235"/>
      <c r="D273" s="1085"/>
      <c r="E273" s="474"/>
      <c r="F273" s="135"/>
      <c r="G273" s="475"/>
      <c r="H273" s="237"/>
      <c r="I273" s="476"/>
      <c r="J273" s="477"/>
      <c r="K273" s="104"/>
      <c r="L273" s="472"/>
      <c r="M273" s="11"/>
      <c r="N273" s="11"/>
      <c r="O273" s="12"/>
      <c r="P273" s="8"/>
      <c r="Q273" s="436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990"/>
      <c r="C274" s="133"/>
      <c r="D274" s="134"/>
      <c r="E274" s="474"/>
      <c r="F274" s="135"/>
      <c r="G274" s="1004"/>
      <c r="H274" s="132"/>
      <c r="I274" s="443"/>
      <c r="J274" s="1013"/>
      <c r="K274" s="104"/>
      <c r="L274" s="472"/>
      <c r="M274" s="11"/>
      <c r="N274" s="11"/>
      <c r="O274" s="12"/>
      <c r="P274" s="8"/>
      <c r="Q274" s="436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0"/>
      <c r="C275" s="133"/>
      <c r="D275" s="134"/>
      <c r="E275" s="474"/>
      <c r="F275" s="135"/>
      <c r="G275" s="1004"/>
      <c r="H275" s="132"/>
      <c r="I275" s="443"/>
      <c r="J275" s="1013"/>
      <c r="K275" s="1006"/>
      <c r="L275" s="15"/>
      <c r="M275" s="11"/>
      <c r="N275" s="11"/>
      <c r="O275" s="12"/>
      <c r="P275" s="8"/>
      <c r="Q275" s="436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90"/>
      <c r="C276" s="133"/>
      <c r="D276" s="134"/>
      <c r="E276" s="57"/>
      <c r="F276" s="135"/>
      <c r="G276" s="1004"/>
      <c r="H276" s="132"/>
      <c r="I276" s="443"/>
      <c r="J276" s="1013"/>
      <c r="K276" s="1006"/>
      <c r="L276" s="15"/>
      <c r="M276" s="11"/>
      <c r="N276" s="11"/>
      <c r="O276" s="12"/>
      <c r="P276" s="8"/>
      <c r="Q276" s="436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90"/>
      <c r="C277" s="133"/>
      <c r="D277" s="134"/>
      <c r="E277" s="57"/>
      <c r="F277" s="135"/>
      <c r="G277" s="1004"/>
      <c r="H277" s="132"/>
      <c r="I277" s="443"/>
      <c r="J277" s="1013"/>
      <c r="K277" s="1006"/>
      <c r="L277" s="15"/>
      <c r="M277" s="11"/>
      <c r="N277" s="11"/>
      <c r="O277" s="12"/>
      <c r="P277" s="8"/>
      <c r="Q277" s="436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90"/>
      <c r="C278" s="133"/>
      <c r="D278" s="134"/>
      <c r="E278" s="57"/>
      <c r="F278" s="135"/>
      <c r="G278" s="1004"/>
      <c r="H278" s="132"/>
      <c r="I278" s="443"/>
      <c r="J278" s="1013"/>
      <c r="K278" s="1006"/>
      <c r="L278" s="15"/>
      <c r="M278" s="11"/>
      <c r="N278" s="11"/>
      <c r="O278" s="12"/>
      <c r="P278" s="8"/>
      <c r="Q278" s="436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6.25" customHeight="1">
      <c r="A279" s="934"/>
      <c r="B279" s="990"/>
      <c r="C279" s="133"/>
      <c r="D279" s="134"/>
      <c r="E279" s="57"/>
      <c r="F279" s="135"/>
      <c r="G279" s="1004"/>
      <c r="H279" s="132"/>
      <c r="I279" s="443"/>
      <c r="J279" s="1013"/>
      <c r="K279" s="1006"/>
      <c r="L279" s="15"/>
      <c r="M279" s="11"/>
      <c r="N279" s="11"/>
      <c r="O279" s="12"/>
      <c r="P279" s="8"/>
      <c r="Q279" s="436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45"/>
      <c r="B280" s="990"/>
      <c r="C280" s="133"/>
      <c r="D280" s="134"/>
      <c r="E280" s="57"/>
      <c r="F280" s="135"/>
      <c r="G280" s="1004"/>
      <c r="H280" s="132"/>
      <c r="I280" s="443"/>
      <c r="J280" s="1013"/>
      <c r="K280" s="1006"/>
      <c r="L280" s="15"/>
      <c r="M280" s="11"/>
      <c r="N280" s="11"/>
      <c r="O280" s="12"/>
      <c r="P280" s="8"/>
      <c r="Q280" s="436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946"/>
      <c r="B281" s="990"/>
      <c r="C281" s="133"/>
      <c r="D281" s="134"/>
      <c r="E281" s="1014"/>
      <c r="F281" s="135"/>
      <c r="G281" s="1004"/>
      <c r="H281" s="949"/>
      <c r="I281" s="1042"/>
      <c r="J281" s="1015"/>
      <c r="K281" s="1016"/>
      <c r="L281" s="15"/>
      <c r="M281" s="11"/>
      <c r="N281" s="11"/>
      <c r="O281" s="12"/>
      <c r="P281" s="8"/>
      <c r="Q281" s="436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34"/>
      <c r="B282" s="990"/>
      <c r="C282" s="133"/>
      <c r="D282" s="134"/>
      <c r="E282" s="515"/>
      <c r="F282" s="135"/>
      <c r="G282" s="1004"/>
      <c r="H282" s="132"/>
      <c r="I282" s="443"/>
      <c r="J282" s="1013"/>
      <c r="K282" s="1006"/>
      <c r="L282" s="15"/>
      <c r="M282" s="11"/>
      <c r="N282" s="11"/>
      <c r="O282" s="12"/>
      <c r="P282" s="8"/>
      <c r="Q282" s="436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934"/>
      <c r="B283" s="990"/>
      <c r="C283" s="133"/>
      <c r="D283" s="134"/>
      <c r="E283" s="512"/>
      <c r="F283" s="135"/>
      <c r="G283" s="1004"/>
      <c r="H283" s="132"/>
      <c r="I283" s="443"/>
      <c r="J283" s="1013"/>
      <c r="K283" s="1006"/>
      <c r="L283" s="15"/>
      <c r="M283" s="11"/>
      <c r="N283" s="11"/>
      <c r="O283" s="12"/>
      <c r="P283" s="8"/>
      <c r="Q283" s="436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34"/>
      <c r="B284" s="990"/>
      <c r="C284" s="133"/>
      <c r="D284" s="1047"/>
      <c r="E284" s="516"/>
      <c r="F284" s="35"/>
      <c r="G284" s="1004"/>
      <c r="H284" s="231"/>
      <c r="I284" s="443"/>
      <c r="J284" s="1013"/>
      <c r="K284" s="1006"/>
      <c r="L284" s="15"/>
      <c r="M284" s="11"/>
      <c r="N284" s="11"/>
      <c r="O284" s="12"/>
      <c r="P284" s="8"/>
      <c r="Q284" s="436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34"/>
      <c r="B285" s="990"/>
      <c r="C285" s="133"/>
      <c r="D285" s="1047"/>
      <c r="E285" s="517"/>
      <c r="F285" s="35"/>
      <c r="G285" s="1004"/>
      <c r="H285" s="231"/>
      <c r="I285" s="443"/>
      <c r="J285" s="1013"/>
      <c r="K285" s="1006"/>
      <c r="L285" s="15"/>
      <c r="M285" s="11"/>
      <c r="N285" s="11"/>
      <c r="O285" s="12"/>
      <c r="P285" s="8"/>
      <c r="Q285" s="436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133"/>
      <c r="D286" s="1047"/>
      <c r="E286" s="517"/>
      <c r="F286" s="35"/>
      <c r="G286" s="1004"/>
      <c r="H286" s="231"/>
      <c r="I286" s="443"/>
      <c r="J286" s="1013"/>
      <c r="K286" s="1006"/>
      <c r="L286" s="15"/>
      <c r="M286" s="11"/>
      <c r="N286" s="11"/>
      <c r="O286" s="12"/>
      <c r="P286" s="8"/>
      <c r="Q286" s="436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0"/>
      <c r="C287" s="133"/>
      <c r="D287" s="1047"/>
      <c r="E287" s="517"/>
      <c r="F287" s="35"/>
      <c r="G287" s="1004"/>
      <c r="H287" s="231"/>
      <c r="I287" s="443"/>
      <c r="J287" s="1013"/>
      <c r="K287" s="1006"/>
      <c r="L287" s="15"/>
      <c r="M287" s="11"/>
      <c r="N287" s="11"/>
      <c r="O287" s="12"/>
      <c r="P287" s="8"/>
      <c r="Q287" s="436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0"/>
      <c r="C288" s="133"/>
      <c r="D288" s="1047"/>
      <c r="E288" s="512"/>
      <c r="F288" s="135"/>
      <c r="G288" s="1004"/>
      <c r="H288" s="132"/>
      <c r="I288" s="443"/>
      <c r="J288" s="1013"/>
      <c r="K288" s="1006"/>
      <c r="L288" s="15"/>
      <c r="M288" s="11"/>
      <c r="N288" s="11"/>
      <c r="O288" s="12"/>
      <c r="P288" s="8"/>
      <c r="Q288" s="436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1"/>
      <c r="C289" s="133"/>
      <c r="D289" s="1047"/>
      <c r="E289" s="512"/>
      <c r="F289" s="135"/>
      <c r="G289" s="1004"/>
      <c r="H289" s="132"/>
      <c r="I289" s="443"/>
      <c r="J289" s="1013"/>
      <c r="K289" s="1006"/>
      <c r="L289" s="15"/>
      <c r="M289" s="11"/>
      <c r="N289" s="11"/>
      <c r="O289" s="12"/>
      <c r="P289" s="8"/>
      <c r="Q289" s="436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84"/>
      <c r="B290" s="990"/>
      <c r="C290" s="133"/>
      <c r="D290" s="1047"/>
      <c r="E290" s="516"/>
      <c r="F290" s="35"/>
      <c r="G290" s="1004"/>
      <c r="H290" s="231"/>
      <c r="I290" s="443"/>
      <c r="J290" s="1045"/>
      <c r="K290" s="1041"/>
      <c r="L290" s="15"/>
      <c r="M290" s="11"/>
      <c r="N290" s="11"/>
      <c r="O290" s="12"/>
      <c r="P290" s="8"/>
      <c r="Q290" s="436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247"/>
      <c r="B291" s="1368"/>
      <c r="C291" s="1368"/>
      <c r="D291" s="1368"/>
      <c r="E291" s="251"/>
      <c r="F291" s="1368"/>
      <c r="G291" s="519"/>
      <c r="H291" s="2"/>
      <c r="I291" s="314"/>
      <c r="J291" s="520"/>
      <c r="K291" s="257"/>
      <c r="L291" s="234"/>
      <c r="M291" s="1368"/>
      <c r="N291" s="11"/>
      <c r="O291" s="12"/>
      <c r="P291" s="8"/>
      <c r="Q291" s="436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1"/>
      <c r="B292" s="2"/>
      <c r="C292" s="3"/>
      <c r="D292" s="2"/>
      <c r="E292" s="251"/>
      <c r="F292" s="5"/>
      <c r="G292" s="254"/>
      <c r="H292" s="1"/>
      <c r="I292" s="6"/>
      <c r="J292" s="437"/>
      <c r="K292" s="257"/>
      <c r="L292" s="10"/>
      <c r="M292" s="11"/>
      <c r="N292" s="11"/>
      <c r="O292" s="12"/>
      <c r="P292" s="8"/>
      <c r="Q292" s="436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4" t="s">
        <v>0</v>
      </c>
      <c r="B293" s="1368"/>
      <c r="C293" s="3"/>
      <c r="D293" s="2"/>
      <c r="E293" s="251"/>
      <c r="F293" s="5"/>
      <c r="G293" s="254"/>
      <c r="H293" s="1"/>
      <c r="I293" s="6"/>
      <c r="J293" s="437"/>
      <c r="K293" s="257"/>
      <c r="L293" s="15"/>
      <c r="M293" s="11"/>
      <c r="N293" s="11"/>
      <c r="O293" s="12"/>
      <c r="P293" s="8"/>
      <c r="Q293" s="436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1376" t="s">
        <v>94</v>
      </c>
      <c r="B294" s="1387"/>
      <c r="C294" s="4"/>
      <c r="D294" s="2"/>
      <c r="E294" s="251"/>
      <c r="F294" s="5"/>
      <c r="G294" s="254"/>
      <c r="H294" s="1"/>
      <c r="I294" s="6"/>
      <c r="J294" s="437"/>
      <c r="K294" s="257"/>
      <c r="L294" s="15"/>
      <c r="M294" s="11"/>
      <c r="N294" s="11"/>
      <c r="O294" s="12"/>
      <c r="P294" s="8"/>
      <c r="Q294" s="436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5.25" customHeight="1">
      <c r="A295" s="1"/>
      <c r="B295" s="2"/>
      <c r="C295" s="3"/>
      <c r="D295" s="2"/>
      <c r="E295" s="251"/>
      <c r="F295" s="5"/>
      <c r="G295" s="254"/>
      <c r="H295" s="1"/>
      <c r="I295" s="6"/>
      <c r="J295" s="437"/>
      <c r="K295" s="257"/>
      <c r="L295" s="10"/>
      <c r="M295" s="11"/>
      <c r="N295" s="11"/>
      <c r="O295" s="12"/>
      <c r="P295" s="8"/>
      <c r="Q295" s="436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1375" t="s">
        <v>2</v>
      </c>
      <c r="B296" s="1388"/>
      <c r="C296" s="16" t="s">
        <v>3</v>
      </c>
      <c r="D296" s="993" t="s">
        <v>4</v>
      </c>
      <c r="E296" s="438" t="s">
        <v>5</v>
      </c>
      <c r="F296" s="919" t="s">
        <v>5</v>
      </c>
      <c r="G296" s="439" t="s">
        <v>6</v>
      </c>
      <c r="H296" s="19" t="s">
        <v>7</v>
      </c>
      <c r="I296" s="440" t="s">
        <v>8</v>
      </c>
      <c r="J296" s="1005" t="s">
        <v>9</v>
      </c>
      <c r="K296" s="995" t="s">
        <v>9</v>
      </c>
      <c r="L296" s="15" t="s">
        <v>452</v>
      </c>
      <c r="M296" s="23"/>
      <c r="N296" s="11"/>
      <c r="O296" s="12"/>
      <c r="P296" s="8"/>
      <c r="Q296" s="436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5.25" customHeight="1">
      <c r="A297" s="921"/>
      <c r="B297" s="922"/>
      <c r="C297" s="927"/>
      <c r="D297" s="997" t="s">
        <v>10</v>
      </c>
      <c r="E297" s="441" t="s">
        <v>11</v>
      </c>
      <c r="F297" s="925" t="s">
        <v>12</v>
      </c>
      <c r="G297" s="998"/>
      <c r="H297" s="965" t="s">
        <v>13</v>
      </c>
      <c r="I297" s="999" t="s">
        <v>14</v>
      </c>
      <c r="J297" s="1020" t="s">
        <v>15</v>
      </c>
      <c r="K297" s="1001" t="s">
        <v>16</v>
      </c>
      <c r="L297" s="15" t="s">
        <v>453</v>
      </c>
      <c r="M297" s="23"/>
      <c r="N297" s="11"/>
      <c r="O297" s="12"/>
      <c r="P297" s="8"/>
      <c r="Q297" s="436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86"/>
      <c r="B298" s="990"/>
      <c r="C298" s="133"/>
      <c r="D298" s="134"/>
      <c r="E298" s="471"/>
      <c r="F298" s="932"/>
      <c r="G298" s="1004"/>
      <c r="H298" s="132"/>
      <c r="I298" s="443"/>
      <c r="J298" s="1005"/>
      <c r="K298" s="1006"/>
      <c r="L298" s="15"/>
      <c r="M298" s="11"/>
      <c r="N298" s="11"/>
      <c r="O298" s="12"/>
      <c r="P298" s="8"/>
      <c r="Q298" s="436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90"/>
      <c r="C299" s="133"/>
      <c r="D299" s="134"/>
      <c r="E299" s="474"/>
      <c r="F299" s="135"/>
      <c r="G299" s="1004"/>
      <c r="H299" s="132"/>
      <c r="I299" s="443"/>
      <c r="J299" s="1013"/>
      <c r="K299" s="1006"/>
      <c r="L299" s="15"/>
      <c r="M299" s="11"/>
      <c r="N299" s="11"/>
      <c r="O299" s="12"/>
      <c r="P299" s="8"/>
      <c r="Q299" s="436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2"/>
      <c r="C300" s="133"/>
      <c r="D300" s="134"/>
      <c r="E300" s="474"/>
      <c r="F300" s="135"/>
      <c r="G300" s="1004"/>
      <c r="H300" s="132"/>
      <c r="I300" s="443"/>
      <c r="J300" s="1013"/>
      <c r="K300" s="1006"/>
      <c r="L300" s="15"/>
      <c r="M300" s="11"/>
      <c r="N300" s="11"/>
      <c r="O300" s="12"/>
      <c r="P300" s="8"/>
      <c r="Q300" s="436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934"/>
      <c r="B301" s="992"/>
      <c r="C301" s="133"/>
      <c r="D301" s="134"/>
      <c r="E301" s="474"/>
      <c r="F301" s="135"/>
      <c r="G301" s="1004"/>
      <c r="H301" s="132"/>
      <c r="I301" s="443"/>
      <c r="J301" s="1013"/>
      <c r="K301" s="1006"/>
      <c r="L301" s="15"/>
      <c r="M301" s="11"/>
      <c r="N301" s="11"/>
      <c r="O301" s="12"/>
      <c r="P301" s="8"/>
      <c r="Q301" s="436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133"/>
      <c r="D302" s="134"/>
      <c r="E302" s="474"/>
      <c r="F302" s="135"/>
      <c r="G302" s="1004"/>
      <c r="H302" s="132"/>
      <c r="I302" s="443"/>
      <c r="J302" s="1013"/>
      <c r="K302" s="1006"/>
      <c r="L302" s="15"/>
      <c r="M302" s="11"/>
      <c r="N302" s="11"/>
      <c r="O302" s="12"/>
      <c r="P302" s="8"/>
      <c r="Q302" s="436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133"/>
      <c r="D303" s="134"/>
      <c r="E303" s="474"/>
      <c r="F303" s="135"/>
      <c r="G303" s="1004"/>
      <c r="H303" s="132"/>
      <c r="I303" s="443"/>
      <c r="J303" s="1013"/>
      <c r="K303" s="1006"/>
      <c r="L303" s="15"/>
      <c r="M303" s="11"/>
      <c r="N303" s="11"/>
      <c r="O303" s="12"/>
      <c r="P303" s="8"/>
      <c r="Q303" s="436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133"/>
      <c r="D304" s="134"/>
      <c r="E304" s="474"/>
      <c r="F304" s="135"/>
      <c r="G304" s="1004"/>
      <c r="H304" s="132"/>
      <c r="I304" s="443"/>
      <c r="J304" s="1013"/>
      <c r="K304" s="1006"/>
      <c r="L304" s="15"/>
      <c r="M304" s="11"/>
      <c r="N304" s="11"/>
      <c r="O304" s="12"/>
      <c r="P304" s="8"/>
      <c r="Q304" s="436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2"/>
      <c r="C305" s="235"/>
      <c r="D305" s="1085"/>
      <c r="E305" s="474"/>
      <c r="F305" s="135"/>
      <c r="G305" s="475"/>
      <c r="H305" s="237"/>
      <c r="I305" s="476"/>
      <c r="J305" s="477"/>
      <c r="K305" s="104"/>
      <c r="L305" s="10"/>
      <c r="M305" s="11"/>
      <c r="N305" s="11"/>
      <c r="O305" s="12"/>
      <c r="P305" s="8"/>
      <c r="Q305" s="436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34"/>
      <c r="B306" s="989"/>
      <c r="C306" s="133"/>
      <c r="D306" s="134"/>
      <c r="E306" s="474"/>
      <c r="F306" s="135"/>
      <c r="G306" s="1004"/>
      <c r="H306" s="132"/>
      <c r="I306" s="443"/>
      <c r="J306" s="1013"/>
      <c r="K306" s="1006"/>
      <c r="L306" s="15"/>
      <c r="M306" s="11"/>
      <c r="N306" s="11"/>
      <c r="O306" s="12"/>
      <c r="P306" s="8"/>
      <c r="Q306" s="436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34"/>
      <c r="B307" s="989"/>
      <c r="C307" s="133"/>
      <c r="D307" s="134"/>
      <c r="E307" s="474"/>
      <c r="F307" s="135"/>
      <c r="G307" s="1004"/>
      <c r="H307" s="132"/>
      <c r="I307" s="443"/>
      <c r="J307" s="1013"/>
      <c r="K307" s="1006"/>
      <c r="L307" s="15"/>
      <c r="M307" s="11"/>
      <c r="N307" s="11"/>
      <c r="O307" s="12"/>
      <c r="P307" s="8"/>
      <c r="Q307" s="436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89"/>
      <c r="C308" s="235"/>
      <c r="D308" s="1085"/>
      <c r="E308" s="569"/>
      <c r="F308" s="155"/>
      <c r="G308" s="475"/>
      <c r="H308" s="237"/>
      <c r="I308" s="476"/>
      <c r="J308" s="477"/>
      <c r="K308" s="104"/>
      <c r="L308" s="472"/>
      <c r="M308" s="11"/>
      <c r="N308" s="11"/>
      <c r="O308" s="12"/>
      <c r="P308" s="8"/>
      <c r="Q308" s="436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89"/>
      <c r="C309" s="133"/>
      <c r="D309" s="134"/>
      <c r="E309" s="474"/>
      <c r="F309" s="135"/>
      <c r="G309" s="1004"/>
      <c r="H309" s="132"/>
      <c r="I309" s="443"/>
      <c r="J309" s="1013"/>
      <c r="K309" s="1006"/>
      <c r="L309" s="472"/>
      <c r="M309" s="11"/>
      <c r="N309" s="11"/>
      <c r="O309" s="12"/>
      <c r="P309" s="8"/>
      <c r="Q309" s="436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235"/>
      <c r="D310" s="1085"/>
      <c r="E310" s="474"/>
      <c r="F310" s="135"/>
      <c r="G310" s="475"/>
      <c r="H310" s="237"/>
      <c r="I310" s="476"/>
      <c r="J310" s="477"/>
      <c r="K310" s="104"/>
      <c r="L310" s="472"/>
      <c r="M310" s="11"/>
      <c r="N310" s="11"/>
      <c r="O310" s="12"/>
      <c r="P310" s="8"/>
      <c r="Q310" s="436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0"/>
      <c r="C311" s="235"/>
      <c r="D311" s="1085"/>
      <c r="E311" s="474"/>
      <c r="F311" s="135"/>
      <c r="G311" s="475"/>
      <c r="H311" s="237"/>
      <c r="I311" s="476"/>
      <c r="J311" s="477"/>
      <c r="K311" s="104"/>
      <c r="L311" s="472"/>
      <c r="M311" s="11"/>
      <c r="N311" s="11"/>
      <c r="O311" s="12"/>
      <c r="P311" s="8"/>
      <c r="Q311" s="436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244"/>
      <c r="B312" s="245"/>
      <c r="C312" s="235"/>
      <c r="D312" s="1085"/>
      <c r="E312" s="474"/>
      <c r="F312" s="135"/>
      <c r="G312" s="475"/>
      <c r="H312" s="237"/>
      <c r="I312" s="476"/>
      <c r="J312" s="477"/>
      <c r="K312" s="104"/>
      <c r="L312" s="472"/>
      <c r="M312" s="11"/>
      <c r="N312" s="11"/>
      <c r="O312" s="12"/>
      <c r="P312" s="8"/>
      <c r="Q312" s="436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0"/>
      <c r="C313" s="133"/>
      <c r="D313" s="134"/>
      <c r="E313" s="474"/>
      <c r="F313" s="135"/>
      <c r="G313" s="1004"/>
      <c r="H313" s="132"/>
      <c r="I313" s="443"/>
      <c r="J313" s="1013"/>
      <c r="K313" s="104"/>
      <c r="L313" s="472"/>
      <c r="M313" s="11"/>
      <c r="N313" s="11"/>
      <c r="O313" s="12"/>
      <c r="P313" s="8"/>
      <c r="Q313" s="436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 customHeight="1">
      <c r="A314" s="934"/>
      <c r="B314" s="990"/>
      <c r="C314" s="133"/>
      <c r="D314" s="134"/>
      <c r="E314" s="474"/>
      <c r="F314" s="135"/>
      <c r="G314" s="1004"/>
      <c r="H314" s="132"/>
      <c r="I314" s="443"/>
      <c r="J314" s="1013"/>
      <c r="K314" s="1006"/>
      <c r="L314" s="15"/>
      <c r="M314" s="11"/>
      <c r="N314" s="11"/>
      <c r="O314" s="12"/>
      <c r="P314" s="8"/>
      <c r="Q314" s="436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0"/>
      <c r="C315" s="133"/>
      <c r="D315" s="134"/>
      <c r="E315" s="57"/>
      <c r="F315" s="135"/>
      <c r="G315" s="1004"/>
      <c r="H315" s="132"/>
      <c r="I315" s="443"/>
      <c r="J315" s="1013"/>
      <c r="K315" s="1006"/>
      <c r="L315" s="15"/>
      <c r="M315" s="11"/>
      <c r="N315" s="11"/>
      <c r="O315" s="12"/>
      <c r="P315" s="8"/>
      <c r="Q315" s="436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34"/>
      <c r="B316" s="990"/>
      <c r="C316" s="133"/>
      <c r="D316" s="134"/>
      <c r="E316" s="57"/>
      <c r="F316" s="135"/>
      <c r="G316" s="1004"/>
      <c r="H316" s="132"/>
      <c r="I316" s="443"/>
      <c r="J316" s="1013"/>
      <c r="K316" s="1006"/>
      <c r="L316" s="15"/>
      <c r="M316" s="11"/>
      <c r="N316" s="11"/>
      <c r="O316" s="12"/>
      <c r="P316" s="8"/>
      <c r="Q316" s="436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34"/>
      <c r="B317" s="990"/>
      <c r="C317" s="133"/>
      <c r="D317" s="134"/>
      <c r="E317" s="57"/>
      <c r="F317" s="135"/>
      <c r="G317" s="1004"/>
      <c r="H317" s="132"/>
      <c r="I317" s="443"/>
      <c r="J317" s="1013"/>
      <c r="K317" s="1006"/>
      <c r="L317" s="15"/>
      <c r="M317" s="11"/>
      <c r="N317" s="11"/>
      <c r="O317" s="12"/>
      <c r="P317" s="8"/>
      <c r="Q317" s="436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34"/>
      <c r="B318" s="990"/>
      <c r="C318" s="133"/>
      <c r="D318" s="134"/>
      <c r="E318" s="57"/>
      <c r="F318" s="135"/>
      <c r="G318" s="1004"/>
      <c r="H318" s="132"/>
      <c r="I318" s="443"/>
      <c r="J318" s="1013"/>
      <c r="K318" s="1006"/>
      <c r="L318" s="15"/>
      <c r="M318" s="11"/>
      <c r="N318" s="11"/>
      <c r="O318" s="12"/>
      <c r="P318" s="8"/>
      <c r="Q318" s="436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945"/>
      <c r="B319" s="990"/>
      <c r="C319" s="133"/>
      <c r="D319" s="134"/>
      <c r="E319" s="57"/>
      <c r="F319" s="135"/>
      <c r="G319" s="1004"/>
      <c r="H319" s="132"/>
      <c r="I319" s="443"/>
      <c r="J319" s="1013"/>
      <c r="K319" s="1006"/>
      <c r="L319" s="15"/>
      <c r="M319" s="11"/>
      <c r="N319" s="11"/>
      <c r="O319" s="12"/>
      <c r="P319" s="8"/>
      <c r="Q319" s="436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46"/>
      <c r="B320" s="990"/>
      <c r="C320" s="133"/>
      <c r="D320" s="134"/>
      <c r="E320" s="1014"/>
      <c r="F320" s="135"/>
      <c r="G320" s="1004"/>
      <c r="H320" s="949"/>
      <c r="I320" s="1042"/>
      <c r="J320" s="1015"/>
      <c r="K320" s="1016"/>
      <c r="L320" s="15"/>
      <c r="M320" s="11"/>
      <c r="N320" s="11"/>
      <c r="O320" s="12"/>
      <c r="P320" s="8"/>
      <c r="Q320" s="436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34"/>
      <c r="B321" s="990"/>
      <c r="C321" s="133"/>
      <c r="D321" s="134"/>
      <c r="E321" s="515"/>
      <c r="F321" s="135"/>
      <c r="G321" s="1004"/>
      <c r="H321" s="132"/>
      <c r="I321" s="443"/>
      <c r="J321" s="1013"/>
      <c r="K321" s="1006"/>
      <c r="L321" s="15"/>
      <c r="M321" s="11"/>
      <c r="N321" s="11"/>
      <c r="O321" s="12"/>
      <c r="P321" s="8"/>
      <c r="Q321" s="436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934"/>
      <c r="B322" s="990"/>
      <c r="C322" s="133"/>
      <c r="D322" s="134"/>
      <c r="E322" s="512"/>
      <c r="F322" s="135"/>
      <c r="G322" s="1004"/>
      <c r="H322" s="132"/>
      <c r="I322" s="443"/>
      <c r="J322" s="1013"/>
      <c r="K322" s="1006"/>
      <c r="L322" s="15"/>
      <c r="M322" s="11"/>
      <c r="N322" s="11"/>
      <c r="O322" s="12"/>
      <c r="P322" s="8"/>
      <c r="Q322" s="436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34"/>
      <c r="B323" s="990"/>
      <c r="C323" s="133"/>
      <c r="D323" s="1047"/>
      <c r="E323" s="516"/>
      <c r="F323" s="35"/>
      <c r="G323" s="1004"/>
      <c r="H323" s="231"/>
      <c r="I323" s="443"/>
      <c r="J323" s="1013"/>
      <c r="K323" s="1006"/>
      <c r="L323" s="15"/>
      <c r="M323" s="11"/>
      <c r="N323" s="11"/>
      <c r="O323" s="12"/>
      <c r="P323" s="8"/>
      <c r="Q323" s="436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990"/>
      <c r="C324" s="133"/>
      <c r="D324" s="1047"/>
      <c r="E324" s="517"/>
      <c r="F324" s="35"/>
      <c r="G324" s="1004"/>
      <c r="H324" s="231"/>
      <c r="I324" s="443"/>
      <c r="J324" s="1013"/>
      <c r="K324" s="1006"/>
      <c r="L324" s="15"/>
      <c r="M324" s="11"/>
      <c r="N324" s="11"/>
      <c r="O324" s="12"/>
      <c r="P324" s="8"/>
      <c r="Q324" s="436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133"/>
      <c r="D325" s="1047"/>
      <c r="E325" s="517"/>
      <c r="F325" s="35"/>
      <c r="G325" s="1004"/>
      <c r="H325" s="231"/>
      <c r="I325" s="443"/>
      <c r="J325" s="1013"/>
      <c r="K325" s="1006"/>
      <c r="L325" s="15"/>
      <c r="M325" s="11"/>
      <c r="N325" s="11"/>
      <c r="O325" s="12"/>
      <c r="P325" s="8"/>
      <c r="Q325" s="436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133"/>
      <c r="D326" s="1047"/>
      <c r="E326" s="517"/>
      <c r="F326" s="35"/>
      <c r="G326" s="1004"/>
      <c r="H326" s="231"/>
      <c r="I326" s="443"/>
      <c r="J326" s="1013"/>
      <c r="K326" s="1006"/>
      <c r="L326" s="15"/>
      <c r="M326" s="11"/>
      <c r="N326" s="11"/>
      <c r="O326" s="12"/>
      <c r="P326" s="8"/>
      <c r="Q326" s="436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0"/>
      <c r="C327" s="133"/>
      <c r="D327" s="1047"/>
      <c r="E327" s="512"/>
      <c r="F327" s="135"/>
      <c r="G327" s="1004"/>
      <c r="H327" s="132"/>
      <c r="I327" s="443"/>
      <c r="J327" s="1013"/>
      <c r="K327" s="1006"/>
      <c r="L327" s="15"/>
      <c r="M327" s="11"/>
      <c r="N327" s="11"/>
      <c r="O327" s="12"/>
      <c r="P327" s="8"/>
      <c r="Q327" s="436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91"/>
      <c r="C328" s="133"/>
      <c r="D328" s="1047"/>
      <c r="E328" s="512"/>
      <c r="F328" s="135"/>
      <c r="G328" s="1004"/>
      <c r="H328" s="132"/>
      <c r="I328" s="443"/>
      <c r="J328" s="1013"/>
      <c r="K328" s="1006"/>
      <c r="L328" s="15"/>
      <c r="M328" s="11"/>
      <c r="N328" s="11"/>
      <c r="O328" s="12"/>
      <c r="P328" s="8"/>
      <c r="Q328" s="436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84"/>
      <c r="B329" s="990"/>
      <c r="C329" s="133"/>
      <c r="D329" s="1047"/>
      <c r="E329" s="516"/>
      <c r="F329" s="35"/>
      <c r="G329" s="1004"/>
      <c r="H329" s="231"/>
      <c r="I329" s="443"/>
      <c r="J329" s="1045"/>
      <c r="K329" s="1041"/>
      <c r="L329" s="15"/>
      <c r="M329" s="11"/>
      <c r="N329" s="11"/>
      <c r="O329" s="12"/>
      <c r="P329" s="8"/>
      <c r="Q329" s="436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247"/>
      <c r="B330" s="1368"/>
      <c r="C330" s="1368"/>
      <c r="D330" s="1368"/>
      <c r="E330" s="251"/>
      <c r="F330" s="1368"/>
      <c r="G330" s="519"/>
      <c r="H330" s="2"/>
      <c r="I330" s="314"/>
      <c r="J330" s="520"/>
      <c r="K330" s="257"/>
      <c r="L330" s="234"/>
      <c r="M330" s="1368"/>
      <c r="N330" s="11"/>
      <c r="O330" s="12"/>
      <c r="P330" s="8"/>
      <c r="Q330" s="436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1"/>
      <c r="B331" s="2"/>
      <c r="C331" s="3"/>
      <c r="D331" s="2"/>
      <c r="E331" s="251"/>
      <c r="F331" s="5"/>
      <c r="G331" s="254"/>
      <c r="H331" s="1"/>
      <c r="I331" s="6"/>
      <c r="J331" s="437"/>
      <c r="K331" s="257"/>
      <c r="L331" s="10"/>
      <c r="M331" s="11"/>
      <c r="N331" s="11"/>
      <c r="O331" s="12"/>
      <c r="P331" s="8"/>
      <c r="Q331" s="436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4" t="s">
        <v>0</v>
      </c>
      <c r="B332" s="1368"/>
      <c r="C332" s="3"/>
      <c r="D332" s="2"/>
      <c r="E332" s="251"/>
      <c r="F332" s="5"/>
      <c r="G332" s="254"/>
      <c r="H332" s="1"/>
      <c r="I332" s="6"/>
      <c r="J332" s="437"/>
      <c r="K332" s="257"/>
      <c r="L332" s="15"/>
      <c r="M332" s="11"/>
      <c r="N332" s="11"/>
      <c r="O332" s="12"/>
      <c r="P332" s="8"/>
      <c r="Q332" s="436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1376" t="s">
        <v>94</v>
      </c>
      <c r="B333" s="1387"/>
      <c r="C333" s="4"/>
      <c r="D333" s="2"/>
      <c r="E333" s="251"/>
      <c r="F333" s="5"/>
      <c r="G333" s="254"/>
      <c r="H333" s="1"/>
      <c r="I333" s="6"/>
      <c r="J333" s="437"/>
      <c r="K333" s="257"/>
      <c r="L333" s="15"/>
      <c r="M333" s="11"/>
      <c r="N333" s="11"/>
      <c r="O333" s="12"/>
      <c r="P333" s="8"/>
      <c r="Q333" s="436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5.25" customHeight="1">
      <c r="A334" s="1"/>
      <c r="B334" s="2"/>
      <c r="C334" s="3"/>
      <c r="D334" s="2"/>
      <c r="E334" s="251"/>
      <c r="F334" s="5"/>
      <c r="G334" s="254"/>
      <c r="H334" s="1"/>
      <c r="I334" s="6"/>
      <c r="J334" s="437"/>
      <c r="K334" s="257"/>
      <c r="L334" s="10"/>
      <c r="M334" s="11"/>
      <c r="N334" s="11"/>
      <c r="O334" s="12"/>
      <c r="P334" s="8"/>
      <c r="Q334" s="436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1375" t="s">
        <v>2</v>
      </c>
      <c r="B335" s="1388"/>
      <c r="C335" s="16" t="s">
        <v>3</v>
      </c>
      <c r="D335" s="993" t="s">
        <v>4</v>
      </c>
      <c r="E335" s="438" t="s">
        <v>5</v>
      </c>
      <c r="F335" s="919" t="s">
        <v>5</v>
      </c>
      <c r="G335" s="439" t="s">
        <v>6</v>
      </c>
      <c r="H335" s="19" t="s">
        <v>7</v>
      </c>
      <c r="I335" s="440" t="s">
        <v>8</v>
      </c>
      <c r="J335" s="1005" t="s">
        <v>9</v>
      </c>
      <c r="K335" s="995" t="s">
        <v>9</v>
      </c>
      <c r="L335" s="15" t="s">
        <v>452</v>
      </c>
      <c r="M335" s="23"/>
      <c r="N335" s="11"/>
      <c r="O335" s="12"/>
      <c r="P335" s="8"/>
      <c r="Q335" s="436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5.25" customHeight="1">
      <c r="A336" s="921"/>
      <c r="B336" s="922"/>
      <c r="C336" s="927"/>
      <c r="D336" s="997" t="s">
        <v>10</v>
      </c>
      <c r="E336" s="441" t="s">
        <v>11</v>
      </c>
      <c r="F336" s="925" t="s">
        <v>12</v>
      </c>
      <c r="G336" s="998"/>
      <c r="H336" s="965" t="s">
        <v>13</v>
      </c>
      <c r="I336" s="999" t="s">
        <v>14</v>
      </c>
      <c r="J336" s="1020" t="s">
        <v>15</v>
      </c>
      <c r="K336" s="1001" t="s">
        <v>16</v>
      </c>
      <c r="L336" s="15" t="s">
        <v>453</v>
      </c>
      <c r="M336" s="23"/>
      <c r="N336" s="11"/>
      <c r="O336" s="12"/>
      <c r="P336" s="8"/>
      <c r="Q336" s="436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86"/>
      <c r="B337" s="990"/>
      <c r="C337" s="133"/>
      <c r="D337" s="134"/>
      <c r="E337" s="471"/>
      <c r="F337" s="932"/>
      <c r="G337" s="1004"/>
      <c r="H337" s="132"/>
      <c r="I337" s="443"/>
      <c r="J337" s="1005"/>
      <c r="K337" s="1006"/>
      <c r="L337" s="15"/>
      <c r="M337" s="11"/>
      <c r="N337" s="11"/>
      <c r="O337" s="12"/>
      <c r="P337" s="8"/>
      <c r="Q337" s="436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133"/>
      <c r="D338" s="134"/>
      <c r="E338" s="474"/>
      <c r="F338" s="135"/>
      <c r="G338" s="1004"/>
      <c r="H338" s="132"/>
      <c r="I338" s="443"/>
      <c r="J338" s="1013"/>
      <c r="K338" s="1006"/>
      <c r="L338" s="15"/>
      <c r="M338" s="11"/>
      <c r="N338" s="11"/>
      <c r="O338" s="12"/>
      <c r="P338" s="8"/>
      <c r="Q338" s="436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2"/>
      <c r="C339" s="133"/>
      <c r="D339" s="134"/>
      <c r="E339" s="474"/>
      <c r="F339" s="135"/>
      <c r="G339" s="1004"/>
      <c r="H339" s="132"/>
      <c r="I339" s="443"/>
      <c r="J339" s="1013"/>
      <c r="K339" s="1006"/>
      <c r="L339" s="15"/>
      <c r="M339" s="11"/>
      <c r="N339" s="11"/>
      <c r="O339" s="12"/>
      <c r="P339" s="8"/>
      <c r="Q339" s="436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2"/>
      <c r="C340" s="133"/>
      <c r="D340" s="134"/>
      <c r="E340" s="474"/>
      <c r="F340" s="135"/>
      <c r="G340" s="1004"/>
      <c r="H340" s="132"/>
      <c r="I340" s="443"/>
      <c r="J340" s="1013"/>
      <c r="K340" s="1006"/>
      <c r="L340" s="15"/>
      <c r="M340" s="11"/>
      <c r="N340" s="11"/>
      <c r="O340" s="12"/>
      <c r="P340" s="8"/>
      <c r="Q340" s="436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0"/>
      <c r="C341" s="133"/>
      <c r="D341" s="134"/>
      <c r="E341" s="474"/>
      <c r="F341" s="135"/>
      <c r="G341" s="1004"/>
      <c r="H341" s="132"/>
      <c r="I341" s="443"/>
      <c r="J341" s="1013"/>
      <c r="K341" s="1006"/>
      <c r="L341" s="15"/>
      <c r="M341" s="11"/>
      <c r="N341" s="11"/>
      <c r="O341" s="12"/>
      <c r="P341" s="8"/>
      <c r="Q341" s="436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34"/>
      <c r="B342" s="990"/>
      <c r="C342" s="133"/>
      <c r="D342" s="134"/>
      <c r="E342" s="474"/>
      <c r="F342" s="135"/>
      <c r="G342" s="1004"/>
      <c r="H342" s="132"/>
      <c r="I342" s="443"/>
      <c r="J342" s="1013"/>
      <c r="K342" s="1006"/>
      <c r="L342" s="15"/>
      <c r="M342" s="11"/>
      <c r="N342" s="11"/>
      <c r="O342" s="12"/>
      <c r="P342" s="8"/>
      <c r="Q342" s="436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133"/>
      <c r="D343" s="134"/>
      <c r="E343" s="474"/>
      <c r="F343" s="135"/>
      <c r="G343" s="1004"/>
      <c r="H343" s="132"/>
      <c r="I343" s="443"/>
      <c r="J343" s="1013"/>
      <c r="K343" s="1006"/>
      <c r="L343" s="15"/>
      <c r="M343" s="11"/>
      <c r="N343" s="11"/>
      <c r="O343" s="12"/>
      <c r="P343" s="8"/>
      <c r="Q343" s="436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2"/>
      <c r="C344" s="235"/>
      <c r="D344" s="1085"/>
      <c r="E344" s="474"/>
      <c r="F344" s="135"/>
      <c r="G344" s="475"/>
      <c r="H344" s="237"/>
      <c r="I344" s="476"/>
      <c r="J344" s="477"/>
      <c r="K344" s="104"/>
      <c r="L344" s="10"/>
      <c r="M344" s="11"/>
      <c r="N344" s="11"/>
      <c r="O344" s="12"/>
      <c r="P344" s="8"/>
      <c r="Q344" s="436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89"/>
      <c r="C345" s="133"/>
      <c r="D345" s="134"/>
      <c r="E345" s="474"/>
      <c r="F345" s="135"/>
      <c r="G345" s="1004"/>
      <c r="H345" s="132"/>
      <c r="I345" s="443"/>
      <c r="J345" s="1013"/>
      <c r="K345" s="1006"/>
      <c r="L345" s="15"/>
      <c r="M345" s="11"/>
      <c r="N345" s="11"/>
      <c r="O345" s="12"/>
      <c r="P345" s="8"/>
      <c r="Q345" s="436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89"/>
      <c r="C346" s="133"/>
      <c r="D346" s="134"/>
      <c r="E346" s="474"/>
      <c r="F346" s="135"/>
      <c r="G346" s="1004"/>
      <c r="H346" s="132"/>
      <c r="I346" s="443"/>
      <c r="J346" s="1013"/>
      <c r="K346" s="1006"/>
      <c r="L346" s="15"/>
      <c r="M346" s="11"/>
      <c r="N346" s="11"/>
      <c r="O346" s="12"/>
      <c r="P346" s="8"/>
      <c r="Q346" s="436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89"/>
      <c r="C347" s="235"/>
      <c r="D347" s="1085"/>
      <c r="E347" s="569"/>
      <c r="F347" s="155"/>
      <c r="G347" s="475"/>
      <c r="H347" s="237"/>
      <c r="I347" s="476"/>
      <c r="J347" s="477"/>
      <c r="K347" s="104"/>
      <c r="L347" s="472"/>
      <c r="M347" s="11"/>
      <c r="N347" s="11"/>
      <c r="O347" s="12"/>
      <c r="P347" s="8"/>
      <c r="Q347" s="436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89"/>
      <c r="C348" s="133"/>
      <c r="D348" s="134"/>
      <c r="E348" s="474"/>
      <c r="F348" s="135"/>
      <c r="G348" s="1004"/>
      <c r="H348" s="132"/>
      <c r="I348" s="443"/>
      <c r="J348" s="1013"/>
      <c r="K348" s="1006"/>
      <c r="L348" s="472"/>
      <c r="M348" s="11"/>
      <c r="N348" s="11"/>
      <c r="O348" s="12"/>
      <c r="P348" s="8"/>
      <c r="Q348" s="436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235"/>
      <c r="D349" s="1085"/>
      <c r="E349" s="474"/>
      <c r="F349" s="135"/>
      <c r="G349" s="475"/>
      <c r="H349" s="237"/>
      <c r="I349" s="476"/>
      <c r="J349" s="477"/>
      <c r="K349" s="104"/>
      <c r="L349" s="472"/>
      <c r="M349" s="11"/>
      <c r="N349" s="11"/>
      <c r="O349" s="12"/>
      <c r="P349" s="8"/>
      <c r="Q349" s="436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90"/>
      <c r="C350" s="235"/>
      <c r="D350" s="1085"/>
      <c r="E350" s="474"/>
      <c r="F350" s="135"/>
      <c r="G350" s="475"/>
      <c r="H350" s="237"/>
      <c r="I350" s="476"/>
      <c r="J350" s="477"/>
      <c r="K350" s="104"/>
      <c r="L350" s="472"/>
      <c r="M350" s="11"/>
      <c r="N350" s="11"/>
      <c r="O350" s="12"/>
      <c r="P350" s="8"/>
      <c r="Q350" s="436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244"/>
      <c r="B351" s="245"/>
      <c r="C351" s="235"/>
      <c r="D351" s="1085"/>
      <c r="E351" s="474"/>
      <c r="F351" s="135"/>
      <c r="G351" s="475"/>
      <c r="H351" s="237"/>
      <c r="I351" s="476"/>
      <c r="J351" s="477"/>
      <c r="K351" s="104"/>
      <c r="L351" s="472"/>
      <c r="M351" s="11"/>
      <c r="N351" s="11"/>
      <c r="O351" s="12"/>
      <c r="P351" s="8"/>
      <c r="Q351" s="436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0"/>
      <c r="C352" s="133"/>
      <c r="D352" s="134"/>
      <c r="E352" s="474"/>
      <c r="F352" s="135"/>
      <c r="G352" s="1004"/>
      <c r="H352" s="132"/>
      <c r="I352" s="443"/>
      <c r="J352" s="1013"/>
      <c r="K352" s="104"/>
      <c r="L352" s="472"/>
      <c r="M352" s="11"/>
      <c r="N352" s="11"/>
      <c r="O352" s="12"/>
      <c r="P352" s="8"/>
      <c r="Q352" s="436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0"/>
      <c r="C353" s="133"/>
      <c r="D353" s="134"/>
      <c r="E353" s="474"/>
      <c r="F353" s="135"/>
      <c r="G353" s="1004"/>
      <c r="H353" s="132"/>
      <c r="I353" s="443"/>
      <c r="J353" s="1013"/>
      <c r="K353" s="1006"/>
      <c r="L353" s="15"/>
      <c r="M353" s="11"/>
      <c r="N353" s="11"/>
      <c r="O353" s="12"/>
      <c r="P353" s="8"/>
      <c r="Q353" s="436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34"/>
      <c r="B354" s="990"/>
      <c r="C354" s="133"/>
      <c r="D354" s="134"/>
      <c r="E354" s="57"/>
      <c r="F354" s="135"/>
      <c r="G354" s="1004"/>
      <c r="H354" s="132"/>
      <c r="I354" s="443"/>
      <c r="J354" s="1013"/>
      <c r="K354" s="1006"/>
      <c r="L354" s="15"/>
      <c r="M354" s="11"/>
      <c r="N354" s="11"/>
      <c r="O354" s="12"/>
      <c r="P354" s="8"/>
      <c r="Q354" s="436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34"/>
      <c r="B355" s="990"/>
      <c r="C355" s="133"/>
      <c r="D355" s="134"/>
      <c r="E355" s="57"/>
      <c r="F355" s="135"/>
      <c r="G355" s="1004"/>
      <c r="H355" s="132"/>
      <c r="I355" s="443"/>
      <c r="J355" s="1013"/>
      <c r="K355" s="1006"/>
      <c r="L355" s="15"/>
      <c r="M355" s="11"/>
      <c r="N355" s="11"/>
      <c r="O355" s="12"/>
      <c r="P355" s="8"/>
      <c r="Q355" s="436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0"/>
      <c r="C356" s="133"/>
      <c r="D356" s="134"/>
      <c r="E356" s="57"/>
      <c r="F356" s="135"/>
      <c r="G356" s="1004"/>
      <c r="H356" s="132"/>
      <c r="I356" s="443"/>
      <c r="J356" s="1013"/>
      <c r="K356" s="1006"/>
      <c r="L356" s="15"/>
      <c r="M356" s="11"/>
      <c r="N356" s="11"/>
      <c r="O356" s="12"/>
      <c r="P356" s="8"/>
      <c r="Q356" s="436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0"/>
      <c r="C357" s="133"/>
      <c r="D357" s="134"/>
      <c r="E357" s="57"/>
      <c r="F357" s="135"/>
      <c r="G357" s="1004"/>
      <c r="H357" s="132"/>
      <c r="I357" s="443"/>
      <c r="J357" s="1013"/>
      <c r="K357" s="1006"/>
      <c r="L357" s="15"/>
      <c r="M357" s="11"/>
      <c r="N357" s="11"/>
      <c r="O357" s="12"/>
      <c r="P357" s="8"/>
      <c r="Q357" s="436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45"/>
      <c r="B358" s="990"/>
      <c r="C358" s="133"/>
      <c r="D358" s="134"/>
      <c r="E358" s="57"/>
      <c r="F358" s="135"/>
      <c r="G358" s="1004"/>
      <c r="H358" s="132"/>
      <c r="I358" s="443"/>
      <c r="J358" s="1013"/>
      <c r="K358" s="1006"/>
      <c r="L358" s="15"/>
      <c r="M358" s="11"/>
      <c r="N358" s="11"/>
      <c r="O358" s="12"/>
      <c r="P358" s="8"/>
      <c r="Q358" s="436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46"/>
      <c r="B359" s="990"/>
      <c r="C359" s="133"/>
      <c r="D359" s="134"/>
      <c r="E359" s="1014"/>
      <c r="F359" s="135"/>
      <c r="G359" s="1004"/>
      <c r="H359" s="949"/>
      <c r="I359" s="1042"/>
      <c r="J359" s="1015"/>
      <c r="K359" s="1016"/>
      <c r="L359" s="15"/>
      <c r="M359" s="11"/>
      <c r="N359" s="11"/>
      <c r="O359" s="12"/>
      <c r="P359" s="8"/>
      <c r="Q359" s="436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990"/>
      <c r="C360" s="133"/>
      <c r="D360" s="134"/>
      <c r="E360" s="515"/>
      <c r="F360" s="135"/>
      <c r="G360" s="1004"/>
      <c r="H360" s="132"/>
      <c r="I360" s="443"/>
      <c r="J360" s="1013"/>
      <c r="K360" s="1006"/>
      <c r="L360" s="15"/>
      <c r="M360" s="11"/>
      <c r="N360" s="11"/>
      <c r="O360" s="12"/>
      <c r="P360" s="8"/>
      <c r="Q360" s="436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934"/>
      <c r="B361" s="990"/>
      <c r="C361" s="133"/>
      <c r="D361" s="134"/>
      <c r="E361" s="512"/>
      <c r="F361" s="135"/>
      <c r="G361" s="1004"/>
      <c r="H361" s="132"/>
      <c r="I361" s="443"/>
      <c r="J361" s="1013"/>
      <c r="K361" s="1006"/>
      <c r="L361" s="15"/>
      <c r="M361" s="11"/>
      <c r="N361" s="11"/>
      <c r="O361" s="12"/>
      <c r="P361" s="8"/>
      <c r="Q361" s="436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34"/>
      <c r="B362" s="990"/>
      <c r="C362" s="133"/>
      <c r="D362" s="1047"/>
      <c r="E362" s="516"/>
      <c r="F362" s="35"/>
      <c r="G362" s="1004"/>
      <c r="H362" s="231"/>
      <c r="I362" s="443"/>
      <c r="J362" s="1013"/>
      <c r="K362" s="1006"/>
      <c r="L362" s="15"/>
      <c r="M362" s="11"/>
      <c r="N362" s="11"/>
      <c r="O362" s="12"/>
      <c r="P362" s="8"/>
      <c r="Q362" s="436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90"/>
      <c r="C363" s="133"/>
      <c r="D363" s="1047"/>
      <c r="E363" s="517"/>
      <c r="F363" s="35"/>
      <c r="G363" s="1004"/>
      <c r="H363" s="231"/>
      <c r="I363" s="443"/>
      <c r="J363" s="1013"/>
      <c r="K363" s="1006"/>
      <c r="L363" s="15"/>
      <c r="M363" s="11"/>
      <c r="N363" s="11"/>
      <c r="O363" s="12"/>
      <c r="P363" s="8"/>
      <c r="Q363" s="436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934"/>
      <c r="B364" s="990"/>
      <c r="C364" s="133"/>
      <c r="D364" s="1047"/>
      <c r="E364" s="517"/>
      <c r="F364" s="35"/>
      <c r="G364" s="1004"/>
      <c r="H364" s="231"/>
      <c r="I364" s="443"/>
      <c r="J364" s="1013"/>
      <c r="K364" s="1006"/>
      <c r="L364" s="15"/>
      <c r="M364" s="11"/>
      <c r="N364" s="11"/>
      <c r="O364" s="12"/>
      <c r="P364" s="8"/>
      <c r="Q364" s="436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90"/>
      <c r="C365" s="133"/>
      <c r="D365" s="1047"/>
      <c r="E365" s="517"/>
      <c r="F365" s="35"/>
      <c r="G365" s="1004"/>
      <c r="H365" s="231"/>
      <c r="I365" s="443"/>
      <c r="J365" s="1013"/>
      <c r="K365" s="1006"/>
      <c r="L365" s="15"/>
      <c r="M365" s="11"/>
      <c r="N365" s="11"/>
      <c r="O365" s="12"/>
      <c r="P365" s="8"/>
      <c r="Q365" s="436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90"/>
      <c r="C366" s="133"/>
      <c r="D366" s="1047"/>
      <c r="E366" s="512"/>
      <c r="F366" s="135"/>
      <c r="G366" s="1004"/>
      <c r="H366" s="132"/>
      <c r="I366" s="443"/>
      <c r="J366" s="1013"/>
      <c r="K366" s="1006"/>
      <c r="L366" s="15"/>
      <c r="M366" s="11"/>
      <c r="N366" s="11"/>
      <c r="O366" s="12"/>
      <c r="P366" s="8"/>
      <c r="Q366" s="436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1"/>
      <c r="C367" s="133"/>
      <c r="D367" s="1047"/>
      <c r="E367" s="512"/>
      <c r="F367" s="135"/>
      <c r="G367" s="1004"/>
      <c r="H367" s="132"/>
      <c r="I367" s="443"/>
      <c r="J367" s="1013"/>
      <c r="K367" s="1006"/>
      <c r="L367" s="15"/>
      <c r="M367" s="11"/>
      <c r="N367" s="11"/>
      <c r="O367" s="12"/>
      <c r="P367" s="8"/>
      <c r="Q367" s="436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84"/>
      <c r="B368" s="990"/>
      <c r="C368" s="133"/>
      <c r="D368" s="1047"/>
      <c r="E368" s="516"/>
      <c r="F368" s="35"/>
      <c r="G368" s="1004"/>
      <c r="H368" s="231"/>
      <c r="I368" s="443"/>
      <c r="J368" s="1045"/>
      <c r="K368" s="1041"/>
      <c r="L368" s="15"/>
      <c r="M368" s="11"/>
      <c r="N368" s="11"/>
      <c r="O368" s="12"/>
      <c r="P368" s="8"/>
      <c r="Q368" s="436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1"/>
      <c r="B369" s="2"/>
      <c r="C369" s="3"/>
      <c r="D369" s="2"/>
      <c r="E369" s="251"/>
      <c r="F369" s="5"/>
      <c r="G369" s="254"/>
      <c r="H369" s="1"/>
      <c r="I369" s="6"/>
      <c r="J369" s="437"/>
      <c r="K369" s="257"/>
      <c r="L369" s="10"/>
      <c r="M369" s="11"/>
      <c r="N369" s="11"/>
      <c r="O369" s="12"/>
      <c r="P369" s="8"/>
      <c r="Q369" s="436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4" t="s">
        <v>0</v>
      </c>
      <c r="B370" s="1368"/>
      <c r="C370" s="3"/>
      <c r="D370" s="2"/>
      <c r="E370" s="251"/>
      <c r="F370" s="5"/>
      <c r="G370" s="254"/>
      <c r="H370" s="1"/>
      <c r="I370" s="6"/>
      <c r="J370" s="437"/>
      <c r="K370" s="257"/>
      <c r="L370" s="15"/>
      <c r="M370" s="11"/>
      <c r="N370" s="11"/>
      <c r="O370" s="12"/>
      <c r="P370" s="8"/>
      <c r="Q370" s="436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1376" t="s">
        <v>94</v>
      </c>
      <c r="B371" s="1387"/>
      <c r="C371" s="4"/>
      <c r="D371" s="2"/>
      <c r="E371" s="251"/>
      <c r="F371" s="5"/>
      <c r="G371" s="254"/>
      <c r="H371" s="1"/>
      <c r="I371" s="6"/>
      <c r="J371" s="437"/>
      <c r="K371" s="257"/>
      <c r="L371" s="15"/>
      <c r="M371" s="11"/>
      <c r="N371" s="11"/>
      <c r="O371" s="12"/>
      <c r="P371" s="8"/>
      <c r="Q371" s="436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5.25" customHeight="1">
      <c r="A372" s="1"/>
      <c r="B372" s="2"/>
      <c r="C372" s="3"/>
      <c r="D372" s="2"/>
      <c r="E372" s="251"/>
      <c r="F372" s="5"/>
      <c r="G372" s="254"/>
      <c r="H372" s="1"/>
      <c r="I372" s="6"/>
      <c r="J372" s="437"/>
      <c r="K372" s="257"/>
      <c r="L372" s="10"/>
      <c r="M372" s="11"/>
      <c r="N372" s="11"/>
      <c r="O372" s="12"/>
      <c r="P372" s="8"/>
      <c r="Q372" s="436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1375" t="s">
        <v>2</v>
      </c>
      <c r="B373" s="1388"/>
      <c r="C373" s="16" t="s">
        <v>3</v>
      </c>
      <c r="D373" s="993" t="s">
        <v>4</v>
      </c>
      <c r="E373" s="438" t="s">
        <v>5</v>
      </c>
      <c r="F373" s="919" t="s">
        <v>5</v>
      </c>
      <c r="G373" s="439" t="s">
        <v>6</v>
      </c>
      <c r="H373" s="19" t="s">
        <v>7</v>
      </c>
      <c r="I373" s="440" t="s">
        <v>8</v>
      </c>
      <c r="J373" s="1005" t="s">
        <v>9</v>
      </c>
      <c r="K373" s="995" t="s">
        <v>9</v>
      </c>
      <c r="L373" s="15" t="s">
        <v>452</v>
      </c>
      <c r="M373" s="23"/>
      <c r="N373" s="11"/>
      <c r="O373" s="12"/>
      <c r="P373" s="8"/>
      <c r="Q373" s="436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5.25" customHeight="1">
      <c r="A374" s="921"/>
      <c r="B374" s="922"/>
      <c r="C374" s="927"/>
      <c r="D374" s="997" t="s">
        <v>10</v>
      </c>
      <c r="E374" s="441" t="s">
        <v>11</v>
      </c>
      <c r="F374" s="925" t="s">
        <v>12</v>
      </c>
      <c r="G374" s="998"/>
      <c r="H374" s="965" t="s">
        <v>13</v>
      </c>
      <c r="I374" s="999" t="s">
        <v>14</v>
      </c>
      <c r="J374" s="1020" t="s">
        <v>15</v>
      </c>
      <c r="K374" s="1001" t="s">
        <v>16</v>
      </c>
      <c r="L374" s="15" t="s">
        <v>453</v>
      </c>
      <c r="M374" s="23"/>
      <c r="N374" s="11"/>
      <c r="O374" s="12"/>
      <c r="P374" s="8"/>
      <c r="Q374" s="436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86"/>
      <c r="B375" s="990"/>
      <c r="C375" s="133"/>
      <c r="D375" s="134"/>
      <c r="E375" s="471"/>
      <c r="F375" s="932"/>
      <c r="G375" s="1004"/>
      <c r="H375" s="132"/>
      <c r="I375" s="443"/>
      <c r="J375" s="1005"/>
      <c r="K375" s="1006"/>
      <c r="L375" s="15"/>
      <c r="M375" s="11"/>
      <c r="N375" s="11"/>
      <c r="O375" s="12"/>
      <c r="P375" s="8"/>
      <c r="Q375" s="436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90"/>
      <c r="C376" s="133"/>
      <c r="D376" s="134"/>
      <c r="E376" s="474"/>
      <c r="F376" s="135"/>
      <c r="G376" s="1004"/>
      <c r="H376" s="132"/>
      <c r="I376" s="443"/>
      <c r="J376" s="1013"/>
      <c r="K376" s="1006"/>
      <c r="L376" s="15"/>
      <c r="M376" s="11"/>
      <c r="N376" s="11"/>
      <c r="O376" s="12"/>
      <c r="P376" s="8"/>
      <c r="Q376" s="436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2"/>
      <c r="C377" s="133"/>
      <c r="D377" s="134"/>
      <c r="E377" s="474"/>
      <c r="F377" s="135"/>
      <c r="G377" s="1004"/>
      <c r="H377" s="132"/>
      <c r="I377" s="443"/>
      <c r="J377" s="1013"/>
      <c r="K377" s="1006"/>
      <c r="L377" s="15"/>
      <c r="M377" s="11"/>
      <c r="N377" s="11"/>
      <c r="O377" s="12"/>
      <c r="P377" s="8"/>
      <c r="Q377" s="436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2"/>
      <c r="C378" s="133"/>
      <c r="D378" s="134"/>
      <c r="E378" s="474"/>
      <c r="F378" s="135"/>
      <c r="G378" s="1004"/>
      <c r="H378" s="132"/>
      <c r="I378" s="443"/>
      <c r="J378" s="1013"/>
      <c r="K378" s="1006"/>
      <c r="L378" s="15"/>
      <c r="M378" s="11"/>
      <c r="N378" s="11"/>
      <c r="O378" s="12"/>
      <c r="P378" s="8"/>
      <c r="Q378" s="436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133"/>
      <c r="D379" s="134"/>
      <c r="E379" s="474"/>
      <c r="F379" s="135"/>
      <c r="G379" s="1004"/>
      <c r="H379" s="132"/>
      <c r="I379" s="443"/>
      <c r="J379" s="1013"/>
      <c r="K379" s="1006"/>
      <c r="L379" s="15"/>
      <c r="M379" s="11"/>
      <c r="N379" s="11"/>
      <c r="O379" s="12"/>
      <c r="P379" s="8"/>
      <c r="Q379" s="436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133"/>
      <c r="D380" s="134"/>
      <c r="E380" s="474"/>
      <c r="F380" s="135"/>
      <c r="G380" s="1004"/>
      <c r="H380" s="132"/>
      <c r="I380" s="443"/>
      <c r="J380" s="1013"/>
      <c r="K380" s="1006"/>
      <c r="L380" s="15"/>
      <c r="M380" s="11"/>
      <c r="N380" s="11"/>
      <c r="O380" s="12"/>
      <c r="P380" s="8"/>
      <c r="Q380" s="436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133"/>
      <c r="D381" s="134"/>
      <c r="E381" s="474"/>
      <c r="F381" s="135"/>
      <c r="G381" s="1004"/>
      <c r="H381" s="132"/>
      <c r="I381" s="443"/>
      <c r="J381" s="1013"/>
      <c r="K381" s="1006"/>
      <c r="L381" s="15"/>
      <c r="M381" s="11"/>
      <c r="N381" s="11"/>
      <c r="O381" s="12"/>
      <c r="P381" s="8"/>
      <c r="Q381" s="436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92"/>
      <c r="C382" s="235"/>
      <c r="D382" s="1085"/>
      <c r="E382" s="474"/>
      <c r="F382" s="135"/>
      <c r="G382" s="475"/>
      <c r="H382" s="237"/>
      <c r="I382" s="476"/>
      <c r="J382" s="477"/>
      <c r="K382" s="104"/>
      <c r="L382" s="10"/>
      <c r="M382" s="11"/>
      <c r="N382" s="11"/>
      <c r="O382" s="12"/>
      <c r="P382" s="8"/>
      <c r="Q382" s="436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34"/>
      <c r="B383" s="989"/>
      <c r="C383" s="133"/>
      <c r="D383" s="134"/>
      <c r="E383" s="474"/>
      <c r="F383" s="135"/>
      <c r="G383" s="1004"/>
      <c r="H383" s="132"/>
      <c r="I383" s="443"/>
      <c r="J383" s="1013"/>
      <c r="K383" s="1006"/>
      <c r="L383" s="15"/>
      <c r="M383" s="11"/>
      <c r="N383" s="11"/>
      <c r="O383" s="12"/>
      <c r="P383" s="8"/>
      <c r="Q383" s="436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34"/>
      <c r="B384" s="989"/>
      <c r="C384" s="133"/>
      <c r="D384" s="134"/>
      <c r="E384" s="474"/>
      <c r="F384" s="135"/>
      <c r="G384" s="1004"/>
      <c r="H384" s="132"/>
      <c r="I384" s="443"/>
      <c r="J384" s="1013"/>
      <c r="K384" s="1006"/>
      <c r="L384" s="15"/>
      <c r="M384" s="11"/>
      <c r="N384" s="11"/>
      <c r="O384" s="12"/>
      <c r="P384" s="8"/>
      <c r="Q384" s="436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89"/>
      <c r="C385" s="235"/>
      <c r="D385" s="1085"/>
      <c r="E385" s="569"/>
      <c r="F385" s="155"/>
      <c r="G385" s="475"/>
      <c r="H385" s="237"/>
      <c r="I385" s="476"/>
      <c r="J385" s="477"/>
      <c r="K385" s="104"/>
      <c r="L385" s="472"/>
      <c r="M385" s="11"/>
      <c r="N385" s="11"/>
      <c r="O385" s="12"/>
      <c r="P385" s="8"/>
      <c r="Q385" s="436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89"/>
      <c r="C386" s="133"/>
      <c r="D386" s="134"/>
      <c r="E386" s="474"/>
      <c r="F386" s="135"/>
      <c r="G386" s="1004"/>
      <c r="H386" s="132"/>
      <c r="I386" s="443"/>
      <c r="J386" s="1013"/>
      <c r="K386" s="1006"/>
      <c r="L386" s="472"/>
      <c r="M386" s="11"/>
      <c r="N386" s="11"/>
      <c r="O386" s="12"/>
      <c r="P386" s="8"/>
      <c r="Q386" s="436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235"/>
      <c r="D387" s="1085"/>
      <c r="E387" s="474"/>
      <c r="F387" s="135"/>
      <c r="G387" s="475"/>
      <c r="H387" s="237"/>
      <c r="I387" s="476"/>
      <c r="J387" s="477"/>
      <c r="K387" s="104"/>
      <c r="L387" s="472"/>
      <c r="M387" s="11"/>
      <c r="N387" s="11"/>
      <c r="O387" s="12"/>
      <c r="P387" s="8"/>
      <c r="Q387" s="436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34"/>
      <c r="B388" s="990"/>
      <c r="C388" s="235"/>
      <c r="D388" s="1085"/>
      <c r="E388" s="474"/>
      <c r="F388" s="135"/>
      <c r="G388" s="475"/>
      <c r="H388" s="237"/>
      <c r="I388" s="476"/>
      <c r="J388" s="477"/>
      <c r="K388" s="104"/>
      <c r="L388" s="472"/>
      <c r="M388" s="11"/>
      <c r="N388" s="11"/>
      <c r="O388" s="12"/>
      <c r="P388" s="8"/>
      <c r="Q388" s="436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244"/>
      <c r="B389" s="245"/>
      <c r="C389" s="235"/>
      <c r="D389" s="1085"/>
      <c r="E389" s="474"/>
      <c r="F389" s="135"/>
      <c r="G389" s="475"/>
      <c r="H389" s="237"/>
      <c r="I389" s="476"/>
      <c r="J389" s="477"/>
      <c r="K389" s="104"/>
      <c r="L389" s="472"/>
      <c r="M389" s="11"/>
      <c r="N389" s="11"/>
      <c r="O389" s="12"/>
      <c r="P389" s="8"/>
      <c r="Q389" s="436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0"/>
      <c r="C390" s="133"/>
      <c r="D390" s="134"/>
      <c r="E390" s="474"/>
      <c r="F390" s="135"/>
      <c r="G390" s="1004"/>
      <c r="H390" s="132"/>
      <c r="I390" s="443"/>
      <c r="J390" s="1013"/>
      <c r="K390" s="104"/>
      <c r="L390" s="472"/>
      <c r="M390" s="11"/>
      <c r="N390" s="11"/>
      <c r="O390" s="12"/>
      <c r="P390" s="8"/>
      <c r="Q390" s="436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133"/>
      <c r="D391" s="134"/>
      <c r="E391" s="474"/>
      <c r="F391" s="135"/>
      <c r="G391" s="1004"/>
      <c r="H391" s="132"/>
      <c r="I391" s="443"/>
      <c r="J391" s="1013"/>
      <c r="K391" s="1006"/>
      <c r="L391" s="15"/>
      <c r="M391" s="11"/>
      <c r="N391" s="11"/>
      <c r="O391" s="12"/>
      <c r="P391" s="8"/>
      <c r="Q391" s="436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0"/>
      <c r="C392" s="133"/>
      <c r="D392" s="134"/>
      <c r="E392" s="57"/>
      <c r="F392" s="135"/>
      <c r="G392" s="1004"/>
      <c r="H392" s="132"/>
      <c r="I392" s="443"/>
      <c r="J392" s="1013"/>
      <c r="K392" s="1006"/>
      <c r="L392" s="15"/>
      <c r="M392" s="11"/>
      <c r="N392" s="11"/>
      <c r="O392" s="12"/>
      <c r="P392" s="8"/>
      <c r="Q392" s="436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0"/>
      <c r="C393" s="133"/>
      <c r="D393" s="134"/>
      <c r="E393" s="57"/>
      <c r="F393" s="135"/>
      <c r="G393" s="1004"/>
      <c r="H393" s="132"/>
      <c r="I393" s="443"/>
      <c r="J393" s="1013"/>
      <c r="K393" s="1006"/>
      <c r="L393" s="15"/>
      <c r="M393" s="11"/>
      <c r="N393" s="11"/>
      <c r="O393" s="12"/>
      <c r="P393" s="8"/>
      <c r="Q393" s="436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133"/>
      <c r="D394" s="134"/>
      <c r="E394" s="57"/>
      <c r="F394" s="135"/>
      <c r="G394" s="1004"/>
      <c r="H394" s="132"/>
      <c r="I394" s="443"/>
      <c r="J394" s="1013"/>
      <c r="K394" s="1006"/>
      <c r="L394" s="15"/>
      <c r="M394" s="11"/>
      <c r="N394" s="11"/>
      <c r="O394" s="12"/>
      <c r="P394" s="8"/>
      <c r="Q394" s="436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0"/>
      <c r="C395" s="133"/>
      <c r="D395" s="134"/>
      <c r="E395" s="57"/>
      <c r="F395" s="135"/>
      <c r="G395" s="1004"/>
      <c r="H395" s="132"/>
      <c r="I395" s="443"/>
      <c r="J395" s="1013"/>
      <c r="K395" s="1006"/>
      <c r="L395" s="15"/>
      <c r="M395" s="11"/>
      <c r="N395" s="11"/>
      <c r="O395" s="12"/>
      <c r="P395" s="8"/>
      <c r="Q395" s="436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45"/>
      <c r="B396" s="990"/>
      <c r="C396" s="133"/>
      <c r="D396" s="134"/>
      <c r="E396" s="57"/>
      <c r="F396" s="135"/>
      <c r="G396" s="1004"/>
      <c r="H396" s="132"/>
      <c r="I396" s="443"/>
      <c r="J396" s="1013"/>
      <c r="K396" s="1006"/>
      <c r="L396" s="15"/>
      <c r="M396" s="11"/>
      <c r="N396" s="11"/>
      <c r="O396" s="12"/>
      <c r="P396" s="8"/>
      <c r="Q396" s="436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946"/>
      <c r="B397" s="990"/>
      <c r="C397" s="133"/>
      <c r="D397" s="134"/>
      <c r="E397" s="1014"/>
      <c r="F397" s="135"/>
      <c r="G397" s="1004"/>
      <c r="H397" s="949"/>
      <c r="I397" s="1042"/>
      <c r="J397" s="1015"/>
      <c r="K397" s="1016"/>
      <c r="L397" s="15"/>
      <c r="M397" s="11"/>
      <c r="N397" s="11"/>
      <c r="O397" s="12"/>
      <c r="P397" s="8"/>
      <c r="Q397" s="436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934"/>
      <c r="B398" s="990"/>
      <c r="C398" s="133"/>
      <c r="D398" s="134"/>
      <c r="E398" s="515"/>
      <c r="F398" s="135"/>
      <c r="G398" s="1004"/>
      <c r="H398" s="132"/>
      <c r="I398" s="443"/>
      <c r="J398" s="1013"/>
      <c r="K398" s="1006"/>
      <c r="L398" s="15"/>
      <c r="M398" s="11"/>
      <c r="N398" s="11"/>
      <c r="O398" s="12"/>
      <c r="P398" s="8"/>
      <c r="Q398" s="436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934"/>
      <c r="B399" s="990"/>
      <c r="C399" s="133"/>
      <c r="D399" s="134"/>
      <c r="E399" s="512"/>
      <c r="F399" s="135"/>
      <c r="G399" s="1004"/>
      <c r="H399" s="132"/>
      <c r="I399" s="443"/>
      <c r="J399" s="1013"/>
      <c r="K399" s="1006"/>
      <c r="L399" s="15"/>
      <c r="M399" s="11"/>
      <c r="N399" s="11"/>
      <c r="O399" s="12"/>
      <c r="P399" s="8"/>
      <c r="Q399" s="436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934"/>
      <c r="B400" s="990"/>
      <c r="C400" s="133"/>
      <c r="D400" s="1047"/>
      <c r="E400" s="516"/>
      <c r="F400" s="35"/>
      <c r="G400" s="1004"/>
      <c r="H400" s="231"/>
      <c r="I400" s="443"/>
      <c r="J400" s="1013"/>
      <c r="K400" s="1006"/>
      <c r="L400" s="15"/>
      <c r="M400" s="11"/>
      <c r="N400" s="11"/>
      <c r="O400" s="12"/>
      <c r="P400" s="8"/>
      <c r="Q400" s="436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934"/>
      <c r="B401" s="990"/>
      <c r="C401" s="133"/>
      <c r="D401" s="1047"/>
      <c r="E401" s="517"/>
      <c r="F401" s="35"/>
      <c r="G401" s="1004"/>
      <c r="H401" s="231"/>
      <c r="I401" s="443"/>
      <c r="J401" s="1013"/>
      <c r="K401" s="1006"/>
      <c r="L401" s="15"/>
      <c r="M401" s="11"/>
      <c r="N401" s="11"/>
      <c r="O401" s="12"/>
      <c r="P401" s="8"/>
      <c r="Q401" s="436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934"/>
      <c r="B402" s="990"/>
      <c r="C402" s="133"/>
      <c r="D402" s="1047"/>
      <c r="E402" s="517"/>
      <c r="F402" s="35"/>
      <c r="G402" s="1004"/>
      <c r="H402" s="231"/>
      <c r="I402" s="443"/>
      <c r="J402" s="1013"/>
      <c r="K402" s="1006"/>
      <c r="L402" s="15"/>
      <c r="M402" s="11"/>
      <c r="N402" s="11"/>
      <c r="O402" s="12"/>
      <c r="P402" s="8"/>
      <c r="Q402" s="436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934"/>
      <c r="B403" s="990"/>
      <c r="C403" s="133"/>
      <c r="D403" s="1047"/>
      <c r="E403" s="517"/>
      <c r="F403" s="35"/>
      <c r="G403" s="1004"/>
      <c r="H403" s="231"/>
      <c r="I403" s="443"/>
      <c r="J403" s="1013"/>
      <c r="K403" s="1006"/>
      <c r="L403" s="15"/>
      <c r="M403" s="11"/>
      <c r="N403" s="11"/>
      <c r="O403" s="12"/>
      <c r="P403" s="8"/>
      <c r="Q403" s="436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34"/>
      <c r="B404" s="990"/>
      <c r="C404" s="133"/>
      <c r="D404" s="1047"/>
      <c r="E404" s="512"/>
      <c r="F404" s="135"/>
      <c r="G404" s="1004"/>
      <c r="H404" s="132"/>
      <c r="I404" s="443"/>
      <c r="J404" s="1013"/>
      <c r="K404" s="1006"/>
      <c r="L404" s="15"/>
      <c r="M404" s="11"/>
      <c r="N404" s="11"/>
      <c r="O404" s="12"/>
      <c r="P404" s="8"/>
      <c r="Q404" s="436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991"/>
      <c r="C405" s="133"/>
      <c r="D405" s="1047"/>
      <c r="E405" s="512"/>
      <c r="F405" s="135"/>
      <c r="G405" s="1004"/>
      <c r="H405" s="132"/>
      <c r="I405" s="443"/>
      <c r="J405" s="1013"/>
      <c r="K405" s="1006"/>
      <c r="L405" s="15"/>
      <c r="M405" s="11"/>
      <c r="N405" s="11"/>
      <c r="O405" s="12"/>
      <c r="P405" s="8"/>
      <c r="Q405" s="436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84"/>
      <c r="B406" s="990"/>
      <c r="C406" s="133"/>
      <c r="D406" s="1047"/>
      <c r="E406" s="516"/>
      <c r="F406" s="35"/>
      <c r="G406" s="1004"/>
      <c r="H406" s="231"/>
      <c r="I406" s="443"/>
      <c r="J406" s="1045"/>
      <c r="K406" s="1041"/>
      <c r="L406" s="15"/>
      <c r="M406" s="11"/>
      <c r="N406" s="11"/>
      <c r="O406" s="12"/>
      <c r="P406" s="8"/>
      <c r="Q406" s="436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1"/>
      <c r="B407" s="2"/>
      <c r="C407" s="3"/>
      <c r="D407" s="2"/>
      <c r="E407" s="251"/>
      <c r="F407" s="5"/>
      <c r="G407" s="254"/>
      <c r="H407" s="1"/>
      <c r="I407" s="6"/>
      <c r="J407" s="437"/>
      <c r="K407" s="257"/>
      <c r="L407" s="10"/>
      <c r="M407" s="11"/>
      <c r="N407" s="11"/>
      <c r="O407" s="12"/>
      <c r="P407" s="8"/>
      <c r="Q407" s="436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4" t="s">
        <v>0</v>
      </c>
      <c r="B408" s="1368"/>
      <c r="C408" s="3"/>
      <c r="D408" s="2"/>
      <c r="E408" s="251"/>
      <c r="F408" s="5"/>
      <c r="G408" s="254"/>
      <c r="H408" s="1"/>
      <c r="I408" s="6"/>
      <c r="J408" s="437"/>
      <c r="K408" s="257"/>
      <c r="L408" s="15"/>
      <c r="M408" s="11"/>
      <c r="N408" s="11"/>
      <c r="O408" s="12"/>
      <c r="P408" s="8"/>
      <c r="Q408" s="436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1376" t="s">
        <v>94</v>
      </c>
      <c r="B409" s="1387"/>
      <c r="C409" s="4"/>
      <c r="D409" s="2"/>
      <c r="E409" s="251"/>
      <c r="F409" s="5"/>
      <c r="G409" s="254"/>
      <c r="H409" s="1"/>
      <c r="I409" s="6"/>
      <c r="J409" s="437"/>
      <c r="K409" s="257"/>
      <c r="L409" s="15"/>
      <c r="M409" s="11"/>
      <c r="N409" s="11"/>
      <c r="O409" s="12"/>
      <c r="P409" s="8"/>
      <c r="Q409" s="436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5.25" customHeight="1">
      <c r="A410" s="1"/>
      <c r="B410" s="2"/>
      <c r="C410" s="3"/>
      <c r="D410" s="2"/>
      <c r="E410" s="251"/>
      <c r="F410" s="5"/>
      <c r="G410" s="254"/>
      <c r="H410" s="1"/>
      <c r="I410" s="6"/>
      <c r="J410" s="437"/>
      <c r="K410" s="257"/>
      <c r="L410" s="10"/>
      <c r="M410" s="11"/>
      <c r="N410" s="11"/>
      <c r="O410" s="12"/>
      <c r="P410" s="8"/>
      <c r="Q410" s="436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1375" t="s">
        <v>2</v>
      </c>
      <c r="B411" s="1388"/>
      <c r="C411" s="16" t="s">
        <v>3</v>
      </c>
      <c r="D411" s="993" t="s">
        <v>4</v>
      </c>
      <c r="E411" s="438" t="s">
        <v>5</v>
      </c>
      <c r="F411" s="919" t="s">
        <v>5</v>
      </c>
      <c r="G411" s="439" t="s">
        <v>6</v>
      </c>
      <c r="H411" s="19" t="s">
        <v>7</v>
      </c>
      <c r="I411" s="440" t="s">
        <v>8</v>
      </c>
      <c r="J411" s="1005" t="s">
        <v>9</v>
      </c>
      <c r="K411" s="995" t="s">
        <v>9</v>
      </c>
      <c r="L411" s="15" t="s">
        <v>452</v>
      </c>
      <c r="M411" s="23"/>
      <c r="N411" s="11"/>
      <c r="O411" s="12"/>
      <c r="P411" s="8"/>
      <c r="Q411" s="436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5.25" customHeight="1">
      <c r="A412" s="921"/>
      <c r="B412" s="922"/>
      <c r="C412" s="927"/>
      <c r="D412" s="997" t="s">
        <v>10</v>
      </c>
      <c r="E412" s="441" t="s">
        <v>11</v>
      </c>
      <c r="F412" s="925" t="s">
        <v>12</v>
      </c>
      <c r="G412" s="998"/>
      <c r="H412" s="965" t="s">
        <v>13</v>
      </c>
      <c r="I412" s="999" t="s">
        <v>14</v>
      </c>
      <c r="J412" s="1020" t="s">
        <v>15</v>
      </c>
      <c r="K412" s="1001" t="s">
        <v>16</v>
      </c>
      <c r="L412" s="15" t="s">
        <v>453</v>
      </c>
      <c r="M412" s="23"/>
      <c r="N412" s="11"/>
      <c r="O412" s="12"/>
      <c r="P412" s="8"/>
      <c r="Q412" s="436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86"/>
      <c r="B413" s="990"/>
      <c r="C413" s="133"/>
      <c r="D413" s="134"/>
      <c r="E413" s="471"/>
      <c r="F413" s="932"/>
      <c r="G413" s="1004"/>
      <c r="H413" s="132"/>
      <c r="I413" s="443"/>
      <c r="J413" s="1005"/>
      <c r="K413" s="1006"/>
      <c r="L413" s="15"/>
      <c r="M413" s="11"/>
      <c r="N413" s="11"/>
      <c r="O413" s="12"/>
      <c r="P413" s="8"/>
      <c r="Q413" s="436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133"/>
      <c r="D414" s="134"/>
      <c r="E414" s="474"/>
      <c r="F414" s="135"/>
      <c r="G414" s="1004"/>
      <c r="H414" s="132"/>
      <c r="I414" s="443"/>
      <c r="J414" s="1013"/>
      <c r="K414" s="1006"/>
      <c r="L414" s="15"/>
      <c r="M414" s="11"/>
      <c r="N414" s="11"/>
      <c r="O414" s="12"/>
      <c r="P414" s="8"/>
      <c r="Q414" s="436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92"/>
      <c r="C415" s="133"/>
      <c r="D415" s="134"/>
      <c r="E415" s="474"/>
      <c r="F415" s="135"/>
      <c r="G415" s="1004"/>
      <c r="H415" s="132"/>
      <c r="I415" s="443"/>
      <c r="J415" s="1013"/>
      <c r="K415" s="1006"/>
      <c r="L415" s="15"/>
      <c r="M415" s="11"/>
      <c r="N415" s="11"/>
      <c r="O415" s="12"/>
      <c r="P415" s="8"/>
      <c r="Q415" s="436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2"/>
      <c r="C416" s="133"/>
      <c r="D416" s="134"/>
      <c r="E416" s="474"/>
      <c r="F416" s="135"/>
      <c r="G416" s="1004"/>
      <c r="H416" s="132"/>
      <c r="I416" s="443"/>
      <c r="J416" s="1013"/>
      <c r="K416" s="1006"/>
      <c r="L416" s="15"/>
      <c r="M416" s="11"/>
      <c r="N416" s="11"/>
      <c r="O416" s="12"/>
      <c r="P416" s="8"/>
      <c r="Q416" s="436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133"/>
      <c r="D417" s="134"/>
      <c r="E417" s="474"/>
      <c r="F417" s="135"/>
      <c r="G417" s="1004"/>
      <c r="H417" s="132"/>
      <c r="I417" s="443"/>
      <c r="J417" s="1013"/>
      <c r="K417" s="1006"/>
      <c r="L417" s="15"/>
      <c r="M417" s="11"/>
      <c r="N417" s="11"/>
      <c r="O417" s="12"/>
      <c r="P417" s="8"/>
      <c r="Q417" s="436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990"/>
      <c r="C418" s="133"/>
      <c r="D418" s="134"/>
      <c r="E418" s="474"/>
      <c r="F418" s="135"/>
      <c r="G418" s="1004"/>
      <c r="H418" s="132"/>
      <c r="I418" s="443"/>
      <c r="J418" s="1013"/>
      <c r="K418" s="1006"/>
      <c r="L418" s="15"/>
      <c r="M418" s="11"/>
      <c r="N418" s="11"/>
      <c r="O418" s="12"/>
      <c r="P418" s="8"/>
      <c r="Q418" s="436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90"/>
      <c r="C419" s="133"/>
      <c r="D419" s="134"/>
      <c r="E419" s="474"/>
      <c r="F419" s="135"/>
      <c r="G419" s="1004"/>
      <c r="H419" s="132"/>
      <c r="I419" s="443"/>
      <c r="J419" s="1013"/>
      <c r="K419" s="1006"/>
      <c r="L419" s="15"/>
      <c r="M419" s="11"/>
      <c r="N419" s="11"/>
      <c r="O419" s="12"/>
      <c r="P419" s="8"/>
      <c r="Q419" s="436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2"/>
      <c r="C420" s="235"/>
      <c r="D420" s="1085"/>
      <c r="E420" s="474"/>
      <c r="F420" s="135"/>
      <c r="G420" s="475"/>
      <c r="H420" s="237"/>
      <c r="I420" s="476"/>
      <c r="J420" s="477"/>
      <c r="K420" s="104"/>
      <c r="L420" s="10"/>
      <c r="M420" s="11"/>
      <c r="N420" s="11"/>
      <c r="O420" s="12"/>
      <c r="P420" s="8"/>
      <c r="Q420" s="436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89"/>
      <c r="C421" s="133"/>
      <c r="D421" s="134"/>
      <c r="E421" s="474"/>
      <c r="F421" s="135"/>
      <c r="G421" s="1004"/>
      <c r="H421" s="132"/>
      <c r="I421" s="443"/>
      <c r="J421" s="1013"/>
      <c r="K421" s="1006"/>
      <c r="L421" s="15"/>
      <c r="M421" s="11"/>
      <c r="N421" s="11"/>
      <c r="O421" s="12"/>
      <c r="P421" s="8"/>
      <c r="Q421" s="436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989"/>
      <c r="C422" s="133"/>
      <c r="D422" s="134"/>
      <c r="E422" s="474"/>
      <c r="F422" s="135"/>
      <c r="G422" s="1004"/>
      <c r="H422" s="132"/>
      <c r="I422" s="443"/>
      <c r="J422" s="1013"/>
      <c r="K422" s="1006"/>
      <c r="L422" s="15"/>
      <c r="M422" s="11"/>
      <c r="N422" s="11"/>
      <c r="O422" s="12"/>
      <c r="P422" s="8"/>
      <c r="Q422" s="436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89"/>
      <c r="C423" s="235"/>
      <c r="D423" s="1085"/>
      <c r="E423" s="569"/>
      <c r="F423" s="155"/>
      <c r="G423" s="475"/>
      <c r="H423" s="237"/>
      <c r="I423" s="476"/>
      <c r="J423" s="477"/>
      <c r="K423" s="104"/>
      <c r="L423" s="472"/>
      <c r="M423" s="11"/>
      <c r="N423" s="11"/>
      <c r="O423" s="12"/>
      <c r="P423" s="8"/>
      <c r="Q423" s="436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89"/>
      <c r="C424" s="133"/>
      <c r="D424" s="134"/>
      <c r="E424" s="474"/>
      <c r="F424" s="135"/>
      <c r="G424" s="1004"/>
      <c r="H424" s="132"/>
      <c r="I424" s="443"/>
      <c r="J424" s="1013"/>
      <c r="K424" s="1006"/>
      <c r="L424" s="472"/>
      <c r="M424" s="11"/>
      <c r="N424" s="11"/>
      <c r="O424" s="12"/>
      <c r="P424" s="8"/>
      <c r="Q424" s="436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990"/>
      <c r="C425" s="235"/>
      <c r="D425" s="1085"/>
      <c r="E425" s="474"/>
      <c r="F425" s="135"/>
      <c r="G425" s="475"/>
      <c r="H425" s="237"/>
      <c r="I425" s="476"/>
      <c r="J425" s="477"/>
      <c r="K425" s="104"/>
      <c r="L425" s="472"/>
      <c r="M425" s="11"/>
      <c r="N425" s="11"/>
      <c r="O425" s="12"/>
      <c r="P425" s="8"/>
      <c r="Q425" s="436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235"/>
      <c r="D426" s="1085"/>
      <c r="E426" s="474"/>
      <c r="F426" s="135"/>
      <c r="G426" s="475"/>
      <c r="H426" s="237"/>
      <c r="I426" s="476"/>
      <c r="J426" s="477"/>
      <c r="K426" s="104"/>
      <c r="L426" s="472"/>
      <c r="M426" s="11"/>
      <c r="N426" s="11"/>
      <c r="O426" s="12"/>
      <c r="P426" s="8"/>
      <c r="Q426" s="436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244"/>
      <c r="B427" s="245"/>
      <c r="C427" s="235"/>
      <c r="D427" s="1085"/>
      <c r="E427" s="474"/>
      <c r="F427" s="135"/>
      <c r="G427" s="475"/>
      <c r="H427" s="237"/>
      <c r="I427" s="476"/>
      <c r="J427" s="477"/>
      <c r="K427" s="104"/>
      <c r="L427" s="472"/>
      <c r="M427" s="11"/>
      <c r="N427" s="11"/>
      <c r="O427" s="12"/>
      <c r="P427" s="8"/>
      <c r="Q427" s="436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133"/>
      <c r="D428" s="134"/>
      <c r="E428" s="474"/>
      <c r="F428" s="135"/>
      <c r="G428" s="1004"/>
      <c r="H428" s="132"/>
      <c r="I428" s="443"/>
      <c r="J428" s="1013"/>
      <c r="K428" s="104"/>
      <c r="L428" s="472"/>
      <c r="M428" s="11"/>
      <c r="N428" s="11"/>
      <c r="O428" s="12"/>
      <c r="P428" s="8"/>
      <c r="Q428" s="436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133"/>
      <c r="D429" s="134"/>
      <c r="E429" s="474"/>
      <c r="F429" s="135"/>
      <c r="G429" s="1004"/>
      <c r="H429" s="132"/>
      <c r="I429" s="443"/>
      <c r="J429" s="1013"/>
      <c r="K429" s="1006"/>
      <c r="L429" s="15"/>
      <c r="M429" s="11"/>
      <c r="N429" s="11"/>
      <c r="O429" s="12"/>
      <c r="P429" s="8"/>
      <c r="Q429" s="436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133"/>
      <c r="D430" s="134"/>
      <c r="E430" s="57"/>
      <c r="F430" s="135"/>
      <c r="G430" s="1004"/>
      <c r="H430" s="132"/>
      <c r="I430" s="443"/>
      <c r="J430" s="1013"/>
      <c r="K430" s="1006"/>
      <c r="L430" s="15"/>
      <c r="M430" s="11"/>
      <c r="N430" s="11"/>
      <c r="O430" s="12"/>
      <c r="P430" s="8"/>
      <c r="Q430" s="436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133"/>
      <c r="D431" s="134"/>
      <c r="E431" s="57"/>
      <c r="F431" s="135"/>
      <c r="G431" s="1004"/>
      <c r="H431" s="132"/>
      <c r="I431" s="443"/>
      <c r="J431" s="1013"/>
      <c r="K431" s="1006"/>
      <c r="L431" s="15"/>
      <c r="M431" s="11"/>
      <c r="N431" s="11"/>
      <c r="O431" s="12"/>
      <c r="P431" s="8"/>
      <c r="Q431" s="436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133"/>
      <c r="D432" s="134"/>
      <c r="E432" s="57"/>
      <c r="F432" s="135"/>
      <c r="G432" s="1004"/>
      <c r="H432" s="132"/>
      <c r="I432" s="443"/>
      <c r="J432" s="1013"/>
      <c r="K432" s="1006"/>
      <c r="L432" s="15"/>
      <c r="M432" s="11"/>
      <c r="N432" s="11"/>
      <c r="O432" s="12"/>
      <c r="P432" s="8"/>
      <c r="Q432" s="436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133"/>
      <c r="D433" s="134"/>
      <c r="E433" s="57"/>
      <c r="F433" s="135"/>
      <c r="G433" s="1004"/>
      <c r="H433" s="132"/>
      <c r="I433" s="443"/>
      <c r="J433" s="1013"/>
      <c r="K433" s="1006"/>
      <c r="L433" s="15"/>
      <c r="M433" s="11"/>
      <c r="N433" s="11"/>
      <c r="O433" s="12"/>
      <c r="P433" s="8"/>
      <c r="Q433" s="436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45"/>
      <c r="B434" s="990"/>
      <c r="C434" s="133"/>
      <c r="D434" s="134"/>
      <c r="E434" s="57"/>
      <c r="F434" s="135"/>
      <c r="G434" s="1004"/>
      <c r="H434" s="132"/>
      <c r="I434" s="443"/>
      <c r="J434" s="1013"/>
      <c r="K434" s="1006"/>
      <c r="L434" s="15"/>
      <c r="M434" s="11"/>
      <c r="N434" s="11"/>
      <c r="O434" s="12"/>
      <c r="P434" s="8"/>
      <c r="Q434" s="436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46"/>
      <c r="B435" s="990"/>
      <c r="C435" s="133"/>
      <c r="D435" s="134"/>
      <c r="E435" s="1014"/>
      <c r="F435" s="135"/>
      <c r="G435" s="1004"/>
      <c r="H435" s="949"/>
      <c r="I435" s="1042"/>
      <c r="J435" s="1015"/>
      <c r="K435" s="1016"/>
      <c r="L435" s="15"/>
      <c r="M435" s="11"/>
      <c r="N435" s="11"/>
      <c r="O435" s="12"/>
      <c r="P435" s="8"/>
      <c r="Q435" s="436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133"/>
      <c r="D436" s="134"/>
      <c r="E436" s="515"/>
      <c r="F436" s="135"/>
      <c r="G436" s="1004"/>
      <c r="H436" s="132"/>
      <c r="I436" s="443"/>
      <c r="J436" s="1013"/>
      <c r="K436" s="1006"/>
      <c r="L436" s="15"/>
      <c r="M436" s="11"/>
      <c r="N436" s="11"/>
      <c r="O436" s="12"/>
      <c r="P436" s="8"/>
      <c r="Q436" s="436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0"/>
      <c r="C437" s="133"/>
      <c r="D437" s="134"/>
      <c r="E437" s="512"/>
      <c r="F437" s="135"/>
      <c r="G437" s="1004"/>
      <c r="H437" s="132"/>
      <c r="I437" s="443"/>
      <c r="J437" s="1013"/>
      <c r="K437" s="1006"/>
      <c r="L437" s="15"/>
      <c r="M437" s="11"/>
      <c r="N437" s="11"/>
      <c r="O437" s="12"/>
      <c r="P437" s="8"/>
      <c r="Q437" s="436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34"/>
      <c r="B438" s="990"/>
      <c r="C438" s="133"/>
      <c r="D438" s="1047"/>
      <c r="E438" s="516"/>
      <c r="F438" s="35"/>
      <c r="G438" s="1004"/>
      <c r="H438" s="231"/>
      <c r="I438" s="443"/>
      <c r="J438" s="1013"/>
      <c r="K438" s="1006"/>
      <c r="L438" s="15"/>
      <c r="M438" s="11"/>
      <c r="N438" s="11"/>
      <c r="O438" s="12"/>
      <c r="P438" s="8"/>
      <c r="Q438" s="436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34"/>
      <c r="B439" s="990"/>
      <c r="C439" s="133"/>
      <c r="D439" s="1047"/>
      <c r="E439" s="517"/>
      <c r="F439" s="35"/>
      <c r="G439" s="1004"/>
      <c r="H439" s="231"/>
      <c r="I439" s="443"/>
      <c r="J439" s="1013"/>
      <c r="K439" s="1006"/>
      <c r="L439" s="15"/>
      <c r="M439" s="11"/>
      <c r="N439" s="11"/>
      <c r="O439" s="12"/>
      <c r="P439" s="8"/>
      <c r="Q439" s="436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133"/>
      <c r="D440" s="1047"/>
      <c r="E440" s="517"/>
      <c r="F440" s="35"/>
      <c r="G440" s="1004"/>
      <c r="H440" s="231"/>
      <c r="I440" s="443"/>
      <c r="J440" s="1013"/>
      <c r="K440" s="1006"/>
      <c r="L440" s="15"/>
      <c r="M440" s="11"/>
      <c r="N440" s="11"/>
      <c r="O440" s="12"/>
      <c r="P440" s="8"/>
      <c r="Q440" s="436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0"/>
      <c r="C441" s="133"/>
      <c r="D441" s="1047"/>
      <c r="E441" s="517"/>
      <c r="F441" s="35"/>
      <c r="G441" s="1004"/>
      <c r="H441" s="231"/>
      <c r="I441" s="443"/>
      <c r="J441" s="1013"/>
      <c r="K441" s="1006"/>
      <c r="L441" s="15"/>
      <c r="M441" s="11"/>
      <c r="N441" s="11"/>
      <c r="O441" s="12"/>
      <c r="P441" s="8"/>
      <c r="Q441" s="436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0"/>
      <c r="C442" s="133"/>
      <c r="D442" s="1047"/>
      <c r="E442" s="512"/>
      <c r="F442" s="135"/>
      <c r="G442" s="1004"/>
      <c r="H442" s="132"/>
      <c r="I442" s="443"/>
      <c r="J442" s="1013"/>
      <c r="K442" s="1006"/>
      <c r="L442" s="15"/>
      <c r="M442" s="11"/>
      <c r="N442" s="11"/>
      <c r="O442" s="12"/>
      <c r="P442" s="8"/>
      <c r="Q442" s="436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1"/>
      <c r="C443" s="133"/>
      <c r="D443" s="1047"/>
      <c r="E443" s="512"/>
      <c r="F443" s="135"/>
      <c r="G443" s="1004"/>
      <c r="H443" s="132"/>
      <c r="I443" s="443"/>
      <c r="J443" s="1013"/>
      <c r="K443" s="1006"/>
      <c r="L443" s="15"/>
      <c r="M443" s="11"/>
      <c r="N443" s="11"/>
      <c r="O443" s="12"/>
      <c r="P443" s="8"/>
      <c r="Q443" s="436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84"/>
      <c r="B444" s="990"/>
      <c r="C444" s="133"/>
      <c r="D444" s="1047"/>
      <c r="E444" s="516"/>
      <c r="F444" s="35"/>
      <c r="G444" s="1004"/>
      <c r="H444" s="231"/>
      <c r="I444" s="443"/>
      <c r="J444" s="1045"/>
      <c r="K444" s="1041"/>
      <c r="L444" s="15"/>
      <c r="M444" s="11"/>
      <c r="N444" s="11"/>
      <c r="O444" s="12"/>
      <c r="P444" s="8"/>
      <c r="Q444" s="436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1"/>
      <c r="B445" s="2"/>
      <c r="C445" s="3"/>
      <c r="D445" s="2"/>
      <c r="E445" s="251"/>
      <c r="F445" s="5"/>
      <c r="G445" s="254"/>
      <c r="H445" s="1"/>
      <c r="I445" s="6"/>
      <c r="J445" s="437"/>
      <c r="K445" s="257"/>
      <c r="L445" s="10"/>
      <c r="M445" s="11"/>
      <c r="N445" s="11"/>
      <c r="O445" s="12"/>
      <c r="P445" s="8"/>
      <c r="Q445" s="436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4" t="s">
        <v>0</v>
      </c>
      <c r="B446" s="1368"/>
      <c r="C446" s="3"/>
      <c r="D446" s="2"/>
      <c r="E446" s="251"/>
      <c r="F446" s="5"/>
      <c r="G446" s="254"/>
      <c r="H446" s="1"/>
      <c r="I446" s="6"/>
      <c r="J446" s="437"/>
      <c r="K446" s="257"/>
      <c r="L446" s="15"/>
      <c r="M446" s="11"/>
      <c r="N446" s="11"/>
      <c r="O446" s="12"/>
      <c r="P446" s="8"/>
      <c r="Q446" s="436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1376" t="s">
        <v>94</v>
      </c>
      <c r="B447" s="1387"/>
      <c r="C447" s="4"/>
      <c r="D447" s="2"/>
      <c r="E447" s="251"/>
      <c r="F447" s="5"/>
      <c r="G447" s="254"/>
      <c r="H447" s="1"/>
      <c r="I447" s="6"/>
      <c r="J447" s="437"/>
      <c r="K447" s="257"/>
      <c r="L447" s="15"/>
      <c r="M447" s="11"/>
      <c r="N447" s="11"/>
      <c r="O447" s="12"/>
      <c r="P447" s="8"/>
      <c r="Q447" s="436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5.25" customHeight="1">
      <c r="A448" s="1"/>
      <c r="B448" s="2"/>
      <c r="C448" s="3"/>
      <c r="D448" s="2"/>
      <c r="E448" s="251"/>
      <c r="F448" s="5"/>
      <c r="G448" s="254"/>
      <c r="H448" s="1"/>
      <c r="I448" s="6"/>
      <c r="J448" s="437"/>
      <c r="K448" s="257"/>
      <c r="L448" s="10"/>
      <c r="M448" s="11"/>
      <c r="N448" s="11"/>
      <c r="O448" s="12"/>
      <c r="P448" s="8"/>
      <c r="Q448" s="436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1375" t="s">
        <v>2</v>
      </c>
      <c r="B449" s="1388"/>
      <c r="C449" s="16" t="s">
        <v>3</v>
      </c>
      <c r="D449" s="993" t="s">
        <v>4</v>
      </c>
      <c r="E449" s="438" t="s">
        <v>5</v>
      </c>
      <c r="F449" s="919" t="s">
        <v>5</v>
      </c>
      <c r="G449" s="439" t="s">
        <v>6</v>
      </c>
      <c r="H449" s="19" t="s">
        <v>7</v>
      </c>
      <c r="I449" s="440" t="s">
        <v>8</v>
      </c>
      <c r="J449" s="1005" t="s">
        <v>9</v>
      </c>
      <c r="K449" s="995" t="s">
        <v>9</v>
      </c>
      <c r="L449" s="15" t="s">
        <v>452</v>
      </c>
      <c r="M449" s="23"/>
      <c r="N449" s="11"/>
      <c r="O449" s="12"/>
      <c r="P449" s="8"/>
      <c r="Q449" s="436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5.25" customHeight="1">
      <c r="A450" s="921"/>
      <c r="B450" s="922"/>
      <c r="C450" s="927"/>
      <c r="D450" s="997" t="s">
        <v>10</v>
      </c>
      <c r="E450" s="441" t="s">
        <v>11</v>
      </c>
      <c r="F450" s="925" t="s">
        <v>12</v>
      </c>
      <c r="G450" s="998"/>
      <c r="H450" s="965" t="s">
        <v>13</v>
      </c>
      <c r="I450" s="999" t="s">
        <v>14</v>
      </c>
      <c r="J450" s="1020" t="s">
        <v>15</v>
      </c>
      <c r="K450" s="1001" t="s">
        <v>16</v>
      </c>
      <c r="L450" s="15" t="s">
        <v>453</v>
      </c>
      <c r="M450" s="23"/>
      <c r="N450" s="11"/>
      <c r="O450" s="12"/>
      <c r="P450" s="8"/>
      <c r="Q450" s="436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86"/>
      <c r="B451" s="990"/>
      <c r="C451" s="133"/>
      <c r="D451" s="134"/>
      <c r="E451" s="471"/>
      <c r="F451" s="932"/>
      <c r="G451" s="1004"/>
      <c r="H451" s="132"/>
      <c r="I451" s="443"/>
      <c r="J451" s="1005"/>
      <c r="K451" s="1006"/>
      <c r="L451" s="15"/>
      <c r="M451" s="11"/>
      <c r="N451" s="11"/>
      <c r="O451" s="12"/>
      <c r="P451" s="8"/>
      <c r="Q451" s="436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133"/>
      <c r="D452" s="134"/>
      <c r="E452" s="474"/>
      <c r="F452" s="135"/>
      <c r="G452" s="1004"/>
      <c r="H452" s="132"/>
      <c r="I452" s="443"/>
      <c r="J452" s="1013"/>
      <c r="K452" s="1006"/>
      <c r="L452" s="15"/>
      <c r="M452" s="11"/>
      <c r="N452" s="11"/>
      <c r="O452" s="12"/>
      <c r="P452" s="8"/>
      <c r="Q452" s="436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2"/>
      <c r="C453" s="133"/>
      <c r="D453" s="134"/>
      <c r="E453" s="474"/>
      <c r="F453" s="135"/>
      <c r="G453" s="1004"/>
      <c r="H453" s="132"/>
      <c r="I453" s="443"/>
      <c r="J453" s="1013"/>
      <c r="K453" s="1006"/>
      <c r="L453" s="15"/>
      <c r="M453" s="11"/>
      <c r="N453" s="11"/>
      <c r="O453" s="12"/>
      <c r="P453" s="8"/>
      <c r="Q453" s="436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92"/>
      <c r="C454" s="133"/>
      <c r="D454" s="134"/>
      <c r="E454" s="474"/>
      <c r="F454" s="135"/>
      <c r="G454" s="1004"/>
      <c r="H454" s="132"/>
      <c r="I454" s="443"/>
      <c r="J454" s="1013"/>
      <c r="K454" s="1006"/>
      <c r="L454" s="15"/>
      <c r="M454" s="11"/>
      <c r="N454" s="11"/>
      <c r="O454" s="12"/>
      <c r="P454" s="8"/>
      <c r="Q454" s="436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0"/>
      <c r="C455" s="133"/>
      <c r="D455" s="134"/>
      <c r="E455" s="474"/>
      <c r="F455" s="135"/>
      <c r="G455" s="1004"/>
      <c r="H455" s="132"/>
      <c r="I455" s="443"/>
      <c r="J455" s="1013"/>
      <c r="K455" s="1006"/>
      <c r="L455" s="15"/>
      <c r="M455" s="11"/>
      <c r="N455" s="11"/>
      <c r="O455" s="12"/>
      <c r="P455" s="8"/>
      <c r="Q455" s="436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133"/>
      <c r="D456" s="134"/>
      <c r="E456" s="474"/>
      <c r="F456" s="135"/>
      <c r="G456" s="1004"/>
      <c r="H456" s="132"/>
      <c r="I456" s="443"/>
      <c r="J456" s="1013"/>
      <c r="K456" s="1006"/>
      <c r="L456" s="15"/>
      <c r="M456" s="11"/>
      <c r="N456" s="11"/>
      <c r="O456" s="12"/>
      <c r="P456" s="8"/>
      <c r="Q456" s="436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0"/>
      <c r="C457" s="133"/>
      <c r="D457" s="134"/>
      <c r="E457" s="474"/>
      <c r="F457" s="135"/>
      <c r="G457" s="1004"/>
      <c r="H457" s="132"/>
      <c r="I457" s="443"/>
      <c r="J457" s="1013"/>
      <c r="K457" s="1006"/>
      <c r="L457" s="15"/>
      <c r="M457" s="11"/>
      <c r="N457" s="11"/>
      <c r="O457" s="12"/>
      <c r="P457" s="8"/>
      <c r="Q457" s="436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2"/>
      <c r="C458" s="235"/>
      <c r="D458" s="1085"/>
      <c r="E458" s="474"/>
      <c r="F458" s="135"/>
      <c r="G458" s="475"/>
      <c r="H458" s="237"/>
      <c r="I458" s="476"/>
      <c r="J458" s="477"/>
      <c r="K458" s="104"/>
      <c r="L458" s="10"/>
      <c r="M458" s="11"/>
      <c r="N458" s="11"/>
      <c r="O458" s="12"/>
      <c r="P458" s="8"/>
      <c r="Q458" s="436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89"/>
      <c r="C459" s="133"/>
      <c r="D459" s="134"/>
      <c r="E459" s="474"/>
      <c r="F459" s="135"/>
      <c r="G459" s="1004"/>
      <c r="H459" s="132"/>
      <c r="I459" s="443"/>
      <c r="J459" s="1013"/>
      <c r="K459" s="1006"/>
      <c r="L459" s="15"/>
      <c r="M459" s="11"/>
      <c r="N459" s="11"/>
      <c r="O459" s="12"/>
      <c r="P459" s="8"/>
      <c r="Q459" s="436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34"/>
      <c r="B460" s="989"/>
      <c r="C460" s="133"/>
      <c r="D460" s="134"/>
      <c r="E460" s="474"/>
      <c r="F460" s="135"/>
      <c r="G460" s="1004"/>
      <c r="H460" s="132"/>
      <c r="I460" s="443"/>
      <c r="J460" s="1013"/>
      <c r="K460" s="1006"/>
      <c r="L460" s="15"/>
      <c r="M460" s="11"/>
      <c r="N460" s="11"/>
      <c r="O460" s="12"/>
      <c r="P460" s="8"/>
      <c r="Q460" s="436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89"/>
      <c r="C461" s="235"/>
      <c r="D461" s="1085"/>
      <c r="E461" s="569"/>
      <c r="F461" s="155"/>
      <c r="G461" s="475"/>
      <c r="H461" s="237"/>
      <c r="I461" s="476"/>
      <c r="J461" s="477"/>
      <c r="K461" s="104"/>
      <c r="L461" s="472"/>
      <c r="M461" s="11"/>
      <c r="N461" s="11"/>
      <c r="O461" s="12"/>
      <c r="P461" s="8"/>
      <c r="Q461" s="436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89"/>
      <c r="C462" s="133"/>
      <c r="D462" s="134"/>
      <c r="E462" s="474"/>
      <c r="F462" s="135"/>
      <c r="G462" s="1004"/>
      <c r="H462" s="132"/>
      <c r="I462" s="443"/>
      <c r="J462" s="1013"/>
      <c r="K462" s="1006"/>
      <c r="L462" s="472"/>
      <c r="M462" s="11"/>
      <c r="N462" s="11"/>
      <c r="O462" s="12"/>
      <c r="P462" s="8"/>
      <c r="Q462" s="436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235"/>
      <c r="D463" s="1085"/>
      <c r="E463" s="474"/>
      <c r="F463" s="135"/>
      <c r="G463" s="475"/>
      <c r="H463" s="237"/>
      <c r="I463" s="476"/>
      <c r="J463" s="477"/>
      <c r="K463" s="104"/>
      <c r="L463" s="472"/>
      <c r="M463" s="11"/>
      <c r="N463" s="11"/>
      <c r="O463" s="12"/>
      <c r="P463" s="8"/>
      <c r="Q463" s="436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235"/>
      <c r="D464" s="1085"/>
      <c r="E464" s="474"/>
      <c r="F464" s="135"/>
      <c r="G464" s="475"/>
      <c r="H464" s="237"/>
      <c r="I464" s="476"/>
      <c r="J464" s="477"/>
      <c r="K464" s="104"/>
      <c r="L464" s="472"/>
      <c r="M464" s="11"/>
      <c r="N464" s="11"/>
      <c r="O464" s="12"/>
      <c r="P464" s="8"/>
      <c r="Q464" s="436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244"/>
      <c r="B465" s="245"/>
      <c r="C465" s="235"/>
      <c r="D465" s="1085"/>
      <c r="E465" s="474"/>
      <c r="F465" s="135"/>
      <c r="G465" s="475"/>
      <c r="H465" s="237"/>
      <c r="I465" s="476"/>
      <c r="J465" s="477"/>
      <c r="K465" s="104"/>
      <c r="L465" s="472"/>
      <c r="M465" s="11"/>
      <c r="N465" s="11"/>
      <c r="O465" s="12"/>
      <c r="P465" s="8"/>
      <c r="Q465" s="436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133"/>
      <c r="D466" s="134"/>
      <c r="E466" s="474"/>
      <c r="F466" s="135"/>
      <c r="G466" s="1004"/>
      <c r="H466" s="132"/>
      <c r="I466" s="443"/>
      <c r="J466" s="1013"/>
      <c r="K466" s="104"/>
      <c r="L466" s="472"/>
      <c r="M466" s="11"/>
      <c r="N466" s="11"/>
      <c r="O466" s="12"/>
      <c r="P466" s="8"/>
      <c r="Q466" s="436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133"/>
      <c r="D467" s="134"/>
      <c r="E467" s="474"/>
      <c r="F467" s="135"/>
      <c r="G467" s="1004"/>
      <c r="H467" s="132"/>
      <c r="I467" s="443"/>
      <c r="J467" s="1013"/>
      <c r="K467" s="1006"/>
      <c r="L467" s="15"/>
      <c r="M467" s="11"/>
      <c r="N467" s="11"/>
      <c r="O467" s="12"/>
      <c r="P467" s="8"/>
      <c r="Q467" s="436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133"/>
      <c r="D468" s="134"/>
      <c r="E468" s="57"/>
      <c r="F468" s="135"/>
      <c r="G468" s="1004"/>
      <c r="H468" s="132"/>
      <c r="I468" s="443"/>
      <c r="J468" s="1013"/>
      <c r="K468" s="1006"/>
      <c r="L468" s="15"/>
      <c r="M468" s="11"/>
      <c r="N468" s="11"/>
      <c r="O468" s="12"/>
      <c r="P468" s="8"/>
      <c r="Q468" s="436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133"/>
      <c r="D469" s="134"/>
      <c r="E469" s="57"/>
      <c r="F469" s="135"/>
      <c r="G469" s="1004"/>
      <c r="H469" s="132"/>
      <c r="I469" s="443"/>
      <c r="J469" s="1013"/>
      <c r="K469" s="1006"/>
      <c r="L469" s="15"/>
      <c r="M469" s="11"/>
      <c r="N469" s="11"/>
      <c r="O469" s="12"/>
      <c r="P469" s="8"/>
      <c r="Q469" s="436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133"/>
      <c r="D470" s="134"/>
      <c r="E470" s="57"/>
      <c r="F470" s="135"/>
      <c r="G470" s="1004"/>
      <c r="H470" s="132"/>
      <c r="I470" s="443"/>
      <c r="J470" s="1013"/>
      <c r="K470" s="1006"/>
      <c r="L470" s="15"/>
      <c r="M470" s="11"/>
      <c r="N470" s="11"/>
      <c r="O470" s="12"/>
      <c r="P470" s="8"/>
      <c r="Q470" s="436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133"/>
      <c r="D471" s="134"/>
      <c r="E471" s="57"/>
      <c r="F471" s="135"/>
      <c r="G471" s="1004"/>
      <c r="H471" s="132"/>
      <c r="I471" s="443"/>
      <c r="J471" s="1013"/>
      <c r="K471" s="1006"/>
      <c r="L471" s="15"/>
      <c r="M471" s="11"/>
      <c r="N471" s="11"/>
      <c r="O471" s="12"/>
      <c r="P471" s="8"/>
      <c r="Q471" s="436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45"/>
      <c r="B472" s="990"/>
      <c r="C472" s="133"/>
      <c r="D472" s="134"/>
      <c r="E472" s="57"/>
      <c r="F472" s="135"/>
      <c r="G472" s="1004"/>
      <c r="H472" s="132"/>
      <c r="I472" s="443"/>
      <c r="J472" s="1013"/>
      <c r="K472" s="1006"/>
      <c r="L472" s="15"/>
      <c r="M472" s="11"/>
      <c r="N472" s="11"/>
      <c r="O472" s="12"/>
      <c r="P472" s="8"/>
      <c r="Q472" s="436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46"/>
      <c r="B473" s="990"/>
      <c r="C473" s="133"/>
      <c r="D473" s="134"/>
      <c r="E473" s="1014"/>
      <c r="F473" s="135"/>
      <c r="G473" s="1004"/>
      <c r="H473" s="949"/>
      <c r="I473" s="1042"/>
      <c r="J473" s="1015"/>
      <c r="K473" s="1016"/>
      <c r="L473" s="15"/>
      <c r="M473" s="11"/>
      <c r="N473" s="11"/>
      <c r="O473" s="12"/>
      <c r="P473" s="8"/>
      <c r="Q473" s="436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133"/>
      <c r="D474" s="134"/>
      <c r="E474" s="515"/>
      <c r="F474" s="135"/>
      <c r="G474" s="1004"/>
      <c r="H474" s="132"/>
      <c r="I474" s="443"/>
      <c r="J474" s="1013"/>
      <c r="K474" s="1006"/>
      <c r="L474" s="15"/>
      <c r="M474" s="11"/>
      <c r="N474" s="11"/>
      <c r="O474" s="12"/>
      <c r="P474" s="8"/>
      <c r="Q474" s="436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133"/>
      <c r="D475" s="134"/>
      <c r="E475" s="512"/>
      <c r="F475" s="135"/>
      <c r="G475" s="1004"/>
      <c r="H475" s="132"/>
      <c r="I475" s="443"/>
      <c r="J475" s="1013"/>
      <c r="K475" s="1006"/>
      <c r="L475" s="15"/>
      <c r="M475" s="11"/>
      <c r="N475" s="11"/>
      <c r="O475" s="12"/>
      <c r="P475" s="8"/>
      <c r="Q475" s="436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133"/>
      <c r="D476" s="1047"/>
      <c r="E476" s="516"/>
      <c r="F476" s="35"/>
      <c r="G476" s="1004"/>
      <c r="H476" s="231"/>
      <c r="I476" s="443"/>
      <c r="J476" s="1013"/>
      <c r="K476" s="1006"/>
      <c r="L476" s="15"/>
      <c r="M476" s="11"/>
      <c r="N476" s="11"/>
      <c r="O476" s="12"/>
      <c r="P476" s="8"/>
      <c r="Q476" s="436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133"/>
      <c r="D477" s="1047"/>
      <c r="E477" s="517"/>
      <c r="F477" s="35"/>
      <c r="G477" s="1004"/>
      <c r="H477" s="231"/>
      <c r="I477" s="443"/>
      <c r="J477" s="1013"/>
      <c r="K477" s="1006"/>
      <c r="L477" s="15"/>
      <c r="M477" s="11"/>
      <c r="N477" s="11"/>
      <c r="O477" s="12"/>
      <c r="P477" s="8"/>
      <c r="Q477" s="436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133"/>
      <c r="D478" s="1047"/>
      <c r="E478" s="517"/>
      <c r="F478" s="35"/>
      <c r="G478" s="1004"/>
      <c r="H478" s="231"/>
      <c r="I478" s="443"/>
      <c r="J478" s="1013"/>
      <c r="K478" s="1006"/>
      <c r="L478" s="15"/>
      <c r="M478" s="11"/>
      <c r="N478" s="11"/>
      <c r="O478" s="12"/>
      <c r="P478" s="8"/>
      <c r="Q478" s="436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133"/>
      <c r="D479" s="1047"/>
      <c r="E479" s="517"/>
      <c r="F479" s="35"/>
      <c r="G479" s="1004"/>
      <c r="H479" s="231"/>
      <c r="I479" s="443"/>
      <c r="J479" s="1013"/>
      <c r="K479" s="1006"/>
      <c r="L479" s="15"/>
      <c r="M479" s="11"/>
      <c r="N479" s="11"/>
      <c r="O479" s="12"/>
      <c r="P479" s="8"/>
      <c r="Q479" s="436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133"/>
      <c r="D480" s="1047"/>
      <c r="E480" s="512"/>
      <c r="F480" s="135"/>
      <c r="G480" s="1004"/>
      <c r="H480" s="132"/>
      <c r="I480" s="443"/>
      <c r="J480" s="1013"/>
      <c r="K480" s="1006"/>
      <c r="L480" s="15"/>
      <c r="M480" s="11"/>
      <c r="N480" s="11"/>
      <c r="O480" s="12"/>
      <c r="P480" s="8"/>
      <c r="Q480" s="436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1"/>
      <c r="C481" s="133"/>
      <c r="D481" s="1047"/>
      <c r="E481" s="512"/>
      <c r="F481" s="135"/>
      <c r="G481" s="1004"/>
      <c r="H481" s="132"/>
      <c r="I481" s="443"/>
      <c r="J481" s="1013"/>
      <c r="K481" s="1006"/>
      <c r="L481" s="15"/>
      <c r="M481" s="11"/>
      <c r="N481" s="11"/>
      <c r="O481" s="12"/>
      <c r="P481" s="8"/>
      <c r="Q481" s="436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84"/>
      <c r="B482" s="990"/>
      <c r="C482" s="133"/>
      <c r="D482" s="1047"/>
      <c r="E482" s="516"/>
      <c r="F482" s="35"/>
      <c r="G482" s="1004"/>
      <c r="H482" s="231"/>
      <c r="I482" s="443"/>
      <c r="J482" s="1045"/>
      <c r="K482" s="1041"/>
      <c r="L482" s="15"/>
      <c r="M482" s="11"/>
      <c r="N482" s="11"/>
      <c r="O482" s="12"/>
      <c r="P482" s="8"/>
      <c r="Q482" s="436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1"/>
      <c r="B483" s="2"/>
      <c r="C483" s="3"/>
      <c r="D483" s="2"/>
      <c r="E483" s="251"/>
      <c r="F483" s="5"/>
      <c r="G483" s="254"/>
      <c r="H483" s="1"/>
      <c r="I483" s="6"/>
      <c r="J483" s="437"/>
      <c r="K483" s="257"/>
      <c r="L483" s="10"/>
      <c r="M483" s="11"/>
      <c r="N483" s="11"/>
      <c r="O483" s="12"/>
      <c r="P483" s="8"/>
      <c r="Q483" s="436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4" t="s">
        <v>0</v>
      </c>
      <c r="B484" s="1368"/>
      <c r="C484" s="3"/>
      <c r="D484" s="2"/>
      <c r="E484" s="251"/>
      <c r="F484" s="5"/>
      <c r="G484" s="254"/>
      <c r="H484" s="1"/>
      <c r="I484" s="6"/>
      <c r="J484" s="437"/>
      <c r="K484" s="257"/>
      <c r="L484" s="15"/>
      <c r="M484" s="11"/>
      <c r="N484" s="11"/>
      <c r="O484" s="12"/>
      <c r="P484" s="8"/>
      <c r="Q484" s="436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1376" t="s">
        <v>94</v>
      </c>
      <c r="B485" s="1387"/>
      <c r="C485" s="4"/>
      <c r="D485" s="2"/>
      <c r="E485" s="251"/>
      <c r="F485" s="5"/>
      <c r="G485" s="254"/>
      <c r="H485" s="1"/>
      <c r="I485" s="6"/>
      <c r="J485" s="437"/>
      <c r="K485" s="257"/>
      <c r="L485" s="15"/>
      <c r="M485" s="11"/>
      <c r="N485" s="11"/>
      <c r="O485" s="12"/>
      <c r="P485" s="8"/>
      <c r="Q485" s="436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5.25" customHeight="1">
      <c r="A486" s="1"/>
      <c r="B486" s="2"/>
      <c r="C486" s="3"/>
      <c r="D486" s="2"/>
      <c r="E486" s="251"/>
      <c r="F486" s="5"/>
      <c r="G486" s="254"/>
      <c r="H486" s="1"/>
      <c r="I486" s="6"/>
      <c r="J486" s="437"/>
      <c r="K486" s="257"/>
      <c r="L486" s="10"/>
      <c r="M486" s="11"/>
      <c r="N486" s="11"/>
      <c r="O486" s="12"/>
      <c r="P486" s="8"/>
      <c r="Q486" s="436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1375" t="s">
        <v>2</v>
      </c>
      <c r="B487" s="1388"/>
      <c r="C487" s="16" t="s">
        <v>3</v>
      </c>
      <c r="D487" s="993" t="s">
        <v>4</v>
      </c>
      <c r="E487" s="438" t="s">
        <v>5</v>
      </c>
      <c r="F487" s="919" t="s">
        <v>5</v>
      </c>
      <c r="G487" s="439" t="s">
        <v>6</v>
      </c>
      <c r="H487" s="19" t="s">
        <v>7</v>
      </c>
      <c r="I487" s="440" t="s">
        <v>8</v>
      </c>
      <c r="J487" s="1005" t="s">
        <v>9</v>
      </c>
      <c r="K487" s="995" t="s">
        <v>9</v>
      </c>
      <c r="L487" s="15" t="s">
        <v>452</v>
      </c>
      <c r="M487" s="23"/>
      <c r="N487" s="11"/>
      <c r="O487" s="12"/>
      <c r="P487" s="8"/>
      <c r="Q487" s="436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5.25" customHeight="1">
      <c r="A488" s="921"/>
      <c r="B488" s="922"/>
      <c r="C488" s="927"/>
      <c r="D488" s="997" t="s">
        <v>10</v>
      </c>
      <c r="E488" s="441" t="s">
        <v>11</v>
      </c>
      <c r="F488" s="925" t="s">
        <v>12</v>
      </c>
      <c r="G488" s="998"/>
      <c r="H488" s="965" t="s">
        <v>13</v>
      </c>
      <c r="I488" s="999" t="s">
        <v>14</v>
      </c>
      <c r="J488" s="1020" t="s">
        <v>15</v>
      </c>
      <c r="K488" s="1001" t="s">
        <v>16</v>
      </c>
      <c r="L488" s="15" t="s">
        <v>453</v>
      </c>
      <c r="M488" s="23"/>
      <c r="N488" s="11"/>
      <c r="O488" s="12"/>
      <c r="P488" s="8"/>
      <c r="Q488" s="436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86"/>
      <c r="B489" s="990"/>
      <c r="C489" s="133"/>
      <c r="D489" s="134"/>
      <c r="E489" s="471"/>
      <c r="F489" s="932"/>
      <c r="G489" s="1004"/>
      <c r="H489" s="132"/>
      <c r="I489" s="443"/>
      <c r="J489" s="1005"/>
      <c r="K489" s="1006"/>
      <c r="L489" s="15"/>
      <c r="M489" s="11"/>
      <c r="N489" s="11"/>
      <c r="O489" s="12"/>
      <c r="P489" s="8"/>
      <c r="Q489" s="436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0"/>
      <c r="C490" s="133"/>
      <c r="D490" s="134"/>
      <c r="E490" s="474"/>
      <c r="F490" s="135"/>
      <c r="G490" s="1004"/>
      <c r="H490" s="132"/>
      <c r="I490" s="443"/>
      <c r="J490" s="1013"/>
      <c r="K490" s="1006"/>
      <c r="L490" s="15"/>
      <c r="M490" s="11"/>
      <c r="N490" s="11"/>
      <c r="O490" s="12"/>
      <c r="P490" s="8"/>
      <c r="Q490" s="436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2"/>
      <c r="C491" s="133"/>
      <c r="D491" s="134"/>
      <c r="E491" s="474"/>
      <c r="F491" s="135"/>
      <c r="G491" s="1004"/>
      <c r="H491" s="132"/>
      <c r="I491" s="443"/>
      <c r="J491" s="1013"/>
      <c r="K491" s="1006"/>
      <c r="L491" s="15"/>
      <c r="M491" s="11"/>
      <c r="N491" s="11"/>
      <c r="O491" s="12"/>
      <c r="P491" s="8"/>
      <c r="Q491" s="436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2"/>
      <c r="C492" s="133"/>
      <c r="D492" s="134"/>
      <c r="E492" s="474"/>
      <c r="F492" s="135"/>
      <c r="G492" s="1004"/>
      <c r="H492" s="132"/>
      <c r="I492" s="443"/>
      <c r="J492" s="1013"/>
      <c r="K492" s="1006"/>
      <c r="L492" s="15"/>
      <c r="M492" s="11"/>
      <c r="N492" s="11"/>
      <c r="O492" s="12"/>
      <c r="P492" s="8"/>
      <c r="Q492" s="436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133"/>
      <c r="D493" s="134"/>
      <c r="E493" s="474"/>
      <c r="F493" s="135"/>
      <c r="G493" s="1004"/>
      <c r="H493" s="132"/>
      <c r="I493" s="443"/>
      <c r="J493" s="1013"/>
      <c r="K493" s="1006"/>
      <c r="L493" s="15"/>
      <c r="M493" s="11"/>
      <c r="N493" s="11"/>
      <c r="O493" s="12"/>
      <c r="P493" s="8"/>
      <c r="Q493" s="436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0"/>
      <c r="C494" s="133"/>
      <c r="D494" s="134"/>
      <c r="E494" s="474"/>
      <c r="F494" s="135"/>
      <c r="G494" s="1004"/>
      <c r="H494" s="132"/>
      <c r="I494" s="443"/>
      <c r="J494" s="1013"/>
      <c r="K494" s="1006"/>
      <c r="L494" s="15"/>
      <c r="M494" s="11"/>
      <c r="N494" s="11"/>
      <c r="O494" s="12"/>
      <c r="P494" s="8"/>
      <c r="Q494" s="436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0"/>
      <c r="C495" s="133"/>
      <c r="D495" s="134"/>
      <c r="E495" s="474"/>
      <c r="F495" s="135"/>
      <c r="G495" s="1004"/>
      <c r="H495" s="132"/>
      <c r="I495" s="443"/>
      <c r="J495" s="1013"/>
      <c r="K495" s="1006"/>
      <c r="L495" s="15"/>
      <c r="M495" s="11"/>
      <c r="N495" s="11"/>
      <c r="O495" s="12"/>
      <c r="P495" s="8"/>
      <c r="Q495" s="436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92"/>
      <c r="C496" s="235"/>
      <c r="D496" s="1085"/>
      <c r="E496" s="474"/>
      <c r="F496" s="135"/>
      <c r="G496" s="475"/>
      <c r="H496" s="237"/>
      <c r="I496" s="476"/>
      <c r="J496" s="477"/>
      <c r="K496" s="104"/>
      <c r="L496" s="10"/>
      <c r="M496" s="11"/>
      <c r="N496" s="11"/>
      <c r="O496" s="12"/>
      <c r="P496" s="8"/>
      <c r="Q496" s="436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89"/>
      <c r="C497" s="133"/>
      <c r="D497" s="134"/>
      <c r="E497" s="474"/>
      <c r="F497" s="135"/>
      <c r="G497" s="1004"/>
      <c r="H497" s="132"/>
      <c r="I497" s="443"/>
      <c r="J497" s="1013"/>
      <c r="K497" s="1006"/>
      <c r="L497" s="15"/>
      <c r="M497" s="11"/>
      <c r="N497" s="11"/>
      <c r="O497" s="12"/>
      <c r="P497" s="8"/>
      <c r="Q497" s="436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89"/>
      <c r="C498" s="133"/>
      <c r="D498" s="134"/>
      <c r="E498" s="474"/>
      <c r="F498" s="135"/>
      <c r="G498" s="1004"/>
      <c r="H498" s="132"/>
      <c r="I498" s="443"/>
      <c r="J498" s="1013"/>
      <c r="K498" s="1006"/>
      <c r="L498" s="15"/>
      <c r="M498" s="11"/>
      <c r="N498" s="11"/>
      <c r="O498" s="12"/>
      <c r="P498" s="8"/>
      <c r="Q498" s="436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89"/>
      <c r="C499" s="235"/>
      <c r="D499" s="1085"/>
      <c r="E499" s="569"/>
      <c r="F499" s="155"/>
      <c r="G499" s="475"/>
      <c r="H499" s="237"/>
      <c r="I499" s="476"/>
      <c r="J499" s="477"/>
      <c r="K499" s="104"/>
      <c r="L499" s="472"/>
      <c r="M499" s="11"/>
      <c r="N499" s="11"/>
      <c r="O499" s="12"/>
      <c r="P499" s="8"/>
      <c r="Q499" s="436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89"/>
      <c r="C500" s="133"/>
      <c r="D500" s="134"/>
      <c r="E500" s="474"/>
      <c r="F500" s="135"/>
      <c r="G500" s="1004"/>
      <c r="H500" s="132"/>
      <c r="I500" s="443"/>
      <c r="J500" s="1013"/>
      <c r="K500" s="1006"/>
      <c r="L500" s="472"/>
      <c r="M500" s="11"/>
      <c r="N500" s="11"/>
      <c r="O500" s="12"/>
      <c r="P500" s="8"/>
      <c r="Q500" s="436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235"/>
      <c r="D501" s="1085"/>
      <c r="E501" s="474"/>
      <c r="F501" s="135"/>
      <c r="G501" s="475"/>
      <c r="H501" s="237"/>
      <c r="I501" s="476"/>
      <c r="J501" s="477"/>
      <c r="K501" s="104"/>
      <c r="L501" s="472"/>
      <c r="M501" s="11"/>
      <c r="N501" s="11"/>
      <c r="O501" s="12"/>
      <c r="P501" s="8"/>
      <c r="Q501" s="436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235"/>
      <c r="D502" s="1085"/>
      <c r="E502" s="474"/>
      <c r="F502" s="135"/>
      <c r="G502" s="475"/>
      <c r="H502" s="237"/>
      <c r="I502" s="476"/>
      <c r="J502" s="477"/>
      <c r="K502" s="104"/>
      <c r="L502" s="472"/>
      <c r="M502" s="11"/>
      <c r="N502" s="11"/>
      <c r="O502" s="12"/>
      <c r="P502" s="8"/>
      <c r="Q502" s="436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244"/>
      <c r="B503" s="245"/>
      <c r="C503" s="235"/>
      <c r="D503" s="1085"/>
      <c r="E503" s="474"/>
      <c r="F503" s="135"/>
      <c r="G503" s="475"/>
      <c r="H503" s="237"/>
      <c r="I503" s="476"/>
      <c r="J503" s="477"/>
      <c r="K503" s="104"/>
      <c r="L503" s="472"/>
      <c r="M503" s="11"/>
      <c r="N503" s="11"/>
      <c r="O503" s="12"/>
      <c r="P503" s="8"/>
      <c r="Q503" s="436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133"/>
      <c r="D504" s="134"/>
      <c r="E504" s="474"/>
      <c r="F504" s="135"/>
      <c r="G504" s="1004"/>
      <c r="H504" s="132"/>
      <c r="I504" s="443"/>
      <c r="J504" s="1013"/>
      <c r="K504" s="104"/>
      <c r="L504" s="472"/>
      <c r="M504" s="11"/>
      <c r="N504" s="11"/>
      <c r="O504" s="12"/>
      <c r="P504" s="8"/>
      <c r="Q504" s="436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133"/>
      <c r="D505" s="134"/>
      <c r="E505" s="474"/>
      <c r="F505" s="135"/>
      <c r="G505" s="1004"/>
      <c r="H505" s="132"/>
      <c r="I505" s="443"/>
      <c r="J505" s="1013"/>
      <c r="K505" s="1006"/>
      <c r="L505" s="15"/>
      <c r="M505" s="11"/>
      <c r="N505" s="11"/>
      <c r="O505" s="12"/>
      <c r="P505" s="8"/>
      <c r="Q505" s="436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0"/>
      <c r="C506" s="133"/>
      <c r="D506" s="134"/>
      <c r="E506" s="57"/>
      <c r="F506" s="135"/>
      <c r="G506" s="1004"/>
      <c r="H506" s="132"/>
      <c r="I506" s="443"/>
      <c r="J506" s="1013"/>
      <c r="K506" s="1006"/>
      <c r="L506" s="15"/>
      <c r="M506" s="11"/>
      <c r="N506" s="11"/>
      <c r="O506" s="12"/>
      <c r="P506" s="8"/>
      <c r="Q506" s="436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0"/>
      <c r="C507" s="133"/>
      <c r="D507" s="134"/>
      <c r="E507" s="57"/>
      <c r="F507" s="135"/>
      <c r="G507" s="1004"/>
      <c r="H507" s="132"/>
      <c r="I507" s="443"/>
      <c r="J507" s="1013"/>
      <c r="K507" s="1006"/>
      <c r="L507" s="15"/>
      <c r="M507" s="11"/>
      <c r="N507" s="11"/>
      <c r="O507" s="12"/>
      <c r="P507" s="8"/>
      <c r="Q507" s="436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133"/>
      <c r="D508" s="134"/>
      <c r="E508" s="57"/>
      <c r="F508" s="135"/>
      <c r="G508" s="1004"/>
      <c r="H508" s="132"/>
      <c r="I508" s="443"/>
      <c r="J508" s="1013"/>
      <c r="K508" s="1006"/>
      <c r="L508" s="15"/>
      <c r="M508" s="11"/>
      <c r="N508" s="11"/>
      <c r="O508" s="12"/>
      <c r="P508" s="8"/>
      <c r="Q508" s="436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133"/>
      <c r="D509" s="134"/>
      <c r="E509" s="57"/>
      <c r="F509" s="135"/>
      <c r="G509" s="1004"/>
      <c r="H509" s="132"/>
      <c r="I509" s="443"/>
      <c r="J509" s="1013"/>
      <c r="K509" s="1006"/>
      <c r="L509" s="15"/>
      <c r="M509" s="11"/>
      <c r="N509" s="11"/>
      <c r="O509" s="12"/>
      <c r="P509" s="8"/>
      <c r="Q509" s="436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45"/>
      <c r="B510" s="990"/>
      <c r="C510" s="133"/>
      <c r="D510" s="134"/>
      <c r="E510" s="57"/>
      <c r="F510" s="135"/>
      <c r="G510" s="1004"/>
      <c r="H510" s="132"/>
      <c r="I510" s="443"/>
      <c r="J510" s="1013"/>
      <c r="K510" s="1006"/>
      <c r="L510" s="15"/>
      <c r="M510" s="11"/>
      <c r="N510" s="11"/>
      <c r="O510" s="12"/>
      <c r="P510" s="8"/>
      <c r="Q510" s="436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46"/>
      <c r="B511" s="990"/>
      <c r="C511" s="133"/>
      <c r="D511" s="134"/>
      <c r="E511" s="1014"/>
      <c r="F511" s="135"/>
      <c r="G511" s="1004"/>
      <c r="H511" s="949"/>
      <c r="I511" s="1042"/>
      <c r="J511" s="1015"/>
      <c r="K511" s="1016"/>
      <c r="L511" s="15"/>
      <c r="M511" s="11"/>
      <c r="N511" s="11"/>
      <c r="O511" s="12"/>
      <c r="P511" s="8"/>
      <c r="Q511" s="436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133"/>
      <c r="D512" s="134"/>
      <c r="E512" s="515"/>
      <c r="F512" s="135"/>
      <c r="G512" s="1004"/>
      <c r="H512" s="132"/>
      <c r="I512" s="443"/>
      <c r="J512" s="1013"/>
      <c r="K512" s="1006"/>
      <c r="L512" s="15"/>
      <c r="M512" s="11"/>
      <c r="N512" s="11"/>
      <c r="O512" s="12"/>
      <c r="P512" s="8"/>
      <c r="Q512" s="436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133"/>
      <c r="D513" s="134"/>
      <c r="E513" s="512"/>
      <c r="F513" s="135"/>
      <c r="G513" s="1004"/>
      <c r="H513" s="132"/>
      <c r="I513" s="443"/>
      <c r="J513" s="1013"/>
      <c r="K513" s="1006"/>
      <c r="L513" s="15"/>
      <c r="M513" s="11"/>
      <c r="N513" s="11"/>
      <c r="O513" s="12"/>
      <c r="P513" s="8"/>
      <c r="Q513" s="436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133"/>
      <c r="D514" s="1047"/>
      <c r="E514" s="516"/>
      <c r="F514" s="35"/>
      <c r="G514" s="1004"/>
      <c r="H514" s="231"/>
      <c r="I514" s="443"/>
      <c r="J514" s="1013"/>
      <c r="K514" s="1006"/>
      <c r="L514" s="15"/>
      <c r="M514" s="11"/>
      <c r="N514" s="11"/>
      <c r="O514" s="12"/>
      <c r="P514" s="8"/>
      <c r="Q514" s="436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133"/>
      <c r="D515" s="1047"/>
      <c r="E515" s="517"/>
      <c r="F515" s="35"/>
      <c r="G515" s="1004"/>
      <c r="H515" s="231"/>
      <c r="I515" s="443"/>
      <c r="J515" s="1013"/>
      <c r="K515" s="1006"/>
      <c r="L515" s="15"/>
      <c r="M515" s="11"/>
      <c r="N515" s="11"/>
      <c r="O515" s="12"/>
      <c r="P515" s="8"/>
      <c r="Q515" s="436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133"/>
      <c r="D516" s="1047"/>
      <c r="E516" s="517"/>
      <c r="F516" s="35"/>
      <c r="G516" s="1004"/>
      <c r="H516" s="231"/>
      <c r="I516" s="443"/>
      <c r="J516" s="1013"/>
      <c r="K516" s="1006"/>
      <c r="L516" s="15"/>
      <c r="M516" s="11"/>
      <c r="N516" s="11"/>
      <c r="O516" s="12"/>
      <c r="P516" s="8"/>
      <c r="Q516" s="436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133"/>
      <c r="D517" s="1047"/>
      <c r="E517" s="517"/>
      <c r="F517" s="35"/>
      <c r="G517" s="1004"/>
      <c r="H517" s="231"/>
      <c r="I517" s="443"/>
      <c r="J517" s="1013"/>
      <c r="K517" s="1006"/>
      <c r="L517" s="15"/>
      <c r="M517" s="11"/>
      <c r="N517" s="11"/>
      <c r="O517" s="12"/>
      <c r="P517" s="8"/>
      <c r="Q517" s="436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133"/>
      <c r="D518" s="1047"/>
      <c r="E518" s="512"/>
      <c r="F518" s="135"/>
      <c r="G518" s="1004"/>
      <c r="H518" s="132"/>
      <c r="I518" s="443"/>
      <c r="J518" s="1013"/>
      <c r="K518" s="1006"/>
      <c r="L518" s="15"/>
      <c r="M518" s="11"/>
      <c r="N518" s="11"/>
      <c r="O518" s="12"/>
      <c r="P518" s="8"/>
      <c r="Q518" s="436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1"/>
      <c r="C519" s="133"/>
      <c r="D519" s="1047"/>
      <c r="E519" s="512"/>
      <c r="F519" s="135"/>
      <c r="G519" s="1004"/>
      <c r="H519" s="132"/>
      <c r="I519" s="443"/>
      <c r="J519" s="1013"/>
      <c r="K519" s="1006"/>
      <c r="L519" s="15"/>
      <c r="M519" s="11"/>
      <c r="N519" s="11"/>
      <c r="O519" s="12"/>
      <c r="P519" s="8"/>
      <c r="Q519" s="436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84"/>
      <c r="B520" s="990"/>
      <c r="C520" s="133"/>
      <c r="D520" s="1047"/>
      <c r="E520" s="516"/>
      <c r="F520" s="35"/>
      <c r="G520" s="1004"/>
      <c r="H520" s="231"/>
      <c r="I520" s="443"/>
      <c r="J520" s="1045"/>
      <c r="K520" s="1041"/>
      <c r="L520" s="15"/>
      <c r="M520" s="11"/>
      <c r="N520" s="11"/>
      <c r="O520" s="12"/>
      <c r="P520" s="8"/>
      <c r="Q520" s="436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1"/>
      <c r="B521" s="2"/>
      <c r="C521" s="3"/>
      <c r="D521" s="2"/>
      <c r="E521" s="251"/>
      <c r="F521" s="5"/>
      <c r="G521" s="254"/>
      <c r="H521" s="1"/>
      <c r="I521" s="6"/>
      <c r="J521" s="437"/>
      <c r="K521" s="257"/>
      <c r="L521" s="10"/>
      <c r="M521" s="11"/>
      <c r="N521" s="11"/>
      <c r="O521" s="12"/>
      <c r="P521" s="8"/>
      <c r="Q521" s="436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4" t="s">
        <v>0</v>
      </c>
      <c r="B522" s="1368"/>
      <c r="C522" s="3"/>
      <c r="D522" s="2"/>
      <c r="E522" s="251"/>
      <c r="F522" s="5"/>
      <c r="G522" s="254"/>
      <c r="H522" s="1"/>
      <c r="I522" s="6"/>
      <c r="J522" s="437"/>
      <c r="K522" s="257"/>
      <c r="L522" s="15"/>
      <c r="M522" s="11"/>
      <c r="N522" s="11"/>
      <c r="O522" s="12"/>
      <c r="P522" s="8"/>
      <c r="Q522" s="436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1376" t="s">
        <v>94</v>
      </c>
      <c r="B523" s="1387"/>
      <c r="C523" s="4"/>
      <c r="D523" s="2"/>
      <c r="E523" s="251"/>
      <c r="F523" s="5"/>
      <c r="G523" s="254"/>
      <c r="H523" s="1"/>
      <c r="I523" s="6"/>
      <c r="J523" s="437"/>
      <c r="K523" s="257"/>
      <c r="L523" s="15"/>
      <c r="M523" s="11"/>
      <c r="N523" s="11"/>
      <c r="O523" s="12"/>
      <c r="P523" s="8"/>
      <c r="Q523" s="436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5.25" customHeight="1">
      <c r="A524" s="1"/>
      <c r="B524" s="2"/>
      <c r="C524" s="3"/>
      <c r="D524" s="2"/>
      <c r="E524" s="251"/>
      <c r="F524" s="5"/>
      <c r="G524" s="254"/>
      <c r="H524" s="1"/>
      <c r="I524" s="6"/>
      <c r="J524" s="437"/>
      <c r="K524" s="257"/>
      <c r="L524" s="10"/>
      <c r="M524" s="11"/>
      <c r="N524" s="11"/>
      <c r="O524" s="12"/>
      <c r="P524" s="8"/>
      <c r="Q524" s="436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1375" t="s">
        <v>2</v>
      </c>
      <c r="B525" s="1388"/>
      <c r="C525" s="16" t="s">
        <v>3</v>
      </c>
      <c r="D525" s="993" t="s">
        <v>4</v>
      </c>
      <c r="E525" s="438" t="s">
        <v>5</v>
      </c>
      <c r="F525" s="919" t="s">
        <v>5</v>
      </c>
      <c r="G525" s="439" t="s">
        <v>6</v>
      </c>
      <c r="H525" s="19" t="s">
        <v>7</v>
      </c>
      <c r="I525" s="440" t="s">
        <v>8</v>
      </c>
      <c r="J525" s="1005" t="s">
        <v>9</v>
      </c>
      <c r="K525" s="995" t="s">
        <v>9</v>
      </c>
      <c r="L525" s="15" t="s">
        <v>452</v>
      </c>
      <c r="M525" s="23"/>
      <c r="N525" s="11"/>
      <c r="O525" s="12"/>
      <c r="P525" s="8"/>
      <c r="Q525" s="436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5.25" customHeight="1">
      <c r="A526" s="921"/>
      <c r="B526" s="922"/>
      <c r="C526" s="927"/>
      <c r="D526" s="997" t="s">
        <v>10</v>
      </c>
      <c r="E526" s="441" t="s">
        <v>11</v>
      </c>
      <c r="F526" s="925" t="s">
        <v>12</v>
      </c>
      <c r="G526" s="998"/>
      <c r="H526" s="965" t="s">
        <v>13</v>
      </c>
      <c r="I526" s="999" t="s">
        <v>14</v>
      </c>
      <c r="J526" s="1020" t="s">
        <v>15</v>
      </c>
      <c r="K526" s="1001" t="s">
        <v>16</v>
      </c>
      <c r="L526" s="15" t="s">
        <v>453</v>
      </c>
      <c r="M526" s="23"/>
      <c r="N526" s="11"/>
      <c r="O526" s="12"/>
      <c r="P526" s="8"/>
      <c r="Q526" s="436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86"/>
      <c r="B527" s="990"/>
      <c r="C527" s="133"/>
      <c r="D527" s="134"/>
      <c r="E527" s="471"/>
      <c r="F527" s="932"/>
      <c r="G527" s="1004"/>
      <c r="H527" s="132"/>
      <c r="I527" s="443"/>
      <c r="J527" s="1005"/>
      <c r="K527" s="1006"/>
      <c r="L527" s="15"/>
      <c r="M527" s="11"/>
      <c r="N527" s="11"/>
      <c r="O527" s="12"/>
      <c r="P527" s="8"/>
      <c r="Q527" s="436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934"/>
      <c r="B528" s="990"/>
      <c r="C528" s="133"/>
      <c r="D528" s="134"/>
      <c r="E528" s="474"/>
      <c r="F528" s="135"/>
      <c r="G528" s="1004"/>
      <c r="H528" s="132"/>
      <c r="I528" s="443"/>
      <c r="J528" s="1013"/>
      <c r="K528" s="1006"/>
      <c r="L528" s="15"/>
      <c r="M528" s="11"/>
      <c r="N528" s="11"/>
      <c r="O528" s="12"/>
      <c r="P528" s="8"/>
      <c r="Q528" s="436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34"/>
      <c r="B529" s="992"/>
      <c r="C529" s="133"/>
      <c r="D529" s="134"/>
      <c r="E529" s="474"/>
      <c r="F529" s="135"/>
      <c r="G529" s="1004"/>
      <c r="H529" s="132"/>
      <c r="I529" s="443"/>
      <c r="J529" s="1013"/>
      <c r="K529" s="1006"/>
      <c r="L529" s="15"/>
      <c r="M529" s="11"/>
      <c r="N529" s="11"/>
      <c r="O529" s="12"/>
      <c r="P529" s="8"/>
      <c r="Q529" s="436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34"/>
      <c r="B530" s="992"/>
      <c r="C530" s="133"/>
      <c r="D530" s="134"/>
      <c r="E530" s="474"/>
      <c r="F530" s="135"/>
      <c r="G530" s="1004"/>
      <c r="H530" s="132"/>
      <c r="I530" s="443"/>
      <c r="J530" s="1013"/>
      <c r="K530" s="1006"/>
      <c r="L530" s="15"/>
      <c r="M530" s="11"/>
      <c r="N530" s="11"/>
      <c r="O530" s="12"/>
      <c r="P530" s="8"/>
      <c r="Q530" s="436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34"/>
      <c r="B531" s="990"/>
      <c r="C531" s="133"/>
      <c r="D531" s="134"/>
      <c r="E531" s="474"/>
      <c r="F531" s="135"/>
      <c r="G531" s="1004"/>
      <c r="H531" s="132"/>
      <c r="I531" s="443"/>
      <c r="J531" s="1013"/>
      <c r="K531" s="1006"/>
      <c r="L531" s="15"/>
      <c r="M531" s="11"/>
      <c r="N531" s="11"/>
      <c r="O531" s="12"/>
      <c r="P531" s="8"/>
      <c r="Q531" s="436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0"/>
      <c r="C532" s="133"/>
      <c r="D532" s="134"/>
      <c r="E532" s="474"/>
      <c r="F532" s="135"/>
      <c r="G532" s="1004"/>
      <c r="H532" s="132"/>
      <c r="I532" s="443"/>
      <c r="J532" s="1013"/>
      <c r="K532" s="1006"/>
      <c r="L532" s="15"/>
      <c r="M532" s="11"/>
      <c r="N532" s="11"/>
      <c r="O532" s="12"/>
      <c r="P532" s="8"/>
      <c r="Q532" s="436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0"/>
      <c r="C533" s="133"/>
      <c r="D533" s="134"/>
      <c r="E533" s="474"/>
      <c r="F533" s="135"/>
      <c r="G533" s="1004"/>
      <c r="H533" s="132"/>
      <c r="I533" s="443"/>
      <c r="J533" s="1013"/>
      <c r="K533" s="1006"/>
      <c r="L533" s="15"/>
      <c r="M533" s="11"/>
      <c r="N533" s="11"/>
      <c r="O533" s="12"/>
      <c r="P533" s="8"/>
      <c r="Q533" s="436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2"/>
      <c r="C534" s="235"/>
      <c r="D534" s="1085"/>
      <c r="E534" s="474"/>
      <c r="F534" s="135"/>
      <c r="G534" s="475"/>
      <c r="H534" s="237"/>
      <c r="I534" s="476"/>
      <c r="J534" s="477"/>
      <c r="K534" s="104"/>
      <c r="L534" s="10"/>
      <c r="M534" s="11"/>
      <c r="N534" s="11"/>
      <c r="O534" s="12"/>
      <c r="P534" s="8"/>
      <c r="Q534" s="436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89"/>
      <c r="C535" s="133"/>
      <c r="D535" s="134"/>
      <c r="E535" s="474"/>
      <c r="F535" s="135"/>
      <c r="G535" s="1004"/>
      <c r="H535" s="132"/>
      <c r="I535" s="443"/>
      <c r="J535" s="1013"/>
      <c r="K535" s="1006"/>
      <c r="L535" s="15"/>
      <c r="M535" s="11"/>
      <c r="N535" s="11"/>
      <c r="O535" s="12"/>
      <c r="P535" s="8"/>
      <c r="Q535" s="436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89"/>
      <c r="C536" s="133"/>
      <c r="D536" s="134"/>
      <c r="E536" s="474"/>
      <c r="F536" s="135"/>
      <c r="G536" s="1004"/>
      <c r="H536" s="132"/>
      <c r="I536" s="443"/>
      <c r="J536" s="1013"/>
      <c r="K536" s="1006"/>
      <c r="L536" s="15"/>
      <c r="M536" s="11"/>
      <c r="N536" s="11"/>
      <c r="O536" s="12"/>
      <c r="P536" s="8"/>
      <c r="Q536" s="436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89"/>
      <c r="C537" s="235"/>
      <c r="D537" s="1085"/>
      <c r="E537" s="569"/>
      <c r="F537" s="155"/>
      <c r="G537" s="475"/>
      <c r="H537" s="237"/>
      <c r="I537" s="476"/>
      <c r="J537" s="477"/>
      <c r="K537" s="104"/>
      <c r="L537" s="472"/>
      <c r="M537" s="11"/>
      <c r="N537" s="11"/>
      <c r="O537" s="12"/>
      <c r="P537" s="8"/>
      <c r="Q537" s="436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89"/>
      <c r="C538" s="133"/>
      <c r="D538" s="134"/>
      <c r="E538" s="474"/>
      <c r="F538" s="135"/>
      <c r="G538" s="1004"/>
      <c r="H538" s="132"/>
      <c r="I538" s="443"/>
      <c r="J538" s="1013"/>
      <c r="K538" s="1006"/>
      <c r="L538" s="472"/>
      <c r="M538" s="11"/>
      <c r="N538" s="11"/>
      <c r="O538" s="12"/>
      <c r="P538" s="8"/>
      <c r="Q538" s="436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90"/>
      <c r="C539" s="235"/>
      <c r="D539" s="1085"/>
      <c r="E539" s="474"/>
      <c r="F539" s="135"/>
      <c r="G539" s="475"/>
      <c r="H539" s="237"/>
      <c r="I539" s="476"/>
      <c r="J539" s="477"/>
      <c r="K539" s="104"/>
      <c r="L539" s="472"/>
      <c r="M539" s="11"/>
      <c r="N539" s="11"/>
      <c r="O539" s="12"/>
      <c r="P539" s="8"/>
      <c r="Q539" s="436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235"/>
      <c r="D540" s="1085"/>
      <c r="E540" s="474"/>
      <c r="F540" s="135"/>
      <c r="G540" s="475"/>
      <c r="H540" s="237"/>
      <c r="I540" s="476"/>
      <c r="J540" s="477"/>
      <c r="K540" s="104"/>
      <c r="L540" s="472"/>
      <c r="M540" s="11"/>
      <c r="N540" s="11"/>
      <c r="O540" s="12"/>
      <c r="P540" s="8"/>
      <c r="Q540" s="436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244"/>
      <c r="B541" s="245"/>
      <c r="C541" s="235"/>
      <c r="D541" s="1085"/>
      <c r="E541" s="474"/>
      <c r="F541" s="135"/>
      <c r="G541" s="475"/>
      <c r="H541" s="237"/>
      <c r="I541" s="476"/>
      <c r="J541" s="477"/>
      <c r="K541" s="104"/>
      <c r="L541" s="472"/>
      <c r="M541" s="11"/>
      <c r="N541" s="11"/>
      <c r="O541" s="12"/>
      <c r="P541" s="8"/>
      <c r="Q541" s="436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133"/>
      <c r="D542" s="134"/>
      <c r="E542" s="474"/>
      <c r="F542" s="135"/>
      <c r="G542" s="1004"/>
      <c r="H542" s="132"/>
      <c r="I542" s="443"/>
      <c r="J542" s="1013"/>
      <c r="K542" s="104"/>
      <c r="L542" s="472"/>
      <c r="M542" s="11"/>
      <c r="N542" s="11"/>
      <c r="O542" s="12"/>
      <c r="P542" s="8"/>
      <c r="Q542" s="436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133"/>
      <c r="D543" s="134"/>
      <c r="E543" s="474"/>
      <c r="F543" s="135"/>
      <c r="G543" s="1004"/>
      <c r="H543" s="132"/>
      <c r="I543" s="443"/>
      <c r="J543" s="1013"/>
      <c r="K543" s="1006"/>
      <c r="L543" s="15"/>
      <c r="M543" s="11"/>
      <c r="N543" s="11"/>
      <c r="O543" s="12"/>
      <c r="P543" s="8"/>
      <c r="Q543" s="436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90"/>
      <c r="C544" s="133"/>
      <c r="D544" s="134"/>
      <c r="E544" s="57"/>
      <c r="F544" s="135"/>
      <c r="G544" s="1004"/>
      <c r="H544" s="132"/>
      <c r="I544" s="443"/>
      <c r="J544" s="1013"/>
      <c r="K544" s="1006"/>
      <c r="L544" s="15"/>
      <c r="M544" s="11"/>
      <c r="N544" s="11"/>
      <c r="O544" s="12"/>
      <c r="P544" s="8"/>
      <c r="Q544" s="436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133"/>
      <c r="D545" s="134"/>
      <c r="E545" s="57"/>
      <c r="F545" s="135"/>
      <c r="G545" s="1004"/>
      <c r="H545" s="132"/>
      <c r="I545" s="443"/>
      <c r="J545" s="1013"/>
      <c r="K545" s="1006"/>
      <c r="L545" s="15"/>
      <c r="M545" s="11"/>
      <c r="N545" s="11"/>
      <c r="O545" s="12"/>
      <c r="P545" s="8"/>
      <c r="Q545" s="436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133"/>
      <c r="D546" s="134"/>
      <c r="E546" s="57"/>
      <c r="F546" s="135"/>
      <c r="G546" s="1004"/>
      <c r="H546" s="132"/>
      <c r="I546" s="443"/>
      <c r="J546" s="1013"/>
      <c r="K546" s="1006"/>
      <c r="L546" s="15"/>
      <c r="M546" s="11"/>
      <c r="N546" s="11"/>
      <c r="O546" s="12"/>
      <c r="P546" s="8"/>
      <c r="Q546" s="436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0"/>
      <c r="C547" s="133"/>
      <c r="D547" s="134"/>
      <c r="E547" s="57"/>
      <c r="F547" s="135"/>
      <c r="G547" s="1004"/>
      <c r="H547" s="132"/>
      <c r="I547" s="443"/>
      <c r="J547" s="1013"/>
      <c r="K547" s="1006"/>
      <c r="L547" s="15"/>
      <c r="M547" s="11"/>
      <c r="N547" s="11"/>
      <c r="O547" s="12"/>
      <c r="P547" s="8"/>
      <c r="Q547" s="436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45"/>
      <c r="B548" s="990"/>
      <c r="C548" s="133"/>
      <c r="D548" s="134"/>
      <c r="E548" s="57"/>
      <c r="F548" s="135"/>
      <c r="G548" s="1004"/>
      <c r="H548" s="132"/>
      <c r="I548" s="443"/>
      <c r="J548" s="1013"/>
      <c r="K548" s="1006"/>
      <c r="L548" s="15"/>
      <c r="M548" s="11"/>
      <c r="N548" s="11"/>
      <c r="O548" s="12"/>
      <c r="P548" s="8"/>
      <c r="Q548" s="436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46"/>
      <c r="B549" s="990"/>
      <c r="C549" s="133"/>
      <c r="D549" s="134"/>
      <c r="E549" s="1014"/>
      <c r="F549" s="135"/>
      <c r="G549" s="1004"/>
      <c r="H549" s="949"/>
      <c r="I549" s="1042"/>
      <c r="J549" s="1015"/>
      <c r="K549" s="1016"/>
      <c r="L549" s="15"/>
      <c r="M549" s="11"/>
      <c r="N549" s="11"/>
      <c r="O549" s="12"/>
      <c r="P549" s="8"/>
      <c r="Q549" s="436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90"/>
      <c r="C550" s="133"/>
      <c r="D550" s="134"/>
      <c r="E550" s="515"/>
      <c r="F550" s="135"/>
      <c r="G550" s="1004"/>
      <c r="H550" s="132"/>
      <c r="I550" s="443"/>
      <c r="J550" s="1013"/>
      <c r="K550" s="1006"/>
      <c r="L550" s="15"/>
      <c r="M550" s="11"/>
      <c r="N550" s="11"/>
      <c r="O550" s="12"/>
      <c r="P550" s="8"/>
      <c r="Q550" s="436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34"/>
      <c r="B551" s="990"/>
      <c r="C551" s="133"/>
      <c r="D551" s="134"/>
      <c r="E551" s="512"/>
      <c r="F551" s="135"/>
      <c r="G551" s="1004"/>
      <c r="H551" s="132"/>
      <c r="I551" s="443"/>
      <c r="J551" s="1013"/>
      <c r="K551" s="1006"/>
      <c r="L551" s="15"/>
      <c r="M551" s="11"/>
      <c r="N551" s="11"/>
      <c r="O551" s="12"/>
      <c r="P551" s="8"/>
      <c r="Q551" s="436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34"/>
      <c r="B552" s="990"/>
      <c r="C552" s="133"/>
      <c r="D552" s="1047"/>
      <c r="E552" s="516"/>
      <c r="F552" s="35"/>
      <c r="G552" s="1004"/>
      <c r="H552" s="231"/>
      <c r="I552" s="443"/>
      <c r="J552" s="1013"/>
      <c r="K552" s="1006"/>
      <c r="L552" s="15"/>
      <c r="M552" s="11"/>
      <c r="N552" s="11"/>
      <c r="O552" s="12"/>
      <c r="P552" s="8"/>
      <c r="Q552" s="436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133"/>
      <c r="D553" s="1047"/>
      <c r="E553" s="517"/>
      <c r="F553" s="35"/>
      <c r="G553" s="1004"/>
      <c r="H553" s="231"/>
      <c r="I553" s="443"/>
      <c r="J553" s="1013"/>
      <c r="K553" s="1006"/>
      <c r="L553" s="15"/>
      <c r="M553" s="11"/>
      <c r="N553" s="11"/>
      <c r="O553" s="12"/>
      <c r="P553" s="8"/>
      <c r="Q553" s="436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133"/>
      <c r="D554" s="1047"/>
      <c r="E554" s="517"/>
      <c r="F554" s="35"/>
      <c r="G554" s="1004"/>
      <c r="H554" s="231"/>
      <c r="I554" s="443"/>
      <c r="J554" s="1013"/>
      <c r="K554" s="1006"/>
      <c r="L554" s="15"/>
      <c r="M554" s="11"/>
      <c r="N554" s="11"/>
      <c r="O554" s="12"/>
      <c r="P554" s="8"/>
      <c r="Q554" s="436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133"/>
      <c r="D555" s="1047"/>
      <c r="E555" s="517"/>
      <c r="F555" s="35"/>
      <c r="G555" s="1004"/>
      <c r="H555" s="231"/>
      <c r="I555" s="443"/>
      <c r="J555" s="1013"/>
      <c r="K555" s="1006"/>
      <c r="L555" s="15"/>
      <c r="M555" s="11"/>
      <c r="N555" s="11"/>
      <c r="O555" s="12"/>
      <c r="P555" s="8"/>
      <c r="Q555" s="436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133"/>
      <c r="D556" s="1047"/>
      <c r="E556" s="512"/>
      <c r="F556" s="135"/>
      <c r="G556" s="1004"/>
      <c r="H556" s="132"/>
      <c r="I556" s="443"/>
      <c r="J556" s="1013"/>
      <c r="K556" s="1006"/>
      <c r="L556" s="15"/>
      <c r="M556" s="11"/>
      <c r="N556" s="11"/>
      <c r="O556" s="12"/>
      <c r="P556" s="8"/>
      <c r="Q556" s="436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1"/>
      <c r="C557" s="133"/>
      <c r="D557" s="1047"/>
      <c r="E557" s="512"/>
      <c r="F557" s="135"/>
      <c r="G557" s="1004"/>
      <c r="H557" s="132"/>
      <c r="I557" s="443"/>
      <c r="J557" s="1013"/>
      <c r="K557" s="1006"/>
      <c r="L557" s="15"/>
      <c r="M557" s="11"/>
      <c r="N557" s="11"/>
      <c r="O557" s="12"/>
      <c r="P557" s="8"/>
      <c r="Q557" s="436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84"/>
      <c r="B558" s="990"/>
      <c r="C558" s="133"/>
      <c r="D558" s="1047"/>
      <c r="E558" s="516"/>
      <c r="F558" s="35"/>
      <c r="G558" s="1004"/>
      <c r="H558" s="231"/>
      <c r="I558" s="443"/>
      <c r="J558" s="1045"/>
      <c r="K558" s="1041"/>
      <c r="L558" s="15"/>
      <c r="M558" s="11"/>
      <c r="N558" s="11"/>
      <c r="O558" s="12"/>
      <c r="P558" s="8"/>
      <c r="Q558" s="436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247"/>
      <c r="B559" s="1368"/>
      <c r="C559" s="1368"/>
      <c r="D559" s="1368"/>
      <c r="E559" s="251"/>
      <c r="F559" s="1368"/>
      <c r="G559" s="519"/>
      <c r="H559" s="2"/>
      <c r="I559" s="314"/>
      <c r="J559" s="520"/>
      <c r="K559" s="257"/>
      <c r="L559" s="234"/>
      <c r="M559" s="1368"/>
      <c r="N559" s="11"/>
      <c r="O559" s="12"/>
      <c r="P559" s="8"/>
      <c r="Q559" s="436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1"/>
      <c r="B560" s="2"/>
      <c r="C560" s="3"/>
      <c r="D560" s="2"/>
      <c r="E560" s="251"/>
      <c r="F560" s="1374"/>
      <c r="G560" s="254"/>
      <c r="H560" s="1"/>
      <c r="I560" s="6"/>
      <c r="J560" s="437"/>
      <c r="K560" s="257"/>
      <c r="L560" s="10"/>
      <c r="M560" s="11"/>
      <c r="N560" s="11"/>
      <c r="O560" s="12"/>
      <c r="P560" s="8"/>
      <c r="Q560" s="436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1"/>
      <c r="B561" s="2"/>
      <c r="C561" s="3"/>
      <c r="D561" s="2"/>
      <c r="E561" s="251"/>
      <c r="F561" s="1374"/>
      <c r="G561" s="254"/>
      <c r="H561" s="1"/>
      <c r="I561" s="6"/>
      <c r="J561" s="437"/>
      <c r="K561" s="257"/>
      <c r="L561" s="10"/>
      <c r="M561" s="11"/>
      <c r="N561" s="11"/>
      <c r="O561" s="12"/>
      <c r="P561" s="8"/>
      <c r="Q561" s="436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3"/>
      <c r="D562" s="2"/>
      <c r="E562" s="251"/>
      <c r="F562" s="1374"/>
      <c r="G562" s="254"/>
      <c r="H562" s="1"/>
      <c r="I562" s="6"/>
      <c r="J562" s="437"/>
      <c r="K562" s="257"/>
      <c r="L562" s="10"/>
      <c r="M562" s="11"/>
      <c r="N562" s="11"/>
      <c r="O562" s="12"/>
      <c r="P562" s="8"/>
      <c r="Q562" s="436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3"/>
      <c r="D563" s="2"/>
      <c r="E563" s="251"/>
      <c r="F563" s="1374"/>
      <c r="G563" s="254"/>
      <c r="H563" s="1"/>
      <c r="I563" s="6"/>
      <c r="J563" s="437"/>
      <c r="K563" s="257"/>
      <c r="L563" s="10"/>
      <c r="M563" s="11"/>
      <c r="N563" s="11"/>
      <c r="O563" s="12"/>
      <c r="P563" s="8"/>
      <c r="Q563" s="436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3"/>
      <c r="D564" s="2"/>
      <c r="E564" s="251"/>
      <c r="F564" s="1374"/>
      <c r="G564" s="254"/>
      <c r="H564" s="1"/>
      <c r="I564" s="6"/>
      <c r="J564" s="437"/>
      <c r="K564" s="257"/>
      <c r="L564" s="10"/>
      <c r="M564" s="11"/>
      <c r="N564" s="11"/>
      <c r="O564" s="12"/>
      <c r="P564" s="8"/>
      <c r="Q564" s="436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3"/>
      <c r="D565" s="2"/>
      <c r="E565" s="251"/>
      <c r="F565" s="1374"/>
      <c r="G565" s="254"/>
      <c r="H565" s="1"/>
      <c r="I565" s="6"/>
      <c r="J565" s="437"/>
      <c r="K565" s="257"/>
      <c r="L565" s="10"/>
      <c r="M565" s="11"/>
      <c r="N565" s="11"/>
      <c r="O565" s="12"/>
      <c r="P565" s="8"/>
      <c r="Q565" s="436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3"/>
      <c r="D566" s="2"/>
      <c r="E566" s="251"/>
      <c r="F566" s="1374"/>
      <c r="G566" s="254"/>
      <c r="H566" s="1"/>
      <c r="I566" s="6"/>
      <c r="J566" s="437"/>
      <c r="K566" s="257"/>
      <c r="L566" s="10"/>
      <c r="M566" s="11"/>
      <c r="N566" s="11"/>
      <c r="O566" s="12"/>
      <c r="P566" s="8"/>
      <c r="Q566" s="436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3"/>
      <c r="D567" s="2"/>
      <c r="E567" s="251"/>
      <c r="F567" s="1374"/>
      <c r="G567" s="254"/>
      <c r="H567" s="1"/>
      <c r="I567" s="6"/>
      <c r="J567" s="437"/>
      <c r="K567" s="257"/>
      <c r="L567" s="10"/>
      <c r="M567" s="11"/>
      <c r="N567" s="11"/>
      <c r="O567" s="12"/>
      <c r="P567" s="8"/>
      <c r="Q567" s="436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3"/>
      <c r="D568" s="2"/>
      <c r="E568" s="251"/>
      <c r="F568" s="1374"/>
      <c r="G568" s="254"/>
      <c r="H568" s="1"/>
      <c r="I568" s="6"/>
      <c r="J568" s="437"/>
      <c r="K568" s="257"/>
      <c r="L568" s="10"/>
      <c r="M568" s="11"/>
      <c r="N568" s="11"/>
      <c r="O568" s="12"/>
      <c r="P568" s="8"/>
      <c r="Q568" s="436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3"/>
      <c r="D569" s="2"/>
      <c r="E569" s="251"/>
      <c r="F569" s="1374"/>
      <c r="G569" s="254"/>
      <c r="H569" s="1"/>
      <c r="I569" s="6"/>
      <c r="J569" s="437"/>
      <c r="K569" s="257"/>
      <c r="L569" s="10"/>
      <c r="M569" s="11"/>
      <c r="N569" s="11"/>
      <c r="O569" s="12"/>
      <c r="P569" s="8"/>
      <c r="Q569" s="436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3"/>
      <c r="D570" s="2"/>
      <c r="E570" s="251"/>
      <c r="F570" s="1374"/>
      <c r="G570" s="254"/>
      <c r="H570" s="1"/>
      <c r="I570" s="6"/>
      <c r="J570" s="437"/>
      <c r="K570" s="257"/>
      <c r="L570" s="10"/>
      <c r="M570" s="11"/>
      <c r="N570" s="11"/>
      <c r="O570" s="12"/>
      <c r="P570" s="8"/>
      <c r="Q570" s="436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3"/>
      <c r="D571" s="2"/>
      <c r="E571" s="251"/>
      <c r="F571" s="1374"/>
      <c r="G571" s="254"/>
      <c r="H571" s="1"/>
      <c r="I571" s="6"/>
      <c r="J571" s="437"/>
      <c r="K571" s="257"/>
      <c r="L571" s="10"/>
      <c r="M571" s="11"/>
      <c r="N571" s="11"/>
      <c r="O571" s="12"/>
      <c r="P571" s="8"/>
      <c r="Q571" s="436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3"/>
      <c r="D572" s="2"/>
      <c r="E572" s="251"/>
      <c r="F572" s="1374"/>
      <c r="G572" s="254"/>
      <c r="H572" s="1"/>
      <c r="I572" s="6"/>
      <c r="J572" s="437"/>
      <c r="K572" s="257"/>
      <c r="L572" s="10"/>
      <c r="M572" s="11"/>
      <c r="N572" s="11"/>
      <c r="O572" s="12"/>
      <c r="P572" s="8"/>
      <c r="Q572" s="436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3"/>
      <c r="D573" s="2"/>
      <c r="E573" s="251"/>
      <c r="F573" s="1374"/>
      <c r="G573" s="254"/>
      <c r="H573" s="1"/>
      <c r="I573" s="6"/>
      <c r="J573" s="437"/>
      <c r="K573" s="257"/>
      <c r="L573" s="10"/>
      <c r="M573" s="11"/>
      <c r="N573" s="11"/>
      <c r="O573" s="12"/>
      <c r="P573" s="8"/>
      <c r="Q573" s="436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3"/>
      <c r="D574" s="2"/>
      <c r="E574" s="251"/>
      <c r="F574" s="1374"/>
      <c r="G574" s="254"/>
      <c r="H574" s="1"/>
      <c r="I574" s="6"/>
      <c r="J574" s="437"/>
      <c r="K574" s="257"/>
      <c r="L574" s="10"/>
      <c r="M574" s="11"/>
      <c r="N574" s="11"/>
      <c r="O574" s="12"/>
      <c r="P574" s="8"/>
      <c r="Q574" s="436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3"/>
      <c r="D575" s="2"/>
      <c r="E575" s="251"/>
      <c r="F575" s="1374"/>
      <c r="G575" s="254"/>
      <c r="H575" s="1"/>
      <c r="I575" s="6"/>
      <c r="J575" s="437"/>
      <c r="K575" s="257"/>
      <c r="L575" s="10"/>
      <c r="M575" s="11"/>
      <c r="N575" s="11"/>
      <c r="O575" s="12"/>
      <c r="P575" s="8"/>
      <c r="Q575" s="436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3"/>
      <c r="D576" s="2"/>
      <c r="E576" s="251"/>
      <c r="F576" s="1374"/>
      <c r="G576" s="254"/>
      <c r="H576" s="1"/>
      <c r="I576" s="6"/>
      <c r="J576" s="437"/>
      <c r="K576" s="257"/>
      <c r="L576" s="10"/>
      <c r="M576" s="11"/>
      <c r="N576" s="11"/>
      <c r="O576" s="12"/>
      <c r="P576" s="8"/>
      <c r="Q576" s="436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3"/>
      <c r="D577" s="2"/>
      <c r="E577" s="251"/>
      <c r="F577" s="1374"/>
      <c r="G577" s="254"/>
      <c r="H577" s="1"/>
      <c r="I577" s="6"/>
      <c r="J577" s="437"/>
      <c r="K577" s="257"/>
      <c r="L577" s="10"/>
      <c r="M577" s="11"/>
      <c r="N577" s="11"/>
      <c r="O577" s="12"/>
      <c r="P577" s="8"/>
      <c r="Q577" s="436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3"/>
      <c r="D578" s="2"/>
      <c r="E578" s="251"/>
      <c r="F578" s="1374"/>
      <c r="G578" s="254"/>
      <c r="H578" s="1"/>
      <c r="I578" s="6"/>
      <c r="J578" s="437"/>
      <c r="K578" s="257"/>
      <c r="L578" s="10"/>
      <c r="M578" s="11"/>
      <c r="N578" s="11"/>
      <c r="O578" s="12"/>
      <c r="P578" s="8"/>
      <c r="Q578" s="436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3"/>
      <c r="D579" s="2"/>
      <c r="E579" s="251"/>
      <c r="F579" s="1374"/>
      <c r="G579" s="254"/>
      <c r="H579" s="1"/>
      <c r="I579" s="6"/>
      <c r="J579" s="437"/>
      <c r="K579" s="257"/>
      <c r="L579" s="10"/>
      <c r="M579" s="11"/>
      <c r="N579" s="11"/>
      <c r="O579" s="12"/>
      <c r="P579" s="8"/>
      <c r="Q579" s="436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3"/>
      <c r="D580" s="2"/>
      <c r="E580" s="251"/>
      <c r="F580" s="1374"/>
      <c r="G580" s="254"/>
      <c r="H580" s="1"/>
      <c r="I580" s="6"/>
      <c r="J580" s="437"/>
      <c r="K580" s="257"/>
      <c r="L580" s="10"/>
      <c r="M580" s="11"/>
      <c r="N580" s="11"/>
      <c r="O580" s="12"/>
      <c r="P580" s="8"/>
      <c r="Q580" s="436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3"/>
      <c r="D581" s="2"/>
      <c r="E581" s="251"/>
      <c r="F581" s="1374"/>
      <c r="G581" s="254"/>
      <c r="H581" s="1"/>
      <c r="I581" s="6"/>
      <c r="J581" s="437"/>
      <c r="K581" s="257"/>
      <c r="L581" s="10"/>
      <c r="M581" s="11"/>
      <c r="N581" s="11"/>
      <c r="O581" s="12"/>
      <c r="P581" s="8"/>
      <c r="Q581" s="436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3"/>
      <c r="D582" s="2"/>
      <c r="E582" s="251"/>
      <c r="F582" s="1374"/>
      <c r="G582" s="254"/>
      <c r="H582" s="1"/>
      <c r="I582" s="6"/>
      <c r="J582" s="437"/>
      <c r="K582" s="257"/>
      <c r="L582" s="10"/>
      <c r="M582" s="11"/>
      <c r="N582" s="11"/>
      <c r="O582" s="12"/>
      <c r="P582" s="8"/>
      <c r="Q582" s="436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3"/>
      <c r="D583" s="2"/>
      <c r="E583" s="251"/>
      <c r="F583" s="1374"/>
      <c r="G583" s="254"/>
      <c r="H583" s="1"/>
      <c r="I583" s="6"/>
      <c r="J583" s="437"/>
      <c r="K583" s="257"/>
      <c r="L583" s="10"/>
      <c r="M583" s="11"/>
      <c r="N583" s="11"/>
      <c r="O583" s="12"/>
      <c r="P583" s="8"/>
      <c r="Q583" s="436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3"/>
      <c r="D584" s="2"/>
      <c r="E584" s="251"/>
      <c r="F584" s="1374"/>
      <c r="G584" s="254"/>
      <c r="H584" s="1"/>
      <c r="I584" s="6"/>
      <c r="J584" s="437"/>
      <c r="K584" s="257"/>
      <c r="L584" s="10"/>
      <c r="M584" s="11"/>
      <c r="N584" s="11"/>
      <c r="O584" s="12"/>
      <c r="P584" s="8"/>
      <c r="Q584" s="436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3"/>
      <c r="D585" s="2"/>
      <c r="E585" s="251"/>
      <c r="F585" s="1374"/>
      <c r="G585" s="254"/>
      <c r="H585" s="1"/>
      <c r="I585" s="6"/>
      <c r="J585" s="437"/>
      <c r="K585" s="257"/>
      <c r="L585" s="10"/>
      <c r="M585" s="11"/>
      <c r="N585" s="11"/>
      <c r="O585" s="12"/>
      <c r="P585" s="8"/>
      <c r="Q585" s="436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3"/>
      <c r="D586" s="2"/>
      <c r="E586" s="251"/>
      <c r="F586" s="1374"/>
      <c r="G586" s="254"/>
      <c r="H586" s="1"/>
      <c r="I586" s="6"/>
      <c r="J586" s="437"/>
      <c r="K586" s="257"/>
      <c r="L586" s="10"/>
      <c r="M586" s="11"/>
      <c r="N586" s="11"/>
      <c r="O586" s="12"/>
      <c r="P586" s="8"/>
      <c r="Q586" s="436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3"/>
      <c r="D587" s="2"/>
      <c r="E587" s="251"/>
      <c r="F587" s="1374"/>
      <c r="G587" s="254"/>
      <c r="H587" s="1"/>
      <c r="I587" s="6"/>
      <c r="J587" s="437"/>
      <c r="K587" s="257"/>
      <c r="L587" s="10"/>
      <c r="M587" s="11"/>
      <c r="N587" s="11"/>
      <c r="O587" s="12"/>
      <c r="P587" s="8"/>
      <c r="Q587" s="436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3"/>
      <c r="D588" s="2"/>
      <c r="E588" s="251"/>
      <c r="F588" s="1374"/>
      <c r="G588" s="254"/>
      <c r="H588" s="1"/>
      <c r="I588" s="6"/>
      <c r="J588" s="437"/>
      <c r="K588" s="257"/>
      <c r="L588" s="10"/>
      <c r="M588" s="11"/>
      <c r="N588" s="11"/>
      <c r="O588" s="12"/>
      <c r="P588" s="8"/>
      <c r="Q588" s="436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3"/>
      <c r="D589" s="2"/>
      <c r="E589" s="251"/>
      <c r="F589" s="1374"/>
      <c r="G589" s="254"/>
      <c r="H589" s="1"/>
      <c r="I589" s="6"/>
      <c r="J589" s="437"/>
      <c r="K589" s="257"/>
      <c r="L589" s="10"/>
      <c r="M589" s="11"/>
      <c r="N589" s="11"/>
      <c r="O589" s="12"/>
      <c r="P589" s="8"/>
      <c r="Q589" s="436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3"/>
      <c r="D590" s="2"/>
      <c r="E590" s="251"/>
      <c r="F590" s="1374"/>
      <c r="G590" s="254"/>
      <c r="H590" s="1"/>
      <c r="I590" s="6"/>
      <c r="J590" s="437"/>
      <c r="K590" s="257"/>
      <c r="L590" s="10"/>
      <c r="M590" s="11"/>
      <c r="N590" s="11"/>
      <c r="O590" s="12"/>
      <c r="P590" s="8"/>
      <c r="Q590" s="436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3"/>
      <c r="D591" s="2"/>
      <c r="E591" s="251"/>
      <c r="F591" s="1374"/>
      <c r="G591" s="254"/>
      <c r="H591" s="1"/>
      <c r="I591" s="6"/>
      <c r="J591" s="437"/>
      <c r="K591" s="257"/>
      <c r="L591" s="10"/>
      <c r="M591" s="11"/>
      <c r="N591" s="11"/>
      <c r="O591" s="12"/>
      <c r="P591" s="8"/>
      <c r="Q591" s="436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3"/>
      <c r="D592" s="2"/>
      <c r="E592" s="251"/>
      <c r="F592" s="1374"/>
      <c r="G592" s="254"/>
      <c r="H592" s="1"/>
      <c r="I592" s="6"/>
      <c r="J592" s="437"/>
      <c r="K592" s="257"/>
      <c r="L592" s="10"/>
      <c r="M592" s="11"/>
      <c r="N592" s="11"/>
      <c r="O592" s="12"/>
      <c r="P592" s="8"/>
      <c r="Q592" s="436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3"/>
      <c r="D593" s="2"/>
      <c r="E593" s="251"/>
      <c r="F593" s="1374"/>
      <c r="G593" s="254"/>
      <c r="H593" s="1"/>
      <c r="I593" s="6"/>
      <c r="J593" s="437"/>
      <c r="K593" s="257"/>
      <c r="L593" s="10"/>
      <c r="M593" s="11"/>
      <c r="N593" s="11"/>
      <c r="O593" s="12"/>
      <c r="P593" s="8"/>
      <c r="Q593" s="436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3"/>
      <c r="D594" s="2"/>
      <c r="E594" s="251"/>
      <c r="F594" s="1374"/>
      <c r="G594" s="254"/>
      <c r="H594" s="1"/>
      <c r="I594" s="6"/>
      <c r="J594" s="437"/>
      <c r="K594" s="257"/>
      <c r="L594" s="10"/>
      <c r="M594" s="11"/>
      <c r="N594" s="11"/>
      <c r="O594" s="12"/>
      <c r="P594" s="8"/>
      <c r="Q594" s="436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3"/>
      <c r="D595" s="2"/>
      <c r="E595" s="251"/>
      <c r="F595" s="1374"/>
      <c r="G595" s="254"/>
      <c r="H595" s="1"/>
      <c r="I595" s="6"/>
      <c r="J595" s="437"/>
      <c r="K595" s="257"/>
      <c r="L595" s="10"/>
      <c r="M595" s="11"/>
      <c r="N595" s="11"/>
      <c r="O595" s="12"/>
      <c r="P595" s="8"/>
      <c r="Q595" s="436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3"/>
      <c r="D596" s="2"/>
      <c r="E596" s="251"/>
      <c r="F596" s="1374"/>
      <c r="G596" s="254"/>
      <c r="H596" s="1"/>
      <c r="I596" s="6"/>
      <c r="J596" s="437"/>
      <c r="K596" s="257"/>
      <c r="L596" s="10"/>
      <c r="M596" s="11"/>
      <c r="N596" s="11"/>
      <c r="O596" s="12"/>
      <c r="P596" s="8"/>
      <c r="Q596" s="436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3"/>
      <c r="D597" s="2"/>
      <c r="E597" s="251"/>
      <c r="F597" s="1374"/>
      <c r="G597" s="254"/>
      <c r="H597" s="1"/>
      <c r="I597" s="6"/>
      <c r="J597" s="437"/>
      <c r="K597" s="257"/>
      <c r="L597" s="10"/>
      <c r="M597" s="11"/>
      <c r="N597" s="11"/>
      <c r="O597" s="12"/>
      <c r="P597" s="8"/>
      <c r="Q597" s="436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3"/>
      <c r="D598" s="2"/>
      <c r="E598" s="251"/>
      <c r="F598" s="1374"/>
      <c r="G598" s="254"/>
      <c r="H598" s="1"/>
      <c r="I598" s="6"/>
      <c r="J598" s="437"/>
      <c r="K598" s="257"/>
      <c r="L598" s="10"/>
      <c r="M598" s="11"/>
      <c r="N598" s="11"/>
      <c r="O598" s="12"/>
      <c r="P598" s="8"/>
      <c r="Q598" s="436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3"/>
      <c r="D599" s="2"/>
      <c r="E599" s="251"/>
      <c r="F599" s="1374"/>
      <c r="G599" s="254"/>
      <c r="H599" s="1"/>
      <c r="I599" s="6"/>
      <c r="J599" s="437"/>
      <c r="K599" s="257"/>
      <c r="L599" s="10"/>
      <c r="M599" s="11"/>
      <c r="N599" s="11"/>
      <c r="O599" s="12"/>
      <c r="P599" s="8"/>
      <c r="Q599" s="436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3"/>
      <c r="D600" s="2"/>
      <c r="E600" s="251"/>
      <c r="F600" s="1374"/>
      <c r="G600" s="254"/>
      <c r="H600" s="1"/>
      <c r="I600" s="6"/>
      <c r="J600" s="437"/>
      <c r="K600" s="257"/>
      <c r="L600" s="10"/>
      <c r="M600" s="11"/>
      <c r="N600" s="11"/>
      <c r="O600" s="12"/>
      <c r="P600" s="8"/>
      <c r="Q600" s="436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3"/>
      <c r="D601" s="2"/>
      <c r="E601" s="251"/>
      <c r="F601" s="1374"/>
      <c r="G601" s="254"/>
      <c r="H601" s="1"/>
      <c r="I601" s="6"/>
      <c r="J601" s="437"/>
      <c r="K601" s="257"/>
      <c r="L601" s="10"/>
      <c r="M601" s="11"/>
      <c r="N601" s="11"/>
      <c r="O601" s="12"/>
      <c r="P601" s="8"/>
      <c r="Q601" s="436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3"/>
      <c r="D602" s="2"/>
      <c r="E602" s="251"/>
      <c r="F602" s="1374"/>
      <c r="G602" s="254"/>
      <c r="H602" s="1"/>
      <c r="I602" s="6"/>
      <c r="J602" s="437"/>
      <c r="K602" s="257"/>
      <c r="L602" s="10"/>
      <c r="M602" s="11"/>
      <c r="N602" s="11"/>
      <c r="O602" s="12"/>
      <c r="P602" s="8"/>
      <c r="Q602" s="436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3"/>
      <c r="D603" s="2"/>
      <c r="E603" s="251"/>
      <c r="F603" s="1374"/>
      <c r="G603" s="254"/>
      <c r="H603" s="1"/>
      <c r="I603" s="6"/>
      <c r="J603" s="437"/>
      <c r="K603" s="257"/>
      <c r="L603" s="10"/>
      <c r="M603" s="11"/>
      <c r="N603" s="11"/>
      <c r="O603" s="12"/>
      <c r="P603" s="8"/>
      <c r="Q603" s="436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3"/>
      <c r="D604" s="2"/>
      <c r="E604" s="251"/>
      <c r="F604" s="1374"/>
      <c r="G604" s="254"/>
      <c r="H604" s="1"/>
      <c r="I604" s="6"/>
      <c r="J604" s="437"/>
      <c r="K604" s="257"/>
      <c r="L604" s="10"/>
      <c r="M604" s="11"/>
      <c r="N604" s="11"/>
      <c r="O604" s="12"/>
      <c r="P604" s="8"/>
      <c r="Q604" s="436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3"/>
      <c r="D605" s="2"/>
      <c r="E605" s="251"/>
      <c r="F605" s="1374"/>
      <c r="G605" s="254"/>
      <c r="H605" s="1"/>
      <c r="I605" s="6"/>
      <c r="J605" s="437"/>
      <c r="K605" s="257"/>
      <c r="L605" s="10"/>
      <c r="M605" s="11"/>
      <c r="N605" s="11"/>
      <c r="O605" s="12"/>
      <c r="P605" s="8"/>
      <c r="Q605" s="436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3"/>
      <c r="D606" s="2"/>
      <c r="E606" s="251"/>
      <c r="F606" s="1374"/>
      <c r="G606" s="254"/>
      <c r="H606" s="1"/>
      <c r="I606" s="6"/>
      <c r="J606" s="437"/>
      <c r="K606" s="257"/>
      <c r="L606" s="10"/>
      <c r="M606" s="11"/>
      <c r="N606" s="11"/>
      <c r="O606" s="12"/>
      <c r="P606" s="8"/>
      <c r="Q606" s="436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3"/>
      <c r="D607" s="2"/>
      <c r="E607" s="251"/>
      <c r="F607" s="1374"/>
      <c r="G607" s="254"/>
      <c r="H607" s="1"/>
      <c r="I607" s="6"/>
      <c r="J607" s="437"/>
      <c r="K607" s="257"/>
      <c r="L607" s="10"/>
      <c r="M607" s="11"/>
      <c r="N607" s="11"/>
      <c r="O607" s="12"/>
      <c r="P607" s="8"/>
      <c r="Q607" s="436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3"/>
      <c r="D608" s="2"/>
      <c r="E608" s="251"/>
      <c r="F608" s="1374"/>
      <c r="G608" s="254"/>
      <c r="H608" s="1"/>
      <c r="I608" s="6"/>
      <c r="J608" s="437"/>
      <c r="K608" s="257"/>
      <c r="L608" s="10"/>
      <c r="M608" s="11"/>
      <c r="N608" s="11"/>
      <c r="O608" s="12"/>
      <c r="P608" s="8"/>
      <c r="Q608" s="436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3"/>
      <c r="D609" s="2"/>
      <c r="E609" s="251"/>
      <c r="F609" s="1374"/>
      <c r="G609" s="254"/>
      <c r="H609" s="1"/>
      <c r="I609" s="6"/>
      <c r="J609" s="437"/>
      <c r="K609" s="257"/>
      <c r="L609" s="10"/>
      <c r="M609" s="11"/>
      <c r="N609" s="11"/>
      <c r="O609" s="12"/>
      <c r="P609" s="8"/>
      <c r="Q609" s="436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3"/>
      <c r="D610" s="2"/>
      <c r="E610" s="251"/>
      <c r="F610" s="1374"/>
      <c r="G610" s="254"/>
      <c r="H610" s="1"/>
      <c r="I610" s="6"/>
      <c r="J610" s="437"/>
      <c r="K610" s="257"/>
      <c r="L610" s="10"/>
      <c r="M610" s="11"/>
      <c r="N610" s="11"/>
      <c r="O610" s="12"/>
      <c r="P610" s="8"/>
      <c r="Q610" s="436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3"/>
      <c r="D611" s="2"/>
      <c r="E611" s="251"/>
      <c r="F611" s="1374"/>
      <c r="G611" s="254"/>
      <c r="H611" s="1"/>
      <c r="I611" s="6"/>
      <c r="J611" s="437"/>
      <c r="K611" s="257"/>
      <c r="L611" s="10"/>
      <c r="M611" s="11"/>
      <c r="N611" s="11"/>
      <c r="O611" s="12"/>
      <c r="P611" s="8"/>
      <c r="Q611" s="436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3"/>
      <c r="D612" s="2"/>
      <c r="E612" s="251"/>
      <c r="F612" s="1374"/>
      <c r="G612" s="254"/>
      <c r="H612" s="1"/>
      <c r="I612" s="6"/>
      <c r="J612" s="437"/>
      <c r="K612" s="257"/>
      <c r="L612" s="10"/>
      <c r="M612" s="11"/>
      <c r="N612" s="11"/>
      <c r="O612" s="12"/>
      <c r="P612" s="8"/>
      <c r="Q612" s="436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3"/>
      <c r="D613" s="2"/>
      <c r="E613" s="251"/>
      <c r="F613" s="1374"/>
      <c r="G613" s="254"/>
      <c r="H613" s="1"/>
      <c r="I613" s="6"/>
      <c r="J613" s="437"/>
      <c r="K613" s="257"/>
      <c r="L613" s="10"/>
      <c r="M613" s="11"/>
      <c r="N613" s="11"/>
      <c r="O613" s="12"/>
      <c r="P613" s="8"/>
      <c r="Q613" s="436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3"/>
      <c r="D614" s="2"/>
      <c r="E614" s="251"/>
      <c r="F614" s="1374"/>
      <c r="G614" s="254"/>
      <c r="H614" s="1"/>
      <c r="I614" s="6"/>
      <c r="J614" s="437"/>
      <c r="K614" s="257"/>
      <c r="L614" s="10"/>
      <c r="M614" s="11"/>
      <c r="N614" s="11"/>
      <c r="O614" s="12"/>
      <c r="P614" s="8"/>
      <c r="Q614" s="436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3"/>
      <c r="D615" s="2"/>
      <c r="E615" s="251"/>
      <c r="F615" s="1374"/>
      <c r="G615" s="254"/>
      <c r="H615" s="1"/>
      <c r="I615" s="6"/>
      <c r="J615" s="437"/>
      <c r="K615" s="257"/>
      <c r="L615" s="10"/>
      <c r="M615" s="11"/>
      <c r="N615" s="11"/>
      <c r="O615" s="12"/>
      <c r="P615" s="8"/>
      <c r="Q615" s="436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3"/>
      <c r="D616" s="2"/>
      <c r="E616" s="251"/>
      <c r="F616" s="1374"/>
      <c r="G616" s="254"/>
      <c r="H616" s="1"/>
      <c r="I616" s="6"/>
      <c r="J616" s="437"/>
      <c r="K616" s="257"/>
      <c r="L616" s="10"/>
      <c r="M616" s="11"/>
      <c r="N616" s="11"/>
      <c r="O616" s="12"/>
      <c r="P616" s="8"/>
      <c r="Q616" s="436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3"/>
      <c r="D617" s="2"/>
      <c r="E617" s="251"/>
      <c r="F617" s="1374"/>
      <c r="G617" s="254"/>
      <c r="H617" s="1"/>
      <c r="I617" s="6"/>
      <c r="J617" s="437"/>
      <c r="K617" s="257"/>
      <c r="L617" s="10"/>
      <c r="M617" s="11"/>
      <c r="N617" s="11"/>
      <c r="O617" s="12"/>
      <c r="P617" s="8"/>
      <c r="Q617" s="436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3"/>
      <c r="D618" s="2"/>
      <c r="E618" s="251"/>
      <c r="F618" s="1374"/>
      <c r="G618" s="254"/>
      <c r="H618" s="1"/>
      <c r="I618" s="6"/>
      <c r="J618" s="437"/>
      <c r="K618" s="257"/>
      <c r="L618" s="10"/>
      <c r="M618" s="11"/>
      <c r="N618" s="11"/>
      <c r="O618" s="12"/>
      <c r="P618" s="8"/>
      <c r="Q618" s="436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3"/>
      <c r="D619" s="2"/>
      <c r="E619" s="251"/>
      <c r="F619" s="1374"/>
      <c r="G619" s="254"/>
      <c r="H619" s="1"/>
      <c r="I619" s="6"/>
      <c r="J619" s="437"/>
      <c r="K619" s="257"/>
      <c r="L619" s="10"/>
      <c r="M619" s="11"/>
      <c r="N619" s="11"/>
      <c r="O619" s="12"/>
      <c r="P619" s="8"/>
      <c r="Q619" s="436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3"/>
      <c r="D620" s="2"/>
      <c r="E620" s="251"/>
      <c r="F620" s="1374"/>
      <c r="G620" s="254"/>
      <c r="H620" s="1"/>
      <c r="I620" s="6"/>
      <c r="J620" s="437"/>
      <c r="K620" s="257"/>
      <c r="L620" s="10"/>
      <c r="M620" s="11"/>
      <c r="N620" s="11"/>
      <c r="O620" s="12"/>
      <c r="P620" s="8"/>
      <c r="Q620" s="436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3"/>
      <c r="D621" s="2"/>
      <c r="E621" s="251"/>
      <c r="F621" s="1374"/>
      <c r="G621" s="254"/>
      <c r="H621" s="1"/>
      <c r="I621" s="6"/>
      <c r="J621" s="437"/>
      <c r="K621" s="257"/>
      <c r="L621" s="10"/>
      <c r="M621" s="11"/>
      <c r="N621" s="11"/>
      <c r="O621" s="12"/>
      <c r="P621" s="8"/>
      <c r="Q621" s="436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3"/>
      <c r="D622" s="2"/>
      <c r="E622" s="251"/>
      <c r="F622" s="1374"/>
      <c r="G622" s="254"/>
      <c r="H622" s="1"/>
      <c r="I622" s="6"/>
      <c r="J622" s="437"/>
      <c r="K622" s="257"/>
      <c r="L622" s="10"/>
      <c r="M622" s="11"/>
      <c r="N622" s="11"/>
      <c r="O622" s="12"/>
      <c r="P622" s="8"/>
      <c r="Q622" s="436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3"/>
      <c r="D623" s="2"/>
      <c r="E623" s="251"/>
      <c r="F623" s="1374"/>
      <c r="G623" s="254"/>
      <c r="H623" s="1"/>
      <c r="I623" s="6"/>
      <c r="J623" s="437"/>
      <c r="K623" s="257"/>
      <c r="L623" s="10"/>
      <c r="M623" s="11"/>
      <c r="N623" s="11"/>
      <c r="O623" s="12"/>
      <c r="P623" s="8"/>
      <c r="Q623" s="436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3"/>
      <c r="D624" s="2"/>
      <c r="E624" s="251"/>
      <c r="F624" s="1374"/>
      <c r="G624" s="254"/>
      <c r="H624" s="1"/>
      <c r="I624" s="6"/>
      <c r="J624" s="437"/>
      <c r="K624" s="257"/>
      <c r="L624" s="10"/>
      <c r="M624" s="11"/>
      <c r="N624" s="11"/>
      <c r="O624" s="12"/>
      <c r="P624" s="8"/>
      <c r="Q624" s="436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3"/>
      <c r="D625" s="2"/>
      <c r="E625" s="251"/>
      <c r="F625" s="1374"/>
      <c r="G625" s="254"/>
      <c r="H625" s="1"/>
      <c r="I625" s="6"/>
      <c r="J625" s="437"/>
      <c r="K625" s="257"/>
      <c r="L625" s="10"/>
      <c r="M625" s="11"/>
      <c r="N625" s="11"/>
      <c r="O625" s="12"/>
      <c r="P625" s="8"/>
      <c r="Q625" s="436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3"/>
      <c r="D626" s="2"/>
      <c r="E626" s="251"/>
      <c r="F626" s="1374"/>
      <c r="G626" s="254"/>
      <c r="H626" s="1"/>
      <c r="I626" s="6"/>
      <c r="J626" s="437"/>
      <c r="K626" s="257"/>
      <c r="L626" s="10"/>
      <c r="M626" s="11"/>
      <c r="N626" s="11"/>
      <c r="O626" s="12"/>
      <c r="P626" s="8"/>
      <c r="Q626" s="436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3"/>
      <c r="D627" s="2"/>
      <c r="E627" s="251"/>
      <c r="F627" s="1374"/>
      <c r="G627" s="254"/>
      <c r="H627" s="1"/>
      <c r="I627" s="6"/>
      <c r="J627" s="437"/>
      <c r="K627" s="257"/>
      <c r="L627" s="10"/>
      <c r="M627" s="11"/>
      <c r="N627" s="11"/>
      <c r="O627" s="12"/>
      <c r="P627" s="8"/>
      <c r="Q627" s="436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3"/>
      <c r="D628" s="2"/>
      <c r="E628" s="251"/>
      <c r="F628" s="1374"/>
      <c r="G628" s="254"/>
      <c r="H628" s="1"/>
      <c r="I628" s="6"/>
      <c r="J628" s="437"/>
      <c r="K628" s="257"/>
      <c r="L628" s="10"/>
      <c r="M628" s="11"/>
      <c r="N628" s="11"/>
      <c r="O628" s="12"/>
      <c r="P628" s="8"/>
      <c r="Q628" s="436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3"/>
      <c r="D629" s="2"/>
      <c r="E629" s="251"/>
      <c r="F629" s="1374"/>
      <c r="G629" s="254"/>
      <c r="H629" s="1"/>
      <c r="I629" s="6"/>
      <c r="J629" s="437"/>
      <c r="K629" s="257"/>
      <c r="L629" s="10"/>
      <c r="M629" s="11"/>
      <c r="N629" s="11"/>
      <c r="O629" s="12"/>
      <c r="P629" s="8"/>
      <c r="Q629" s="436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3"/>
      <c r="D630" s="2"/>
      <c r="E630" s="251"/>
      <c r="F630" s="1374"/>
      <c r="G630" s="254"/>
      <c r="H630" s="1"/>
      <c r="I630" s="6"/>
      <c r="J630" s="437"/>
      <c r="K630" s="257"/>
      <c r="L630" s="10"/>
      <c r="M630" s="11"/>
      <c r="N630" s="11"/>
      <c r="O630" s="12"/>
      <c r="P630" s="8"/>
      <c r="Q630" s="436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3"/>
      <c r="D631" s="2"/>
      <c r="E631" s="251"/>
      <c r="F631" s="1374"/>
      <c r="G631" s="254"/>
      <c r="H631" s="1"/>
      <c r="I631" s="6"/>
      <c r="J631" s="437"/>
      <c r="K631" s="257"/>
      <c r="L631" s="10"/>
      <c r="M631" s="11"/>
      <c r="N631" s="11"/>
      <c r="O631" s="12"/>
      <c r="P631" s="8"/>
      <c r="Q631" s="436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3"/>
      <c r="D632" s="2"/>
      <c r="E632" s="251"/>
      <c r="F632" s="1374"/>
      <c r="G632" s="254"/>
      <c r="H632" s="1"/>
      <c r="I632" s="6"/>
      <c r="J632" s="437"/>
      <c r="K632" s="257"/>
      <c r="L632" s="10"/>
      <c r="M632" s="11"/>
      <c r="N632" s="11"/>
      <c r="O632" s="12"/>
      <c r="P632" s="8"/>
      <c r="Q632" s="436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3"/>
      <c r="D633" s="2"/>
      <c r="E633" s="251"/>
      <c r="F633" s="1374"/>
      <c r="G633" s="254"/>
      <c r="H633" s="1"/>
      <c r="I633" s="6"/>
      <c r="J633" s="437"/>
      <c r="K633" s="257"/>
      <c r="L633" s="10"/>
      <c r="M633" s="11"/>
      <c r="N633" s="11"/>
      <c r="O633" s="12"/>
      <c r="P633" s="8"/>
      <c r="Q633" s="436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3"/>
      <c r="D634" s="2"/>
      <c r="E634" s="251"/>
      <c r="F634" s="1374"/>
      <c r="G634" s="254"/>
      <c r="H634" s="1"/>
      <c r="I634" s="6"/>
      <c r="J634" s="437"/>
      <c r="K634" s="257"/>
      <c r="L634" s="10"/>
      <c r="M634" s="11"/>
      <c r="N634" s="11"/>
      <c r="O634" s="12"/>
      <c r="P634" s="8"/>
      <c r="Q634" s="436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3"/>
      <c r="D635" s="2"/>
      <c r="E635" s="251"/>
      <c r="F635" s="1374"/>
      <c r="G635" s="254"/>
      <c r="H635" s="1"/>
      <c r="I635" s="6"/>
      <c r="J635" s="437"/>
      <c r="K635" s="257"/>
      <c r="L635" s="10"/>
      <c r="M635" s="11"/>
      <c r="N635" s="11"/>
      <c r="O635" s="12"/>
      <c r="P635" s="8"/>
      <c r="Q635" s="436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3"/>
      <c r="D636" s="2"/>
      <c r="E636" s="251"/>
      <c r="F636" s="1374"/>
      <c r="G636" s="254"/>
      <c r="H636" s="1"/>
      <c r="I636" s="6"/>
      <c r="J636" s="437"/>
      <c r="K636" s="257"/>
      <c r="L636" s="10"/>
      <c r="M636" s="11"/>
      <c r="N636" s="11"/>
      <c r="O636" s="12"/>
      <c r="P636" s="8"/>
      <c r="Q636" s="436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3"/>
      <c r="D637" s="2"/>
      <c r="E637" s="251"/>
      <c r="F637" s="1374"/>
      <c r="G637" s="254"/>
      <c r="H637" s="1"/>
      <c r="I637" s="6"/>
      <c r="J637" s="437"/>
      <c r="K637" s="257"/>
      <c r="L637" s="10"/>
      <c r="M637" s="11"/>
      <c r="N637" s="11"/>
      <c r="O637" s="12"/>
      <c r="P637" s="8"/>
      <c r="Q637" s="436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3"/>
      <c r="D638" s="2"/>
      <c r="E638" s="251"/>
      <c r="F638" s="1374"/>
      <c r="G638" s="254"/>
      <c r="H638" s="1"/>
      <c r="I638" s="6"/>
      <c r="J638" s="437"/>
      <c r="K638" s="257"/>
      <c r="L638" s="10"/>
      <c r="M638" s="11"/>
      <c r="N638" s="11"/>
      <c r="O638" s="12"/>
      <c r="P638" s="8"/>
      <c r="Q638" s="436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3"/>
      <c r="D639" s="2"/>
      <c r="E639" s="251"/>
      <c r="F639" s="1374"/>
      <c r="G639" s="254"/>
      <c r="H639" s="1"/>
      <c r="I639" s="6"/>
      <c r="J639" s="437"/>
      <c r="K639" s="257"/>
      <c r="L639" s="10"/>
      <c r="M639" s="11"/>
      <c r="N639" s="11"/>
      <c r="O639" s="12"/>
      <c r="P639" s="8"/>
      <c r="Q639" s="436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3"/>
      <c r="D640" s="2"/>
      <c r="E640" s="251"/>
      <c r="F640" s="1374"/>
      <c r="G640" s="254"/>
      <c r="H640" s="1"/>
      <c r="I640" s="6"/>
      <c r="J640" s="437"/>
      <c r="K640" s="257"/>
      <c r="L640" s="10"/>
      <c r="M640" s="11"/>
      <c r="N640" s="11"/>
      <c r="O640" s="12"/>
      <c r="P640" s="8"/>
      <c r="Q640" s="436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3"/>
      <c r="D641" s="2"/>
      <c r="E641" s="251"/>
      <c r="F641" s="1374"/>
      <c r="G641" s="254"/>
      <c r="H641" s="1"/>
      <c r="I641" s="6"/>
      <c r="J641" s="437"/>
      <c r="K641" s="257"/>
      <c r="L641" s="10"/>
      <c r="M641" s="11"/>
      <c r="N641" s="11"/>
      <c r="O641" s="12"/>
      <c r="P641" s="8"/>
      <c r="Q641" s="436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3"/>
      <c r="D642" s="2"/>
      <c r="E642" s="251"/>
      <c r="F642" s="1374"/>
      <c r="G642" s="254"/>
      <c r="H642" s="1"/>
      <c r="I642" s="6"/>
      <c r="J642" s="437"/>
      <c r="K642" s="257"/>
      <c r="L642" s="10"/>
      <c r="M642" s="11"/>
      <c r="N642" s="11"/>
      <c r="O642" s="12"/>
      <c r="P642" s="8"/>
      <c r="Q642" s="436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3"/>
      <c r="D643" s="2"/>
      <c r="E643" s="251"/>
      <c r="F643" s="1374"/>
      <c r="G643" s="254"/>
      <c r="H643" s="1"/>
      <c r="I643" s="6"/>
      <c r="J643" s="437"/>
      <c r="K643" s="257"/>
      <c r="L643" s="10"/>
      <c r="M643" s="11"/>
      <c r="N643" s="11"/>
      <c r="O643" s="12"/>
      <c r="P643" s="8"/>
      <c r="Q643" s="436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3"/>
      <c r="D644" s="2"/>
      <c r="E644" s="251"/>
      <c r="F644" s="1374"/>
      <c r="G644" s="254"/>
      <c r="H644" s="1"/>
      <c r="I644" s="6"/>
      <c r="J644" s="437"/>
      <c r="K644" s="257"/>
      <c r="L644" s="10"/>
      <c r="M644" s="11"/>
      <c r="N644" s="11"/>
      <c r="O644" s="12"/>
      <c r="P644" s="8"/>
      <c r="Q644" s="436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3"/>
      <c r="D645" s="2"/>
      <c r="E645" s="251"/>
      <c r="F645" s="1374"/>
      <c r="G645" s="254"/>
      <c r="H645" s="1"/>
      <c r="I645" s="6"/>
      <c r="J645" s="437"/>
      <c r="K645" s="257"/>
      <c r="L645" s="10"/>
      <c r="M645" s="11"/>
      <c r="N645" s="11"/>
      <c r="O645" s="12"/>
      <c r="P645" s="8"/>
      <c r="Q645" s="436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3"/>
      <c r="D646" s="2"/>
      <c r="E646" s="251"/>
      <c r="F646" s="1374"/>
      <c r="G646" s="254"/>
      <c r="H646" s="1"/>
      <c r="I646" s="6"/>
      <c r="J646" s="437"/>
      <c r="K646" s="257"/>
      <c r="L646" s="10"/>
      <c r="M646" s="11"/>
      <c r="N646" s="11"/>
      <c r="O646" s="12"/>
      <c r="P646" s="8"/>
      <c r="Q646" s="436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3"/>
      <c r="D647" s="2"/>
      <c r="E647" s="251"/>
      <c r="F647" s="1374"/>
      <c r="G647" s="254"/>
      <c r="H647" s="1"/>
      <c r="I647" s="6"/>
      <c r="J647" s="437"/>
      <c r="K647" s="257"/>
      <c r="L647" s="10"/>
      <c r="M647" s="11"/>
      <c r="N647" s="11"/>
      <c r="O647" s="12"/>
      <c r="P647" s="8"/>
      <c r="Q647" s="436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3"/>
      <c r="D648" s="2"/>
      <c r="E648" s="251"/>
      <c r="F648" s="1374"/>
      <c r="G648" s="254"/>
      <c r="H648" s="1"/>
      <c r="I648" s="6"/>
      <c r="J648" s="437"/>
      <c r="K648" s="257"/>
      <c r="L648" s="10"/>
      <c r="M648" s="11"/>
      <c r="N648" s="11"/>
      <c r="O648" s="12"/>
      <c r="P648" s="8"/>
      <c r="Q648" s="436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3"/>
      <c r="D649" s="2"/>
      <c r="E649" s="251"/>
      <c r="F649" s="1374"/>
      <c r="G649" s="254"/>
      <c r="H649" s="1"/>
      <c r="I649" s="6"/>
      <c r="J649" s="437"/>
      <c r="K649" s="257"/>
      <c r="L649" s="10"/>
      <c r="M649" s="11"/>
      <c r="N649" s="11"/>
      <c r="O649" s="12"/>
      <c r="P649" s="8"/>
      <c r="Q649" s="436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3"/>
      <c r="D650" s="2"/>
      <c r="E650" s="251"/>
      <c r="F650" s="1374"/>
      <c r="G650" s="254"/>
      <c r="H650" s="1"/>
      <c r="I650" s="6"/>
      <c r="J650" s="437"/>
      <c r="K650" s="257"/>
      <c r="L650" s="10"/>
      <c r="M650" s="11"/>
      <c r="N650" s="11"/>
      <c r="O650" s="12"/>
      <c r="P650" s="8"/>
      <c r="Q650" s="436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3"/>
      <c r="D651" s="2"/>
      <c r="E651" s="251"/>
      <c r="F651" s="1374"/>
      <c r="G651" s="254"/>
      <c r="H651" s="1"/>
      <c r="I651" s="6"/>
      <c r="J651" s="437"/>
      <c r="K651" s="257"/>
      <c r="L651" s="10"/>
      <c r="M651" s="11"/>
      <c r="N651" s="11"/>
      <c r="O651" s="12"/>
      <c r="P651" s="8"/>
      <c r="Q651" s="436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3"/>
      <c r="D652" s="2"/>
      <c r="E652" s="251"/>
      <c r="F652" s="1374"/>
      <c r="G652" s="254"/>
      <c r="H652" s="1"/>
      <c r="I652" s="6"/>
      <c r="J652" s="437"/>
      <c r="K652" s="257"/>
      <c r="L652" s="10"/>
      <c r="M652" s="11"/>
      <c r="N652" s="11"/>
      <c r="O652" s="12"/>
      <c r="P652" s="8"/>
      <c r="Q652" s="436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3"/>
      <c r="D653" s="2"/>
      <c r="E653" s="251"/>
      <c r="F653" s="1374"/>
      <c r="G653" s="254"/>
      <c r="H653" s="1"/>
      <c r="I653" s="6"/>
      <c r="J653" s="437"/>
      <c r="K653" s="257"/>
      <c r="L653" s="10"/>
      <c r="M653" s="11"/>
      <c r="N653" s="11"/>
      <c r="O653" s="12"/>
      <c r="P653" s="8"/>
      <c r="Q653" s="436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3"/>
      <c r="D654" s="2"/>
      <c r="E654" s="251"/>
      <c r="F654" s="1374"/>
      <c r="G654" s="254"/>
      <c r="H654" s="1"/>
      <c r="I654" s="6"/>
      <c r="J654" s="437"/>
      <c r="K654" s="257"/>
      <c r="L654" s="10"/>
      <c r="M654" s="11"/>
      <c r="N654" s="11"/>
      <c r="O654" s="12"/>
      <c r="P654" s="8"/>
      <c r="Q654" s="436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3"/>
      <c r="D655" s="2"/>
      <c r="E655" s="251"/>
      <c r="F655" s="1374"/>
      <c r="G655" s="254"/>
      <c r="H655" s="1"/>
      <c r="I655" s="6"/>
      <c r="J655" s="437"/>
      <c r="K655" s="257"/>
      <c r="L655" s="10"/>
      <c r="M655" s="11"/>
      <c r="N655" s="11"/>
      <c r="O655" s="12"/>
      <c r="P655" s="8"/>
      <c r="Q655" s="436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3"/>
      <c r="D656" s="2"/>
      <c r="E656" s="251"/>
      <c r="F656" s="1374"/>
      <c r="G656" s="254"/>
      <c r="H656" s="1"/>
      <c r="I656" s="6"/>
      <c r="J656" s="437"/>
      <c r="K656" s="257"/>
      <c r="L656" s="10"/>
      <c r="M656" s="11"/>
      <c r="N656" s="11"/>
      <c r="O656" s="12"/>
      <c r="P656" s="8"/>
      <c r="Q656" s="436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3"/>
      <c r="D657" s="2"/>
      <c r="E657" s="251"/>
      <c r="F657" s="1374"/>
      <c r="G657" s="254"/>
      <c r="H657" s="1"/>
      <c r="I657" s="6"/>
      <c r="J657" s="437"/>
      <c r="K657" s="257"/>
      <c r="L657" s="10"/>
      <c r="M657" s="11"/>
      <c r="N657" s="11"/>
      <c r="O657" s="12"/>
      <c r="P657" s="8"/>
      <c r="Q657" s="436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3"/>
      <c r="D658" s="2"/>
      <c r="E658" s="251"/>
      <c r="F658" s="1374"/>
      <c r="G658" s="254"/>
      <c r="H658" s="1"/>
      <c r="I658" s="6"/>
      <c r="J658" s="437"/>
      <c r="K658" s="257"/>
      <c r="L658" s="10"/>
      <c r="M658" s="11"/>
      <c r="N658" s="11"/>
      <c r="O658" s="12"/>
      <c r="P658" s="8"/>
      <c r="Q658" s="436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3"/>
      <c r="D659" s="2"/>
      <c r="E659" s="251"/>
      <c r="F659" s="1374"/>
      <c r="G659" s="254"/>
      <c r="H659" s="1"/>
      <c r="I659" s="6"/>
      <c r="J659" s="437"/>
      <c r="K659" s="257"/>
      <c r="L659" s="10"/>
      <c r="M659" s="11"/>
      <c r="N659" s="11"/>
      <c r="O659" s="12"/>
      <c r="P659" s="8"/>
      <c r="Q659" s="436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3"/>
      <c r="D660" s="2"/>
      <c r="E660" s="251"/>
      <c r="F660" s="1374"/>
      <c r="G660" s="254"/>
      <c r="H660" s="1"/>
      <c r="I660" s="6"/>
      <c r="J660" s="437"/>
      <c r="K660" s="257"/>
      <c r="L660" s="10"/>
      <c r="M660" s="11"/>
      <c r="N660" s="11"/>
      <c r="O660" s="12"/>
      <c r="P660" s="8"/>
      <c r="Q660" s="436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3"/>
      <c r="D661" s="2"/>
      <c r="E661" s="251"/>
      <c r="F661" s="1374"/>
      <c r="G661" s="254"/>
      <c r="H661" s="1"/>
      <c r="I661" s="6"/>
      <c r="J661" s="437"/>
      <c r="K661" s="257"/>
      <c r="L661" s="10"/>
      <c r="M661" s="11"/>
      <c r="N661" s="11"/>
      <c r="O661" s="12"/>
      <c r="P661" s="8"/>
      <c r="Q661" s="436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3"/>
      <c r="D662" s="2"/>
      <c r="E662" s="251"/>
      <c r="F662" s="1374"/>
      <c r="G662" s="254"/>
      <c r="H662" s="1"/>
      <c r="I662" s="6"/>
      <c r="J662" s="437"/>
      <c r="K662" s="257"/>
      <c r="L662" s="10"/>
      <c r="M662" s="11"/>
      <c r="N662" s="11"/>
      <c r="O662" s="12"/>
      <c r="P662" s="8"/>
      <c r="Q662" s="436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3"/>
      <c r="D663" s="2"/>
      <c r="E663" s="251"/>
      <c r="F663" s="1374"/>
      <c r="G663" s="254"/>
      <c r="H663" s="1"/>
      <c r="I663" s="6"/>
      <c r="J663" s="437"/>
      <c r="K663" s="257"/>
      <c r="L663" s="10"/>
      <c r="M663" s="11"/>
      <c r="N663" s="11"/>
      <c r="O663" s="12"/>
      <c r="P663" s="8"/>
      <c r="Q663" s="436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3"/>
      <c r="D664" s="2"/>
      <c r="E664" s="251"/>
      <c r="F664" s="1374"/>
      <c r="G664" s="254"/>
      <c r="H664" s="1"/>
      <c r="I664" s="6"/>
      <c r="J664" s="437"/>
      <c r="K664" s="257"/>
      <c r="L664" s="10"/>
      <c r="M664" s="11"/>
      <c r="N664" s="11"/>
      <c r="O664" s="12"/>
      <c r="P664" s="8"/>
      <c r="Q664" s="436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3"/>
      <c r="D665" s="2"/>
      <c r="E665" s="251"/>
      <c r="F665" s="1374"/>
      <c r="G665" s="254"/>
      <c r="H665" s="1"/>
      <c r="I665" s="6"/>
      <c r="J665" s="437"/>
      <c r="K665" s="257"/>
      <c r="L665" s="10"/>
      <c r="M665" s="11"/>
      <c r="N665" s="11"/>
      <c r="O665" s="12"/>
      <c r="P665" s="8"/>
      <c r="Q665" s="436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3"/>
      <c r="D666" s="2"/>
      <c r="E666" s="251"/>
      <c r="F666" s="1374"/>
      <c r="G666" s="254"/>
      <c r="H666" s="1"/>
      <c r="I666" s="6"/>
      <c r="J666" s="437"/>
      <c r="K666" s="257"/>
      <c r="L666" s="10"/>
      <c r="M666" s="11"/>
      <c r="N666" s="11"/>
      <c r="O666" s="12"/>
      <c r="P666" s="8"/>
      <c r="Q666" s="436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3"/>
      <c r="D667" s="2"/>
      <c r="E667" s="251"/>
      <c r="F667" s="1374"/>
      <c r="G667" s="254"/>
      <c r="H667" s="1"/>
      <c r="I667" s="6"/>
      <c r="J667" s="437"/>
      <c r="K667" s="257"/>
      <c r="L667" s="10"/>
      <c r="M667" s="11"/>
      <c r="N667" s="11"/>
      <c r="O667" s="12"/>
      <c r="P667" s="8"/>
      <c r="Q667" s="436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3"/>
      <c r="D668" s="2"/>
      <c r="E668" s="251"/>
      <c r="F668" s="1374"/>
      <c r="G668" s="254"/>
      <c r="H668" s="1"/>
      <c r="I668" s="6"/>
      <c r="J668" s="437"/>
      <c r="K668" s="257"/>
      <c r="L668" s="10"/>
      <c r="M668" s="11"/>
      <c r="N668" s="11"/>
      <c r="O668" s="12"/>
      <c r="P668" s="8"/>
      <c r="Q668" s="436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3"/>
      <c r="D669" s="2"/>
      <c r="E669" s="251"/>
      <c r="F669" s="1374"/>
      <c r="G669" s="254"/>
      <c r="H669" s="1"/>
      <c r="I669" s="6"/>
      <c r="J669" s="437"/>
      <c r="K669" s="257"/>
      <c r="L669" s="10"/>
      <c r="M669" s="11"/>
      <c r="N669" s="11"/>
      <c r="O669" s="12"/>
      <c r="P669" s="8"/>
      <c r="Q669" s="436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3"/>
      <c r="D670" s="2"/>
      <c r="E670" s="251"/>
      <c r="F670" s="1374"/>
      <c r="G670" s="254"/>
      <c r="H670" s="1"/>
      <c r="I670" s="6"/>
      <c r="J670" s="437"/>
      <c r="K670" s="257"/>
      <c r="L670" s="10"/>
      <c r="M670" s="11"/>
      <c r="N670" s="11"/>
      <c r="O670" s="12"/>
      <c r="P670" s="8"/>
      <c r="Q670" s="436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3"/>
      <c r="D671" s="2"/>
      <c r="E671" s="251"/>
      <c r="F671" s="1374"/>
      <c r="G671" s="254"/>
      <c r="H671" s="1"/>
      <c r="I671" s="6"/>
      <c r="J671" s="437"/>
      <c r="K671" s="257"/>
      <c r="L671" s="10"/>
      <c r="M671" s="11"/>
      <c r="N671" s="11"/>
      <c r="O671" s="12"/>
      <c r="P671" s="8"/>
      <c r="Q671" s="436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3"/>
      <c r="D672" s="2"/>
      <c r="E672" s="251"/>
      <c r="F672" s="1374"/>
      <c r="G672" s="254"/>
      <c r="H672" s="1"/>
      <c r="I672" s="6"/>
      <c r="J672" s="437"/>
      <c r="K672" s="257"/>
      <c r="L672" s="10"/>
      <c r="M672" s="11"/>
      <c r="N672" s="11"/>
      <c r="O672" s="12"/>
      <c r="P672" s="8"/>
      <c r="Q672" s="436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3"/>
      <c r="D673" s="2"/>
      <c r="E673" s="251"/>
      <c r="F673" s="1374"/>
      <c r="G673" s="254"/>
      <c r="H673" s="1"/>
      <c r="I673" s="6"/>
      <c r="J673" s="437"/>
      <c r="K673" s="257"/>
      <c r="L673" s="10"/>
      <c r="M673" s="11"/>
      <c r="N673" s="11"/>
      <c r="O673" s="12"/>
      <c r="P673" s="8"/>
      <c r="Q673" s="436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3"/>
      <c r="D674" s="2"/>
      <c r="E674" s="251"/>
      <c r="F674" s="1374"/>
      <c r="G674" s="254"/>
      <c r="H674" s="1"/>
      <c r="I674" s="6"/>
      <c r="J674" s="437"/>
      <c r="K674" s="257"/>
      <c r="L674" s="10"/>
      <c r="M674" s="11"/>
      <c r="N674" s="11"/>
      <c r="O674" s="12"/>
      <c r="P674" s="8"/>
      <c r="Q674" s="436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3"/>
      <c r="D675" s="2"/>
      <c r="E675" s="251"/>
      <c r="F675" s="1374"/>
      <c r="G675" s="254"/>
      <c r="H675" s="1"/>
      <c r="I675" s="6"/>
      <c r="J675" s="437"/>
      <c r="K675" s="257"/>
      <c r="L675" s="10"/>
      <c r="M675" s="11"/>
      <c r="N675" s="11"/>
      <c r="O675" s="12"/>
      <c r="P675" s="8"/>
      <c r="Q675" s="436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3"/>
      <c r="D676" s="2"/>
      <c r="E676" s="251"/>
      <c r="F676" s="1374"/>
      <c r="G676" s="254"/>
      <c r="H676" s="1"/>
      <c r="I676" s="6"/>
      <c r="J676" s="437"/>
      <c r="K676" s="257"/>
      <c r="L676" s="10"/>
      <c r="M676" s="11"/>
      <c r="N676" s="11"/>
      <c r="O676" s="12"/>
      <c r="P676" s="8"/>
      <c r="Q676" s="436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3"/>
      <c r="D677" s="2"/>
      <c r="E677" s="251"/>
      <c r="F677" s="1374"/>
      <c r="G677" s="254"/>
      <c r="H677" s="1"/>
      <c r="I677" s="6"/>
      <c r="J677" s="437"/>
      <c r="K677" s="257"/>
      <c r="L677" s="10"/>
      <c r="M677" s="11"/>
      <c r="N677" s="11"/>
      <c r="O677" s="12"/>
      <c r="P677" s="8"/>
      <c r="Q677" s="436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3"/>
      <c r="D678" s="2"/>
      <c r="E678" s="251"/>
      <c r="F678" s="1374"/>
      <c r="G678" s="254"/>
      <c r="H678" s="1"/>
      <c r="I678" s="6"/>
      <c r="J678" s="437"/>
      <c r="K678" s="257"/>
      <c r="L678" s="10"/>
      <c r="M678" s="11"/>
      <c r="N678" s="11"/>
      <c r="O678" s="12"/>
      <c r="P678" s="8"/>
      <c r="Q678" s="436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3"/>
      <c r="D679" s="2"/>
      <c r="E679" s="251"/>
      <c r="F679" s="1374"/>
      <c r="G679" s="254"/>
      <c r="H679" s="1"/>
      <c r="I679" s="6"/>
      <c r="J679" s="437"/>
      <c r="K679" s="257"/>
      <c r="L679" s="10"/>
      <c r="M679" s="11"/>
      <c r="N679" s="11"/>
      <c r="O679" s="12"/>
      <c r="P679" s="8"/>
      <c r="Q679" s="436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3"/>
      <c r="D680" s="2"/>
      <c r="E680" s="251"/>
      <c r="F680" s="1374"/>
      <c r="G680" s="254"/>
      <c r="H680" s="1"/>
      <c r="I680" s="6"/>
      <c r="J680" s="437"/>
      <c r="K680" s="257"/>
      <c r="L680" s="10"/>
      <c r="M680" s="11"/>
      <c r="N680" s="11"/>
      <c r="O680" s="12"/>
      <c r="P680" s="8"/>
      <c r="Q680" s="436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3"/>
      <c r="D681" s="2"/>
      <c r="E681" s="251"/>
      <c r="F681" s="1374"/>
      <c r="G681" s="254"/>
      <c r="H681" s="1"/>
      <c r="I681" s="6"/>
      <c r="J681" s="437"/>
      <c r="K681" s="257"/>
      <c r="L681" s="10"/>
      <c r="M681" s="11"/>
      <c r="N681" s="11"/>
      <c r="O681" s="12"/>
      <c r="P681" s="8"/>
      <c r="Q681" s="436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3"/>
      <c r="D682" s="2"/>
      <c r="E682" s="251"/>
      <c r="F682" s="1374"/>
      <c r="G682" s="254"/>
      <c r="H682" s="1"/>
      <c r="I682" s="6"/>
      <c r="J682" s="437"/>
      <c r="K682" s="257"/>
      <c r="L682" s="10"/>
      <c r="M682" s="11"/>
      <c r="N682" s="11"/>
      <c r="O682" s="12"/>
      <c r="P682" s="8"/>
      <c r="Q682" s="436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3"/>
      <c r="D683" s="2"/>
      <c r="E683" s="251"/>
      <c r="F683" s="1374"/>
      <c r="G683" s="254"/>
      <c r="H683" s="1"/>
      <c r="I683" s="6"/>
      <c r="J683" s="437"/>
      <c r="K683" s="257"/>
      <c r="L683" s="10"/>
      <c r="M683" s="11"/>
      <c r="N683" s="11"/>
      <c r="O683" s="12"/>
      <c r="P683" s="8"/>
      <c r="Q683" s="436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3"/>
      <c r="D684" s="2"/>
      <c r="E684" s="251"/>
      <c r="F684" s="1374"/>
      <c r="G684" s="254"/>
      <c r="H684" s="1"/>
      <c r="I684" s="6"/>
      <c r="J684" s="437"/>
      <c r="K684" s="257"/>
      <c r="L684" s="10"/>
      <c r="M684" s="11"/>
      <c r="N684" s="11"/>
      <c r="O684" s="12"/>
      <c r="P684" s="8"/>
      <c r="Q684" s="436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3"/>
      <c r="D685" s="2"/>
      <c r="E685" s="251"/>
      <c r="F685" s="1374"/>
      <c r="G685" s="254"/>
      <c r="H685" s="1"/>
      <c r="I685" s="6"/>
      <c r="J685" s="437"/>
      <c r="K685" s="257"/>
      <c r="L685" s="10"/>
      <c r="M685" s="11"/>
      <c r="N685" s="11"/>
      <c r="O685" s="12"/>
      <c r="P685" s="8"/>
      <c r="Q685" s="436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3"/>
      <c r="D686" s="2"/>
      <c r="E686" s="251"/>
      <c r="F686" s="1374"/>
      <c r="G686" s="254"/>
      <c r="H686" s="1"/>
      <c r="I686" s="6"/>
      <c r="J686" s="437"/>
      <c r="K686" s="257"/>
      <c r="L686" s="10"/>
      <c r="M686" s="11"/>
      <c r="N686" s="11"/>
      <c r="O686" s="12"/>
      <c r="P686" s="8"/>
      <c r="Q686" s="436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3"/>
      <c r="D687" s="2"/>
      <c r="E687" s="251"/>
      <c r="F687" s="1374"/>
      <c r="G687" s="254"/>
      <c r="H687" s="1"/>
      <c r="I687" s="6"/>
      <c r="J687" s="437"/>
      <c r="K687" s="257"/>
      <c r="L687" s="10"/>
      <c r="M687" s="11"/>
      <c r="N687" s="11"/>
      <c r="O687" s="12"/>
      <c r="P687" s="8"/>
      <c r="Q687" s="436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3"/>
      <c r="D688" s="2"/>
      <c r="E688" s="251"/>
      <c r="F688" s="1374"/>
      <c r="G688" s="254"/>
      <c r="H688" s="1"/>
      <c r="I688" s="6"/>
      <c r="J688" s="437"/>
      <c r="K688" s="257"/>
      <c r="L688" s="10"/>
      <c r="M688" s="11"/>
      <c r="N688" s="11"/>
      <c r="O688" s="12"/>
      <c r="P688" s="8"/>
      <c r="Q688" s="436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3"/>
      <c r="D689" s="2"/>
      <c r="E689" s="251"/>
      <c r="F689" s="1374"/>
      <c r="G689" s="254"/>
      <c r="H689" s="1"/>
      <c r="I689" s="6"/>
      <c r="J689" s="437"/>
      <c r="K689" s="257"/>
      <c r="L689" s="10"/>
      <c r="M689" s="11"/>
      <c r="N689" s="11"/>
      <c r="O689" s="12"/>
      <c r="P689" s="8"/>
      <c r="Q689" s="436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3"/>
      <c r="D690" s="2"/>
      <c r="E690" s="251"/>
      <c r="F690" s="1374"/>
      <c r="G690" s="254"/>
      <c r="H690" s="1"/>
      <c r="I690" s="6"/>
      <c r="J690" s="437"/>
      <c r="K690" s="257"/>
      <c r="L690" s="10"/>
      <c r="M690" s="11"/>
      <c r="N690" s="11"/>
      <c r="O690" s="12"/>
      <c r="P690" s="8"/>
      <c r="Q690" s="436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3"/>
      <c r="D691" s="2"/>
      <c r="E691" s="251"/>
      <c r="F691" s="1374"/>
      <c r="G691" s="254"/>
      <c r="H691" s="1"/>
      <c r="I691" s="6"/>
      <c r="J691" s="437"/>
      <c r="K691" s="257"/>
      <c r="L691" s="10"/>
      <c r="M691" s="11"/>
      <c r="N691" s="11"/>
      <c r="O691" s="12"/>
      <c r="P691" s="8"/>
      <c r="Q691" s="436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3"/>
      <c r="D692" s="2"/>
      <c r="E692" s="251"/>
      <c r="F692" s="1374"/>
      <c r="G692" s="254"/>
      <c r="H692" s="1"/>
      <c r="I692" s="6"/>
      <c r="J692" s="437"/>
      <c r="K692" s="257"/>
      <c r="L692" s="10"/>
      <c r="M692" s="11"/>
      <c r="N692" s="11"/>
      <c r="O692" s="12"/>
      <c r="P692" s="8"/>
      <c r="Q692" s="436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3"/>
      <c r="D693" s="2"/>
      <c r="E693" s="251"/>
      <c r="F693" s="1374"/>
      <c r="G693" s="254"/>
      <c r="H693" s="1"/>
      <c r="I693" s="6"/>
      <c r="J693" s="437"/>
      <c r="K693" s="257"/>
      <c r="L693" s="10"/>
      <c r="M693" s="11"/>
      <c r="N693" s="11"/>
      <c r="O693" s="12"/>
      <c r="P693" s="8"/>
      <c r="Q693" s="436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3"/>
      <c r="D694" s="2"/>
      <c r="E694" s="251"/>
      <c r="F694" s="1374"/>
      <c r="G694" s="254"/>
      <c r="H694" s="1"/>
      <c r="I694" s="6"/>
      <c r="J694" s="437"/>
      <c r="K694" s="257"/>
      <c r="L694" s="10"/>
      <c r="M694" s="11"/>
      <c r="N694" s="11"/>
      <c r="O694" s="12"/>
      <c r="P694" s="8"/>
      <c r="Q694" s="436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3"/>
      <c r="D695" s="2"/>
      <c r="E695" s="251"/>
      <c r="F695" s="1374"/>
      <c r="G695" s="254"/>
      <c r="H695" s="1"/>
      <c r="I695" s="6"/>
      <c r="J695" s="437"/>
      <c r="K695" s="257"/>
      <c r="L695" s="10"/>
      <c r="M695" s="11"/>
      <c r="N695" s="11"/>
      <c r="O695" s="12"/>
      <c r="P695" s="8"/>
      <c r="Q695" s="436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3"/>
      <c r="D696" s="2"/>
      <c r="E696" s="251"/>
      <c r="F696" s="1374"/>
      <c r="G696" s="254"/>
      <c r="H696" s="1"/>
      <c r="I696" s="6"/>
      <c r="J696" s="437"/>
      <c r="K696" s="257"/>
      <c r="L696" s="10"/>
      <c r="M696" s="11"/>
      <c r="N696" s="11"/>
      <c r="O696" s="12"/>
      <c r="P696" s="8"/>
      <c r="Q696" s="436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3"/>
      <c r="D697" s="2"/>
      <c r="E697" s="251"/>
      <c r="F697" s="1374"/>
      <c r="G697" s="254"/>
      <c r="H697" s="1"/>
      <c r="I697" s="6"/>
      <c r="J697" s="437"/>
      <c r="K697" s="257"/>
      <c r="L697" s="10"/>
      <c r="M697" s="11"/>
      <c r="N697" s="11"/>
      <c r="O697" s="12"/>
      <c r="P697" s="8"/>
      <c r="Q697" s="436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3"/>
      <c r="D698" s="2"/>
      <c r="E698" s="251"/>
      <c r="F698" s="1374"/>
      <c r="G698" s="254"/>
      <c r="H698" s="1"/>
      <c r="I698" s="6"/>
      <c r="J698" s="437"/>
      <c r="K698" s="257"/>
      <c r="L698" s="10"/>
      <c r="M698" s="11"/>
      <c r="N698" s="11"/>
      <c r="O698" s="12"/>
      <c r="P698" s="8"/>
      <c r="Q698" s="436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3"/>
      <c r="D699" s="2"/>
      <c r="E699" s="251"/>
      <c r="F699" s="1374"/>
      <c r="G699" s="254"/>
      <c r="H699" s="1"/>
      <c r="I699" s="6"/>
      <c r="J699" s="437"/>
      <c r="K699" s="257"/>
      <c r="L699" s="10"/>
      <c r="M699" s="11"/>
      <c r="N699" s="11"/>
      <c r="O699" s="12"/>
      <c r="P699" s="8"/>
      <c r="Q699" s="436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3"/>
      <c r="D700" s="2"/>
      <c r="E700" s="251"/>
      <c r="F700" s="1374"/>
      <c r="G700" s="254"/>
      <c r="H700" s="1"/>
      <c r="I700" s="6"/>
      <c r="J700" s="437"/>
      <c r="K700" s="257"/>
      <c r="L700" s="10"/>
      <c r="M700" s="11"/>
      <c r="N700" s="11"/>
      <c r="O700" s="12"/>
      <c r="P700" s="8"/>
      <c r="Q700" s="436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3"/>
      <c r="D701" s="2"/>
      <c r="E701" s="251"/>
      <c r="F701" s="1374"/>
      <c r="G701" s="254"/>
      <c r="H701" s="1"/>
      <c r="I701" s="6"/>
      <c r="J701" s="437"/>
      <c r="K701" s="257"/>
      <c r="L701" s="10"/>
      <c r="M701" s="11"/>
      <c r="N701" s="11"/>
      <c r="O701" s="12"/>
      <c r="P701" s="8"/>
      <c r="Q701" s="436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3"/>
      <c r="D702" s="2"/>
      <c r="E702" s="251"/>
      <c r="F702" s="1374"/>
      <c r="G702" s="254"/>
      <c r="H702" s="1"/>
      <c r="I702" s="6"/>
      <c r="J702" s="437"/>
      <c r="K702" s="257"/>
      <c r="L702" s="10"/>
      <c r="M702" s="11"/>
      <c r="N702" s="11"/>
      <c r="O702" s="12"/>
      <c r="P702" s="8"/>
      <c r="Q702" s="436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3"/>
      <c r="D703" s="2"/>
      <c r="E703" s="251"/>
      <c r="F703" s="1374"/>
      <c r="G703" s="254"/>
      <c r="H703" s="1"/>
      <c r="I703" s="6"/>
      <c r="J703" s="437"/>
      <c r="K703" s="257"/>
      <c r="L703" s="10"/>
      <c r="M703" s="11"/>
      <c r="N703" s="11"/>
      <c r="O703" s="12"/>
      <c r="P703" s="8"/>
      <c r="Q703" s="436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3"/>
      <c r="D704" s="2"/>
      <c r="E704" s="251"/>
      <c r="F704" s="1374"/>
      <c r="G704" s="254"/>
      <c r="H704" s="1"/>
      <c r="I704" s="6"/>
      <c r="J704" s="437"/>
      <c r="K704" s="257"/>
      <c r="L704" s="10"/>
      <c r="M704" s="11"/>
      <c r="N704" s="11"/>
      <c r="O704" s="12"/>
      <c r="P704" s="8"/>
      <c r="Q704" s="436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3"/>
      <c r="D705" s="2"/>
      <c r="E705" s="251"/>
      <c r="F705" s="1374"/>
      <c r="G705" s="254"/>
      <c r="H705" s="1"/>
      <c r="I705" s="6"/>
      <c r="J705" s="437"/>
      <c r="K705" s="257"/>
      <c r="L705" s="10"/>
      <c r="M705" s="11"/>
      <c r="N705" s="11"/>
      <c r="O705" s="12"/>
      <c r="P705" s="8"/>
      <c r="Q705" s="436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3"/>
      <c r="D706" s="2"/>
      <c r="E706" s="251"/>
      <c r="F706" s="1374"/>
      <c r="G706" s="254"/>
      <c r="H706" s="1"/>
      <c r="I706" s="6"/>
      <c r="J706" s="437"/>
      <c r="K706" s="257"/>
      <c r="L706" s="10"/>
      <c r="M706" s="11"/>
      <c r="N706" s="11"/>
      <c r="O706" s="12"/>
      <c r="P706" s="8"/>
      <c r="Q706" s="436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3"/>
      <c r="D707" s="2"/>
      <c r="E707" s="251"/>
      <c r="F707" s="1374"/>
      <c r="G707" s="254"/>
      <c r="H707" s="1"/>
      <c r="I707" s="6"/>
      <c r="J707" s="437"/>
      <c r="K707" s="257"/>
      <c r="L707" s="10"/>
      <c r="M707" s="11"/>
      <c r="N707" s="11"/>
      <c r="O707" s="12"/>
      <c r="P707" s="8"/>
      <c r="Q707" s="436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3"/>
      <c r="D708" s="2"/>
      <c r="E708" s="251"/>
      <c r="F708" s="1374"/>
      <c r="G708" s="254"/>
      <c r="H708" s="1"/>
      <c r="I708" s="6"/>
      <c r="J708" s="437"/>
      <c r="K708" s="257"/>
      <c r="L708" s="10"/>
      <c r="M708" s="11"/>
      <c r="N708" s="11"/>
      <c r="O708" s="12"/>
      <c r="P708" s="8"/>
      <c r="Q708" s="436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3"/>
      <c r="D709" s="2"/>
      <c r="E709" s="251"/>
      <c r="F709" s="1374"/>
      <c r="G709" s="254"/>
      <c r="H709" s="1"/>
      <c r="I709" s="6"/>
      <c r="J709" s="437"/>
      <c r="K709" s="257"/>
      <c r="L709" s="10"/>
      <c r="M709" s="11"/>
      <c r="N709" s="11"/>
      <c r="O709" s="12"/>
      <c r="P709" s="8"/>
      <c r="Q709" s="436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3"/>
      <c r="D710" s="2"/>
      <c r="E710" s="251"/>
      <c r="F710" s="1374"/>
      <c r="G710" s="254"/>
      <c r="H710" s="1"/>
      <c r="I710" s="6"/>
      <c r="J710" s="437"/>
      <c r="K710" s="257"/>
      <c r="L710" s="10"/>
      <c r="M710" s="11"/>
      <c r="N710" s="11"/>
      <c r="O710" s="12"/>
      <c r="P710" s="8"/>
      <c r="Q710" s="436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3"/>
      <c r="D711" s="2"/>
      <c r="E711" s="251"/>
      <c r="F711" s="1374"/>
      <c r="G711" s="254"/>
      <c r="H711" s="1"/>
      <c r="I711" s="6"/>
      <c r="J711" s="437"/>
      <c r="K711" s="257"/>
      <c r="L711" s="10"/>
      <c r="M711" s="11"/>
      <c r="N711" s="11"/>
      <c r="O711" s="12"/>
      <c r="P711" s="8"/>
      <c r="Q711" s="436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3"/>
      <c r="D712" s="2"/>
      <c r="E712" s="251"/>
      <c r="F712" s="1374"/>
      <c r="G712" s="254"/>
      <c r="H712" s="1"/>
      <c r="I712" s="6"/>
      <c r="J712" s="437"/>
      <c r="K712" s="257"/>
      <c r="L712" s="10"/>
      <c r="M712" s="11"/>
      <c r="N712" s="11"/>
      <c r="O712" s="12"/>
      <c r="P712" s="8"/>
      <c r="Q712" s="436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3"/>
      <c r="D713" s="2"/>
      <c r="E713" s="251"/>
      <c r="F713" s="1374"/>
      <c r="G713" s="254"/>
      <c r="H713" s="1"/>
      <c r="I713" s="6"/>
      <c r="J713" s="437"/>
      <c r="K713" s="257"/>
      <c r="L713" s="10"/>
      <c r="M713" s="11"/>
      <c r="N713" s="11"/>
      <c r="O713" s="12"/>
      <c r="P713" s="8"/>
      <c r="Q713" s="436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3"/>
      <c r="D714" s="2"/>
      <c r="E714" s="251"/>
      <c r="F714" s="1374"/>
      <c r="G714" s="254"/>
      <c r="H714" s="1"/>
      <c r="I714" s="6"/>
      <c r="J714" s="437"/>
      <c r="K714" s="257"/>
      <c r="L714" s="10"/>
      <c r="M714" s="11"/>
      <c r="N714" s="11"/>
      <c r="O714" s="12"/>
      <c r="P714" s="8"/>
      <c r="Q714" s="436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3"/>
      <c r="D715" s="2"/>
      <c r="E715" s="251"/>
      <c r="F715" s="1374"/>
      <c r="G715" s="254"/>
      <c r="H715" s="1"/>
      <c r="I715" s="6"/>
      <c r="J715" s="437"/>
      <c r="K715" s="257"/>
      <c r="L715" s="10"/>
      <c r="M715" s="11"/>
      <c r="N715" s="11"/>
      <c r="O715" s="12"/>
      <c r="P715" s="8"/>
      <c r="Q715" s="436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3"/>
      <c r="D716" s="2"/>
      <c r="E716" s="251"/>
      <c r="F716" s="1374"/>
      <c r="G716" s="254"/>
      <c r="H716" s="1"/>
      <c r="I716" s="6"/>
      <c r="J716" s="437"/>
      <c r="K716" s="257"/>
      <c r="L716" s="10"/>
      <c r="M716" s="11"/>
      <c r="N716" s="11"/>
      <c r="O716" s="12"/>
      <c r="P716" s="8"/>
      <c r="Q716" s="436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3"/>
      <c r="D717" s="2"/>
      <c r="E717" s="251"/>
      <c r="F717" s="1374"/>
      <c r="G717" s="254"/>
      <c r="H717" s="1"/>
      <c r="I717" s="6"/>
      <c r="J717" s="437"/>
      <c r="K717" s="257"/>
      <c r="L717" s="10"/>
      <c r="M717" s="11"/>
      <c r="N717" s="11"/>
      <c r="O717" s="12"/>
      <c r="P717" s="8"/>
      <c r="Q717" s="436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3"/>
      <c r="D718" s="2"/>
      <c r="E718" s="251"/>
      <c r="F718" s="1374"/>
      <c r="G718" s="254"/>
      <c r="H718" s="1"/>
      <c r="I718" s="6"/>
      <c r="J718" s="437"/>
      <c r="K718" s="257"/>
      <c r="L718" s="10"/>
      <c r="M718" s="11"/>
      <c r="N718" s="11"/>
      <c r="O718" s="12"/>
      <c r="P718" s="8"/>
      <c r="Q718" s="436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3"/>
      <c r="D719" s="2"/>
      <c r="E719" s="251"/>
      <c r="F719" s="1374"/>
      <c r="G719" s="254"/>
      <c r="H719" s="1"/>
      <c r="I719" s="6"/>
      <c r="J719" s="437"/>
      <c r="K719" s="257"/>
      <c r="L719" s="10"/>
      <c r="M719" s="11"/>
      <c r="N719" s="11"/>
      <c r="O719" s="12"/>
      <c r="P719" s="8"/>
      <c r="Q719" s="436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3"/>
      <c r="D720" s="2"/>
      <c r="E720" s="251"/>
      <c r="F720" s="1374"/>
      <c r="G720" s="254"/>
      <c r="H720" s="1"/>
      <c r="I720" s="6"/>
      <c r="J720" s="437"/>
      <c r="K720" s="257"/>
      <c r="L720" s="10"/>
      <c r="M720" s="11"/>
      <c r="N720" s="11"/>
      <c r="O720" s="12"/>
      <c r="P720" s="8"/>
      <c r="Q720" s="436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3"/>
      <c r="D721" s="2"/>
      <c r="E721" s="251"/>
      <c r="F721" s="1374"/>
      <c r="G721" s="254"/>
      <c r="H721" s="1"/>
      <c r="I721" s="6"/>
      <c r="J721" s="437"/>
      <c r="K721" s="257"/>
      <c r="L721" s="10"/>
      <c r="M721" s="11"/>
      <c r="N721" s="11"/>
      <c r="O721" s="12"/>
      <c r="P721" s="8"/>
      <c r="Q721" s="436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3"/>
      <c r="D722" s="2"/>
      <c r="E722" s="251"/>
      <c r="F722" s="1374"/>
      <c r="G722" s="254"/>
      <c r="H722" s="1"/>
      <c r="I722" s="6"/>
      <c r="J722" s="437"/>
      <c r="K722" s="257"/>
      <c r="L722" s="10"/>
      <c r="M722" s="11"/>
      <c r="N722" s="11"/>
      <c r="O722" s="12"/>
      <c r="P722" s="8"/>
      <c r="Q722" s="436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3"/>
      <c r="D723" s="2"/>
      <c r="E723" s="251"/>
      <c r="F723" s="1374"/>
      <c r="G723" s="254"/>
      <c r="H723" s="1"/>
      <c r="I723" s="6"/>
      <c r="J723" s="437"/>
      <c r="K723" s="257"/>
      <c r="L723" s="10"/>
      <c r="M723" s="11"/>
      <c r="N723" s="11"/>
      <c r="O723" s="12"/>
      <c r="P723" s="8"/>
      <c r="Q723" s="436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3"/>
      <c r="D724" s="2"/>
      <c r="E724" s="251"/>
      <c r="F724" s="1374"/>
      <c r="G724" s="254"/>
      <c r="H724" s="1"/>
      <c r="I724" s="6"/>
      <c r="J724" s="437"/>
      <c r="K724" s="257"/>
      <c r="L724" s="10"/>
      <c r="M724" s="11"/>
      <c r="N724" s="11"/>
      <c r="O724" s="12"/>
      <c r="P724" s="8"/>
      <c r="Q724" s="436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3"/>
      <c r="D725" s="2"/>
      <c r="E725" s="251"/>
      <c r="F725" s="1374"/>
      <c r="G725" s="254"/>
      <c r="H725" s="1"/>
      <c r="I725" s="6"/>
      <c r="J725" s="437"/>
      <c r="K725" s="257"/>
      <c r="L725" s="10"/>
      <c r="M725" s="11"/>
      <c r="N725" s="11"/>
      <c r="O725" s="12"/>
      <c r="P725" s="8"/>
      <c r="Q725" s="436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3"/>
      <c r="D726" s="2"/>
      <c r="E726" s="251"/>
      <c r="F726" s="1374"/>
      <c r="G726" s="254"/>
      <c r="H726" s="1"/>
      <c r="I726" s="6"/>
      <c r="J726" s="437"/>
      <c r="K726" s="257"/>
      <c r="L726" s="10"/>
      <c r="M726" s="11"/>
      <c r="N726" s="11"/>
      <c r="O726" s="12"/>
      <c r="P726" s="8"/>
      <c r="Q726" s="436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3"/>
      <c r="D727" s="2"/>
      <c r="E727" s="251"/>
      <c r="F727" s="1374"/>
      <c r="G727" s="254"/>
      <c r="H727" s="1"/>
      <c r="I727" s="6"/>
      <c r="J727" s="437"/>
      <c r="K727" s="257"/>
      <c r="L727" s="10"/>
      <c r="M727" s="11"/>
      <c r="N727" s="11"/>
      <c r="O727" s="12"/>
      <c r="P727" s="8"/>
      <c r="Q727" s="436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3"/>
      <c r="D728" s="2"/>
      <c r="E728" s="251"/>
      <c r="F728" s="1374"/>
      <c r="G728" s="254"/>
      <c r="H728" s="1"/>
      <c r="I728" s="6"/>
      <c r="J728" s="437"/>
      <c r="K728" s="257"/>
      <c r="L728" s="10"/>
      <c r="M728" s="11"/>
      <c r="N728" s="11"/>
      <c r="O728" s="12"/>
      <c r="P728" s="8"/>
      <c r="Q728" s="436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3"/>
      <c r="D729" s="2"/>
      <c r="E729" s="251"/>
      <c r="F729" s="1374"/>
      <c r="G729" s="254"/>
      <c r="H729" s="1"/>
      <c r="I729" s="6"/>
      <c r="J729" s="437"/>
      <c r="K729" s="257"/>
      <c r="L729" s="10"/>
      <c r="M729" s="11"/>
      <c r="N729" s="11"/>
      <c r="O729" s="12"/>
      <c r="P729" s="8"/>
      <c r="Q729" s="436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3"/>
      <c r="D730" s="2"/>
      <c r="E730" s="251"/>
      <c r="F730" s="1374"/>
      <c r="G730" s="254"/>
      <c r="H730" s="1"/>
      <c r="I730" s="6"/>
      <c r="J730" s="437"/>
      <c r="K730" s="257"/>
      <c r="L730" s="10"/>
      <c r="M730" s="11"/>
      <c r="N730" s="11"/>
      <c r="O730" s="12"/>
      <c r="P730" s="8"/>
      <c r="Q730" s="436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3"/>
      <c r="D731" s="2"/>
      <c r="E731" s="251"/>
      <c r="F731" s="1374"/>
      <c r="G731" s="254"/>
      <c r="H731" s="1"/>
      <c r="I731" s="6"/>
      <c r="J731" s="437"/>
      <c r="K731" s="257"/>
      <c r="L731" s="10"/>
      <c r="M731" s="11"/>
      <c r="N731" s="11"/>
      <c r="O731" s="12"/>
      <c r="P731" s="8"/>
      <c r="Q731" s="436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3"/>
      <c r="D732" s="2"/>
      <c r="E732" s="251"/>
      <c r="F732" s="1374"/>
      <c r="G732" s="254"/>
      <c r="H732" s="1"/>
      <c r="I732" s="6"/>
      <c r="J732" s="437"/>
      <c r="K732" s="257"/>
      <c r="L732" s="10"/>
      <c r="M732" s="11"/>
      <c r="N732" s="11"/>
      <c r="O732" s="12"/>
      <c r="P732" s="8"/>
      <c r="Q732" s="436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3"/>
      <c r="D733" s="2"/>
      <c r="E733" s="251"/>
      <c r="F733" s="1374"/>
      <c r="G733" s="254"/>
      <c r="H733" s="1"/>
      <c r="I733" s="6"/>
      <c r="J733" s="437"/>
      <c r="K733" s="257"/>
      <c r="L733" s="10"/>
      <c r="M733" s="11"/>
      <c r="N733" s="11"/>
      <c r="O733" s="12"/>
      <c r="P733" s="8"/>
      <c r="Q733" s="436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3"/>
      <c r="D734" s="2"/>
      <c r="E734" s="251"/>
      <c r="F734" s="1374"/>
      <c r="G734" s="254"/>
      <c r="H734" s="1"/>
      <c r="I734" s="6"/>
      <c r="J734" s="437"/>
      <c r="K734" s="257"/>
      <c r="L734" s="10"/>
      <c r="M734" s="11"/>
      <c r="N734" s="11"/>
      <c r="O734" s="12"/>
      <c r="P734" s="8"/>
      <c r="Q734" s="436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3"/>
      <c r="D735" s="2"/>
      <c r="E735" s="251"/>
      <c r="F735" s="1374"/>
      <c r="G735" s="254"/>
      <c r="H735" s="1"/>
      <c r="I735" s="6"/>
      <c r="J735" s="437"/>
      <c r="K735" s="257"/>
      <c r="L735" s="10"/>
      <c r="M735" s="11"/>
      <c r="N735" s="11"/>
      <c r="O735" s="12"/>
      <c r="P735" s="8"/>
      <c r="Q735" s="436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3"/>
      <c r="D736" s="2"/>
      <c r="E736" s="251"/>
      <c r="F736" s="1374"/>
      <c r="G736" s="254"/>
      <c r="H736" s="1"/>
      <c r="I736" s="6"/>
      <c r="J736" s="437"/>
      <c r="K736" s="257"/>
      <c r="L736" s="10"/>
      <c r="M736" s="11"/>
      <c r="N736" s="11"/>
      <c r="O736" s="12"/>
      <c r="P736" s="8"/>
      <c r="Q736" s="436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3"/>
      <c r="D737" s="2"/>
      <c r="E737" s="251"/>
      <c r="F737" s="1374"/>
      <c r="G737" s="254"/>
      <c r="H737" s="1"/>
      <c r="I737" s="6"/>
      <c r="J737" s="437"/>
      <c r="K737" s="257"/>
      <c r="L737" s="10"/>
      <c r="M737" s="11"/>
      <c r="N737" s="11"/>
      <c r="O737" s="12"/>
      <c r="P737" s="8"/>
      <c r="Q737" s="436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3"/>
      <c r="D738" s="2"/>
      <c r="E738" s="251"/>
      <c r="F738" s="1374"/>
      <c r="G738" s="254"/>
      <c r="H738" s="1"/>
      <c r="I738" s="6"/>
      <c r="J738" s="437"/>
      <c r="K738" s="257"/>
      <c r="L738" s="10"/>
      <c r="M738" s="11"/>
      <c r="N738" s="11"/>
      <c r="O738" s="12"/>
      <c r="P738" s="8"/>
      <c r="Q738" s="436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3"/>
      <c r="D739" s="2"/>
      <c r="E739" s="251"/>
      <c r="F739" s="1374"/>
      <c r="G739" s="254"/>
      <c r="H739" s="1"/>
      <c r="I739" s="6"/>
      <c r="J739" s="437"/>
      <c r="K739" s="257"/>
      <c r="L739" s="10"/>
      <c r="M739" s="11"/>
      <c r="N739" s="11"/>
      <c r="O739" s="12"/>
      <c r="P739" s="8"/>
      <c r="Q739" s="436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3"/>
      <c r="D740" s="2"/>
      <c r="E740" s="251"/>
      <c r="F740" s="1374"/>
      <c r="G740" s="254"/>
      <c r="H740" s="1"/>
      <c r="I740" s="6"/>
      <c r="J740" s="437"/>
      <c r="K740" s="257"/>
      <c r="L740" s="10"/>
      <c r="M740" s="11"/>
      <c r="N740" s="11"/>
      <c r="O740" s="12"/>
      <c r="P740" s="8"/>
      <c r="Q740" s="436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3"/>
      <c r="D741" s="2"/>
      <c r="E741" s="251"/>
      <c r="F741" s="1374"/>
      <c r="G741" s="254"/>
      <c r="H741" s="1"/>
      <c r="I741" s="6"/>
      <c r="J741" s="437"/>
      <c r="K741" s="257"/>
      <c r="L741" s="10"/>
      <c r="M741" s="11"/>
      <c r="N741" s="11"/>
      <c r="O741" s="12"/>
      <c r="P741" s="8"/>
      <c r="Q741" s="436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3"/>
      <c r="D742" s="2"/>
      <c r="E742" s="251"/>
      <c r="F742" s="1374"/>
      <c r="G742" s="254"/>
      <c r="H742" s="1"/>
      <c r="I742" s="6"/>
      <c r="J742" s="437"/>
      <c r="K742" s="257"/>
      <c r="L742" s="10"/>
      <c r="M742" s="11"/>
      <c r="N742" s="11"/>
      <c r="O742" s="12"/>
      <c r="P742" s="8"/>
      <c r="Q742" s="436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3"/>
      <c r="D743" s="2"/>
      <c r="E743" s="251"/>
      <c r="F743" s="1374"/>
      <c r="G743" s="254"/>
      <c r="H743" s="1"/>
      <c r="I743" s="6"/>
      <c r="J743" s="437"/>
      <c r="K743" s="257"/>
      <c r="L743" s="10"/>
      <c r="M743" s="11"/>
      <c r="N743" s="11"/>
      <c r="O743" s="12"/>
      <c r="P743" s="8"/>
      <c r="Q743" s="436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3"/>
      <c r="D744" s="2"/>
      <c r="E744" s="251"/>
      <c r="F744" s="1374"/>
      <c r="G744" s="254"/>
      <c r="H744" s="1"/>
      <c r="I744" s="6"/>
      <c r="J744" s="437"/>
      <c r="K744" s="257"/>
      <c r="L744" s="10"/>
      <c r="M744" s="11"/>
      <c r="N744" s="11"/>
      <c r="O744" s="12"/>
      <c r="P744" s="8"/>
      <c r="Q744" s="436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3"/>
      <c r="D745" s="2"/>
      <c r="E745" s="251"/>
      <c r="F745" s="1374"/>
      <c r="G745" s="254"/>
      <c r="H745" s="1"/>
      <c r="I745" s="6"/>
      <c r="J745" s="437"/>
      <c r="K745" s="257"/>
      <c r="L745" s="10"/>
      <c r="M745" s="11"/>
      <c r="N745" s="11"/>
      <c r="O745" s="12"/>
      <c r="P745" s="8"/>
      <c r="Q745" s="436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3"/>
      <c r="D746" s="2"/>
      <c r="E746" s="251"/>
      <c r="F746" s="1374"/>
      <c r="G746" s="254"/>
      <c r="H746" s="1"/>
      <c r="I746" s="6"/>
      <c r="J746" s="437"/>
      <c r="K746" s="257"/>
      <c r="L746" s="10"/>
      <c r="M746" s="11"/>
      <c r="N746" s="11"/>
      <c r="O746" s="12"/>
      <c r="P746" s="8"/>
      <c r="Q746" s="436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3"/>
      <c r="D747" s="2"/>
      <c r="E747" s="251"/>
      <c r="F747" s="1374"/>
      <c r="G747" s="254"/>
      <c r="H747" s="1"/>
      <c r="I747" s="6"/>
      <c r="J747" s="437"/>
      <c r="K747" s="257"/>
      <c r="L747" s="10"/>
      <c r="M747" s="11"/>
      <c r="N747" s="11"/>
      <c r="O747" s="12"/>
      <c r="P747" s="8"/>
      <c r="Q747" s="436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3"/>
      <c r="D748" s="2"/>
      <c r="E748" s="251"/>
      <c r="F748" s="1374"/>
      <c r="G748" s="254"/>
      <c r="H748" s="1"/>
      <c r="I748" s="6"/>
      <c r="J748" s="437"/>
      <c r="K748" s="257"/>
      <c r="L748" s="10"/>
      <c r="M748" s="11"/>
      <c r="N748" s="11"/>
      <c r="O748" s="12"/>
      <c r="P748" s="8"/>
      <c r="Q748" s="436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3"/>
      <c r="D749" s="2"/>
      <c r="E749" s="251"/>
      <c r="F749" s="1374"/>
      <c r="G749" s="254"/>
      <c r="H749" s="1"/>
      <c r="I749" s="6"/>
      <c r="J749" s="437"/>
      <c r="K749" s="257"/>
      <c r="L749" s="10"/>
      <c r="M749" s="11"/>
      <c r="N749" s="11"/>
      <c r="O749" s="12"/>
      <c r="P749" s="8"/>
      <c r="Q749" s="436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3"/>
      <c r="D750" s="2"/>
      <c r="E750" s="251"/>
      <c r="F750" s="1374"/>
      <c r="G750" s="254"/>
      <c r="H750" s="1"/>
      <c r="I750" s="6"/>
      <c r="J750" s="437"/>
      <c r="K750" s="257"/>
      <c r="L750" s="10"/>
      <c r="M750" s="11"/>
      <c r="N750" s="11"/>
      <c r="O750" s="12"/>
      <c r="P750" s="8"/>
      <c r="Q750" s="436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3"/>
      <c r="D751" s="2"/>
      <c r="E751" s="251"/>
      <c r="F751" s="1374"/>
      <c r="G751" s="254"/>
      <c r="H751" s="1"/>
      <c r="I751" s="6"/>
      <c r="J751" s="437"/>
      <c r="K751" s="257"/>
      <c r="L751" s="10"/>
      <c r="M751" s="11"/>
      <c r="N751" s="11"/>
      <c r="O751" s="12"/>
      <c r="P751" s="8"/>
      <c r="Q751" s="436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3"/>
      <c r="D752" s="2"/>
      <c r="E752" s="251"/>
      <c r="F752" s="1374"/>
      <c r="G752" s="254"/>
      <c r="H752" s="1"/>
      <c r="I752" s="6"/>
      <c r="J752" s="437"/>
      <c r="K752" s="257"/>
      <c r="L752" s="10"/>
      <c r="M752" s="11"/>
      <c r="N752" s="11"/>
      <c r="O752" s="12"/>
      <c r="P752" s="8"/>
      <c r="Q752" s="436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3"/>
      <c r="D753" s="2"/>
      <c r="E753" s="251"/>
      <c r="F753" s="1374"/>
      <c r="G753" s="254"/>
      <c r="H753" s="1"/>
      <c r="I753" s="6"/>
      <c r="J753" s="437"/>
      <c r="K753" s="257"/>
      <c r="L753" s="10"/>
      <c r="M753" s="11"/>
      <c r="N753" s="11"/>
      <c r="O753" s="12"/>
      <c r="P753" s="8"/>
      <c r="Q753" s="436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3"/>
      <c r="D754" s="2"/>
      <c r="E754" s="251"/>
      <c r="F754" s="1374"/>
      <c r="G754" s="254"/>
      <c r="H754" s="1"/>
      <c r="I754" s="6"/>
      <c r="J754" s="437"/>
      <c r="K754" s="257"/>
      <c r="L754" s="10"/>
      <c r="M754" s="11"/>
      <c r="N754" s="11"/>
      <c r="O754" s="12"/>
      <c r="P754" s="8"/>
      <c r="Q754" s="436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3"/>
      <c r="D755" s="2"/>
      <c r="E755" s="251"/>
      <c r="F755" s="1374"/>
      <c r="G755" s="254"/>
      <c r="H755" s="1"/>
      <c r="I755" s="6"/>
      <c r="J755" s="437"/>
      <c r="K755" s="257"/>
      <c r="L755" s="10"/>
      <c r="M755" s="11"/>
      <c r="N755" s="11"/>
      <c r="O755" s="12"/>
      <c r="P755" s="8"/>
      <c r="Q755" s="436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3"/>
      <c r="D756" s="2"/>
      <c r="E756" s="251"/>
      <c r="F756" s="1374"/>
      <c r="G756" s="254"/>
      <c r="H756" s="1"/>
      <c r="I756" s="6"/>
      <c r="J756" s="437"/>
      <c r="K756" s="257"/>
      <c r="L756" s="10"/>
      <c r="M756" s="11"/>
      <c r="N756" s="11"/>
      <c r="O756" s="12"/>
      <c r="P756" s="8"/>
      <c r="Q756" s="436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3"/>
      <c r="D757" s="2"/>
      <c r="E757" s="251"/>
      <c r="F757" s="1374"/>
      <c r="G757" s="254"/>
      <c r="H757" s="1"/>
      <c r="I757" s="6"/>
      <c r="J757" s="437"/>
      <c r="K757" s="257"/>
      <c r="L757" s="10"/>
      <c r="M757" s="11"/>
      <c r="N757" s="11"/>
      <c r="O757" s="12"/>
      <c r="P757" s="8"/>
      <c r="Q757" s="436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3"/>
      <c r="D758" s="2"/>
      <c r="E758" s="251"/>
      <c r="F758" s="1374"/>
      <c r="G758" s="254"/>
      <c r="H758" s="1"/>
      <c r="I758" s="6"/>
      <c r="J758" s="437"/>
      <c r="K758" s="257"/>
      <c r="L758" s="10"/>
      <c r="M758" s="11"/>
      <c r="N758" s="11"/>
      <c r="O758" s="12"/>
      <c r="P758" s="8"/>
      <c r="Q758" s="436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3"/>
      <c r="D759" s="2"/>
      <c r="E759" s="251"/>
      <c r="F759" s="1374"/>
      <c r="G759" s="254"/>
      <c r="H759" s="1"/>
      <c r="I759" s="6"/>
      <c r="J759" s="437"/>
      <c r="K759" s="257"/>
      <c r="L759" s="10"/>
      <c r="M759" s="11"/>
      <c r="N759" s="11"/>
      <c r="O759" s="12"/>
      <c r="P759" s="8"/>
      <c r="Q759" s="436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3"/>
      <c r="D760" s="2"/>
      <c r="E760" s="251"/>
      <c r="F760" s="1374"/>
      <c r="G760" s="254"/>
      <c r="H760" s="1"/>
      <c r="I760" s="6"/>
      <c r="J760" s="437"/>
      <c r="K760" s="257"/>
      <c r="L760" s="10"/>
      <c r="M760" s="11"/>
      <c r="N760" s="11"/>
      <c r="O760" s="12"/>
      <c r="P760" s="8"/>
      <c r="Q760" s="436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3"/>
      <c r="D761" s="2"/>
      <c r="E761" s="251"/>
      <c r="F761" s="1374"/>
      <c r="G761" s="254"/>
      <c r="H761" s="1"/>
      <c r="I761" s="6"/>
      <c r="J761" s="437"/>
      <c r="K761" s="257"/>
      <c r="L761" s="10"/>
      <c r="M761" s="11"/>
      <c r="N761" s="11"/>
      <c r="O761" s="12"/>
      <c r="P761" s="8"/>
      <c r="Q761" s="436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3"/>
      <c r="D762" s="2"/>
      <c r="E762" s="251"/>
      <c r="F762" s="1374"/>
      <c r="G762" s="254"/>
      <c r="H762" s="1"/>
      <c r="I762" s="6"/>
      <c r="J762" s="437"/>
      <c r="K762" s="257"/>
      <c r="L762" s="10"/>
      <c r="M762" s="11"/>
      <c r="N762" s="11"/>
      <c r="O762" s="12"/>
      <c r="P762" s="8"/>
      <c r="Q762" s="436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3"/>
      <c r="D763" s="2"/>
      <c r="E763" s="251"/>
      <c r="F763" s="1374"/>
      <c r="G763" s="254"/>
      <c r="H763" s="1"/>
      <c r="I763" s="6"/>
      <c r="J763" s="437"/>
      <c r="K763" s="257"/>
      <c r="L763" s="10"/>
      <c r="M763" s="11"/>
      <c r="N763" s="11"/>
      <c r="O763" s="12"/>
      <c r="P763" s="8"/>
      <c r="Q763" s="436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3"/>
      <c r="D764" s="2"/>
      <c r="E764" s="251"/>
      <c r="F764" s="1374"/>
      <c r="G764" s="254"/>
      <c r="H764" s="1"/>
      <c r="I764" s="6"/>
      <c r="J764" s="437"/>
      <c r="K764" s="257"/>
      <c r="L764" s="10"/>
      <c r="M764" s="11"/>
      <c r="N764" s="11"/>
      <c r="O764" s="12"/>
      <c r="P764" s="8"/>
      <c r="Q764" s="436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3"/>
      <c r="D765" s="2"/>
      <c r="E765" s="251"/>
      <c r="F765" s="1374"/>
      <c r="G765" s="254"/>
      <c r="H765" s="1"/>
      <c r="I765" s="6"/>
      <c r="J765" s="437"/>
      <c r="K765" s="257"/>
      <c r="L765" s="10"/>
      <c r="M765" s="11"/>
      <c r="N765" s="11"/>
      <c r="O765" s="12"/>
      <c r="P765" s="8"/>
      <c r="Q765" s="436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3"/>
      <c r="D766" s="2"/>
      <c r="E766" s="251"/>
      <c r="F766" s="1374"/>
      <c r="G766" s="254"/>
      <c r="H766" s="1"/>
      <c r="I766" s="6"/>
      <c r="J766" s="437"/>
      <c r="K766" s="257"/>
      <c r="L766" s="10"/>
      <c r="M766" s="11"/>
      <c r="N766" s="11"/>
      <c r="O766" s="12"/>
      <c r="P766" s="8"/>
      <c r="Q766" s="436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3"/>
      <c r="D767" s="2"/>
      <c r="E767" s="251"/>
      <c r="F767" s="1374"/>
      <c r="G767" s="254"/>
      <c r="H767" s="1"/>
      <c r="I767" s="6"/>
      <c r="J767" s="437"/>
      <c r="K767" s="257"/>
      <c r="L767" s="10"/>
      <c r="M767" s="11"/>
      <c r="N767" s="11"/>
      <c r="O767" s="12"/>
      <c r="P767" s="8"/>
      <c r="Q767" s="436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3"/>
      <c r="D768" s="2"/>
      <c r="E768" s="251"/>
      <c r="F768" s="1374"/>
      <c r="G768" s="254"/>
      <c r="H768" s="1"/>
      <c r="I768" s="6"/>
      <c r="J768" s="437"/>
      <c r="K768" s="257"/>
      <c r="L768" s="10"/>
      <c r="M768" s="11"/>
      <c r="N768" s="11"/>
      <c r="O768" s="12"/>
      <c r="P768" s="8"/>
      <c r="Q768" s="436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3"/>
      <c r="D769" s="2"/>
      <c r="E769" s="251"/>
      <c r="F769" s="1374"/>
      <c r="G769" s="254"/>
      <c r="H769" s="1"/>
      <c r="I769" s="6"/>
      <c r="J769" s="437"/>
      <c r="K769" s="257"/>
      <c r="L769" s="10"/>
      <c r="M769" s="11"/>
      <c r="N769" s="11"/>
      <c r="O769" s="12"/>
      <c r="P769" s="8"/>
      <c r="Q769" s="436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3"/>
      <c r="D770" s="2"/>
      <c r="E770" s="251"/>
      <c r="F770" s="1374"/>
      <c r="G770" s="254"/>
      <c r="H770" s="1"/>
      <c r="I770" s="6"/>
      <c r="J770" s="437"/>
      <c r="K770" s="257"/>
      <c r="L770" s="10"/>
      <c r="M770" s="11"/>
      <c r="N770" s="11"/>
      <c r="O770" s="12"/>
      <c r="P770" s="8"/>
      <c r="Q770" s="436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3"/>
      <c r="D771" s="2"/>
      <c r="E771" s="251"/>
      <c r="F771" s="1374"/>
      <c r="G771" s="254"/>
      <c r="H771" s="1"/>
      <c r="I771" s="6"/>
      <c r="J771" s="437"/>
      <c r="K771" s="257"/>
      <c r="L771" s="10"/>
      <c r="M771" s="11"/>
      <c r="N771" s="11"/>
      <c r="O771" s="12"/>
      <c r="P771" s="8"/>
      <c r="Q771" s="436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3"/>
      <c r="D772" s="2"/>
      <c r="E772" s="251"/>
      <c r="F772" s="1374"/>
      <c r="G772" s="254"/>
      <c r="H772" s="1"/>
      <c r="I772" s="6"/>
      <c r="J772" s="437"/>
      <c r="K772" s="257"/>
      <c r="L772" s="10"/>
      <c r="M772" s="11"/>
      <c r="N772" s="11"/>
      <c r="O772" s="12"/>
      <c r="P772" s="8"/>
      <c r="Q772" s="436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3"/>
      <c r="D773" s="2"/>
      <c r="E773" s="251"/>
      <c r="F773" s="1374"/>
      <c r="G773" s="254"/>
      <c r="H773" s="1"/>
      <c r="I773" s="6"/>
      <c r="J773" s="437"/>
      <c r="K773" s="257"/>
      <c r="L773" s="10"/>
      <c r="M773" s="11"/>
      <c r="N773" s="11"/>
      <c r="O773" s="12"/>
      <c r="P773" s="8"/>
      <c r="Q773" s="436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3"/>
      <c r="D774" s="2"/>
      <c r="E774" s="251"/>
      <c r="F774" s="1374"/>
      <c r="G774" s="254"/>
      <c r="H774" s="1"/>
      <c r="I774" s="6"/>
      <c r="J774" s="437"/>
      <c r="K774" s="257"/>
      <c r="L774" s="10"/>
      <c r="M774" s="11"/>
      <c r="N774" s="11"/>
      <c r="O774" s="12"/>
      <c r="P774" s="8"/>
      <c r="Q774" s="436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3"/>
      <c r="D775" s="2"/>
      <c r="E775" s="251"/>
      <c r="F775" s="1374"/>
      <c r="G775" s="254"/>
      <c r="H775" s="1"/>
      <c r="I775" s="6"/>
      <c r="J775" s="437"/>
      <c r="K775" s="257"/>
      <c r="L775" s="10"/>
      <c r="M775" s="11"/>
      <c r="N775" s="11"/>
      <c r="O775" s="12"/>
      <c r="P775" s="8"/>
      <c r="Q775" s="436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3"/>
      <c r="D776" s="2"/>
      <c r="E776" s="251"/>
      <c r="F776" s="1374"/>
      <c r="G776" s="254"/>
      <c r="H776" s="1"/>
      <c r="I776" s="6"/>
      <c r="J776" s="437"/>
      <c r="K776" s="257"/>
      <c r="L776" s="10"/>
      <c r="M776" s="11"/>
      <c r="N776" s="11"/>
      <c r="O776" s="12"/>
      <c r="P776" s="8"/>
      <c r="Q776" s="436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3"/>
      <c r="D777" s="2"/>
      <c r="E777" s="251"/>
      <c r="F777" s="1374"/>
      <c r="G777" s="254"/>
      <c r="H777" s="1"/>
      <c r="I777" s="6"/>
      <c r="J777" s="437"/>
      <c r="K777" s="257"/>
      <c r="L777" s="10"/>
      <c r="M777" s="11"/>
      <c r="N777" s="11"/>
      <c r="O777" s="12"/>
      <c r="P777" s="8"/>
      <c r="Q777" s="436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3"/>
      <c r="D778" s="2"/>
      <c r="E778" s="251"/>
      <c r="F778" s="1374"/>
      <c r="G778" s="254"/>
      <c r="H778" s="1"/>
      <c r="I778" s="6"/>
      <c r="J778" s="437"/>
      <c r="K778" s="257"/>
      <c r="L778" s="10"/>
      <c r="M778" s="11"/>
      <c r="N778" s="11"/>
      <c r="O778" s="12"/>
      <c r="P778" s="8"/>
      <c r="Q778" s="436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3"/>
      <c r="D779" s="2"/>
      <c r="E779" s="251"/>
      <c r="F779" s="1374"/>
      <c r="G779" s="254"/>
      <c r="H779" s="1"/>
      <c r="I779" s="6"/>
      <c r="J779" s="437"/>
      <c r="K779" s="257"/>
      <c r="L779" s="10"/>
      <c r="M779" s="11"/>
      <c r="N779" s="11"/>
      <c r="O779" s="12"/>
      <c r="P779" s="8"/>
      <c r="Q779" s="436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3"/>
      <c r="D780" s="2"/>
      <c r="E780" s="251"/>
      <c r="F780" s="1374"/>
      <c r="G780" s="254"/>
      <c r="H780" s="1"/>
      <c r="I780" s="6"/>
      <c r="J780" s="437"/>
      <c r="K780" s="257"/>
      <c r="L780" s="10"/>
      <c r="M780" s="11"/>
      <c r="N780" s="11"/>
      <c r="O780" s="12"/>
      <c r="P780" s="8"/>
      <c r="Q780" s="436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3"/>
      <c r="D781" s="2"/>
      <c r="E781" s="251"/>
      <c r="F781" s="1374"/>
      <c r="G781" s="254"/>
      <c r="H781" s="1"/>
      <c r="I781" s="6"/>
      <c r="J781" s="437"/>
      <c r="K781" s="257"/>
      <c r="L781" s="10"/>
      <c r="M781" s="11"/>
      <c r="N781" s="11"/>
      <c r="O781" s="12"/>
      <c r="P781" s="8"/>
      <c r="Q781" s="436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3"/>
      <c r="D782" s="2"/>
      <c r="E782" s="251"/>
      <c r="F782" s="1374"/>
      <c r="G782" s="254"/>
      <c r="H782" s="1"/>
      <c r="I782" s="6"/>
      <c r="J782" s="437"/>
      <c r="K782" s="257"/>
      <c r="L782" s="10"/>
      <c r="M782" s="11"/>
      <c r="N782" s="11"/>
      <c r="O782" s="12"/>
      <c r="P782" s="8"/>
      <c r="Q782" s="436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3"/>
      <c r="D783" s="2"/>
      <c r="E783" s="251"/>
      <c r="F783" s="1374"/>
      <c r="G783" s="254"/>
      <c r="H783" s="1"/>
      <c r="I783" s="6"/>
      <c r="J783" s="437"/>
      <c r="K783" s="257"/>
      <c r="L783" s="10"/>
      <c r="M783" s="11"/>
      <c r="N783" s="11"/>
      <c r="O783" s="12"/>
      <c r="P783" s="8"/>
      <c r="Q783" s="436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3"/>
      <c r="D784" s="2"/>
      <c r="E784" s="251"/>
      <c r="F784" s="1374"/>
      <c r="G784" s="254"/>
      <c r="H784" s="1"/>
      <c r="I784" s="6"/>
      <c r="J784" s="437"/>
      <c r="K784" s="257"/>
      <c r="L784" s="10"/>
      <c r="M784" s="11"/>
      <c r="N784" s="11"/>
      <c r="O784" s="12"/>
      <c r="P784" s="8"/>
      <c r="Q784" s="436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3"/>
      <c r="D785" s="2"/>
      <c r="E785" s="251"/>
      <c r="F785" s="1374"/>
      <c r="G785" s="254"/>
      <c r="H785" s="1"/>
      <c r="I785" s="6"/>
      <c r="J785" s="437"/>
      <c r="K785" s="257"/>
      <c r="L785" s="10"/>
      <c r="M785" s="11"/>
      <c r="N785" s="11"/>
      <c r="O785" s="12"/>
      <c r="P785" s="8"/>
      <c r="Q785" s="436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3"/>
      <c r="D786" s="2"/>
      <c r="E786" s="251"/>
      <c r="F786" s="1374"/>
      <c r="G786" s="254"/>
      <c r="H786" s="1"/>
      <c r="I786" s="6"/>
      <c r="J786" s="437"/>
      <c r="K786" s="257"/>
      <c r="L786" s="10"/>
      <c r="M786" s="11"/>
      <c r="N786" s="11"/>
      <c r="O786" s="12"/>
      <c r="P786" s="8"/>
      <c r="Q786" s="436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3"/>
      <c r="D787" s="2"/>
      <c r="E787" s="251"/>
      <c r="F787" s="1374"/>
      <c r="G787" s="254"/>
      <c r="H787" s="1"/>
      <c r="I787" s="6"/>
      <c r="J787" s="437"/>
      <c r="K787" s="257"/>
      <c r="L787" s="10"/>
      <c r="M787" s="11"/>
      <c r="N787" s="11"/>
      <c r="O787" s="12"/>
      <c r="P787" s="8"/>
      <c r="Q787" s="436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3"/>
      <c r="D788" s="2"/>
      <c r="E788" s="251"/>
      <c r="F788" s="1374"/>
      <c r="G788" s="254"/>
      <c r="H788" s="1"/>
      <c r="I788" s="6"/>
      <c r="J788" s="437"/>
      <c r="K788" s="257"/>
      <c r="L788" s="10"/>
      <c r="M788" s="11"/>
      <c r="N788" s="11"/>
      <c r="O788" s="12"/>
      <c r="P788" s="8"/>
      <c r="Q788" s="436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3"/>
      <c r="D789" s="2"/>
      <c r="E789" s="251"/>
      <c r="F789" s="1374"/>
      <c r="G789" s="254"/>
      <c r="H789" s="1"/>
      <c r="I789" s="6"/>
      <c r="J789" s="437"/>
      <c r="K789" s="257"/>
      <c r="L789" s="10"/>
      <c r="M789" s="11"/>
      <c r="N789" s="11"/>
      <c r="O789" s="12"/>
      <c r="P789" s="8"/>
      <c r="Q789" s="436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3"/>
      <c r="D790" s="2"/>
      <c r="E790" s="251"/>
      <c r="F790" s="1374"/>
      <c r="G790" s="254"/>
      <c r="H790" s="1"/>
      <c r="I790" s="6"/>
      <c r="J790" s="437"/>
      <c r="K790" s="257"/>
      <c r="L790" s="10"/>
      <c r="M790" s="11"/>
      <c r="N790" s="11"/>
      <c r="O790" s="12"/>
      <c r="P790" s="8"/>
      <c r="Q790" s="436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3"/>
      <c r="D791" s="2"/>
      <c r="E791" s="251"/>
      <c r="F791" s="1374"/>
      <c r="G791" s="254"/>
      <c r="H791" s="1"/>
      <c r="I791" s="6"/>
      <c r="J791" s="437"/>
      <c r="K791" s="257"/>
      <c r="L791" s="10"/>
      <c r="M791" s="11"/>
      <c r="N791" s="11"/>
      <c r="O791" s="12"/>
      <c r="P791" s="8"/>
      <c r="Q791" s="436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3"/>
      <c r="D792" s="2"/>
      <c r="E792" s="251"/>
      <c r="F792" s="1374"/>
      <c r="G792" s="254"/>
      <c r="H792" s="1"/>
      <c r="I792" s="6"/>
      <c r="J792" s="437"/>
      <c r="K792" s="257"/>
      <c r="L792" s="10"/>
      <c r="M792" s="11"/>
      <c r="N792" s="11"/>
      <c r="O792" s="12"/>
      <c r="P792" s="8"/>
      <c r="Q792" s="436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3"/>
      <c r="D793" s="2"/>
      <c r="E793" s="251"/>
      <c r="F793" s="1374"/>
      <c r="G793" s="254"/>
      <c r="H793" s="1"/>
      <c r="I793" s="6"/>
      <c r="J793" s="437"/>
      <c r="K793" s="257"/>
      <c r="L793" s="10"/>
      <c r="M793" s="11"/>
      <c r="N793" s="11"/>
      <c r="O793" s="12"/>
      <c r="P793" s="8"/>
      <c r="Q793" s="436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3"/>
      <c r="D794" s="2"/>
      <c r="E794" s="251"/>
      <c r="F794" s="1374"/>
      <c r="G794" s="254"/>
      <c r="H794" s="1"/>
      <c r="I794" s="6"/>
      <c r="J794" s="437"/>
      <c r="K794" s="257"/>
      <c r="L794" s="10"/>
      <c r="M794" s="11"/>
      <c r="N794" s="11"/>
      <c r="O794" s="12"/>
      <c r="P794" s="8"/>
      <c r="Q794" s="436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3"/>
      <c r="D795" s="2"/>
      <c r="E795" s="251"/>
      <c r="F795" s="1374"/>
      <c r="G795" s="254"/>
      <c r="H795" s="1"/>
      <c r="I795" s="6"/>
      <c r="J795" s="437"/>
      <c r="K795" s="257"/>
      <c r="L795" s="10"/>
      <c r="M795" s="11"/>
      <c r="N795" s="11"/>
      <c r="O795" s="12"/>
      <c r="P795" s="8"/>
      <c r="Q795" s="436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3"/>
      <c r="D796" s="2"/>
      <c r="E796" s="251"/>
      <c r="F796" s="1374"/>
      <c r="G796" s="254"/>
      <c r="H796" s="1"/>
      <c r="I796" s="6"/>
      <c r="J796" s="437"/>
      <c r="K796" s="257"/>
      <c r="L796" s="10"/>
      <c r="M796" s="11"/>
      <c r="N796" s="11"/>
      <c r="O796" s="12"/>
      <c r="P796" s="8"/>
      <c r="Q796" s="436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3"/>
      <c r="D797" s="2"/>
      <c r="E797" s="251"/>
      <c r="F797" s="1374"/>
      <c r="G797" s="254"/>
      <c r="H797" s="1"/>
      <c r="I797" s="6"/>
      <c r="J797" s="437"/>
      <c r="K797" s="257"/>
      <c r="L797" s="10"/>
      <c r="M797" s="11"/>
      <c r="N797" s="11"/>
      <c r="O797" s="12"/>
      <c r="P797" s="8"/>
      <c r="Q797" s="436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3"/>
      <c r="D798" s="2"/>
      <c r="E798" s="251"/>
      <c r="F798" s="1374"/>
      <c r="G798" s="254"/>
      <c r="H798" s="1"/>
      <c r="I798" s="6"/>
      <c r="J798" s="437"/>
      <c r="K798" s="257"/>
      <c r="L798" s="10"/>
      <c r="M798" s="11"/>
      <c r="N798" s="11"/>
      <c r="O798" s="12"/>
      <c r="P798" s="8"/>
      <c r="Q798" s="436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3"/>
      <c r="D799" s="2"/>
      <c r="E799" s="251"/>
      <c r="F799" s="1374"/>
      <c r="G799" s="254"/>
      <c r="H799" s="1"/>
      <c r="I799" s="6"/>
      <c r="J799" s="437"/>
      <c r="K799" s="257"/>
      <c r="L799" s="10"/>
      <c r="M799" s="11"/>
      <c r="N799" s="11"/>
      <c r="O799" s="12"/>
      <c r="P799" s="8"/>
      <c r="Q799" s="436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3"/>
      <c r="D800" s="2"/>
      <c r="E800" s="251"/>
      <c r="F800" s="1374"/>
      <c r="G800" s="254"/>
      <c r="H800" s="1"/>
      <c r="I800" s="6"/>
      <c r="J800" s="437"/>
      <c r="K800" s="257"/>
      <c r="L800" s="10"/>
      <c r="M800" s="11"/>
      <c r="N800" s="11"/>
      <c r="O800" s="12"/>
      <c r="P800" s="8"/>
      <c r="Q800" s="436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3"/>
      <c r="D801" s="2"/>
      <c r="E801" s="251"/>
      <c r="F801" s="1374"/>
      <c r="G801" s="254"/>
      <c r="H801" s="1"/>
      <c r="I801" s="6"/>
      <c r="J801" s="437"/>
      <c r="K801" s="257"/>
      <c r="L801" s="10"/>
      <c r="M801" s="11"/>
      <c r="N801" s="11"/>
      <c r="O801" s="12"/>
      <c r="P801" s="8"/>
      <c r="Q801" s="436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3"/>
      <c r="D802" s="2"/>
      <c r="E802" s="251"/>
      <c r="F802" s="1374"/>
      <c r="G802" s="254"/>
      <c r="H802" s="1"/>
      <c r="I802" s="6"/>
      <c r="J802" s="437"/>
      <c r="K802" s="257"/>
      <c r="L802" s="10"/>
      <c r="M802" s="11"/>
      <c r="N802" s="11"/>
      <c r="O802" s="12"/>
      <c r="P802" s="8"/>
      <c r="Q802" s="436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3"/>
      <c r="D803" s="2"/>
      <c r="E803" s="251"/>
      <c r="F803" s="1374"/>
      <c r="G803" s="254"/>
      <c r="H803" s="1"/>
      <c r="I803" s="6"/>
      <c r="J803" s="437"/>
      <c r="K803" s="257"/>
      <c r="L803" s="10"/>
      <c r="M803" s="11"/>
      <c r="N803" s="11"/>
      <c r="O803" s="12"/>
      <c r="P803" s="8"/>
      <c r="Q803" s="436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3"/>
      <c r="D804" s="2"/>
      <c r="E804" s="251"/>
      <c r="F804" s="1374"/>
      <c r="G804" s="254"/>
      <c r="H804" s="1"/>
      <c r="I804" s="6"/>
      <c r="J804" s="437"/>
      <c r="K804" s="257"/>
      <c r="L804" s="10"/>
      <c r="M804" s="11"/>
      <c r="N804" s="11"/>
      <c r="O804" s="12"/>
      <c r="P804" s="8"/>
      <c r="Q804" s="436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3"/>
      <c r="D805" s="2"/>
      <c r="E805" s="251"/>
      <c r="F805" s="1374"/>
      <c r="G805" s="254"/>
      <c r="H805" s="1"/>
      <c r="I805" s="6"/>
      <c r="J805" s="437"/>
      <c r="K805" s="257"/>
      <c r="L805" s="10"/>
      <c r="M805" s="11"/>
      <c r="N805" s="11"/>
      <c r="O805" s="12"/>
      <c r="P805" s="8"/>
      <c r="Q805" s="436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3"/>
      <c r="D806" s="2"/>
      <c r="E806" s="251"/>
      <c r="F806" s="1374"/>
      <c r="G806" s="254"/>
      <c r="H806" s="1"/>
      <c r="I806" s="6"/>
      <c r="J806" s="437"/>
      <c r="K806" s="257"/>
      <c r="L806" s="10"/>
      <c r="M806" s="11"/>
      <c r="N806" s="11"/>
      <c r="O806" s="12"/>
      <c r="P806" s="8"/>
      <c r="Q806" s="436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3"/>
      <c r="D807" s="2"/>
      <c r="E807" s="251"/>
      <c r="F807" s="1374"/>
      <c r="G807" s="254"/>
      <c r="H807" s="1"/>
      <c r="I807" s="6"/>
      <c r="J807" s="437"/>
      <c r="K807" s="257"/>
      <c r="L807" s="10"/>
      <c r="M807" s="11"/>
      <c r="N807" s="11"/>
      <c r="O807" s="12"/>
      <c r="P807" s="8"/>
      <c r="Q807" s="436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3"/>
      <c r="D808" s="2"/>
      <c r="E808" s="251"/>
      <c r="F808" s="1374"/>
      <c r="G808" s="254"/>
      <c r="H808" s="1"/>
      <c r="I808" s="6"/>
      <c r="J808" s="437"/>
      <c r="K808" s="257"/>
      <c r="L808" s="10"/>
      <c r="M808" s="11"/>
      <c r="N808" s="11"/>
      <c r="O808" s="12"/>
      <c r="P808" s="8"/>
      <c r="Q808" s="436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3"/>
      <c r="D809" s="2"/>
      <c r="E809" s="251"/>
      <c r="F809" s="1374"/>
      <c r="G809" s="254"/>
      <c r="H809" s="1"/>
      <c r="I809" s="6"/>
      <c r="J809" s="437"/>
      <c r="K809" s="257"/>
      <c r="L809" s="10"/>
      <c r="M809" s="11"/>
      <c r="N809" s="11"/>
      <c r="O809" s="12"/>
      <c r="P809" s="8"/>
      <c r="Q809" s="436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3"/>
      <c r="D810" s="2"/>
      <c r="E810" s="251"/>
      <c r="F810" s="1374"/>
      <c r="G810" s="254"/>
      <c r="H810" s="1"/>
      <c r="I810" s="6"/>
      <c r="J810" s="437"/>
      <c r="K810" s="257"/>
      <c r="L810" s="10"/>
      <c r="M810" s="11"/>
      <c r="N810" s="11"/>
      <c r="O810" s="12"/>
      <c r="P810" s="8"/>
      <c r="Q810" s="436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3"/>
      <c r="D811" s="2"/>
      <c r="E811" s="251"/>
      <c r="F811" s="1374"/>
      <c r="G811" s="254"/>
      <c r="H811" s="1"/>
      <c r="I811" s="6"/>
      <c r="J811" s="437"/>
      <c r="K811" s="257"/>
      <c r="L811" s="10"/>
      <c r="M811" s="11"/>
      <c r="N811" s="11"/>
      <c r="O811" s="12"/>
      <c r="P811" s="8"/>
      <c r="Q811" s="436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3"/>
      <c r="D812" s="2"/>
      <c r="E812" s="251"/>
      <c r="F812" s="1374"/>
      <c r="G812" s="254"/>
      <c r="H812" s="1"/>
      <c r="I812" s="6"/>
      <c r="J812" s="437"/>
      <c r="K812" s="257"/>
      <c r="L812" s="10"/>
      <c r="M812" s="11"/>
      <c r="N812" s="11"/>
      <c r="O812" s="12"/>
      <c r="P812" s="8"/>
      <c r="Q812" s="436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3"/>
      <c r="D813" s="2"/>
      <c r="E813" s="251"/>
      <c r="F813" s="1374"/>
      <c r="G813" s="254"/>
      <c r="H813" s="1"/>
      <c r="I813" s="6"/>
      <c r="J813" s="437"/>
      <c r="K813" s="257"/>
      <c r="L813" s="10"/>
      <c r="M813" s="11"/>
      <c r="N813" s="11"/>
      <c r="O813" s="12"/>
      <c r="P813" s="8"/>
      <c r="Q813" s="436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3"/>
      <c r="D814" s="2"/>
      <c r="E814" s="251"/>
      <c r="F814" s="1374"/>
      <c r="G814" s="254"/>
      <c r="H814" s="1"/>
      <c r="I814" s="6"/>
      <c r="J814" s="437"/>
      <c r="K814" s="257"/>
      <c r="L814" s="10"/>
      <c r="M814" s="11"/>
      <c r="N814" s="11"/>
      <c r="O814" s="12"/>
      <c r="P814" s="8"/>
      <c r="Q814" s="436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3"/>
      <c r="D815" s="2"/>
      <c r="E815" s="251"/>
      <c r="F815" s="1374"/>
      <c r="G815" s="254"/>
      <c r="H815" s="1"/>
      <c r="I815" s="6"/>
      <c r="J815" s="437"/>
      <c r="K815" s="257"/>
      <c r="L815" s="10"/>
      <c r="M815" s="11"/>
      <c r="N815" s="11"/>
      <c r="O815" s="12"/>
      <c r="P815" s="8"/>
      <c r="Q815" s="436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3"/>
      <c r="D816" s="2"/>
      <c r="E816" s="251"/>
      <c r="F816" s="1374"/>
      <c r="G816" s="254"/>
      <c r="H816" s="1"/>
      <c r="I816" s="6"/>
      <c r="J816" s="437"/>
      <c r="K816" s="257"/>
      <c r="L816" s="10"/>
      <c r="M816" s="11"/>
      <c r="N816" s="11"/>
      <c r="O816" s="12"/>
      <c r="P816" s="8"/>
      <c r="Q816" s="436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3"/>
      <c r="D817" s="2"/>
      <c r="E817" s="251"/>
      <c r="F817" s="1374"/>
      <c r="G817" s="254"/>
      <c r="H817" s="1"/>
      <c r="I817" s="6"/>
      <c r="J817" s="437"/>
      <c r="K817" s="257"/>
      <c r="L817" s="10"/>
      <c r="M817" s="11"/>
      <c r="N817" s="11"/>
      <c r="O817" s="12"/>
      <c r="P817" s="8"/>
      <c r="Q817" s="436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3"/>
      <c r="D818" s="2"/>
      <c r="E818" s="251"/>
      <c r="F818" s="1374"/>
      <c r="G818" s="254"/>
      <c r="H818" s="1"/>
      <c r="I818" s="6"/>
      <c r="J818" s="437"/>
      <c r="K818" s="257"/>
      <c r="L818" s="10"/>
      <c r="M818" s="11"/>
      <c r="N818" s="11"/>
      <c r="O818" s="12"/>
      <c r="P818" s="8"/>
      <c r="Q818" s="436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3"/>
      <c r="D819" s="2"/>
      <c r="E819" s="251"/>
      <c r="F819" s="1374"/>
      <c r="G819" s="254"/>
      <c r="H819" s="1"/>
      <c r="I819" s="6"/>
      <c r="J819" s="437"/>
      <c r="K819" s="257"/>
      <c r="L819" s="10"/>
      <c r="M819" s="11"/>
      <c r="N819" s="11"/>
      <c r="O819" s="12"/>
      <c r="P819" s="8"/>
      <c r="Q819" s="436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3"/>
      <c r="D820" s="2"/>
      <c r="E820" s="251"/>
      <c r="F820" s="1374"/>
      <c r="G820" s="254"/>
      <c r="H820" s="1"/>
      <c r="I820" s="6"/>
      <c r="J820" s="437"/>
      <c r="K820" s="257"/>
      <c r="L820" s="10"/>
      <c r="M820" s="11"/>
      <c r="N820" s="11"/>
      <c r="O820" s="12"/>
      <c r="P820" s="8"/>
      <c r="Q820" s="436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3"/>
      <c r="D821" s="2"/>
      <c r="E821" s="251"/>
      <c r="F821" s="1374"/>
      <c r="G821" s="254"/>
      <c r="H821" s="1"/>
      <c r="I821" s="6"/>
      <c r="J821" s="437"/>
      <c r="K821" s="257"/>
      <c r="L821" s="10"/>
      <c r="M821" s="11"/>
      <c r="N821" s="11"/>
      <c r="O821" s="12"/>
      <c r="P821" s="8"/>
      <c r="Q821" s="436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3"/>
      <c r="D822" s="2"/>
      <c r="E822" s="251"/>
      <c r="F822" s="1374"/>
      <c r="G822" s="254"/>
      <c r="H822" s="1"/>
      <c r="I822" s="6"/>
      <c r="J822" s="437"/>
      <c r="K822" s="257"/>
      <c r="L822" s="10"/>
      <c r="M822" s="11"/>
      <c r="N822" s="11"/>
      <c r="O822" s="12"/>
      <c r="P822" s="8"/>
      <c r="Q822" s="436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3"/>
      <c r="D823" s="2"/>
      <c r="E823" s="251"/>
      <c r="F823" s="1374"/>
      <c r="G823" s="254"/>
      <c r="H823" s="1"/>
      <c r="I823" s="6"/>
      <c r="J823" s="437"/>
      <c r="K823" s="257"/>
      <c r="L823" s="10"/>
      <c r="M823" s="11"/>
      <c r="N823" s="11"/>
      <c r="O823" s="12"/>
      <c r="P823" s="8"/>
      <c r="Q823" s="436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3"/>
      <c r="D824" s="2"/>
      <c r="E824" s="251"/>
      <c r="F824" s="1374"/>
      <c r="G824" s="254"/>
      <c r="H824" s="1"/>
      <c r="I824" s="6"/>
      <c r="J824" s="437"/>
      <c r="K824" s="257"/>
      <c r="L824" s="10"/>
      <c r="M824" s="11"/>
      <c r="N824" s="11"/>
      <c r="O824" s="12"/>
      <c r="P824" s="8"/>
      <c r="Q824" s="436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3"/>
      <c r="D825" s="2"/>
      <c r="E825" s="251"/>
      <c r="F825" s="1374"/>
      <c r="G825" s="254"/>
      <c r="H825" s="1"/>
      <c r="I825" s="6"/>
      <c r="J825" s="437"/>
      <c r="K825" s="257"/>
      <c r="L825" s="10"/>
      <c r="M825" s="11"/>
      <c r="N825" s="11"/>
      <c r="O825" s="12"/>
      <c r="P825" s="8"/>
      <c r="Q825" s="436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3"/>
      <c r="D826" s="2"/>
      <c r="E826" s="251"/>
      <c r="F826" s="1374"/>
      <c r="G826" s="254"/>
      <c r="H826" s="1"/>
      <c r="I826" s="6"/>
      <c r="J826" s="437"/>
      <c r="K826" s="257"/>
      <c r="L826" s="10"/>
      <c r="M826" s="11"/>
      <c r="N826" s="11"/>
      <c r="O826" s="12"/>
      <c r="P826" s="8"/>
      <c r="Q826" s="436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3"/>
      <c r="D827" s="2"/>
      <c r="E827" s="251"/>
      <c r="F827" s="1374"/>
      <c r="G827" s="254"/>
      <c r="H827" s="1"/>
      <c r="I827" s="6"/>
      <c r="J827" s="437"/>
      <c r="K827" s="257"/>
      <c r="L827" s="10"/>
      <c r="M827" s="11"/>
      <c r="N827" s="11"/>
      <c r="O827" s="12"/>
      <c r="P827" s="8"/>
      <c r="Q827" s="436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3"/>
      <c r="D828" s="2"/>
      <c r="E828" s="251"/>
      <c r="F828" s="1374"/>
      <c r="G828" s="254"/>
      <c r="H828" s="1"/>
      <c r="I828" s="6"/>
      <c r="J828" s="437"/>
      <c r="K828" s="257"/>
      <c r="L828" s="10"/>
      <c r="M828" s="11"/>
      <c r="N828" s="11"/>
      <c r="O828" s="12"/>
      <c r="P828" s="8"/>
      <c r="Q828" s="436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3"/>
      <c r="D829" s="2"/>
      <c r="E829" s="251"/>
      <c r="F829" s="1374"/>
      <c r="G829" s="254"/>
      <c r="H829" s="1"/>
      <c r="I829" s="6"/>
      <c r="J829" s="437"/>
      <c r="K829" s="257"/>
      <c r="L829" s="10"/>
      <c r="M829" s="11"/>
      <c r="N829" s="11"/>
      <c r="O829" s="12"/>
      <c r="P829" s="8"/>
      <c r="Q829" s="436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3"/>
      <c r="D830" s="2"/>
      <c r="E830" s="251"/>
      <c r="F830" s="1374"/>
      <c r="G830" s="254"/>
      <c r="H830" s="1"/>
      <c r="I830" s="6"/>
      <c r="J830" s="437"/>
      <c r="K830" s="257"/>
      <c r="L830" s="10"/>
      <c r="M830" s="11"/>
      <c r="N830" s="11"/>
      <c r="O830" s="12"/>
      <c r="P830" s="8"/>
      <c r="Q830" s="436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3"/>
      <c r="D831" s="2"/>
      <c r="E831" s="251"/>
      <c r="F831" s="1374"/>
      <c r="G831" s="254"/>
      <c r="H831" s="1"/>
      <c r="I831" s="6"/>
      <c r="J831" s="437"/>
      <c r="K831" s="257"/>
      <c r="L831" s="10"/>
      <c r="M831" s="11"/>
      <c r="N831" s="11"/>
      <c r="O831" s="12"/>
      <c r="P831" s="8"/>
      <c r="Q831" s="436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3"/>
      <c r="D832" s="2"/>
      <c r="E832" s="251"/>
      <c r="F832" s="1374"/>
      <c r="G832" s="254"/>
      <c r="H832" s="1"/>
      <c r="I832" s="6"/>
      <c r="J832" s="437"/>
      <c r="K832" s="257"/>
      <c r="L832" s="10"/>
      <c r="M832" s="11"/>
      <c r="N832" s="11"/>
      <c r="O832" s="12"/>
      <c r="P832" s="8"/>
      <c r="Q832" s="436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3"/>
      <c r="D833" s="2"/>
      <c r="E833" s="251"/>
      <c r="F833" s="1374"/>
      <c r="G833" s="254"/>
      <c r="H833" s="1"/>
      <c r="I833" s="6"/>
      <c r="J833" s="437"/>
      <c r="K833" s="257"/>
      <c r="L833" s="10"/>
      <c r="M833" s="11"/>
      <c r="N833" s="11"/>
      <c r="O833" s="12"/>
      <c r="P833" s="8"/>
      <c r="Q833" s="436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3"/>
      <c r="D834" s="2"/>
      <c r="E834" s="251"/>
      <c r="F834" s="1374"/>
      <c r="G834" s="254"/>
      <c r="H834" s="1"/>
      <c r="I834" s="6"/>
      <c r="J834" s="437"/>
      <c r="K834" s="257"/>
      <c r="L834" s="10"/>
      <c r="M834" s="11"/>
      <c r="N834" s="11"/>
      <c r="O834" s="12"/>
      <c r="P834" s="8"/>
      <c r="Q834" s="436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3"/>
      <c r="D835" s="2"/>
      <c r="E835" s="251"/>
      <c r="F835" s="1374"/>
      <c r="G835" s="254"/>
      <c r="H835" s="1"/>
      <c r="I835" s="6"/>
      <c r="J835" s="437"/>
      <c r="K835" s="257"/>
      <c r="L835" s="10"/>
      <c r="M835" s="11"/>
      <c r="N835" s="11"/>
      <c r="O835" s="12"/>
      <c r="P835" s="8"/>
      <c r="Q835" s="436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3"/>
      <c r="D836" s="2"/>
      <c r="E836" s="251"/>
      <c r="F836" s="1374"/>
      <c r="G836" s="254"/>
      <c r="H836" s="1"/>
      <c r="I836" s="6"/>
      <c r="J836" s="437"/>
      <c r="K836" s="257"/>
      <c r="L836" s="10"/>
      <c r="M836" s="11"/>
      <c r="N836" s="11"/>
      <c r="O836" s="12"/>
      <c r="P836" s="8"/>
      <c r="Q836" s="436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3"/>
      <c r="D837" s="2"/>
      <c r="E837" s="251"/>
      <c r="F837" s="1374"/>
      <c r="G837" s="254"/>
      <c r="H837" s="1"/>
      <c r="I837" s="6"/>
      <c r="J837" s="437"/>
      <c r="K837" s="257"/>
      <c r="L837" s="10"/>
      <c r="M837" s="11"/>
      <c r="N837" s="11"/>
      <c r="O837" s="12"/>
      <c r="P837" s="8"/>
      <c r="Q837" s="436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3"/>
      <c r="D838" s="2"/>
      <c r="E838" s="251"/>
      <c r="F838" s="1374"/>
      <c r="G838" s="254"/>
      <c r="H838" s="1"/>
      <c r="I838" s="6"/>
      <c r="J838" s="437"/>
      <c r="K838" s="257"/>
      <c r="L838" s="10"/>
      <c r="M838" s="11"/>
      <c r="N838" s="11"/>
      <c r="O838" s="12"/>
      <c r="P838" s="8"/>
      <c r="Q838" s="436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3"/>
      <c r="D839" s="2"/>
      <c r="E839" s="251"/>
      <c r="F839" s="1374"/>
      <c r="G839" s="254"/>
      <c r="H839" s="1"/>
      <c r="I839" s="6"/>
      <c r="J839" s="437"/>
      <c r="K839" s="257"/>
      <c r="L839" s="10"/>
      <c r="M839" s="11"/>
      <c r="N839" s="11"/>
      <c r="O839" s="12"/>
      <c r="P839" s="8"/>
      <c r="Q839" s="436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3"/>
      <c r="D840" s="2"/>
      <c r="E840" s="251"/>
      <c r="F840" s="1374"/>
      <c r="G840" s="254"/>
      <c r="H840" s="1"/>
      <c r="I840" s="6"/>
      <c r="J840" s="437"/>
      <c r="K840" s="257"/>
      <c r="L840" s="10"/>
      <c r="M840" s="11"/>
      <c r="N840" s="11"/>
      <c r="O840" s="12"/>
      <c r="P840" s="8"/>
      <c r="Q840" s="436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3"/>
      <c r="D841" s="2"/>
      <c r="E841" s="251"/>
      <c r="F841" s="1374"/>
      <c r="G841" s="254"/>
      <c r="H841" s="1"/>
      <c r="I841" s="6"/>
      <c r="J841" s="437"/>
      <c r="K841" s="257"/>
      <c r="L841" s="10"/>
      <c r="M841" s="11"/>
      <c r="N841" s="11"/>
      <c r="O841" s="12"/>
      <c r="P841" s="8"/>
      <c r="Q841" s="436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3"/>
      <c r="D842" s="2"/>
      <c r="E842" s="251"/>
      <c r="F842" s="1374"/>
      <c r="G842" s="254"/>
      <c r="H842" s="1"/>
      <c r="I842" s="6"/>
      <c r="J842" s="437"/>
      <c r="K842" s="257"/>
      <c r="L842" s="10"/>
      <c r="M842" s="11"/>
      <c r="N842" s="11"/>
      <c r="O842" s="12"/>
      <c r="P842" s="8"/>
      <c r="Q842" s="436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3"/>
      <c r="D843" s="2"/>
      <c r="E843" s="251"/>
      <c r="F843" s="1374"/>
      <c r="G843" s="254"/>
      <c r="H843" s="1"/>
      <c r="I843" s="6"/>
      <c r="J843" s="437"/>
      <c r="K843" s="257"/>
      <c r="L843" s="10"/>
      <c r="M843" s="11"/>
      <c r="N843" s="11"/>
      <c r="O843" s="12"/>
      <c r="P843" s="8"/>
      <c r="Q843" s="436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3"/>
      <c r="D844" s="2"/>
      <c r="E844" s="251"/>
      <c r="F844" s="1374"/>
      <c r="G844" s="254"/>
      <c r="H844" s="1"/>
      <c r="I844" s="6"/>
      <c r="J844" s="437"/>
      <c r="K844" s="257"/>
      <c r="L844" s="10"/>
      <c r="M844" s="11"/>
      <c r="N844" s="11"/>
      <c r="O844" s="12"/>
      <c r="P844" s="8"/>
      <c r="Q844" s="436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3"/>
      <c r="D845" s="2"/>
      <c r="E845" s="251"/>
      <c r="F845" s="1374"/>
      <c r="G845" s="254"/>
      <c r="H845" s="1"/>
      <c r="I845" s="6"/>
      <c r="J845" s="437"/>
      <c r="K845" s="257"/>
      <c r="L845" s="10"/>
      <c r="M845" s="11"/>
      <c r="N845" s="11"/>
      <c r="O845" s="12"/>
      <c r="P845" s="8"/>
      <c r="Q845" s="436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3"/>
      <c r="D846" s="2"/>
      <c r="E846" s="251"/>
      <c r="F846" s="1374"/>
      <c r="G846" s="254"/>
      <c r="H846" s="1"/>
      <c r="I846" s="6"/>
      <c r="J846" s="437"/>
      <c r="K846" s="257"/>
      <c r="L846" s="10"/>
      <c r="M846" s="11"/>
      <c r="N846" s="11"/>
      <c r="O846" s="12"/>
      <c r="P846" s="8"/>
      <c r="Q846" s="436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3"/>
      <c r="D847" s="2"/>
      <c r="E847" s="251"/>
      <c r="F847" s="1374"/>
      <c r="G847" s="254"/>
      <c r="H847" s="1"/>
      <c r="I847" s="6"/>
      <c r="J847" s="437"/>
      <c r="K847" s="257"/>
      <c r="L847" s="10"/>
      <c r="M847" s="11"/>
      <c r="N847" s="11"/>
      <c r="O847" s="12"/>
      <c r="P847" s="8"/>
      <c r="Q847" s="436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3"/>
      <c r="D848" s="2"/>
      <c r="E848" s="251"/>
      <c r="F848" s="1374"/>
      <c r="G848" s="254"/>
      <c r="H848" s="1"/>
      <c r="I848" s="6"/>
      <c r="J848" s="437"/>
      <c r="K848" s="257"/>
      <c r="L848" s="10"/>
      <c r="M848" s="11"/>
      <c r="N848" s="11"/>
      <c r="O848" s="12"/>
      <c r="P848" s="8"/>
      <c r="Q848" s="436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3"/>
      <c r="D849" s="2"/>
      <c r="E849" s="251"/>
      <c r="F849" s="1374"/>
      <c r="G849" s="254"/>
      <c r="H849" s="1"/>
      <c r="I849" s="6"/>
      <c r="J849" s="437"/>
      <c r="K849" s="257"/>
      <c r="L849" s="10"/>
      <c r="M849" s="11"/>
      <c r="N849" s="11"/>
      <c r="O849" s="12"/>
      <c r="P849" s="8"/>
      <c r="Q849" s="436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3"/>
      <c r="D850" s="2"/>
      <c r="E850" s="251"/>
      <c r="F850" s="1374"/>
      <c r="G850" s="254"/>
      <c r="H850" s="1"/>
      <c r="I850" s="6"/>
      <c r="J850" s="437"/>
      <c r="K850" s="257"/>
      <c r="L850" s="10"/>
      <c r="M850" s="11"/>
      <c r="N850" s="11"/>
      <c r="O850" s="12"/>
      <c r="P850" s="8"/>
      <c r="Q850" s="436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3"/>
      <c r="D851" s="2"/>
      <c r="E851" s="251"/>
      <c r="F851" s="1374"/>
      <c r="G851" s="254"/>
      <c r="H851" s="1"/>
      <c r="I851" s="6"/>
      <c r="J851" s="437"/>
      <c r="K851" s="257"/>
      <c r="L851" s="10"/>
      <c r="M851" s="11"/>
      <c r="N851" s="11"/>
      <c r="O851" s="12"/>
      <c r="P851" s="8"/>
      <c r="Q851" s="436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3"/>
      <c r="D852" s="2"/>
      <c r="E852" s="251"/>
      <c r="F852" s="1374"/>
      <c r="G852" s="254"/>
      <c r="H852" s="1"/>
      <c r="I852" s="6"/>
      <c r="J852" s="437"/>
      <c r="K852" s="257"/>
      <c r="L852" s="10"/>
      <c r="M852" s="11"/>
      <c r="N852" s="11"/>
      <c r="O852" s="12"/>
      <c r="P852" s="8"/>
      <c r="Q852" s="436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3"/>
      <c r="D853" s="2"/>
      <c r="E853" s="251"/>
      <c r="F853" s="1374"/>
      <c r="G853" s="254"/>
      <c r="H853" s="1"/>
      <c r="I853" s="6"/>
      <c r="J853" s="437"/>
      <c r="K853" s="257"/>
      <c r="L853" s="10"/>
      <c r="M853" s="11"/>
      <c r="N853" s="11"/>
      <c r="O853" s="12"/>
      <c r="P853" s="8"/>
      <c r="Q853" s="436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3"/>
      <c r="D854" s="2"/>
      <c r="E854" s="251"/>
      <c r="F854" s="1374"/>
      <c r="G854" s="254"/>
      <c r="H854" s="1"/>
      <c r="I854" s="6"/>
      <c r="J854" s="437"/>
      <c r="K854" s="257"/>
      <c r="L854" s="10"/>
      <c r="M854" s="11"/>
      <c r="N854" s="11"/>
      <c r="O854" s="12"/>
      <c r="P854" s="8"/>
      <c r="Q854" s="436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3"/>
      <c r="D855" s="2"/>
      <c r="E855" s="251"/>
      <c r="F855" s="1374"/>
      <c r="G855" s="254"/>
      <c r="H855" s="1"/>
      <c r="I855" s="6"/>
      <c r="J855" s="437"/>
      <c r="K855" s="257"/>
      <c r="L855" s="10"/>
      <c r="M855" s="11"/>
      <c r="N855" s="11"/>
      <c r="O855" s="12"/>
      <c r="P855" s="8"/>
      <c r="Q855" s="436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3"/>
      <c r="D856" s="2"/>
      <c r="E856" s="251"/>
      <c r="F856" s="1374"/>
      <c r="G856" s="254"/>
      <c r="H856" s="1"/>
      <c r="I856" s="6"/>
      <c r="J856" s="437"/>
      <c r="K856" s="257"/>
      <c r="L856" s="10"/>
      <c r="M856" s="11"/>
      <c r="N856" s="11"/>
      <c r="O856" s="12"/>
      <c r="P856" s="8"/>
      <c r="Q856" s="436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3"/>
      <c r="D857" s="2"/>
      <c r="E857" s="251"/>
      <c r="F857" s="1374"/>
      <c r="G857" s="254"/>
      <c r="H857" s="1"/>
      <c r="I857" s="6"/>
      <c r="J857" s="437"/>
      <c r="K857" s="257"/>
      <c r="L857" s="10"/>
      <c r="M857" s="11"/>
      <c r="N857" s="11"/>
      <c r="O857" s="12"/>
      <c r="P857" s="8"/>
      <c r="Q857" s="436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3"/>
      <c r="D858" s="2"/>
      <c r="E858" s="251"/>
      <c r="F858" s="1374"/>
      <c r="G858" s="254"/>
      <c r="H858" s="1"/>
      <c r="I858" s="6"/>
      <c r="J858" s="437"/>
      <c r="K858" s="257"/>
      <c r="L858" s="10"/>
      <c r="M858" s="11"/>
      <c r="N858" s="11"/>
      <c r="O858" s="12"/>
      <c r="P858" s="8"/>
      <c r="Q858" s="436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3"/>
      <c r="D859" s="2"/>
      <c r="E859" s="251"/>
      <c r="F859" s="1374"/>
      <c r="G859" s="254"/>
      <c r="H859" s="1"/>
      <c r="I859" s="6"/>
      <c r="J859" s="437"/>
      <c r="K859" s="257"/>
      <c r="L859" s="10"/>
      <c r="M859" s="11"/>
      <c r="N859" s="11"/>
      <c r="O859" s="12"/>
      <c r="P859" s="8"/>
      <c r="Q859" s="436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3"/>
      <c r="D860" s="2"/>
      <c r="E860" s="251"/>
      <c r="F860" s="1374"/>
      <c r="G860" s="254"/>
      <c r="H860" s="1"/>
      <c r="I860" s="6"/>
      <c r="J860" s="437"/>
      <c r="K860" s="257"/>
      <c r="L860" s="10"/>
      <c r="M860" s="11"/>
      <c r="N860" s="11"/>
      <c r="O860" s="12"/>
      <c r="P860" s="8"/>
      <c r="Q860" s="436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3"/>
      <c r="D861" s="2"/>
      <c r="E861" s="251"/>
      <c r="F861" s="1374"/>
      <c r="G861" s="254"/>
      <c r="H861" s="1"/>
      <c r="I861" s="6"/>
      <c r="J861" s="437"/>
      <c r="K861" s="257"/>
      <c r="L861" s="10"/>
      <c r="M861" s="11"/>
      <c r="N861" s="11"/>
      <c r="O861" s="12"/>
      <c r="P861" s="8"/>
      <c r="Q861" s="436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3"/>
      <c r="D862" s="2"/>
      <c r="E862" s="251"/>
      <c r="F862" s="1374"/>
      <c r="G862" s="254"/>
      <c r="H862" s="1"/>
      <c r="I862" s="6"/>
      <c r="J862" s="437"/>
      <c r="K862" s="257"/>
      <c r="L862" s="10"/>
      <c r="M862" s="11"/>
      <c r="N862" s="11"/>
      <c r="O862" s="12"/>
      <c r="P862" s="8"/>
      <c r="Q862" s="436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3"/>
      <c r="D863" s="2"/>
      <c r="E863" s="251"/>
      <c r="F863" s="1374"/>
      <c r="G863" s="254"/>
      <c r="H863" s="1"/>
      <c r="I863" s="6"/>
      <c r="J863" s="437"/>
      <c r="K863" s="257"/>
      <c r="L863" s="10"/>
      <c r="M863" s="11"/>
      <c r="N863" s="11"/>
      <c r="O863" s="12"/>
      <c r="P863" s="8"/>
      <c r="Q863" s="436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3"/>
      <c r="D864" s="2"/>
      <c r="E864" s="251"/>
      <c r="F864" s="1374"/>
      <c r="G864" s="254"/>
      <c r="H864" s="1"/>
      <c r="I864" s="6"/>
      <c r="J864" s="437"/>
      <c r="K864" s="257"/>
      <c r="L864" s="10"/>
      <c r="M864" s="11"/>
      <c r="N864" s="11"/>
      <c r="O864" s="12"/>
      <c r="P864" s="8"/>
      <c r="Q864" s="436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3"/>
      <c r="D865" s="2"/>
      <c r="E865" s="251"/>
      <c r="F865" s="1374"/>
      <c r="G865" s="254"/>
      <c r="H865" s="1"/>
      <c r="I865" s="6"/>
      <c r="J865" s="437"/>
      <c r="K865" s="257"/>
      <c r="L865" s="10"/>
      <c r="M865" s="11"/>
      <c r="N865" s="11"/>
      <c r="O865" s="12"/>
      <c r="P865" s="8"/>
      <c r="Q865" s="436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3"/>
      <c r="D866" s="2"/>
      <c r="E866" s="251"/>
      <c r="F866" s="1374"/>
      <c r="G866" s="254"/>
      <c r="H866" s="1"/>
      <c r="I866" s="6"/>
      <c r="J866" s="437"/>
      <c r="K866" s="257"/>
      <c r="L866" s="10"/>
      <c r="M866" s="11"/>
      <c r="N866" s="11"/>
      <c r="O866" s="12"/>
      <c r="P866" s="8"/>
      <c r="Q866" s="436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3"/>
      <c r="D867" s="2"/>
      <c r="E867" s="251"/>
      <c r="F867" s="1374"/>
      <c r="G867" s="254"/>
      <c r="H867" s="1"/>
      <c r="I867" s="6"/>
      <c r="J867" s="437"/>
      <c r="K867" s="257"/>
      <c r="L867" s="10"/>
      <c r="M867" s="11"/>
      <c r="N867" s="11"/>
      <c r="O867" s="12"/>
      <c r="P867" s="8"/>
      <c r="Q867" s="436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3"/>
      <c r="D868" s="2"/>
      <c r="E868" s="251"/>
      <c r="F868" s="1374"/>
      <c r="G868" s="254"/>
      <c r="H868" s="1"/>
      <c r="I868" s="6"/>
      <c r="J868" s="437"/>
      <c r="K868" s="257"/>
      <c r="L868" s="10"/>
      <c r="M868" s="11"/>
      <c r="N868" s="11"/>
      <c r="O868" s="12"/>
      <c r="P868" s="8"/>
      <c r="Q868" s="436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3"/>
      <c r="D869" s="2"/>
      <c r="E869" s="251"/>
      <c r="F869" s="1374"/>
      <c r="G869" s="254"/>
      <c r="H869" s="1"/>
      <c r="I869" s="6"/>
      <c r="J869" s="437"/>
      <c r="K869" s="257"/>
      <c r="L869" s="10"/>
      <c r="M869" s="11"/>
      <c r="N869" s="11"/>
      <c r="O869" s="12"/>
      <c r="P869" s="8"/>
      <c r="Q869" s="436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3"/>
      <c r="D870" s="2"/>
      <c r="E870" s="251"/>
      <c r="F870" s="1374"/>
      <c r="G870" s="254"/>
      <c r="H870" s="1"/>
      <c r="I870" s="6"/>
      <c r="J870" s="437"/>
      <c r="K870" s="257"/>
      <c r="L870" s="10"/>
      <c r="M870" s="11"/>
      <c r="N870" s="11"/>
      <c r="O870" s="12"/>
      <c r="P870" s="8"/>
      <c r="Q870" s="436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3"/>
      <c r="D871" s="2"/>
      <c r="E871" s="251"/>
      <c r="F871" s="1374"/>
      <c r="G871" s="254"/>
      <c r="H871" s="1"/>
      <c r="I871" s="6"/>
      <c r="J871" s="437"/>
      <c r="K871" s="257"/>
      <c r="L871" s="10"/>
      <c r="M871" s="11"/>
      <c r="N871" s="11"/>
      <c r="O871" s="12"/>
      <c r="P871" s="8"/>
      <c r="Q871" s="436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3"/>
      <c r="D872" s="2"/>
      <c r="E872" s="251"/>
      <c r="F872" s="1374"/>
      <c r="G872" s="254"/>
      <c r="H872" s="1"/>
      <c r="I872" s="6"/>
      <c r="J872" s="437"/>
      <c r="K872" s="257"/>
      <c r="L872" s="10"/>
      <c r="M872" s="11"/>
      <c r="N872" s="11"/>
      <c r="O872" s="12"/>
      <c r="P872" s="8"/>
      <c r="Q872" s="436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3"/>
      <c r="D873" s="2"/>
      <c r="E873" s="251"/>
      <c r="F873" s="1374"/>
      <c r="G873" s="254"/>
      <c r="H873" s="1"/>
      <c r="I873" s="6"/>
      <c r="J873" s="437"/>
      <c r="K873" s="257"/>
      <c r="L873" s="10"/>
      <c r="M873" s="11"/>
      <c r="N873" s="11"/>
      <c r="O873" s="12"/>
      <c r="P873" s="8"/>
      <c r="Q873" s="436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3"/>
      <c r="D874" s="2"/>
      <c r="E874" s="251"/>
      <c r="F874" s="1374"/>
      <c r="G874" s="254"/>
      <c r="H874" s="1"/>
      <c r="I874" s="6"/>
      <c r="J874" s="437"/>
      <c r="K874" s="257"/>
      <c r="L874" s="10"/>
      <c r="M874" s="11"/>
      <c r="N874" s="11"/>
      <c r="O874" s="12"/>
      <c r="P874" s="8"/>
      <c r="Q874" s="436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3"/>
      <c r="D875" s="2"/>
      <c r="E875" s="251"/>
      <c r="F875" s="1374"/>
      <c r="G875" s="254"/>
      <c r="H875" s="1"/>
      <c r="I875" s="6"/>
      <c r="J875" s="437"/>
      <c r="K875" s="257"/>
      <c r="L875" s="10"/>
      <c r="M875" s="11"/>
      <c r="N875" s="11"/>
      <c r="O875" s="12"/>
      <c r="P875" s="8"/>
      <c r="Q875" s="436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3"/>
      <c r="D876" s="2"/>
      <c r="E876" s="251"/>
      <c r="F876" s="1374"/>
      <c r="G876" s="254"/>
      <c r="H876" s="1"/>
      <c r="I876" s="6"/>
      <c r="J876" s="437"/>
      <c r="K876" s="257"/>
      <c r="L876" s="10"/>
      <c r="M876" s="11"/>
      <c r="N876" s="11"/>
      <c r="O876" s="12"/>
      <c r="P876" s="8"/>
      <c r="Q876" s="436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3"/>
      <c r="D877" s="2"/>
      <c r="E877" s="251"/>
      <c r="F877" s="1374"/>
      <c r="G877" s="254"/>
      <c r="H877" s="1"/>
      <c r="I877" s="6"/>
      <c r="J877" s="437"/>
      <c r="K877" s="257"/>
      <c r="L877" s="10"/>
      <c r="M877" s="11"/>
      <c r="N877" s="11"/>
      <c r="O877" s="12"/>
      <c r="P877" s="8"/>
      <c r="Q877" s="436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3"/>
      <c r="D878" s="2"/>
      <c r="E878" s="251"/>
      <c r="F878" s="1374"/>
      <c r="G878" s="254"/>
      <c r="H878" s="1"/>
      <c r="I878" s="6"/>
      <c r="J878" s="437"/>
      <c r="K878" s="257"/>
      <c r="L878" s="10"/>
      <c r="M878" s="11"/>
      <c r="N878" s="11"/>
      <c r="O878" s="12"/>
      <c r="P878" s="8"/>
      <c r="Q878" s="436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3"/>
      <c r="D879" s="2"/>
      <c r="E879" s="251"/>
      <c r="F879" s="1374"/>
      <c r="G879" s="254"/>
      <c r="H879" s="1"/>
      <c r="I879" s="6"/>
      <c r="J879" s="437"/>
      <c r="K879" s="257"/>
      <c r="L879" s="10"/>
      <c r="M879" s="11"/>
      <c r="N879" s="11"/>
      <c r="O879" s="12"/>
      <c r="P879" s="8"/>
      <c r="Q879" s="436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3"/>
      <c r="D880" s="2"/>
      <c r="E880" s="251"/>
      <c r="F880" s="1374"/>
      <c r="G880" s="254"/>
      <c r="H880" s="1"/>
      <c r="I880" s="6"/>
      <c r="J880" s="437"/>
      <c r="K880" s="257"/>
      <c r="L880" s="10"/>
      <c r="M880" s="11"/>
      <c r="N880" s="11"/>
      <c r="O880" s="12"/>
      <c r="P880" s="8"/>
      <c r="Q880" s="436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3"/>
      <c r="D881" s="2"/>
      <c r="E881" s="251"/>
      <c r="F881" s="1374"/>
      <c r="G881" s="254"/>
      <c r="H881" s="1"/>
      <c r="I881" s="6"/>
      <c r="J881" s="437"/>
      <c r="K881" s="257"/>
      <c r="L881" s="10"/>
      <c r="M881" s="11"/>
      <c r="N881" s="11"/>
      <c r="O881" s="12"/>
      <c r="P881" s="8"/>
      <c r="Q881" s="436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3"/>
      <c r="D882" s="2"/>
      <c r="E882" s="251"/>
      <c r="F882" s="1374"/>
      <c r="G882" s="254"/>
      <c r="H882" s="1"/>
      <c r="I882" s="6"/>
      <c r="J882" s="437"/>
      <c r="K882" s="257"/>
      <c r="L882" s="10"/>
      <c r="M882" s="11"/>
      <c r="N882" s="11"/>
      <c r="O882" s="12"/>
      <c r="P882" s="8"/>
      <c r="Q882" s="436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3"/>
      <c r="D883" s="2"/>
      <c r="E883" s="251"/>
      <c r="F883" s="1374"/>
      <c r="G883" s="254"/>
      <c r="H883" s="1"/>
      <c r="I883" s="6"/>
      <c r="J883" s="437"/>
      <c r="K883" s="257"/>
      <c r="L883" s="10"/>
      <c r="M883" s="11"/>
      <c r="N883" s="11"/>
      <c r="O883" s="12"/>
      <c r="P883" s="8"/>
      <c r="Q883" s="436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3"/>
      <c r="D884" s="2"/>
      <c r="E884" s="251"/>
      <c r="F884" s="1374"/>
      <c r="G884" s="254"/>
      <c r="H884" s="1"/>
      <c r="I884" s="6"/>
      <c r="J884" s="437"/>
      <c r="K884" s="257"/>
      <c r="L884" s="10"/>
      <c r="M884" s="11"/>
      <c r="N884" s="11"/>
      <c r="O884" s="12"/>
      <c r="P884" s="8"/>
      <c r="Q884" s="436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3"/>
      <c r="D885" s="2"/>
      <c r="E885" s="251"/>
      <c r="F885" s="1374"/>
      <c r="G885" s="254"/>
      <c r="H885" s="1"/>
      <c r="I885" s="6"/>
      <c r="J885" s="437"/>
      <c r="K885" s="257"/>
      <c r="L885" s="10"/>
      <c r="M885" s="11"/>
      <c r="N885" s="11"/>
      <c r="O885" s="12"/>
      <c r="P885" s="8"/>
      <c r="Q885" s="436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3"/>
      <c r="D886" s="2"/>
      <c r="E886" s="251"/>
      <c r="F886" s="1374"/>
      <c r="G886" s="254"/>
      <c r="H886" s="1"/>
      <c r="I886" s="6"/>
      <c r="J886" s="437"/>
      <c r="K886" s="257"/>
      <c r="L886" s="10"/>
      <c r="M886" s="11"/>
      <c r="N886" s="11"/>
      <c r="O886" s="12"/>
      <c r="P886" s="8"/>
      <c r="Q886" s="436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3"/>
      <c r="D887" s="2"/>
      <c r="E887" s="251"/>
      <c r="F887" s="1374"/>
      <c r="G887" s="254"/>
      <c r="H887" s="1"/>
      <c r="I887" s="6"/>
      <c r="J887" s="437"/>
      <c r="K887" s="257"/>
      <c r="L887" s="10"/>
      <c r="M887" s="11"/>
      <c r="N887" s="11"/>
      <c r="O887" s="12"/>
      <c r="P887" s="8"/>
      <c r="Q887" s="436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3"/>
      <c r="D888" s="2"/>
      <c r="E888" s="251"/>
      <c r="F888" s="1374"/>
      <c r="G888" s="254"/>
      <c r="H888" s="1"/>
      <c r="I888" s="6"/>
      <c r="J888" s="437"/>
      <c r="K888" s="257"/>
      <c r="L888" s="10"/>
      <c r="M888" s="11"/>
      <c r="N888" s="11"/>
      <c r="O888" s="12"/>
      <c r="P888" s="8"/>
      <c r="Q888" s="436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3"/>
      <c r="D889" s="2"/>
      <c r="E889" s="251"/>
      <c r="F889" s="1374"/>
      <c r="G889" s="254"/>
      <c r="H889" s="1"/>
      <c r="I889" s="6"/>
      <c r="J889" s="437"/>
      <c r="K889" s="257"/>
      <c r="L889" s="10"/>
      <c r="M889" s="11"/>
      <c r="N889" s="11"/>
      <c r="O889" s="12"/>
      <c r="P889" s="8"/>
      <c r="Q889" s="436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3"/>
      <c r="D890" s="2"/>
      <c r="E890" s="251"/>
      <c r="F890" s="1374"/>
      <c r="G890" s="254"/>
      <c r="H890" s="1"/>
      <c r="I890" s="6"/>
      <c r="J890" s="437"/>
      <c r="K890" s="257"/>
      <c r="L890" s="10"/>
      <c r="M890" s="11"/>
      <c r="N890" s="11"/>
      <c r="O890" s="12"/>
      <c r="P890" s="8"/>
      <c r="Q890" s="436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3"/>
      <c r="D891" s="2"/>
      <c r="E891" s="251"/>
      <c r="F891" s="1374"/>
      <c r="G891" s="254"/>
      <c r="H891" s="1"/>
      <c r="I891" s="6"/>
      <c r="J891" s="437"/>
      <c r="K891" s="257"/>
      <c r="L891" s="10"/>
      <c r="M891" s="11"/>
      <c r="N891" s="11"/>
      <c r="O891" s="12"/>
      <c r="P891" s="8"/>
      <c r="Q891" s="436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3"/>
      <c r="D892" s="2"/>
      <c r="E892" s="251"/>
      <c r="F892" s="1374"/>
      <c r="G892" s="254"/>
      <c r="H892" s="1"/>
      <c r="I892" s="6"/>
      <c r="J892" s="437"/>
      <c r="K892" s="257"/>
      <c r="L892" s="10"/>
      <c r="M892" s="11"/>
      <c r="N892" s="11"/>
      <c r="O892" s="12"/>
      <c r="P892" s="8"/>
      <c r="Q892" s="436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3"/>
      <c r="D893" s="2"/>
      <c r="E893" s="251"/>
      <c r="F893" s="1374"/>
      <c r="G893" s="254"/>
      <c r="H893" s="1"/>
      <c r="I893" s="6"/>
      <c r="J893" s="437"/>
      <c r="K893" s="257"/>
      <c r="L893" s="10"/>
      <c r="M893" s="11"/>
      <c r="N893" s="11"/>
      <c r="O893" s="12"/>
      <c r="P893" s="8"/>
      <c r="Q893" s="436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3"/>
      <c r="D894" s="2"/>
      <c r="E894" s="251"/>
      <c r="F894" s="1374"/>
      <c r="G894" s="254"/>
      <c r="H894" s="1"/>
      <c r="I894" s="6"/>
      <c r="J894" s="437"/>
      <c r="K894" s="257"/>
      <c r="L894" s="10"/>
      <c r="M894" s="11"/>
      <c r="N894" s="11"/>
      <c r="O894" s="12"/>
      <c r="P894" s="8"/>
      <c r="Q894" s="436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3"/>
      <c r="D895" s="2"/>
      <c r="E895" s="251"/>
      <c r="F895" s="1374"/>
      <c r="G895" s="254"/>
      <c r="H895" s="1"/>
      <c r="I895" s="6"/>
      <c r="J895" s="437"/>
      <c r="K895" s="257"/>
      <c r="L895" s="10"/>
      <c r="M895" s="11"/>
      <c r="N895" s="11"/>
      <c r="O895" s="12"/>
      <c r="P895" s="8"/>
      <c r="Q895" s="436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3"/>
      <c r="D896" s="2"/>
      <c r="E896" s="251"/>
      <c r="F896" s="1374"/>
      <c r="G896" s="254"/>
      <c r="H896" s="1"/>
      <c r="I896" s="6"/>
      <c r="J896" s="437"/>
      <c r="K896" s="257"/>
      <c r="L896" s="10"/>
      <c r="M896" s="11"/>
      <c r="N896" s="11"/>
      <c r="O896" s="12"/>
      <c r="P896" s="8"/>
      <c r="Q896" s="436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3"/>
      <c r="D897" s="2"/>
      <c r="E897" s="251"/>
      <c r="F897" s="1374"/>
      <c r="G897" s="254"/>
      <c r="H897" s="1"/>
      <c r="I897" s="6"/>
      <c r="J897" s="437"/>
      <c r="K897" s="257"/>
      <c r="L897" s="10"/>
      <c r="M897" s="11"/>
      <c r="N897" s="11"/>
      <c r="O897" s="12"/>
      <c r="P897" s="8"/>
      <c r="Q897" s="436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3"/>
      <c r="D898" s="2"/>
      <c r="E898" s="251"/>
      <c r="F898" s="1374"/>
      <c r="G898" s="254"/>
      <c r="H898" s="1"/>
      <c r="I898" s="6"/>
      <c r="J898" s="437"/>
      <c r="K898" s="257"/>
      <c r="L898" s="10"/>
      <c r="M898" s="11"/>
      <c r="N898" s="11"/>
      <c r="O898" s="12"/>
      <c r="P898" s="8"/>
      <c r="Q898" s="436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3"/>
      <c r="D899" s="2"/>
      <c r="E899" s="251"/>
      <c r="F899" s="1374"/>
      <c r="G899" s="254"/>
      <c r="H899" s="1"/>
      <c r="I899" s="6"/>
      <c r="J899" s="437"/>
      <c r="K899" s="257"/>
      <c r="L899" s="10"/>
      <c r="M899" s="11"/>
      <c r="N899" s="11"/>
      <c r="O899" s="12"/>
      <c r="P899" s="8"/>
      <c r="Q899" s="436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3"/>
      <c r="D900" s="2"/>
      <c r="E900" s="251"/>
      <c r="F900" s="1374"/>
      <c r="G900" s="254"/>
      <c r="H900" s="1"/>
      <c r="I900" s="6"/>
      <c r="J900" s="437"/>
      <c r="K900" s="257"/>
      <c r="L900" s="10"/>
      <c r="M900" s="11"/>
      <c r="N900" s="11"/>
      <c r="O900" s="12"/>
      <c r="P900" s="8"/>
      <c r="Q900" s="436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3"/>
      <c r="D901" s="2"/>
      <c r="E901" s="251"/>
      <c r="F901" s="1374"/>
      <c r="G901" s="254"/>
      <c r="H901" s="1"/>
      <c r="I901" s="6"/>
      <c r="J901" s="437"/>
      <c r="K901" s="257"/>
      <c r="L901" s="10"/>
      <c r="M901" s="11"/>
      <c r="N901" s="11"/>
      <c r="O901" s="12"/>
      <c r="P901" s="8"/>
      <c r="Q901" s="436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3"/>
      <c r="D902" s="2"/>
      <c r="E902" s="251"/>
      <c r="F902" s="1374"/>
      <c r="G902" s="254"/>
      <c r="H902" s="1"/>
      <c r="I902" s="6"/>
      <c r="J902" s="437"/>
      <c r="K902" s="257"/>
      <c r="L902" s="10"/>
      <c r="M902" s="11"/>
      <c r="N902" s="11"/>
      <c r="O902" s="12"/>
      <c r="P902" s="8"/>
      <c r="Q902" s="436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3"/>
      <c r="D903" s="2"/>
      <c r="E903" s="251"/>
      <c r="F903" s="1374"/>
      <c r="G903" s="254"/>
      <c r="H903" s="1"/>
      <c r="I903" s="6"/>
      <c r="J903" s="437"/>
      <c r="K903" s="257"/>
      <c r="L903" s="10"/>
      <c r="M903" s="11"/>
      <c r="N903" s="11"/>
      <c r="O903" s="12"/>
      <c r="P903" s="8"/>
      <c r="Q903" s="436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3"/>
      <c r="D904" s="2"/>
      <c r="E904" s="251"/>
      <c r="F904" s="1374"/>
      <c r="G904" s="254"/>
      <c r="H904" s="1"/>
      <c r="I904" s="6"/>
      <c r="J904" s="437"/>
      <c r="K904" s="257"/>
      <c r="L904" s="10"/>
      <c r="M904" s="11"/>
      <c r="N904" s="11"/>
      <c r="O904" s="12"/>
      <c r="P904" s="8"/>
      <c r="Q904" s="436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3"/>
      <c r="D905" s="2"/>
      <c r="E905" s="251"/>
      <c r="F905" s="1374"/>
      <c r="G905" s="254"/>
      <c r="H905" s="1"/>
      <c r="I905" s="6"/>
      <c r="J905" s="437"/>
      <c r="K905" s="257"/>
      <c r="L905" s="10"/>
      <c r="M905" s="11"/>
      <c r="N905" s="11"/>
      <c r="O905" s="12"/>
      <c r="P905" s="8"/>
      <c r="Q905" s="436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3"/>
      <c r="D906" s="2"/>
      <c r="E906" s="251"/>
      <c r="F906" s="1374"/>
      <c r="G906" s="254"/>
      <c r="H906" s="1"/>
      <c r="I906" s="6"/>
      <c r="J906" s="437"/>
      <c r="K906" s="257"/>
      <c r="L906" s="10"/>
      <c r="M906" s="11"/>
      <c r="N906" s="11"/>
      <c r="O906" s="12"/>
      <c r="P906" s="8"/>
      <c r="Q906" s="436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3"/>
      <c r="D907" s="2"/>
      <c r="E907" s="251"/>
      <c r="F907" s="1374"/>
      <c r="G907" s="254"/>
      <c r="H907" s="1"/>
      <c r="I907" s="6"/>
      <c r="J907" s="437"/>
      <c r="K907" s="257"/>
      <c r="L907" s="10"/>
      <c r="M907" s="11"/>
      <c r="N907" s="11"/>
      <c r="O907" s="12"/>
      <c r="P907" s="8"/>
      <c r="Q907" s="436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3"/>
      <c r="D908" s="2"/>
      <c r="E908" s="251"/>
      <c r="F908" s="1374"/>
      <c r="G908" s="254"/>
      <c r="H908" s="1"/>
      <c r="I908" s="6"/>
      <c r="J908" s="437"/>
      <c r="K908" s="257"/>
      <c r="L908" s="10"/>
      <c r="M908" s="11"/>
      <c r="N908" s="11"/>
      <c r="O908" s="12"/>
      <c r="P908" s="8"/>
      <c r="Q908" s="436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3"/>
      <c r="D909" s="2"/>
      <c r="E909" s="251"/>
      <c r="F909" s="1374"/>
      <c r="G909" s="254"/>
      <c r="H909" s="1"/>
      <c r="I909" s="6"/>
      <c r="J909" s="437"/>
      <c r="K909" s="257"/>
      <c r="L909" s="10"/>
      <c r="M909" s="11"/>
      <c r="N909" s="11"/>
      <c r="O909" s="12"/>
      <c r="P909" s="8"/>
      <c r="Q909" s="436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3"/>
      <c r="D910" s="2"/>
      <c r="E910" s="251"/>
      <c r="F910" s="1374"/>
      <c r="G910" s="254"/>
      <c r="H910" s="1"/>
      <c r="I910" s="6"/>
      <c r="J910" s="437"/>
      <c r="K910" s="257"/>
      <c r="L910" s="10"/>
      <c r="M910" s="11"/>
      <c r="N910" s="11"/>
      <c r="O910" s="12"/>
      <c r="P910" s="8"/>
      <c r="Q910" s="436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3"/>
      <c r="D911" s="2"/>
      <c r="E911" s="251"/>
      <c r="F911" s="1374"/>
      <c r="G911" s="254"/>
      <c r="H911" s="1"/>
      <c r="I911" s="6"/>
      <c r="J911" s="437"/>
      <c r="K911" s="257"/>
      <c r="L911" s="10"/>
      <c r="M911" s="11"/>
      <c r="N911" s="11"/>
      <c r="O911" s="12"/>
      <c r="P911" s="8"/>
      <c r="Q911" s="436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3"/>
      <c r="D912" s="2"/>
      <c r="E912" s="251"/>
      <c r="F912" s="1374"/>
      <c r="G912" s="254"/>
      <c r="H912" s="1"/>
      <c r="I912" s="6"/>
      <c r="J912" s="437"/>
      <c r="K912" s="257"/>
      <c r="L912" s="10"/>
      <c r="M912" s="11"/>
      <c r="N912" s="11"/>
      <c r="O912" s="12"/>
      <c r="P912" s="8"/>
      <c r="Q912" s="436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3"/>
      <c r="D913" s="2"/>
      <c r="E913" s="251"/>
      <c r="F913" s="1374"/>
      <c r="G913" s="254"/>
      <c r="H913" s="1"/>
      <c r="I913" s="6"/>
      <c r="J913" s="437"/>
      <c r="K913" s="257"/>
      <c r="L913" s="10"/>
      <c r="M913" s="11"/>
      <c r="N913" s="11"/>
      <c r="O913" s="12"/>
      <c r="P913" s="8"/>
      <c r="Q913" s="436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3"/>
      <c r="D914" s="2"/>
      <c r="E914" s="251"/>
      <c r="F914" s="1374"/>
      <c r="G914" s="254"/>
      <c r="H914" s="1"/>
      <c r="I914" s="6"/>
      <c r="J914" s="437"/>
      <c r="K914" s="257"/>
      <c r="L914" s="10"/>
      <c r="M914" s="11"/>
      <c r="N914" s="11"/>
      <c r="O914" s="12"/>
      <c r="P914" s="8"/>
      <c r="Q914" s="436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3"/>
      <c r="D915" s="2"/>
      <c r="E915" s="251"/>
      <c r="F915" s="1374"/>
      <c r="G915" s="254"/>
      <c r="H915" s="1"/>
      <c r="I915" s="6"/>
      <c r="J915" s="437"/>
      <c r="K915" s="257"/>
      <c r="L915" s="10"/>
      <c r="M915" s="11"/>
      <c r="N915" s="11"/>
      <c r="O915" s="12"/>
      <c r="P915" s="8"/>
      <c r="Q915" s="436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3"/>
      <c r="D916" s="2"/>
      <c r="E916" s="251"/>
      <c r="F916" s="1374"/>
      <c r="G916" s="254"/>
      <c r="H916" s="1"/>
      <c r="I916" s="6"/>
      <c r="J916" s="437"/>
      <c r="K916" s="257"/>
      <c r="L916" s="10"/>
      <c r="M916" s="11"/>
      <c r="N916" s="11"/>
      <c r="O916" s="12"/>
      <c r="P916" s="8"/>
      <c r="Q916" s="436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3"/>
      <c r="D917" s="2"/>
      <c r="E917" s="251"/>
      <c r="F917" s="1374"/>
      <c r="G917" s="254"/>
      <c r="H917" s="1"/>
      <c r="I917" s="6"/>
      <c r="J917" s="437"/>
      <c r="K917" s="257"/>
      <c r="L917" s="10"/>
      <c r="M917" s="11"/>
      <c r="N917" s="11"/>
      <c r="O917" s="12"/>
      <c r="P917" s="8"/>
      <c r="Q917" s="436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3"/>
      <c r="D918" s="2"/>
      <c r="E918" s="251"/>
      <c r="F918" s="1374"/>
      <c r="G918" s="254"/>
      <c r="H918" s="1"/>
      <c r="I918" s="6"/>
      <c r="J918" s="437"/>
      <c r="K918" s="257"/>
      <c r="L918" s="10"/>
      <c r="M918" s="11"/>
      <c r="N918" s="11"/>
      <c r="O918" s="12"/>
      <c r="P918" s="8"/>
      <c r="Q918" s="436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3"/>
      <c r="D919" s="2"/>
      <c r="E919" s="251"/>
      <c r="F919" s="1374"/>
      <c r="G919" s="254"/>
      <c r="H919" s="1"/>
      <c r="I919" s="6"/>
      <c r="J919" s="437"/>
      <c r="K919" s="257"/>
      <c r="L919" s="10"/>
      <c r="M919" s="11"/>
      <c r="N919" s="11"/>
      <c r="O919" s="12"/>
      <c r="P919" s="8"/>
      <c r="Q919" s="436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3"/>
      <c r="D920" s="2"/>
      <c r="E920" s="251"/>
      <c r="F920" s="1374"/>
      <c r="G920" s="254"/>
      <c r="H920" s="1"/>
      <c r="I920" s="6"/>
      <c r="J920" s="437"/>
      <c r="K920" s="257"/>
      <c r="L920" s="10"/>
      <c r="M920" s="11"/>
      <c r="N920" s="11"/>
      <c r="O920" s="12"/>
      <c r="P920" s="8"/>
      <c r="Q920" s="436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3"/>
      <c r="D921" s="2"/>
      <c r="E921" s="251"/>
      <c r="F921" s="1374"/>
      <c r="G921" s="254"/>
      <c r="H921" s="1"/>
      <c r="I921" s="6"/>
      <c r="J921" s="437"/>
      <c r="K921" s="257"/>
      <c r="L921" s="10"/>
      <c r="M921" s="11"/>
      <c r="N921" s="11"/>
      <c r="O921" s="12"/>
      <c r="P921" s="8"/>
      <c r="Q921" s="436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3"/>
      <c r="D922" s="2"/>
      <c r="E922" s="251"/>
      <c r="F922" s="1374"/>
      <c r="G922" s="254"/>
      <c r="H922" s="1"/>
      <c r="I922" s="6"/>
      <c r="J922" s="437"/>
      <c r="K922" s="257"/>
      <c r="L922" s="10"/>
      <c r="M922" s="11"/>
      <c r="N922" s="11"/>
      <c r="O922" s="12"/>
      <c r="P922" s="8"/>
      <c r="Q922" s="436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3"/>
      <c r="D923" s="2"/>
      <c r="E923" s="251"/>
      <c r="F923" s="1374"/>
      <c r="G923" s="254"/>
      <c r="H923" s="1"/>
      <c r="I923" s="6"/>
      <c r="J923" s="437"/>
      <c r="K923" s="257"/>
      <c r="L923" s="10"/>
      <c r="M923" s="11"/>
      <c r="N923" s="11"/>
      <c r="O923" s="12"/>
      <c r="P923" s="8"/>
      <c r="Q923" s="436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3"/>
      <c r="D924" s="2"/>
      <c r="E924" s="251"/>
      <c r="F924" s="1374"/>
      <c r="G924" s="254"/>
      <c r="H924" s="1"/>
      <c r="I924" s="6"/>
      <c r="J924" s="437"/>
      <c r="K924" s="257"/>
      <c r="L924" s="10"/>
      <c r="M924" s="11"/>
      <c r="N924" s="11"/>
      <c r="O924" s="12"/>
      <c r="P924" s="8"/>
      <c r="Q924" s="436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3"/>
      <c r="D925" s="2"/>
      <c r="E925" s="251"/>
      <c r="F925" s="1374"/>
      <c r="G925" s="254"/>
      <c r="H925" s="1"/>
      <c r="I925" s="6"/>
      <c r="J925" s="437"/>
      <c r="K925" s="257"/>
      <c r="L925" s="10"/>
      <c r="M925" s="11"/>
      <c r="N925" s="11"/>
      <c r="O925" s="12"/>
      <c r="P925" s="8"/>
      <c r="Q925" s="436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3"/>
      <c r="D926" s="2"/>
      <c r="E926" s="251"/>
      <c r="F926" s="1374"/>
      <c r="G926" s="254"/>
      <c r="H926" s="1"/>
      <c r="I926" s="6"/>
      <c r="J926" s="437"/>
      <c r="K926" s="257"/>
      <c r="L926" s="10"/>
      <c r="M926" s="11"/>
      <c r="N926" s="11"/>
      <c r="O926" s="12"/>
      <c r="P926" s="8"/>
      <c r="Q926" s="436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3"/>
      <c r="D927" s="2"/>
      <c r="E927" s="251"/>
      <c r="F927" s="1374"/>
      <c r="G927" s="254"/>
      <c r="H927" s="1"/>
      <c r="I927" s="6"/>
      <c r="J927" s="437"/>
      <c r="K927" s="257"/>
      <c r="L927" s="10"/>
      <c r="M927" s="11"/>
      <c r="N927" s="11"/>
      <c r="O927" s="12"/>
      <c r="P927" s="8"/>
      <c r="Q927" s="436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3"/>
      <c r="D928" s="2"/>
      <c r="E928" s="251"/>
      <c r="F928" s="1374"/>
      <c r="G928" s="254"/>
      <c r="H928" s="1"/>
      <c r="I928" s="6"/>
      <c r="J928" s="437"/>
      <c r="K928" s="257"/>
      <c r="L928" s="10"/>
      <c r="M928" s="11"/>
      <c r="N928" s="11"/>
      <c r="O928" s="12"/>
      <c r="P928" s="8"/>
      <c r="Q928" s="436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3"/>
      <c r="D929" s="2"/>
      <c r="E929" s="251"/>
      <c r="F929" s="1374"/>
      <c r="G929" s="254"/>
      <c r="H929" s="1"/>
      <c r="I929" s="6"/>
      <c r="J929" s="437"/>
      <c r="K929" s="257"/>
      <c r="L929" s="10"/>
      <c r="M929" s="11"/>
      <c r="N929" s="11"/>
      <c r="O929" s="12"/>
      <c r="P929" s="8"/>
      <c r="Q929" s="436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3"/>
      <c r="D930" s="2"/>
      <c r="E930" s="251"/>
      <c r="F930" s="1374"/>
      <c r="G930" s="254"/>
      <c r="H930" s="1"/>
      <c r="I930" s="6"/>
      <c r="J930" s="437"/>
      <c r="K930" s="257"/>
      <c r="L930" s="10"/>
      <c r="M930" s="11"/>
      <c r="N930" s="11"/>
      <c r="O930" s="12"/>
      <c r="P930" s="8"/>
      <c r="Q930" s="436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3"/>
      <c r="D931" s="2"/>
      <c r="E931" s="251"/>
      <c r="F931" s="1374"/>
      <c r="G931" s="254"/>
      <c r="H931" s="1"/>
      <c r="I931" s="6"/>
      <c r="J931" s="437"/>
      <c r="K931" s="257"/>
      <c r="L931" s="10"/>
      <c r="M931" s="11"/>
      <c r="N931" s="11"/>
      <c r="O931" s="12"/>
      <c r="P931" s="8"/>
      <c r="Q931" s="436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3"/>
      <c r="D932" s="2"/>
      <c r="E932" s="251"/>
      <c r="F932" s="1374"/>
      <c r="G932" s="254"/>
      <c r="H932" s="1"/>
      <c r="I932" s="6"/>
      <c r="J932" s="437"/>
      <c r="K932" s="257"/>
      <c r="L932" s="10"/>
      <c r="M932" s="11"/>
      <c r="N932" s="11"/>
      <c r="O932" s="12"/>
      <c r="P932" s="8"/>
      <c r="Q932" s="436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3"/>
      <c r="D933" s="2"/>
      <c r="E933" s="251"/>
      <c r="F933" s="1374"/>
      <c r="G933" s="254"/>
      <c r="H933" s="1"/>
      <c r="I933" s="6"/>
      <c r="J933" s="437"/>
      <c r="K933" s="257"/>
      <c r="L933" s="10"/>
      <c r="M933" s="11"/>
      <c r="N933" s="11"/>
      <c r="O933" s="12"/>
      <c r="P933" s="8"/>
      <c r="Q933" s="436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3"/>
      <c r="D934" s="2"/>
      <c r="E934" s="251"/>
      <c r="F934" s="1374"/>
      <c r="G934" s="254"/>
      <c r="H934" s="1"/>
      <c r="I934" s="6"/>
      <c r="J934" s="437"/>
      <c r="K934" s="257"/>
      <c r="L934" s="10"/>
      <c r="M934" s="11"/>
      <c r="N934" s="11"/>
      <c r="O934" s="12"/>
      <c r="P934" s="8"/>
      <c r="Q934" s="436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3"/>
      <c r="D935" s="2"/>
      <c r="E935" s="251"/>
      <c r="F935" s="1374"/>
      <c r="G935" s="254"/>
      <c r="H935" s="1"/>
      <c r="I935" s="6"/>
      <c r="J935" s="437"/>
      <c r="K935" s="257"/>
      <c r="L935" s="10"/>
      <c r="M935" s="11"/>
      <c r="N935" s="11"/>
      <c r="O935" s="12"/>
      <c r="P935" s="8"/>
      <c r="Q935" s="436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3"/>
      <c r="D936" s="2"/>
      <c r="E936" s="251"/>
      <c r="F936" s="1374"/>
      <c r="G936" s="254"/>
      <c r="H936" s="1"/>
      <c r="I936" s="6"/>
      <c r="J936" s="437"/>
      <c r="K936" s="257"/>
      <c r="L936" s="10"/>
      <c r="M936" s="11"/>
      <c r="N936" s="11"/>
      <c r="O936" s="12"/>
      <c r="P936" s="8"/>
      <c r="Q936" s="436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3"/>
      <c r="D937" s="2"/>
      <c r="E937" s="251"/>
      <c r="F937" s="1374"/>
      <c r="G937" s="254"/>
      <c r="H937" s="1"/>
      <c r="I937" s="6"/>
      <c r="J937" s="437"/>
      <c r="K937" s="257"/>
      <c r="L937" s="10"/>
      <c r="M937" s="11"/>
      <c r="N937" s="11"/>
      <c r="O937" s="12"/>
      <c r="P937" s="8"/>
      <c r="Q937" s="436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3"/>
      <c r="D938" s="2"/>
      <c r="E938" s="251"/>
      <c r="F938" s="1374"/>
      <c r="G938" s="254"/>
      <c r="H938" s="1"/>
      <c r="I938" s="6"/>
      <c r="J938" s="437"/>
      <c r="K938" s="257"/>
      <c r="L938" s="10"/>
      <c r="M938" s="11"/>
      <c r="N938" s="11"/>
      <c r="O938" s="12"/>
      <c r="P938" s="8"/>
      <c r="Q938" s="436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3"/>
      <c r="D939" s="2"/>
      <c r="E939" s="251"/>
      <c r="F939" s="1374"/>
      <c r="G939" s="254"/>
      <c r="H939" s="1"/>
      <c r="I939" s="6"/>
      <c r="J939" s="437"/>
      <c r="K939" s="257"/>
      <c r="L939" s="10"/>
      <c r="M939" s="11"/>
      <c r="N939" s="11"/>
      <c r="O939" s="12"/>
      <c r="P939" s="8"/>
      <c r="Q939" s="436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3"/>
      <c r="D940" s="2"/>
      <c r="E940" s="251"/>
      <c r="F940" s="1374"/>
      <c r="G940" s="254"/>
      <c r="H940" s="1"/>
      <c r="I940" s="6"/>
      <c r="J940" s="437"/>
      <c r="K940" s="257"/>
      <c r="L940" s="10"/>
      <c r="M940" s="11"/>
      <c r="N940" s="11"/>
      <c r="O940" s="12"/>
      <c r="P940" s="8"/>
      <c r="Q940" s="436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3"/>
      <c r="D941" s="2"/>
      <c r="E941" s="251"/>
      <c r="F941" s="1374"/>
      <c r="G941" s="254"/>
      <c r="H941" s="1"/>
      <c r="I941" s="6"/>
      <c r="J941" s="437"/>
      <c r="K941" s="257"/>
      <c r="L941" s="10"/>
      <c r="M941" s="11"/>
      <c r="N941" s="11"/>
      <c r="O941" s="12"/>
      <c r="P941" s="8"/>
      <c r="Q941" s="436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3"/>
      <c r="D942" s="2"/>
      <c r="E942" s="251"/>
      <c r="F942" s="1374"/>
      <c r="G942" s="254"/>
      <c r="H942" s="1"/>
      <c r="I942" s="6"/>
      <c r="J942" s="437"/>
      <c r="K942" s="257"/>
      <c r="L942" s="10"/>
      <c r="M942" s="11"/>
      <c r="N942" s="11"/>
      <c r="O942" s="12"/>
      <c r="P942" s="8"/>
      <c r="Q942" s="436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3"/>
      <c r="D943" s="2"/>
      <c r="E943" s="251"/>
      <c r="F943" s="1374"/>
      <c r="G943" s="254"/>
      <c r="H943" s="1"/>
      <c r="I943" s="6"/>
      <c r="J943" s="437"/>
      <c r="K943" s="257"/>
      <c r="L943" s="10"/>
      <c r="M943" s="11"/>
      <c r="N943" s="11"/>
      <c r="O943" s="12"/>
      <c r="P943" s="8"/>
      <c r="Q943" s="436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3"/>
      <c r="D944" s="2"/>
      <c r="E944" s="251"/>
      <c r="F944" s="1374"/>
      <c r="G944" s="254"/>
      <c r="H944" s="1"/>
      <c r="I944" s="6"/>
      <c r="J944" s="437"/>
      <c r="K944" s="257"/>
      <c r="L944" s="10"/>
      <c r="M944" s="11"/>
      <c r="N944" s="11"/>
      <c r="O944" s="12"/>
      <c r="P944" s="8"/>
      <c r="Q944" s="436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3"/>
      <c r="D945" s="2"/>
      <c r="E945" s="251"/>
      <c r="F945" s="1374"/>
      <c r="G945" s="254"/>
      <c r="H945" s="1"/>
      <c r="I945" s="6"/>
      <c r="J945" s="437"/>
      <c r="K945" s="257"/>
      <c r="L945" s="10"/>
      <c r="M945" s="11"/>
      <c r="N945" s="11"/>
      <c r="O945" s="12"/>
      <c r="P945" s="8"/>
      <c r="Q945" s="436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3"/>
      <c r="D946" s="2"/>
      <c r="E946" s="251"/>
      <c r="F946" s="1374"/>
      <c r="G946" s="254"/>
      <c r="H946" s="1"/>
      <c r="I946" s="6"/>
      <c r="J946" s="437"/>
      <c r="K946" s="257"/>
      <c r="L946" s="10"/>
      <c r="M946" s="11"/>
      <c r="N946" s="11"/>
      <c r="O946" s="12"/>
      <c r="P946" s="8"/>
      <c r="Q946" s="436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3"/>
      <c r="D947" s="2"/>
      <c r="E947" s="251"/>
      <c r="F947" s="1374"/>
      <c r="G947" s="254"/>
      <c r="H947" s="1"/>
      <c r="I947" s="6"/>
      <c r="J947" s="437"/>
      <c r="K947" s="257"/>
      <c r="L947" s="10"/>
      <c r="M947" s="11"/>
      <c r="N947" s="11"/>
      <c r="O947" s="12"/>
      <c r="P947" s="8"/>
      <c r="Q947" s="436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3"/>
      <c r="D948" s="2"/>
      <c r="E948" s="251"/>
      <c r="F948" s="1374"/>
      <c r="G948" s="254"/>
      <c r="H948" s="1"/>
      <c r="I948" s="6"/>
      <c r="J948" s="437"/>
      <c r="K948" s="257"/>
      <c r="L948" s="10"/>
      <c r="M948" s="11"/>
      <c r="N948" s="11"/>
      <c r="O948" s="12"/>
      <c r="P948" s="8"/>
      <c r="Q948" s="436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3"/>
      <c r="D949" s="2"/>
      <c r="E949" s="251"/>
      <c r="F949" s="1374"/>
      <c r="G949" s="254"/>
      <c r="H949" s="1"/>
      <c r="I949" s="6"/>
      <c r="J949" s="437"/>
      <c r="K949" s="257"/>
      <c r="L949" s="10"/>
      <c r="M949" s="11"/>
      <c r="N949" s="11"/>
      <c r="O949" s="12"/>
      <c r="P949" s="8"/>
      <c r="Q949" s="436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3"/>
      <c r="D950" s="2"/>
      <c r="E950" s="251"/>
      <c r="F950" s="1374"/>
      <c r="G950" s="254"/>
      <c r="H950" s="1"/>
      <c r="I950" s="6"/>
      <c r="J950" s="437"/>
      <c r="K950" s="257"/>
      <c r="L950" s="10"/>
      <c r="M950" s="11"/>
      <c r="N950" s="11"/>
      <c r="O950" s="12"/>
      <c r="P950" s="8"/>
      <c r="Q950" s="436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3"/>
      <c r="D951" s="2"/>
      <c r="E951" s="251"/>
      <c r="F951" s="1374"/>
      <c r="G951" s="254"/>
      <c r="H951" s="1"/>
      <c r="I951" s="6"/>
      <c r="J951" s="437"/>
      <c r="K951" s="257"/>
      <c r="L951" s="10"/>
      <c r="M951" s="11"/>
      <c r="N951" s="11"/>
      <c r="O951" s="12"/>
      <c r="P951" s="8"/>
      <c r="Q951" s="436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3"/>
      <c r="D952" s="2"/>
      <c r="E952" s="251"/>
      <c r="F952" s="1374"/>
      <c r="G952" s="254"/>
      <c r="H952" s="1"/>
      <c r="I952" s="6"/>
      <c r="J952" s="437"/>
      <c r="K952" s="257"/>
      <c r="L952" s="10"/>
      <c r="M952" s="11"/>
      <c r="N952" s="11"/>
      <c r="O952" s="12"/>
      <c r="P952" s="8"/>
      <c r="Q952" s="436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3"/>
      <c r="D953" s="2"/>
      <c r="E953" s="251"/>
      <c r="F953" s="1374"/>
      <c r="G953" s="254"/>
      <c r="H953" s="1"/>
      <c r="I953" s="6"/>
      <c r="J953" s="437"/>
      <c r="K953" s="257"/>
      <c r="L953" s="10"/>
      <c r="M953" s="11"/>
      <c r="N953" s="11"/>
      <c r="O953" s="12"/>
      <c r="P953" s="8"/>
      <c r="Q953" s="436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3"/>
      <c r="D954" s="2"/>
      <c r="E954" s="251"/>
      <c r="F954" s="1374"/>
      <c r="G954" s="254"/>
      <c r="H954" s="1"/>
      <c r="I954" s="6"/>
      <c r="J954" s="437"/>
      <c r="K954" s="257"/>
      <c r="L954" s="10"/>
      <c r="M954" s="11"/>
      <c r="N954" s="11"/>
      <c r="O954" s="12"/>
      <c r="P954" s="8"/>
      <c r="Q954" s="436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3"/>
      <c r="D955" s="2"/>
      <c r="E955" s="251"/>
      <c r="F955" s="1374"/>
      <c r="G955" s="254"/>
      <c r="H955" s="1"/>
      <c r="I955" s="6"/>
      <c r="J955" s="437"/>
      <c r="K955" s="257"/>
      <c r="L955" s="10"/>
      <c r="M955" s="11"/>
      <c r="N955" s="11"/>
      <c r="O955" s="12"/>
      <c r="P955" s="8"/>
      <c r="Q955" s="436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3"/>
      <c r="D956" s="2"/>
      <c r="E956" s="251"/>
      <c r="F956" s="1374"/>
      <c r="G956" s="254"/>
      <c r="H956" s="1"/>
      <c r="I956" s="6"/>
      <c r="J956" s="437"/>
      <c r="K956" s="257"/>
      <c r="L956" s="10"/>
      <c r="M956" s="11"/>
      <c r="N956" s="11"/>
      <c r="O956" s="12"/>
      <c r="P956" s="8"/>
      <c r="Q956" s="436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3"/>
      <c r="D957" s="2"/>
      <c r="E957" s="251"/>
      <c r="F957" s="1374"/>
      <c r="G957" s="254"/>
      <c r="H957" s="1"/>
      <c r="I957" s="6"/>
      <c r="J957" s="437"/>
      <c r="K957" s="257"/>
      <c r="L957" s="10"/>
      <c r="M957" s="11"/>
      <c r="N957" s="11"/>
      <c r="O957" s="12"/>
      <c r="P957" s="8"/>
      <c r="Q957" s="436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3"/>
      <c r="D958" s="2"/>
      <c r="E958" s="251"/>
      <c r="F958" s="1374"/>
      <c r="G958" s="254"/>
      <c r="H958" s="1"/>
      <c r="I958" s="6"/>
      <c r="J958" s="437"/>
      <c r="K958" s="257"/>
      <c r="L958" s="10"/>
      <c r="M958" s="11"/>
      <c r="N958" s="11"/>
      <c r="O958" s="12"/>
      <c r="P958" s="8"/>
      <c r="Q958" s="436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3"/>
      <c r="D959" s="2"/>
      <c r="E959" s="251"/>
      <c r="F959" s="1374"/>
      <c r="G959" s="254"/>
      <c r="H959" s="1"/>
      <c r="I959" s="6"/>
      <c r="J959" s="437"/>
      <c r="K959" s="257"/>
      <c r="L959" s="10"/>
      <c r="M959" s="11"/>
      <c r="N959" s="11"/>
      <c r="O959" s="12"/>
      <c r="P959" s="8"/>
      <c r="Q959" s="436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3"/>
      <c r="D960" s="2"/>
      <c r="E960" s="251"/>
      <c r="F960" s="1374"/>
      <c r="G960" s="254"/>
      <c r="H960" s="1"/>
      <c r="I960" s="6"/>
      <c r="J960" s="437"/>
      <c r="K960" s="257"/>
      <c r="L960" s="10"/>
      <c r="M960" s="11"/>
      <c r="N960" s="11"/>
      <c r="O960" s="12"/>
      <c r="P960" s="8"/>
      <c r="Q960" s="436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3"/>
      <c r="D961" s="2"/>
      <c r="E961" s="251"/>
      <c r="F961" s="1374"/>
      <c r="G961" s="254"/>
      <c r="H961" s="1"/>
      <c r="I961" s="6"/>
      <c r="J961" s="437"/>
      <c r="K961" s="257"/>
      <c r="L961" s="10"/>
      <c r="M961" s="11"/>
      <c r="N961" s="11"/>
      <c r="O961" s="12"/>
      <c r="P961" s="8"/>
      <c r="Q961" s="436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3"/>
      <c r="D962" s="2"/>
      <c r="E962" s="251"/>
      <c r="F962" s="1374"/>
      <c r="G962" s="254"/>
      <c r="H962" s="1"/>
      <c r="I962" s="6"/>
      <c r="J962" s="437"/>
      <c r="K962" s="257"/>
      <c r="L962" s="10"/>
      <c r="M962" s="11"/>
      <c r="N962" s="11"/>
      <c r="O962" s="12"/>
      <c r="P962" s="8"/>
      <c r="Q962" s="436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3"/>
      <c r="D963" s="2"/>
      <c r="E963" s="251"/>
      <c r="F963" s="1374"/>
      <c r="G963" s="254"/>
      <c r="H963" s="1"/>
      <c r="I963" s="6"/>
      <c r="J963" s="437"/>
      <c r="K963" s="257"/>
      <c r="L963" s="10"/>
      <c r="M963" s="11"/>
      <c r="N963" s="11"/>
      <c r="O963" s="12"/>
      <c r="P963" s="8"/>
      <c r="Q963" s="436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3"/>
      <c r="D964" s="2"/>
      <c r="E964" s="251"/>
      <c r="F964" s="1374"/>
      <c r="G964" s="254"/>
      <c r="H964" s="1"/>
      <c r="I964" s="6"/>
      <c r="J964" s="437"/>
      <c r="K964" s="257"/>
      <c r="L964" s="10"/>
      <c r="M964" s="11"/>
      <c r="N964" s="11"/>
      <c r="O964" s="12"/>
      <c r="P964" s="8"/>
      <c r="Q964" s="436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3"/>
      <c r="D965" s="2"/>
      <c r="E965" s="251"/>
      <c r="F965" s="1374"/>
      <c r="G965" s="254"/>
      <c r="H965" s="1"/>
      <c r="I965" s="6"/>
      <c r="J965" s="437"/>
      <c r="K965" s="257"/>
      <c r="L965" s="10"/>
      <c r="M965" s="11"/>
      <c r="N965" s="11"/>
      <c r="O965" s="12"/>
      <c r="P965" s="8"/>
      <c r="Q965" s="436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3"/>
      <c r="D966" s="2"/>
      <c r="E966" s="251"/>
      <c r="F966" s="1374"/>
      <c r="G966" s="254"/>
      <c r="H966" s="1"/>
      <c r="I966" s="6"/>
      <c r="J966" s="437"/>
      <c r="K966" s="257"/>
      <c r="L966" s="10"/>
      <c r="M966" s="11"/>
      <c r="N966" s="11"/>
      <c r="O966" s="12"/>
      <c r="P966" s="8"/>
      <c r="Q966" s="436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3"/>
      <c r="D967" s="2"/>
      <c r="E967" s="251"/>
      <c r="F967" s="1374"/>
      <c r="G967" s="254"/>
      <c r="H967" s="1"/>
      <c r="I967" s="6"/>
      <c r="J967" s="437"/>
      <c r="K967" s="257"/>
      <c r="L967" s="10"/>
      <c r="M967" s="11"/>
      <c r="N967" s="11"/>
      <c r="O967" s="12"/>
      <c r="P967" s="8"/>
      <c r="Q967" s="436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3"/>
      <c r="D968" s="2"/>
      <c r="E968" s="251"/>
      <c r="F968" s="1374"/>
      <c r="G968" s="254"/>
      <c r="H968" s="1"/>
      <c r="I968" s="6"/>
      <c r="J968" s="437"/>
      <c r="K968" s="257"/>
      <c r="L968" s="10"/>
      <c r="M968" s="11"/>
      <c r="N968" s="11"/>
      <c r="O968" s="12"/>
      <c r="P968" s="8"/>
      <c r="Q968" s="436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3"/>
      <c r="D969" s="2"/>
      <c r="E969" s="251"/>
      <c r="F969" s="1374"/>
      <c r="G969" s="254"/>
      <c r="H969" s="1"/>
      <c r="I969" s="6"/>
      <c r="J969" s="437"/>
      <c r="K969" s="257"/>
      <c r="L969" s="10"/>
      <c r="M969" s="11"/>
      <c r="N969" s="11"/>
      <c r="O969" s="12"/>
      <c r="P969" s="8"/>
      <c r="Q969" s="436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3"/>
      <c r="D970" s="2"/>
      <c r="E970" s="251"/>
      <c r="F970" s="1374"/>
      <c r="G970" s="254"/>
      <c r="H970" s="1"/>
      <c r="I970" s="6"/>
      <c r="J970" s="437"/>
      <c r="K970" s="257"/>
      <c r="L970" s="10"/>
      <c r="M970" s="11"/>
      <c r="N970" s="11"/>
      <c r="O970" s="12"/>
      <c r="P970" s="8"/>
      <c r="Q970" s="436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3"/>
      <c r="D971" s="2"/>
      <c r="E971" s="251"/>
      <c r="F971" s="1374"/>
      <c r="G971" s="254"/>
      <c r="H971" s="1"/>
      <c r="I971" s="6"/>
      <c r="J971" s="437"/>
      <c r="K971" s="257"/>
      <c r="L971" s="10"/>
      <c r="M971" s="11"/>
      <c r="N971" s="11"/>
      <c r="O971" s="12"/>
      <c r="P971" s="8"/>
      <c r="Q971" s="436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3"/>
      <c r="D972" s="2"/>
      <c r="E972" s="251"/>
      <c r="F972" s="1374"/>
      <c r="G972" s="254"/>
      <c r="H972" s="1"/>
      <c r="I972" s="6"/>
      <c r="J972" s="437"/>
      <c r="K972" s="257"/>
      <c r="L972" s="10"/>
      <c r="M972" s="11"/>
      <c r="N972" s="11"/>
      <c r="O972" s="12"/>
      <c r="P972" s="8"/>
      <c r="Q972" s="436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3"/>
      <c r="D973" s="2"/>
      <c r="E973" s="251"/>
      <c r="F973" s="1374"/>
      <c r="G973" s="254"/>
      <c r="H973" s="1"/>
      <c r="I973" s="6"/>
      <c r="J973" s="437"/>
      <c r="K973" s="257"/>
      <c r="L973" s="10"/>
      <c r="M973" s="11"/>
      <c r="N973" s="11"/>
      <c r="O973" s="12"/>
      <c r="P973" s="8"/>
      <c r="Q973" s="436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3"/>
      <c r="D974" s="2"/>
      <c r="E974" s="251"/>
      <c r="F974" s="1374"/>
      <c r="G974" s="254"/>
      <c r="H974" s="1"/>
      <c r="I974" s="6"/>
      <c r="J974" s="437"/>
      <c r="K974" s="257"/>
      <c r="L974" s="10"/>
      <c r="M974" s="11"/>
      <c r="N974" s="11"/>
      <c r="O974" s="12"/>
      <c r="P974" s="8"/>
      <c r="Q974" s="436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3"/>
      <c r="D975" s="2"/>
      <c r="E975" s="251"/>
      <c r="F975" s="1374"/>
      <c r="G975" s="254"/>
      <c r="H975" s="1"/>
      <c r="I975" s="6"/>
      <c r="J975" s="437"/>
      <c r="K975" s="257"/>
      <c r="L975" s="10"/>
      <c r="M975" s="11"/>
      <c r="N975" s="11"/>
      <c r="O975" s="12"/>
      <c r="P975" s="8"/>
      <c r="Q975" s="436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3"/>
      <c r="D976" s="2"/>
      <c r="E976" s="251"/>
      <c r="F976" s="1374"/>
      <c r="G976" s="254"/>
      <c r="H976" s="1"/>
      <c r="I976" s="6"/>
      <c r="J976" s="437"/>
      <c r="K976" s="257"/>
      <c r="L976" s="10"/>
      <c r="M976" s="11"/>
      <c r="N976" s="11"/>
      <c r="O976" s="12"/>
      <c r="P976" s="8"/>
      <c r="Q976" s="436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3"/>
      <c r="D977" s="2"/>
      <c r="E977" s="251"/>
      <c r="F977" s="1374"/>
      <c r="G977" s="254"/>
      <c r="H977" s="1"/>
      <c r="I977" s="6"/>
      <c r="J977" s="437"/>
      <c r="K977" s="257"/>
      <c r="L977" s="10"/>
      <c r="M977" s="11"/>
      <c r="N977" s="11"/>
      <c r="O977" s="12"/>
      <c r="P977" s="8"/>
      <c r="Q977" s="436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3"/>
      <c r="D978" s="2"/>
      <c r="E978" s="251"/>
      <c r="F978" s="1374"/>
      <c r="G978" s="254"/>
      <c r="H978" s="1"/>
      <c r="I978" s="6"/>
      <c r="J978" s="437"/>
      <c r="K978" s="257"/>
      <c r="L978" s="10"/>
      <c r="M978" s="11"/>
      <c r="N978" s="11"/>
      <c r="O978" s="12"/>
      <c r="P978" s="8"/>
      <c r="Q978" s="436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3"/>
      <c r="D979" s="2"/>
      <c r="E979" s="251"/>
      <c r="F979" s="1374"/>
      <c r="G979" s="254"/>
      <c r="H979" s="1"/>
      <c r="I979" s="6"/>
      <c r="J979" s="437"/>
      <c r="K979" s="257"/>
      <c r="L979" s="10"/>
      <c r="M979" s="11"/>
      <c r="N979" s="11"/>
      <c r="O979" s="12"/>
      <c r="P979" s="8"/>
      <c r="Q979" s="436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3"/>
      <c r="D980" s="2"/>
      <c r="E980" s="251"/>
      <c r="F980" s="1374"/>
      <c r="G980" s="254"/>
      <c r="H980" s="1"/>
      <c r="I980" s="6"/>
      <c r="J980" s="437"/>
      <c r="K980" s="257"/>
      <c r="L980" s="10"/>
      <c r="M980" s="11"/>
      <c r="N980" s="11"/>
      <c r="O980" s="12"/>
      <c r="P980" s="8"/>
      <c r="Q980" s="436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3"/>
      <c r="D981" s="2"/>
      <c r="E981" s="251"/>
      <c r="F981" s="1374"/>
      <c r="G981" s="254"/>
      <c r="H981" s="1"/>
      <c r="I981" s="6"/>
      <c r="J981" s="437"/>
      <c r="K981" s="257"/>
      <c r="L981" s="10"/>
      <c r="M981" s="11"/>
      <c r="N981" s="11"/>
      <c r="O981" s="12"/>
      <c r="P981" s="8"/>
      <c r="Q981" s="436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3"/>
      <c r="D982" s="2"/>
      <c r="E982" s="251"/>
      <c r="F982" s="1374"/>
      <c r="G982" s="254"/>
      <c r="H982" s="1"/>
      <c r="I982" s="6"/>
      <c r="J982" s="437"/>
      <c r="K982" s="257"/>
      <c r="L982" s="10"/>
      <c r="M982" s="11"/>
      <c r="N982" s="11"/>
      <c r="O982" s="12"/>
      <c r="P982" s="8"/>
      <c r="Q982" s="436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3"/>
      <c r="D983" s="2"/>
      <c r="E983" s="251"/>
      <c r="F983" s="1374"/>
      <c r="G983" s="254"/>
      <c r="H983" s="1"/>
      <c r="I983" s="6"/>
      <c r="J983" s="437"/>
      <c r="K983" s="257"/>
      <c r="L983" s="10"/>
      <c r="M983" s="11"/>
      <c r="N983" s="11"/>
      <c r="O983" s="12"/>
      <c r="P983" s="8"/>
      <c r="Q983" s="436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3"/>
      <c r="D984" s="2"/>
      <c r="E984" s="251"/>
      <c r="F984" s="1374"/>
      <c r="G984" s="254"/>
      <c r="H984" s="1"/>
      <c r="I984" s="6"/>
      <c r="J984" s="437"/>
      <c r="K984" s="257"/>
      <c r="L984" s="10"/>
      <c r="M984" s="11"/>
      <c r="N984" s="11"/>
      <c r="O984" s="12"/>
      <c r="P984" s="8"/>
      <c r="Q984" s="436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3"/>
      <c r="D985" s="2"/>
      <c r="E985" s="251"/>
      <c r="F985" s="1374"/>
      <c r="G985" s="254"/>
      <c r="H985" s="1"/>
      <c r="I985" s="6"/>
      <c r="J985" s="437"/>
      <c r="K985" s="257"/>
      <c r="L985" s="10"/>
      <c r="M985" s="11"/>
      <c r="N985" s="11"/>
      <c r="O985" s="12"/>
      <c r="P985" s="8"/>
      <c r="Q985" s="436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3"/>
      <c r="D986" s="2"/>
      <c r="E986" s="251"/>
      <c r="F986" s="1374"/>
      <c r="G986" s="254"/>
      <c r="H986" s="1"/>
      <c r="I986" s="6"/>
      <c r="J986" s="437"/>
      <c r="K986" s="257"/>
      <c r="L986" s="10"/>
      <c r="M986" s="11"/>
      <c r="N986" s="11"/>
      <c r="O986" s="12"/>
      <c r="P986" s="8"/>
      <c r="Q986" s="436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3"/>
      <c r="D987" s="2"/>
      <c r="E987" s="251"/>
      <c r="F987" s="1374"/>
      <c r="G987" s="254"/>
      <c r="H987" s="1"/>
      <c r="I987" s="6"/>
      <c r="J987" s="437"/>
      <c r="K987" s="257"/>
      <c r="L987" s="10"/>
      <c r="M987" s="11"/>
      <c r="N987" s="11"/>
      <c r="O987" s="12"/>
      <c r="P987" s="8"/>
      <c r="Q987" s="436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3"/>
      <c r="D988" s="2"/>
      <c r="E988" s="251"/>
      <c r="F988" s="1374"/>
      <c r="G988" s="254"/>
      <c r="H988" s="1"/>
      <c r="I988" s="6"/>
      <c r="J988" s="437"/>
      <c r="K988" s="257"/>
      <c r="L988" s="10"/>
      <c r="M988" s="11"/>
      <c r="N988" s="11"/>
      <c r="O988" s="12"/>
      <c r="P988" s="8"/>
      <c r="Q988" s="436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3"/>
      <c r="D989" s="2"/>
      <c r="E989" s="251"/>
      <c r="F989" s="1374"/>
      <c r="G989" s="254"/>
      <c r="H989" s="1"/>
      <c r="I989" s="6"/>
      <c r="J989" s="437"/>
      <c r="K989" s="257"/>
      <c r="L989" s="10"/>
      <c r="M989" s="11"/>
      <c r="N989" s="11"/>
      <c r="O989" s="12"/>
      <c r="P989" s="8"/>
      <c r="Q989" s="436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3"/>
      <c r="D990" s="2"/>
      <c r="E990" s="251"/>
      <c r="F990" s="1374"/>
      <c r="G990" s="254"/>
      <c r="H990" s="1"/>
      <c r="I990" s="6"/>
      <c r="J990" s="437"/>
      <c r="K990" s="257"/>
      <c r="L990" s="10"/>
      <c r="M990" s="11"/>
      <c r="N990" s="11"/>
      <c r="O990" s="12"/>
      <c r="P990" s="8"/>
      <c r="Q990" s="436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3"/>
      <c r="D991" s="2"/>
      <c r="E991" s="251"/>
      <c r="F991" s="1374"/>
      <c r="G991" s="254"/>
      <c r="H991" s="1"/>
      <c r="I991" s="6"/>
      <c r="J991" s="437"/>
      <c r="K991" s="257"/>
      <c r="L991" s="10"/>
      <c r="M991" s="11"/>
      <c r="N991" s="11"/>
      <c r="O991" s="12"/>
      <c r="P991" s="8"/>
      <c r="Q991" s="436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3"/>
      <c r="D992" s="2"/>
      <c r="E992" s="251"/>
      <c r="F992" s="1374"/>
      <c r="G992" s="254"/>
      <c r="H992" s="1"/>
      <c r="I992" s="6"/>
      <c r="J992" s="437"/>
      <c r="K992" s="257"/>
      <c r="L992" s="10"/>
      <c r="M992" s="11"/>
      <c r="N992" s="11"/>
      <c r="O992" s="12"/>
      <c r="P992" s="8"/>
      <c r="Q992" s="436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3"/>
      <c r="D993" s="2"/>
      <c r="E993" s="251"/>
      <c r="F993" s="1374"/>
      <c r="G993" s="254"/>
      <c r="H993" s="1"/>
      <c r="I993" s="6"/>
      <c r="J993" s="437"/>
      <c r="K993" s="257"/>
      <c r="L993" s="10"/>
      <c r="M993" s="11"/>
      <c r="N993" s="11"/>
      <c r="O993" s="12"/>
      <c r="P993" s="8"/>
      <c r="Q993" s="436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3"/>
      <c r="D994" s="2"/>
      <c r="E994" s="251"/>
      <c r="F994" s="1374"/>
      <c r="G994" s="254"/>
      <c r="H994" s="1"/>
      <c r="I994" s="6"/>
      <c r="J994" s="437"/>
      <c r="K994" s="257"/>
      <c r="L994" s="10"/>
      <c r="M994" s="11"/>
      <c r="N994" s="11"/>
      <c r="O994" s="12"/>
      <c r="P994" s="8"/>
      <c r="Q994" s="436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3"/>
      <c r="D995" s="2"/>
      <c r="E995" s="251"/>
      <c r="F995" s="1374"/>
      <c r="G995" s="254"/>
      <c r="H995" s="1"/>
      <c r="I995" s="6"/>
      <c r="J995" s="437"/>
      <c r="K995" s="257"/>
      <c r="L995" s="10"/>
      <c r="M995" s="11"/>
      <c r="N995" s="11"/>
      <c r="O995" s="12"/>
      <c r="P995" s="8"/>
      <c r="Q995" s="436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3"/>
      <c r="D996" s="2"/>
      <c r="E996" s="251"/>
      <c r="F996" s="1374"/>
      <c r="G996" s="254"/>
      <c r="H996" s="1"/>
      <c r="I996" s="6"/>
      <c r="J996" s="437"/>
      <c r="K996" s="257"/>
      <c r="L996" s="10"/>
      <c r="M996" s="11"/>
      <c r="N996" s="11"/>
      <c r="O996" s="12"/>
      <c r="P996" s="8"/>
      <c r="Q996" s="436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3"/>
      <c r="D997" s="2"/>
      <c r="E997" s="251"/>
      <c r="F997" s="1374"/>
      <c r="G997" s="254"/>
      <c r="H997" s="1"/>
      <c r="I997" s="6"/>
      <c r="J997" s="437"/>
      <c r="K997" s="257"/>
      <c r="L997" s="10"/>
      <c r="M997" s="11"/>
      <c r="N997" s="11"/>
      <c r="O997" s="12"/>
      <c r="P997" s="8"/>
      <c r="Q997" s="436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3"/>
      <c r="D998" s="2"/>
      <c r="E998" s="251"/>
      <c r="F998" s="1374"/>
      <c r="G998" s="254"/>
      <c r="H998" s="1"/>
      <c r="I998" s="6"/>
      <c r="J998" s="437"/>
      <c r="K998" s="257"/>
      <c r="L998" s="10"/>
      <c r="M998" s="11"/>
      <c r="N998" s="11"/>
      <c r="O998" s="12"/>
      <c r="P998" s="8"/>
      <c r="Q998" s="436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3"/>
      <c r="D999" s="2"/>
      <c r="E999" s="251"/>
      <c r="F999" s="1374"/>
      <c r="G999" s="254"/>
      <c r="H999" s="1"/>
      <c r="I999" s="6"/>
      <c r="J999" s="437"/>
      <c r="K999" s="257"/>
      <c r="L999" s="10"/>
      <c r="M999" s="11"/>
      <c r="N999" s="11"/>
      <c r="O999" s="12"/>
      <c r="P999" s="8"/>
      <c r="Q999" s="436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3"/>
      <c r="D1000" s="2"/>
      <c r="E1000" s="251"/>
      <c r="F1000" s="1374"/>
      <c r="G1000" s="254"/>
      <c r="H1000" s="1"/>
      <c r="I1000" s="6"/>
      <c r="J1000" s="437"/>
      <c r="K1000" s="257"/>
      <c r="L1000" s="10"/>
      <c r="M1000" s="11"/>
      <c r="N1000" s="11"/>
      <c r="O1000" s="12"/>
      <c r="P1000" s="8"/>
      <c r="Q1000" s="436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5:B5"/>
    <mergeCell ref="A41:B41"/>
    <mergeCell ref="A77:B77"/>
    <mergeCell ref="A113:B113"/>
    <mergeCell ref="A149:B149"/>
    <mergeCell ref="A183:B183"/>
    <mergeCell ref="A185:B185"/>
    <mergeCell ref="A218:B218"/>
    <mergeCell ref="A220:B220"/>
    <mergeCell ref="A255:B255"/>
    <mergeCell ref="A257:B257"/>
    <mergeCell ref="A294:B294"/>
    <mergeCell ref="A296:B296"/>
    <mergeCell ref="A333:B333"/>
    <mergeCell ref="A485:B485"/>
    <mergeCell ref="A487:B487"/>
    <mergeCell ref="A523:B523"/>
    <mergeCell ref="A525:B525"/>
    <mergeCell ref="A335:B335"/>
    <mergeCell ref="A371:B371"/>
    <mergeCell ref="A373:B373"/>
    <mergeCell ref="A409:B409"/>
    <mergeCell ref="A411:B411"/>
    <mergeCell ref="A447:B447"/>
    <mergeCell ref="A449:B449"/>
  </mergeCells>
  <hyperlinks>
    <hyperlink ref="I44" r:id="rId1" xr:uid="{00000000-0004-0000-0300-000000000000}"/>
    <hyperlink ref="K194" r:id="rId2" display="ก้อน8.86" xr:uid="{00000000-0004-0000-0300-000001000000}"/>
    <hyperlink ref="K195" r:id="rId3" xr:uid="{00000000-0004-0000-0300-000002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topLeftCell="A55" workbookViewId="0">
      <selection activeCell="I5" sqref="I5"/>
    </sheetView>
  </sheetViews>
  <sheetFormatPr defaultColWidth="14.42578125" defaultRowHeight="15" customHeight="1"/>
  <cols>
    <col min="1" max="1" width="1.7109375" customWidth="1"/>
    <col min="2" max="2" width="31.28515625" customWidth="1"/>
    <col min="3" max="6" width="13" customWidth="1"/>
    <col min="7" max="7" width="11.5703125" customWidth="1"/>
    <col min="8" max="8" width="10.5703125" customWidth="1"/>
    <col min="9" max="9" width="17.85546875" customWidth="1"/>
    <col min="10" max="10" width="14.140625" customWidth="1"/>
    <col min="11" max="11" width="11.5703125" customWidth="1"/>
    <col min="12" max="12" width="16" customWidth="1"/>
    <col min="13" max="13" width="14.7109375" customWidth="1"/>
    <col min="14" max="14" width="13.85546875" customWidth="1"/>
    <col min="15" max="15" width="8.85546875" customWidth="1"/>
    <col min="16" max="16" width="18.140625" customWidth="1"/>
    <col min="17" max="17" width="12.140625" customWidth="1"/>
    <col min="18" max="26" width="8" customWidth="1"/>
  </cols>
  <sheetData>
    <row r="1" spans="1:26" ht="34.5" customHeight="1">
      <c r="A1" s="1"/>
      <c r="B1" s="2"/>
      <c r="C1" s="3"/>
      <c r="D1" s="2"/>
      <c r="E1" s="4"/>
      <c r="F1" s="5"/>
      <c r="G1" s="6"/>
      <c r="H1" s="1"/>
      <c r="I1" s="7"/>
      <c r="J1" s="8"/>
      <c r="K1" s="9"/>
      <c r="L1" s="10"/>
      <c r="M1" s="11"/>
      <c r="N1" s="11"/>
      <c r="O1" s="12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3"/>
      <c r="D2" s="2"/>
      <c r="E2" s="4"/>
      <c r="F2" s="5"/>
      <c r="G2" s="6"/>
      <c r="H2" s="1"/>
      <c r="I2" s="13"/>
      <c r="J2" s="8"/>
      <c r="K2" s="14"/>
      <c r="L2" s="15"/>
      <c r="M2" s="11"/>
      <c r="N2" s="11"/>
      <c r="O2" s="12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117</v>
      </c>
      <c r="B3" s="1387"/>
      <c r="C3" s="4"/>
      <c r="D3" s="2"/>
      <c r="E3" s="4"/>
      <c r="F3" s="5"/>
      <c r="G3" s="6"/>
      <c r="H3" s="1"/>
      <c r="I3" s="13"/>
      <c r="J3" s="8"/>
      <c r="K3" s="14"/>
      <c r="L3" s="15"/>
      <c r="M3" s="11"/>
      <c r="N3" s="11"/>
      <c r="O3" s="12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4.5" customHeight="1">
      <c r="A4" s="1"/>
      <c r="B4" s="2"/>
      <c r="C4" s="3"/>
      <c r="D4" s="2"/>
      <c r="E4" s="4"/>
      <c r="F4" s="5"/>
      <c r="G4" s="6"/>
      <c r="H4" s="1"/>
      <c r="I4" s="7"/>
      <c r="J4" s="8"/>
      <c r="K4" s="9"/>
      <c r="L4" s="10"/>
      <c r="M4" s="11"/>
      <c r="N4" s="11"/>
      <c r="O4" s="12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16" t="s">
        <v>3</v>
      </c>
      <c r="D5" s="1372" t="s">
        <v>4</v>
      </c>
      <c r="E5" s="17" t="s">
        <v>5</v>
      </c>
      <c r="F5" s="919" t="s">
        <v>5</v>
      </c>
      <c r="G5" s="18"/>
      <c r="H5" s="19" t="s">
        <v>7</v>
      </c>
      <c r="I5" s="20" t="s">
        <v>8</v>
      </c>
      <c r="J5" s="21" t="s">
        <v>9</v>
      </c>
      <c r="K5" s="22" t="s">
        <v>9</v>
      </c>
      <c r="L5" s="1086" t="s">
        <v>452</v>
      </c>
      <c r="M5" s="23"/>
      <c r="N5" s="11"/>
      <c r="O5" s="12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7"/>
      <c r="D6" s="996" t="s">
        <v>10</v>
      </c>
      <c r="E6" s="24" t="s">
        <v>11</v>
      </c>
      <c r="F6" s="925" t="s">
        <v>12</v>
      </c>
      <c r="G6" s="964"/>
      <c r="H6" s="965" t="s">
        <v>13</v>
      </c>
      <c r="I6" s="928" t="s">
        <v>14</v>
      </c>
      <c r="J6" s="1087" t="s">
        <v>16</v>
      </c>
      <c r="K6" s="25" t="s">
        <v>15</v>
      </c>
      <c r="L6" s="1088" t="s">
        <v>453</v>
      </c>
      <c r="M6" s="23"/>
      <c r="N6" s="11"/>
      <c r="O6" s="12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089"/>
      <c r="B7" s="26" t="s">
        <v>797</v>
      </c>
      <c r="C7" s="27"/>
      <c r="D7" s="4"/>
      <c r="E7" s="5"/>
      <c r="F7" s="28"/>
      <c r="G7" s="1090"/>
      <c r="H7" s="29"/>
      <c r="I7" s="30"/>
      <c r="J7" s="31"/>
      <c r="K7" s="1006"/>
      <c r="L7" s="1091"/>
      <c r="M7" s="11">
        <v>3552</v>
      </c>
      <c r="N7" s="11">
        <f t="shared" ref="N7:N31" si="0">M7-(M7*0.03)</f>
        <v>3445.44</v>
      </c>
      <c r="O7" s="12">
        <v>7.0000000000000007E-2</v>
      </c>
      <c r="P7" s="8">
        <f t="shared" ref="P7:P31" si="1">(N7*O7)+N7</f>
        <v>3686.6208000000001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34"/>
      <c r="B8" s="947" t="s">
        <v>798</v>
      </c>
      <c r="C8" s="32" t="s">
        <v>799</v>
      </c>
      <c r="D8" s="33" t="s">
        <v>800</v>
      </c>
      <c r="E8" s="34">
        <v>58</v>
      </c>
      <c r="F8" s="35"/>
      <c r="G8" s="1092" t="s">
        <v>122</v>
      </c>
      <c r="H8" s="1093">
        <v>50</v>
      </c>
      <c r="I8" s="30"/>
      <c r="J8" s="1041">
        <v>1195.44</v>
      </c>
      <c r="K8" s="1041">
        <v>49.81</v>
      </c>
      <c r="L8" s="1091"/>
      <c r="M8" s="11"/>
      <c r="N8" s="11">
        <f t="shared" si="0"/>
        <v>0</v>
      </c>
      <c r="O8" s="12">
        <v>7.0000000000000007E-2</v>
      </c>
      <c r="P8" s="8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34"/>
      <c r="B9" s="36"/>
      <c r="C9" s="37"/>
      <c r="D9" s="1094"/>
      <c r="E9" s="38"/>
      <c r="F9" s="39"/>
      <c r="G9" s="40"/>
      <c r="H9" s="41"/>
      <c r="I9" s="42"/>
      <c r="J9" s="43"/>
      <c r="K9" s="44"/>
      <c r="L9" s="1091"/>
      <c r="M9" s="11">
        <v>9498.06</v>
      </c>
      <c r="N9" s="11">
        <f t="shared" si="0"/>
        <v>9213.118199999999</v>
      </c>
      <c r="O9" s="12">
        <v>7.0000000000000007E-2</v>
      </c>
      <c r="P9" s="8">
        <f t="shared" si="1"/>
        <v>9858.0364739999986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34"/>
      <c r="B10" s="45"/>
      <c r="C10" s="37"/>
      <c r="D10" s="1094"/>
      <c r="E10" s="46"/>
      <c r="F10" s="47"/>
      <c r="G10" s="40"/>
      <c r="H10" s="41"/>
      <c r="I10" s="42"/>
      <c r="J10" s="43"/>
      <c r="K10" s="44"/>
      <c r="L10" s="1091"/>
      <c r="M10" s="11">
        <v>15305.4</v>
      </c>
      <c r="N10" s="11">
        <f t="shared" si="0"/>
        <v>14846.237999999999</v>
      </c>
      <c r="O10" s="12">
        <v>7.0000000000000007E-2</v>
      </c>
      <c r="P10" s="8">
        <f t="shared" si="1"/>
        <v>15885.47466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34"/>
      <c r="B11" s="48"/>
      <c r="C11" s="37"/>
      <c r="D11" s="1094"/>
      <c r="E11" s="38"/>
      <c r="F11" s="39"/>
      <c r="G11" s="40"/>
      <c r="H11" s="41"/>
      <c r="I11" s="49"/>
      <c r="J11" s="43"/>
      <c r="K11" s="44"/>
      <c r="L11" s="1091"/>
      <c r="M11" s="11"/>
      <c r="N11" s="11">
        <f t="shared" si="0"/>
        <v>0</v>
      </c>
      <c r="O11" s="12">
        <v>7.0000000000000007E-2</v>
      </c>
      <c r="P11" s="8">
        <f t="shared" si="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34"/>
      <c r="B12" s="50" t="s">
        <v>801</v>
      </c>
      <c r="C12" s="51"/>
      <c r="D12" s="52"/>
      <c r="E12" s="53"/>
      <c r="F12" s="28"/>
      <c r="G12" s="54"/>
      <c r="H12" s="29"/>
      <c r="I12" s="30"/>
      <c r="J12" s="55"/>
      <c r="K12" s="1006"/>
      <c r="L12" s="1091"/>
      <c r="M12" s="11"/>
      <c r="N12" s="11">
        <f t="shared" si="0"/>
        <v>0</v>
      </c>
      <c r="O12" s="12">
        <v>7.0000000000000007E-2</v>
      </c>
      <c r="P12" s="8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34"/>
      <c r="B13" s="56" t="s">
        <v>802</v>
      </c>
      <c r="C13" s="51" t="s">
        <v>803</v>
      </c>
      <c r="D13" s="52" t="s">
        <v>706</v>
      </c>
      <c r="E13" s="57">
        <v>34</v>
      </c>
      <c r="F13" s="28" t="s">
        <v>804</v>
      </c>
      <c r="G13" s="54" t="s">
        <v>285</v>
      </c>
      <c r="H13" s="29">
        <v>1980</v>
      </c>
      <c r="I13" s="30" t="s">
        <v>805</v>
      </c>
      <c r="J13" s="58">
        <v>353.18</v>
      </c>
      <c r="K13" s="1006">
        <v>29.43</v>
      </c>
      <c r="L13" s="1091"/>
      <c r="M13" s="11"/>
      <c r="N13" s="11">
        <f t="shared" si="0"/>
        <v>0</v>
      </c>
      <c r="O13" s="12">
        <v>7.0000000000000007E-2</v>
      </c>
      <c r="P13" s="8">
        <f t="shared" si="1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34"/>
      <c r="B14" s="56" t="s">
        <v>806</v>
      </c>
      <c r="C14" s="51" t="s">
        <v>803</v>
      </c>
      <c r="D14" s="52" t="s">
        <v>706</v>
      </c>
      <c r="E14" s="57">
        <v>34</v>
      </c>
      <c r="F14" s="28" t="s">
        <v>804</v>
      </c>
      <c r="G14" s="1090" t="s">
        <v>778</v>
      </c>
      <c r="H14" s="29">
        <v>1980</v>
      </c>
      <c r="I14" s="59" t="s">
        <v>807</v>
      </c>
      <c r="J14" s="58" t="s">
        <v>808</v>
      </c>
      <c r="K14" s="1006">
        <v>24.52</v>
      </c>
      <c r="L14" s="10"/>
      <c r="M14" s="11">
        <v>14244.12</v>
      </c>
      <c r="N14" s="11">
        <f t="shared" si="0"/>
        <v>13816.796400000001</v>
      </c>
      <c r="O14" s="12">
        <v>7.0000000000000007E-2</v>
      </c>
      <c r="P14" s="8">
        <f t="shared" si="1"/>
        <v>14783.972148000001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34"/>
      <c r="B15" s="60" t="s">
        <v>806</v>
      </c>
      <c r="C15" s="61" t="s">
        <v>803</v>
      </c>
      <c r="D15" s="62" t="s">
        <v>706</v>
      </c>
      <c r="E15" s="63">
        <v>34</v>
      </c>
      <c r="F15" s="64" t="s">
        <v>804</v>
      </c>
      <c r="G15" s="1095" t="s">
        <v>778</v>
      </c>
      <c r="H15" s="65">
        <v>1980</v>
      </c>
      <c r="I15" s="66" t="s">
        <v>809</v>
      </c>
      <c r="J15" s="67" t="s">
        <v>810</v>
      </c>
      <c r="K15" s="1096">
        <v>29.42</v>
      </c>
      <c r="L15" s="1091"/>
      <c r="M15" s="11">
        <v>3240</v>
      </c>
      <c r="N15" s="11">
        <f t="shared" si="0"/>
        <v>3142.8</v>
      </c>
      <c r="O15" s="12">
        <v>7.0000000000000007E-2</v>
      </c>
      <c r="P15" s="8">
        <f t="shared" si="1"/>
        <v>3362.7960000000003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34"/>
      <c r="B16" s="56" t="s">
        <v>802</v>
      </c>
      <c r="C16" s="51" t="s">
        <v>803</v>
      </c>
      <c r="D16" s="52" t="s">
        <v>811</v>
      </c>
      <c r="E16" s="57">
        <v>59</v>
      </c>
      <c r="F16" s="28" t="s">
        <v>812</v>
      </c>
      <c r="G16" s="1090" t="s">
        <v>285</v>
      </c>
      <c r="H16" s="29">
        <v>2312</v>
      </c>
      <c r="I16" s="30" t="s">
        <v>813</v>
      </c>
      <c r="J16" s="31">
        <v>618.48</v>
      </c>
      <c r="K16" s="1006">
        <v>51.54</v>
      </c>
      <c r="L16" s="1091"/>
      <c r="M16" s="11">
        <v>14700</v>
      </c>
      <c r="N16" s="11">
        <f t="shared" si="0"/>
        <v>14259</v>
      </c>
      <c r="O16" s="12">
        <v>7.0000000000000007E-2</v>
      </c>
      <c r="P16" s="8">
        <f t="shared" si="1"/>
        <v>15257.130000000001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5.25" customHeight="1">
      <c r="A17" s="934"/>
      <c r="B17" s="56"/>
      <c r="C17" s="51"/>
      <c r="D17" s="52"/>
      <c r="E17" s="57"/>
      <c r="F17" s="28"/>
      <c r="G17" s="1090"/>
      <c r="H17" s="29"/>
      <c r="I17" s="30"/>
      <c r="J17" s="31"/>
      <c r="K17" s="1006"/>
      <c r="L17" s="68"/>
      <c r="M17" s="11">
        <v>14582.7</v>
      </c>
      <c r="N17" s="11">
        <f t="shared" si="0"/>
        <v>14145.219000000001</v>
      </c>
      <c r="O17" s="12">
        <v>7.0000000000000007E-2</v>
      </c>
      <c r="P17" s="8">
        <f t="shared" si="1"/>
        <v>15135.384330000001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34"/>
      <c r="B18" s="1097" t="s">
        <v>814</v>
      </c>
      <c r="C18" s="69"/>
      <c r="D18" s="52"/>
      <c r="E18" s="70"/>
      <c r="F18" s="1098"/>
      <c r="G18" s="1090"/>
      <c r="H18" s="29"/>
      <c r="I18" s="30"/>
      <c r="J18" s="31"/>
      <c r="K18" s="995"/>
      <c r="L18" s="68"/>
      <c r="M18" s="11">
        <v>13483.8</v>
      </c>
      <c r="N18" s="11">
        <f t="shared" si="0"/>
        <v>13079.286</v>
      </c>
      <c r="O18" s="12">
        <v>7.0000000000000007E-2</v>
      </c>
      <c r="P18" s="8">
        <f t="shared" si="1"/>
        <v>13994.836020000001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34"/>
      <c r="B19" s="45" t="s">
        <v>815</v>
      </c>
      <c r="C19" s="37" t="s">
        <v>816</v>
      </c>
      <c r="D19" s="1094" t="s">
        <v>24</v>
      </c>
      <c r="E19" s="71">
        <v>12</v>
      </c>
      <c r="F19" s="72"/>
      <c r="G19" s="40" t="s">
        <v>817</v>
      </c>
      <c r="H19" s="41">
        <v>621.09</v>
      </c>
      <c r="I19" s="42" t="s">
        <v>818</v>
      </c>
      <c r="J19" s="43"/>
      <c r="K19" s="44">
        <f>106.36/12</f>
        <v>8.8633333333333333</v>
      </c>
      <c r="L19" s="68"/>
      <c r="M19" s="11">
        <v>2669.52</v>
      </c>
      <c r="N19" s="11">
        <f t="shared" si="0"/>
        <v>2589.4344000000001</v>
      </c>
      <c r="O19" s="12">
        <v>7.0000000000000007E-2</v>
      </c>
      <c r="P19" s="8">
        <f t="shared" si="1"/>
        <v>2770.6948080000002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34"/>
      <c r="B20" s="73"/>
      <c r="C20" s="37" t="s">
        <v>819</v>
      </c>
      <c r="D20" s="1094" t="s">
        <v>19</v>
      </c>
      <c r="E20" s="71">
        <v>29</v>
      </c>
      <c r="F20" s="72"/>
      <c r="G20" s="40" t="s">
        <v>820</v>
      </c>
      <c r="H20" s="41">
        <v>539.72</v>
      </c>
      <c r="I20" s="42"/>
      <c r="J20" s="74" t="s">
        <v>821</v>
      </c>
      <c r="K20" s="44">
        <v>24.07</v>
      </c>
      <c r="L20" s="68"/>
      <c r="M20" s="11">
        <v>12972.96</v>
      </c>
      <c r="N20" s="11">
        <f t="shared" si="0"/>
        <v>12583.771199999999</v>
      </c>
      <c r="O20" s="12">
        <v>7.0000000000000007E-2</v>
      </c>
      <c r="P20" s="8">
        <f t="shared" si="1"/>
        <v>13464.635183999999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34"/>
      <c r="B21" s="73"/>
      <c r="C21" s="37" t="s">
        <v>472</v>
      </c>
      <c r="D21" s="1094" t="s">
        <v>24</v>
      </c>
      <c r="E21" s="71">
        <v>43</v>
      </c>
      <c r="F21" s="72"/>
      <c r="G21" s="40" t="s">
        <v>822</v>
      </c>
      <c r="H21" s="41">
        <v>796.19</v>
      </c>
      <c r="I21" s="42"/>
      <c r="J21" s="43"/>
      <c r="K21" s="44"/>
      <c r="L21" s="68"/>
      <c r="M21" s="11">
        <v>12687.84</v>
      </c>
      <c r="N21" s="11">
        <f t="shared" si="0"/>
        <v>12307.2048</v>
      </c>
      <c r="O21" s="12">
        <v>7.0000000000000007E-2</v>
      </c>
      <c r="P21" s="8">
        <f t="shared" si="1"/>
        <v>13168.709135999999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34"/>
      <c r="B22" s="73" t="s">
        <v>823</v>
      </c>
      <c r="C22" s="37" t="s">
        <v>472</v>
      </c>
      <c r="D22" s="1094" t="s">
        <v>24</v>
      </c>
      <c r="E22" s="71" t="s">
        <v>824</v>
      </c>
      <c r="F22" s="72" t="s">
        <v>825</v>
      </c>
      <c r="G22" s="40" t="s">
        <v>822</v>
      </c>
      <c r="H22" s="41">
        <v>796.19</v>
      </c>
      <c r="I22" s="42"/>
      <c r="J22" s="43">
        <v>851.93</v>
      </c>
      <c r="K22" s="44" t="s">
        <v>826</v>
      </c>
      <c r="L22" s="1091"/>
      <c r="M22" s="11">
        <v>16572.599999999999</v>
      </c>
      <c r="N22" s="11">
        <f t="shared" si="0"/>
        <v>16075.421999999999</v>
      </c>
      <c r="O22" s="12">
        <v>7.0000000000000007E-2</v>
      </c>
      <c r="P22" s="8">
        <f t="shared" si="1"/>
        <v>17200.701539999998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34"/>
      <c r="B23" s="45"/>
      <c r="C23" s="37"/>
      <c r="D23" s="1094"/>
      <c r="E23" s="71"/>
      <c r="F23" s="72"/>
      <c r="G23" s="40"/>
      <c r="H23" s="41"/>
      <c r="I23" s="42"/>
      <c r="J23" s="43"/>
      <c r="K23" s="44"/>
      <c r="L23" s="1091"/>
      <c r="M23" s="11">
        <v>6021.12</v>
      </c>
      <c r="N23" s="11">
        <f t="shared" si="0"/>
        <v>5840.4863999999998</v>
      </c>
      <c r="O23" s="12">
        <v>7.0000000000000007E-2</v>
      </c>
      <c r="P23" s="8">
        <f t="shared" si="1"/>
        <v>6249.3204479999995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934"/>
      <c r="B24" s="45" t="s">
        <v>827</v>
      </c>
      <c r="C24" s="37" t="s">
        <v>816</v>
      </c>
      <c r="D24" s="1094" t="s">
        <v>828</v>
      </c>
      <c r="E24" s="71">
        <v>12</v>
      </c>
      <c r="F24" s="72"/>
      <c r="G24" s="40" t="s">
        <v>829</v>
      </c>
      <c r="H24" s="41"/>
      <c r="I24" s="42"/>
      <c r="J24" s="43"/>
      <c r="K24" s="44">
        <v>10.42</v>
      </c>
      <c r="L24" s="1091"/>
      <c r="M24" s="11">
        <v>8714.16</v>
      </c>
      <c r="N24" s="11">
        <f t="shared" si="0"/>
        <v>8452.7351999999992</v>
      </c>
      <c r="O24" s="12">
        <v>7.0000000000000007E-2</v>
      </c>
      <c r="P24" s="8">
        <f t="shared" si="1"/>
        <v>9044.4266639999987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75"/>
      <c r="B25" s="73"/>
      <c r="C25" s="37" t="s">
        <v>803</v>
      </c>
      <c r="D25" s="1094" t="s">
        <v>19</v>
      </c>
      <c r="E25" s="71">
        <v>32</v>
      </c>
      <c r="F25" s="72"/>
      <c r="G25" s="40" t="s">
        <v>830</v>
      </c>
      <c r="H25" s="41">
        <v>623.15</v>
      </c>
      <c r="I25" s="42"/>
      <c r="J25" s="43">
        <v>333.48</v>
      </c>
      <c r="K25" s="44">
        <v>27.79</v>
      </c>
      <c r="L25" s="1091"/>
      <c r="M25" s="11">
        <v>0</v>
      </c>
      <c r="N25" s="11">
        <f t="shared" si="0"/>
        <v>0</v>
      </c>
      <c r="O25" s="12">
        <v>7.0000000000000007E-2</v>
      </c>
      <c r="P25" s="8">
        <f t="shared" si="1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76"/>
      <c r="B26" s="73" t="s">
        <v>823</v>
      </c>
      <c r="C26" s="37" t="s">
        <v>97</v>
      </c>
      <c r="D26" s="1094" t="s">
        <v>19</v>
      </c>
      <c r="E26" s="71" t="s">
        <v>831</v>
      </c>
      <c r="F26" s="72"/>
      <c r="G26" s="40" t="s">
        <v>822</v>
      </c>
      <c r="H26" s="41">
        <v>945.54</v>
      </c>
      <c r="I26" s="42"/>
      <c r="J26" s="43">
        <v>1011.73</v>
      </c>
      <c r="K26" s="77" t="s">
        <v>832</v>
      </c>
      <c r="L26" s="1091"/>
      <c r="M26" s="11">
        <v>18537.7</v>
      </c>
      <c r="N26" s="11">
        <f t="shared" si="0"/>
        <v>17981.569</v>
      </c>
      <c r="O26" s="12">
        <v>7.0000000000000007E-2</v>
      </c>
      <c r="P26" s="8">
        <f t="shared" si="1"/>
        <v>19240.278829999999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.75" customHeight="1">
      <c r="A27" s="76"/>
      <c r="B27" s="1099" t="s">
        <v>833</v>
      </c>
      <c r="C27" s="78" t="s">
        <v>834</v>
      </c>
      <c r="D27" s="1100" t="s">
        <v>835</v>
      </c>
      <c r="E27" s="79">
        <v>49</v>
      </c>
      <c r="F27" s="80"/>
      <c r="G27" s="81" t="s">
        <v>575</v>
      </c>
      <c r="H27" s="82">
        <v>935.24</v>
      </c>
      <c r="I27" s="83"/>
      <c r="J27" s="84">
        <v>1000.7</v>
      </c>
      <c r="K27" s="85">
        <v>41.69</v>
      </c>
      <c r="L27" s="1091"/>
      <c r="M27" s="11">
        <v>9031.68</v>
      </c>
      <c r="N27" s="11">
        <f t="shared" si="0"/>
        <v>8760.7296000000006</v>
      </c>
      <c r="O27" s="12">
        <v>7.0000000000000007E-2</v>
      </c>
      <c r="P27" s="8">
        <f t="shared" si="1"/>
        <v>9373.9806720000015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6.75" customHeight="1">
      <c r="A28" s="969"/>
      <c r="B28" s="1099" t="s">
        <v>833</v>
      </c>
      <c r="C28" s="78" t="s">
        <v>834</v>
      </c>
      <c r="D28" s="1100" t="s">
        <v>835</v>
      </c>
      <c r="E28" s="79">
        <v>49</v>
      </c>
      <c r="F28" s="80"/>
      <c r="G28" s="81" t="s">
        <v>575</v>
      </c>
      <c r="H28" s="82">
        <v>935.24</v>
      </c>
      <c r="I28" s="83"/>
      <c r="J28" s="84">
        <v>1000.7</v>
      </c>
      <c r="K28" s="85">
        <v>41.69</v>
      </c>
      <c r="L28" s="1091"/>
      <c r="M28" s="11"/>
      <c r="N28" s="11">
        <f t="shared" si="0"/>
        <v>0</v>
      </c>
      <c r="O28" s="12">
        <v>7.0000000000000007E-2</v>
      </c>
      <c r="P28" s="8">
        <f t="shared" si="1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69"/>
      <c r="B29" s="36" t="s">
        <v>836</v>
      </c>
      <c r="C29" s="37" t="s">
        <v>816</v>
      </c>
      <c r="D29" s="1094" t="s">
        <v>828</v>
      </c>
      <c r="E29" s="71">
        <v>52</v>
      </c>
      <c r="F29" s="72"/>
      <c r="G29" s="40" t="s">
        <v>837</v>
      </c>
      <c r="H29" s="41">
        <v>621.09</v>
      </c>
      <c r="I29" s="42" t="s">
        <v>838</v>
      </c>
      <c r="J29" s="43">
        <f>1276.23/2</f>
        <v>638.11500000000001</v>
      </c>
      <c r="K29" s="44">
        <f>J29/72</f>
        <v>8.8627083333333339</v>
      </c>
      <c r="L29" s="1091"/>
      <c r="M29" s="11">
        <v>8478.9599999999991</v>
      </c>
      <c r="N29" s="11">
        <f t="shared" si="0"/>
        <v>8224.5911999999989</v>
      </c>
      <c r="O29" s="12">
        <v>7.0000000000000007E-2</v>
      </c>
      <c r="P29" s="8">
        <f t="shared" si="1"/>
        <v>8800.3125839999993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69"/>
      <c r="B30" s="45"/>
      <c r="C30" s="37" t="s">
        <v>839</v>
      </c>
      <c r="D30" s="1094" t="s">
        <v>840</v>
      </c>
      <c r="E30" s="86">
        <v>54</v>
      </c>
      <c r="F30" s="87"/>
      <c r="G30" s="40" t="s">
        <v>822</v>
      </c>
      <c r="H30" s="41">
        <v>780.74</v>
      </c>
      <c r="I30" s="42"/>
      <c r="J30" s="43">
        <v>835.4</v>
      </c>
      <c r="K30" s="44">
        <v>46.42</v>
      </c>
      <c r="L30" s="1091"/>
      <c r="M30" s="11">
        <v>11122.62</v>
      </c>
      <c r="N30" s="11">
        <f t="shared" si="0"/>
        <v>10788.941400000002</v>
      </c>
      <c r="O30" s="12">
        <v>7.0000000000000007E-2</v>
      </c>
      <c r="P30" s="8">
        <f t="shared" si="1"/>
        <v>11544.167298000002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69"/>
      <c r="B31" s="48" t="s">
        <v>841</v>
      </c>
      <c r="C31" s="37" t="s">
        <v>834</v>
      </c>
      <c r="D31" s="1094" t="s">
        <v>19</v>
      </c>
      <c r="E31" s="71">
        <v>55</v>
      </c>
      <c r="F31" s="72"/>
      <c r="G31" s="40" t="s">
        <v>822</v>
      </c>
      <c r="H31" s="41">
        <v>531.48</v>
      </c>
      <c r="I31" s="49"/>
      <c r="J31" s="43">
        <v>568.67999999999995</v>
      </c>
      <c r="K31" s="44">
        <v>47.39</v>
      </c>
      <c r="L31" s="1091"/>
      <c r="M31" s="11">
        <v>3813.12</v>
      </c>
      <c r="N31" s="11">
        <f t="shared" si="0"/>
        <v>3698.7264</v>
      </c>
      <c r="O31" s="12">
        <v>7.0000000000000007E-2</v>
      </c>
      <c r="P31" s="8">
        <f t="shared" si="1"/>
        <v>3957.637248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69"/>
      <c r="B32" s="88"/>
      <c r="C32" s="37"/>
      <c r="D32" s="1094"/>
      <c r="E32" s="71"/>
      <c r="F32" s="72"/>
      <c r="G32" s="40"/>
      <c r="H32" s="41"/>
      <c r="I32" s="42"/>
      <c r="J32" s="43"/>
      <c r="K32" s="44"/>
      <c r="L32" s="1091"/>
      <c r="M32" s="11"/>
      <c r="N32" s="11"/>
      <c r="O32" s="12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48" t="s">
        <v>842</v>
      </c>
      <c r="C33" s="37" t="s">
        <v>843</v>
      </c>
      <c r="D33" s="1094" t="s">
        <v>844</v>
      </c>
      <c r="E33" s="71">
        <v>49</v>
      </c>
      <c r="F33" s="72"/>
      <c r="G33" s="40" t="s">
        <v>822</v>
      </c>
      <c r="H33" s="41">
        <v>715.85</v>
      </c>
      <c r="I33" s="49"/>
      <c r="J33" s="43">
        <v>769.17</v>
      </c>
      <c r="K33" s="44">
        <v>42.74</v>
      </c>
      <c r="L33" s="1091"/>
      <c r="M33" s="11"/>
      <c r="N33" s="11"/>
      <c r="O33" s="12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76"/>
      <c r="B34" s="88" t="s">
        <v>845</v>
      </c>
      <c r="C34" s="37" t="s">
        <v>843</v>
      </c>
      <c r="D34" s="1094" t="s">
        <v>844</v>
      </c>
      <c r="E34" s="71">
        <v>49</v>
      </c>
      <c r="F34" s="72"/>
      <c r="G34" s="40" t="s">
        <v>822</v>
      </c>
      <c r="H34" s="41">
        <v>715.85</v>
      </c>
      <c r="I34" s="49"/>
      <c r="J34" s="43">
        <v>769.17</v>
      </c>
      <c r="K34" s="44">
        <v>42.74</v>
      </c>
      <c r="L34" s="1091"/>
      <c r="M34" s="11"/>
      <c r="N34" s="11"/>
      <c r="O34" s="12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76"/>
      <c r="B35" s="48" t="s">
        <v>846</v>
      </c>
      <c r="C35" s="37" t="s">
        <v>834</v>
      </c>
      <c r="D35" s="89"/>
      <c r="E35" s="90">
        <v>59</v>
      </c>
      <c r="F35" s="91"/>
      <c r="G35" s="40" t="s">
        <v>822</v>
      </c>
      <c r="H35" s="92">
        <v>1471.87</v>
      </c>
      <c r="I35" s="42"/>
      <c r="J35" s="43">
        <v>619.44000000000005</v>
      </c>
      <c r="K35" s="44">
        <v>51.62</v>
      </c>
      <c r="L35" s="1091"/>
      <c r="M35" s="11"/>
      <c r="N35" s="11"/>
      <c r="O35" s="12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1"/>
      <c r="B36" s="93"/>
      <c r="C36" s="5"/>
      <c r="D36" s="1368"/>
      <c r="E36" s="94"/>
      <c r="F36" s="95"/>
      <c r="G36" s="6"/>
      <c r="H36" s="96"/>
      <c r="I36" s="97"/>
      <c r="J36" s="98"/>
      <c r="K36" s="99"/>
      <c r="L36" s="1091"/>
      <c r="M36" s="11"/>
      <c r="N36" s="11"/>
      <c r="O36" s="12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>
      <c r="A37" s="4" t="s">
        <v>0</v>
      </c>
      <c r="B37" s="1368"/>
      <c r="C37" s="3"/>
      <c r="D37" s="2"/>
      <c r="E37" s="4"/>
      <c r="F37" s="5"/>
      <c r="G37" s="6"/>
      <c r="H37" s="1"/>
      <c r="I37" s="13"/>
      <c r="J37" s="8"/>
      <c r="K37" s="14"/>
      <c r="L37" s="1091"/>
      <c r="M37" s="11">
        <v>8640</v>
      </c>
      <c r="N37" s="11">
        <f>M37-(M37*0.03)</f>
        <v>8380.7999999999993</v>
      </c>
      <c r="O37" s="12">
        <v>7.0000000000000007E-2</v>
      </c>
      <c r="P37" s="8">
        <f>(N37*O37)+N37</f>
        <v>8967.4559999999983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1368" t="s">
        <v>94</v>
      </c>
      <c r="B38" s="1368"/>
      <c r="C38" s="4"/>
      <c r="D38" s="2"/>
      <c r="E38" s="4"/>
      <c r="F38" s="5"/>
      <c r="G38" s="6"/>
      <c r="H38" s="1"/>
      <c r="I38" s="13"/>
      <c r="J38" s="8"/>
      <c r="K38" s="14"/>
      <c r="L38" s="1091"/>
      <c r="M38" s="11"/>
      <c r="N38" s="11"/>
      <c r="O38" s="12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5.25" customHeight="1">
      <c r="A39" s="1"/>
      <c r="B39" s="2"/>
      <c r="C39" s="3"/>
      <c r="D39" s="2"/>
      <c r="E39" s="4"/>
      <c r="F39" s="5"/>
      <c r="G39" s="6"/>
      <c r="H39" s="1"/>
      <c r="I39" s="7"/>
      <c r="J39" s="8"/>
      <c r="K39" s="9"/>
      <c r="L39" s="1091"/>
      <c r="M39" s="1368"/>
      <c r="N39" s="11"/>
      <c r="O39" s="12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4.5" customHeight="1">
      <c r="A40" s="1370" t="s">
        <v>2</v>
      </c>
      <c r="B40" s="100"/>
      <c r="C40" s="16" t="s">
        <v>3</v>
      </c>
      <c r="D40" s="993" t="s">
        <v>4</v>
      </c>
      <c r="E40" s="17" t="s">
        <v>5</v>
      </c>
      <c r="F40" s="919" t="s">
        <v>5</v>
      </c>
      <c r="G40" s="18" t="s">
        <v>6</v>
      </c>
      <c r="H40" s="19" t="s">
        <v>7</v>
      </c>
      <c r="I40" s="20" t="s">
        <v>8</v>
      </c>
      <c r="J40" s="21" t="s">
        <v>9</v>
      </c>
      <c r="K40" s="22" t="s">
        <v>9</v>
      </c>
      <c r="L40" s="1091"/>
      <c r="M40" s="11"/>
      <c r="N40" s="11"/>
      <c r="O40" s="12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5.25" customHeight="1">
      <c r="A41" s="921"/>
      <c r="B41" s="922"/>
      <c r="C41" s="927"/>
      <c r="D41" s="997" t="s">
        <v>10</v>
      </c>
      <c r="E41" s="24" t="s">
        <v>11</v>
      </c>
      <c r="F41" s="925" t="s">
        <v>12</v>
      </c>
      <c r="G41" s="964"/>
      <c r="H41" s="965" t="s">
        <v>13</v>
      </c>
      <c r="I41" s="928" t="s">
        <v>14</v>
      </c>
      <c r="J41" s="1087" t="s">
        <v>16</v>
      </c>
      <c r="K41" s="25" t="s">
        <v>15</v>
      </c>
      <c r="L41" s="15"/>
      <c r="M41" s="11"/>
      <c r="N41" s="11"/>
      <c r="O41" s="12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1101"/>
      <c r="B42" s="50" t="s">
        <v>847</v>
      </c>
      <c r="C42" s="69"/>
      <c r="D42" s="1102"/>
      <c r="E42" s="53"/>
      <c r="F42" s="28"/>
      <c r="G42" s="54"/>
      <c r="H42" s="101"/>
      <c r="I42" s="102"/>
      <c r="J42" s="103"/>
      <c r="K42" s="104"/>
      <c r="L42" s="15"/>
      <c r="M42" s="11"/>
      <c r="N42" s="11"/>
      <c r="O42" s="12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76"/>
      <c r="B43" s="1029" t="s">
        <v>848</v>
      </c>
      <c r="C43" s="51" t="s">
        <v>849</v>
      </c>
      <c r="D43" s="52" t="s">
        <v>24</v>
      </c>
      <c r="E43" s="53">
        <v>17</v>
      </c>
      <c r="F43" s="28" t="s">
        <v>850</v>
      </c>
      <c r="G43" s="1090" t="s">
        <v>851</v>
      </c>
      <c r="H43" s="29" t="s">
        <v>852</v>
      </c>
      <c r="I43" s="59" t="s">
        <v>853</v>
      </c>
      <c r="J43" s="74" t="s">
        <v>854</v>
      </c>
      <c r="K43" s="1073" t="s">
        <v>855</v>
      </c>
      <c r="L43" s="15"/>
      <c r="M43" s="11"/>
      <c r="N43" s="11"/>
      <c r="O43" s="12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5.25" customHeight="1">
      <c r="A44" s="76"/>
      <c r="B44" s="1029" t="s">
        <v>856</v>
      </c>
      <c r="C44" s="51" t="s">
        <v>857</v>
      </c>
      <c r="D44" s="52" t="s">
        <v>840</v>
      </c>
      <c r="E44" s="53" t="s">
        <v>858</v>
      </c>
      <c r="F44" s="28" t="s">
        <v>591</v>
      </c>
      <c r="G44" s="1090" t="s">
        <v>859</v>
      </c>
      <c r="H44" s="29" t="s">
        <v>860</v>
      </c>
      <c r="I44" s="30"/>
      <c r="J44" s="31" t="s">
        <v>861</v>
      </c>
      <c r="K44" s="1103" t="s">
        <v>862</v>
      </c>
      <c r="L44" s="15"/>
      <c r="M44" s="11"/>
      <c r="N44" s="11"/>
      <c r="O44" s="12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5.25" customHeight="1">
      <c r="A45" s="76"/>
      <c r="B45" s="1029" t="s">
        <v>863</v>
      </c>
      <c r="C45" s="51" t="s">
        <v>857</v>
      </c>
      <c r="D45" s="52" t="s">
        <v>864</v>
      </c>
      <c r="E45" s="53" t="s">
        <v>858</v>
      </c>
      <c r="F45" s="28" t="s">
        <v>591</v>
      </c>
      <c r="G45" s="1090" t="s">
        <v>859</v>
      </c>
      <c r="H45" s="29" t="s">
        <v>865</v>
      </c>
      <c r="I45" s="30"/>
      <c r="J45" s="31" t="s">
        <v>866</v>
      </c>
      <c r="K45" s="1006">
        <v>42.59</v>
      </c>
      <c r="L45" s="10"/>
      <c r="M45" s="11"/>
      <c r="N45" s="11"/>
      <c r="O45" s="12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76"/>
      <c r="B46" s="1029" t="s">
        <v>867</v>
      </c>
      <c r="C46" s="51" t="s">
        <v>857</v>
      </c>
      <c r="D46" s="52" t="s">
        <v>864</v>
      </c>
      <c r="E46" s="53" t="s">
        <v>858</v>
      </c>
      <c r="F46" s="28" t="s">
        <v>591</v>
      </c>
      <c r="G46" s="1090" t="s">
        <v>859</v>
      </c>
      <c r="H46" s="29" t="s">
        <v>865</v>
      </c>
      <c r="I46" s="30"/>
      <c r="J46" s="31" t="s">
        <v>866</v>
      </c>
      <c r="K46" s="1006">
        <v>42.5</v>
      </c>
      <c r="L46" s="1086" t="s">
        <v>452</v>
      </c>
      <c r="M46" s="23"/>
      <c r="N46" s="11"/>
      <c r="O46" s="12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5.25" customHeight="1">
      <c r="A47" s="76"/>
      <c r="B47" s="1029"/>
      <c r="C47" s="51"/>
      <c r="D47" s="52"/>
      <c r="E47" s="105"/>
      <c r="F47" s="28"/>
      <c r="G47" s="1090"/>
      <c r="H47" s="29"/>
      <c r="I47" s="30"/>
      <c r="J47" s="31"/>
      <c r="K47" s="1006"/>
      <c r="L47" s="1088" t="s">
        <v>453</v>
      </c>
      <c r="M47" s="23"/>
      <c r="N47" s="11"/>
      <c r="O47" s="12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76"/>
      <c r="B48" s="1029"/>
      <c r="C48" s="51"/>
      <c r="D48" s="52"/>
      <c r="E48" s="105"/>
      <c r="F48" s="28"/>
      <c r="G48" s="1090"/>
      <c r="H48" s="29"/>
      <c r="I48" s="30"/>
      <c r="J48" s="31"/>
      <c r="K48" s="1006"/>
      <c r="L48" s="1091"/>
      <c r="M48" s="11">
        <v>3552</v>
      </c>
      <c r="N48" s="11">
        <f t="shared" ref="N48:N73" si="2">M48-(M48*0.03)</f>
        <v>3445.44</v>
      </c>
      <c r="O48" s="12">
        <v>7.0000000000000007E-2</v>
      </c>
      <c r="P48" s="8">
        <f t="shared" ref="P48:P73" si="3">(N48*O48)+N48</f>
        <v>3686.6208000000001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76"/>
      <c r="B49" s="1029" t="s">
        <v>868</v>
      </c>
      <c r="C49" s="51" t="s">
        <v>869</v>
      </c>
      <c r="D49" s="52"/>
      <c r="E49" s="57">
        <v>320</v>
      </c>
      <c r="F49" s="28"/>
      <c r="G49" s="1090" t="s">
        <v>870</v>
      </c>
      <c r="H49" s="29"/>
      <c r="I49" s="30"/>
      <c r="J49" s="31">
        <v>270.26</v>
      </c>
      <c r="K49" s="1006"/>
      <c r="L49" s="1091"/>
      <c r="M49" s="11"/>
      <c r="N49" s="11">
        <f t="shared" si="2"/>
        <v>0</v>
      </c>
      <c r="O49" s="12">
        <v>7.0000000000000007E-2</v>
      </c>
      <c r="P49" s="8">
        <f t="shared" si="3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76"/>
      <c r="B50" s="1029"/>
      <c r="C50" s="51" t="s">
        <v>871</v>
      </c>
      <c r="D50" s="52" t="s">
        <v>24</v>
      </c>
      <c r="E50" s="988"/>
      <c r="F50" s="28"/>
      <c r="G50" s="1090" t="s">
        <v>872</v>
      </c>
      <c r="H50" s="1104"/>
      <c r="I50" s="1105"/>
      <c r="J50" s="1106"/>
      <c r="K50" s="1016">
        <v>118.14</v>
      </c>
      <c r="L50" s="1091"/>
      <c r="M50" s="11">
        <v>9498.06</v>
      </c>
      <c r="N50" s="11">
        <f t="shared" si="2"/>
        <v>9213.118199999999</v>
      </c>
      <c r="O50" s="12">
        <v>7.0000000000000007E-2</v>
      </c>
      <c r="P50" s="8">
        <f t="shared" si="3"/>
        <v>9858.0364739999986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76"/>
      <c r="B51" s="1029" t="s">
        <v>873</v>
      </c>
      <c r="C51" s="51" t="s">
        <v>874</v>
      </c>
      <c r="D51" s="52" t="s">
        <v>24</v>
      </c>
      <c r="E51" s="106">
        <v>22</v>
      </c>
      <c r="F51" s="28" t="s">
        <v>875</v>
      </c>
      <c r="G51" s="1090" t="s">
        <v>876</v>
      </c>
      <c r="H51" s="29">
        <v>220</v>
      </c>
      <c r="I51" s="30" t="s">
        <v>741</v>
      </c>
      <c r="J51" s="31" t="s">
        <v>877</v>
      </c>
      <c r="K51" s="1006">
        <v>18.260000000000002</v>
      </c>
      <c r="L51" s="1091"/>
      <c r="M51" s="11">
        <v>15305.4</v>
      </c>
      <c r="N51" s="11">
        <f t="shared" si="2"/>
        <v>14846.237999999999</v>
      </c>
      <c r="O51" s="12">
        <v>7.0000000000000007E-2</v>
      </c>
      <c r="P51" s="8">
        <f t="shared" si="3"/>
        <v>15885.47466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76"/>
      <c r="B52" s="1029" t="s">
        <v>878</v>
      </c>
      <c r="C52" s="51" t="s">
        <v>879</v>
      </c>
      <c r="D52" s="1107" t="s">
        <v>880</v>
      </c>
      <c r="E52" s="107">
        <v>39</v>
      </c>
      <c r="F52" s="108" t="s">
        <v>881</v>
      </c>
      <c r="G52" s="1090" t="s">
        <v>882</v>
      </c>
      <c r="H52" s="109">
        <v>572</v>
      </c>
      <c r="I52" s="30" t="s">
        <v>883</v>
      </c>
      <c r="J52" s="31" t="s">
        <v>884</v>
      </c>
      <c r="K52" s="1006">
        <v>32</v>
      </c>
      <c r="L52" s="1091"/>
      <c r="M52" s="11"/>
      <c r="N52" s="11">
        <f t="shared" si="2"/>
        <v>0</v>
      </c>
      <c r="O52" s="12">
        <v>7.0000000000000007E-2</v>
      </c>
      <c r="P52" s="8">
        <f t="shared" si="3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5.25" customHeight="1">
      <c r="A53" s="969"/>
      <c r="B53" s="1029"/>
      <c r="C53" s="51"/>
      <c r="D53" s="1107"/>
      <c r="E53" s="107"/>
      <c r="F53" s="108"/>
      <c r="G53" s="1090"/>
      <c r="H53" s="109"/>
      <c r="I53" s="30"/>
      <c r="J53" s="31"/>
      <c r="K53" s="1006"/>
      <c r="L53" s="1091"/>
      <c r="M53" s="11"/>
      <c r="N53" s="11">
        <f t="shared" si="2"/>
        <v>0</v>
      </c>
      <c r="O53" s="12">
        <v>7.0000000000000007E-2</v>
      </c>
      <c r="P53" s="8">
        <f t="shared" si="3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50" t="s">
        <v>885</v>
      </c>
      <c r="C54" s="51"/>
      <c r="D54" s="52"/>
      <c r="E54" s="70"/>
      <c r="F54" s="1098"/>
      <c r="G54" s="1090"/>
      <c r="H54" s="29"/>
      <c r="I54" s="30"/>
      <c r="J54" s="31"/>
      <c r="K54" s="995"/>
      <c r="L54" s="1091"/>
      <c r="M54" s="11"/>
      <c r="N54" s="11">
        <f t="shared" si="2"/>
        <v>0</v>
      </c>
      <c r="O54" s="12">
        <v>7.0000000000000007E-2</v>
      </c>
      <c r="P54" s="8">
        <f t="shared" si="3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1029" t="s">
        <v>886</v>
      </c>
      <c r="C55" s="69" t="s">
        <v>887</v>
      </c>
      <c r="D55" s="1102" t="s">
        <v>888</v>
      </c>
      <c r="E55" s="53">
        <v>37</v>
      </c>
      <c r="F55" s="28"/>
      <c r="G55" s="54" t="s">
        <v>889</v>
      </c>
      <c r="H55" s="101"/>
      <c r="I55" s="102"/>
      <c r="J55" s="103">
        <v>1107.32</v>
      </c>
      <c r="K55" s="104" t="s">
        <v>890</v>
      </c>
      <c r="L55" s="10"/>
      <c r="M55" s="11">
        <v>14244.12</v>
      </c>
      <c r="N55" s="11">
        <f t="shared" si="2"/>
        <v>13816.796400000001</v>
      </c>
      <c r="O55" s="12">
        <v>7.0000000000000007E-2</v>
      </c>
      <c r="P55" s="8">
        <f t="shared" si="3"/>
        <v>14783.972148000001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1029" t="s">
        <v>891</v>
      </c>
      <c r="C56" s="51" t="s">
        <v>892</v>
      </c>
      <c r="D56" s="52" t="s">
        <v>888</v>
      </c>
      <c r="E56" s="53">
        <v>37</v>
      </c>
      <c r="F56" s="28"/>
      <c r="G56" s="1090" t="s">
        <v>893</v>
      </c>
      <c r="H56" s="29"/>
      <c r="I56" s="30"/>
      <c r="J56" s="31"/>
      <c r="K56" s="1006" t="s">
        <v>890</v>
      </c>
      <c r="L56" s="1091"/>
      <c r="M56" s="11">
        <v>3240</v>
      </c>
      <c r="N56" s="11">
        <f t="shared" si="2"/>
        <v>3142.8</v>
      </c>
      <c r="O56" s="12">
        <v>7.0000000000000007E-2</v>
      </c>
      <c r="P56" s="8">
        <f t="shared" si="3"/>
        <v>3362.7960000000003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76"/>
      <c r="B57" s="1029" t="s">
        <v>894</v>
      </c>
      <c r="C57" s="51" t="s">
        <v>892</v>
      </c>
      <c r="D57" s="52" t="s">
        <v>888</v>
      </c>
      <c r="E57" s="53">
        <v>37</v>
      </c>
      <c r="F57" s="28"/>
      <c r="G57" s="1090" t="s">
        <v>893</v>
      </c>
      <c r="H57" s="29"/>
      <c r="I57" s="30"/>
      <c r="J57" s="31"/>
      <c r="K57" s="1006" t="s">
        <v>890</v>
      </c>
      <c r="L57" s="1091"/>
      <c r="M57" s="11">
        <v>14700</v>
      </c>
      <c r="N57" s="11">
        <f t="shared" si="2"/>
        <v>14259</v>
      </c>
      <c r="O57" s="12">
        <v>7.0000000000000007E-2</v>
      </c>
      <c r="P57" s="8">
        <f t="shared" si="3"/>
        <v>15257.130000000001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76"/>
      <c r="B58" s="1029" t="s">
        <v>895</v>
      </c>
      <c r="C58" s="69" t="s">
        <v>896</v>
      </c>
      <c r="D58" s="52" t="s">
        <v>888</v>
      </c>
      <c r="E58" s="53">
        <v>26</v>
      </c>
      <c r="F58" s="28"/>
      <c r="G58" s="54" t="s">
        <v>897</v>
      </c>
      <c r="H58" s="101">
        <v>2772</v>
      </c>
      <c r="I58" s="102" t="s">
        <v>518</v>
      </c>
      <c r="J58" s="103">
        <v>2906.72</v>
      </c>
      <c r="K58" s="77" t="s">
        <v>898</v>
      </c>
      <c r="L58" s="68"/>
      <c r="M58" s="11">
        <v>14582.7</v>
      </c>
      <c r="N58" s="11">
        <f t="shared" si="2"/>
        <v>14145.219000000001</v>
      </c>
      <c r="O58" s="12">
        <v>7.0000000000000007E-2</v>
      </c>
      <c r="P58" s="8">
        <f t="shared" si="3"/>
        <v>15135.384330000001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5.25" customHeight="1">
      <c r="A59" s="76"/>
      <c r="B59" s="1049"/>
      <c r="C59" s="110"/>
      <c r="D59" s="1108"/>
      <c r="E59" s="111"/>
      <c r="F59" s="112"/>
      <c r="G59" s="1109"/>
      <c r="H59" s="113"/>
      <c r="I59" s="114"/>
      <c r="J59" s="115"/>
      <c r="K59" s="116"/>
      <c r="L59" s="68"/>
      <c r="M59" s="11">
        <v>13483.8</v>
      </c>
      <c r="N59" s="11">
        <f t="shared" si="2"/>
        <v>13079.286</v>
      </c>
      <c r="O59" s="12">
        <v>7.0000000000000007E-2</v>
      </c>
      <c r="P59" s="8">
        <f t="shared" si="3"/>
        <v>13994.836020000001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5.25" customHeight="1">
      <c r="A60" s="76"/>
      <c r="B60" s="1049" t="s">
        <v>899</v>
      </c>
      <c r="C60" s="110" t="s">
        <v>900</v>
      </c>
      <c r="D60" s="1108" t="s">
        <v>19</v>
      </c>
      <c r="E60" s="111">
        <v>59</v>
      </c>
      <c r="F60" s="112"/>
      <c r="G60" s="1109" t="s">
        <v>897</v>
      </c>
      <c r="H60" s="113">
        <v>1110</v>
      </c>
      <c r="I60" s="114" t="s">
        <v>518</v>
      </c>
      <c r="J60" s="115" t="s">
        <v>901</v>
      </c>
      <c r="K60" s="116">
        <v>48.5</v>
      </c>
      <c r="L60" s="68"/>
      <c r="M60" s="11">
        <v>2669.52</v>
      </c>
      <c r="N60" s="11">
        <f t="shared" si="2"/>
        <v>2589.4344000000001</v>
      </c>
      <c r="O60" s="12">
        <v>7.0000000000000007E-2</v>
      </c>
      <c r="P60" s="8">
        <f t="shared" si="3"/>
        <v>2770.6948080000002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76"/>
      <c r="B61" s="1110" t="s">
        <v>902</v>
      </c>
      <c r="C61" s="69" t="s">
        <v>903</v>
      </c>
      <c r="D61" s="1102" t="s">
        <v>24</v>
      </c>
      <c r="E61" s="53">
        <v>105</v>
      </c>
      <c r="F61" s="28"/>
      <c r="G61" s="54" t="s">
        <v>904</v>
      </c>
      <c r="H61" s="101"/>
      <c r="I61" s="102"/>
      <c r="J61" s="103"/>
      <c r="K61" s="104">
        <v>90.7</v>
      </c>
      <c r="L61" s="68"/>
      <c r="M61" s="11"/>
      <c r="N61" s="11">
        <f t="shared" si="2"/>
        <v>0</v>
      </c>
      <c r="O61" s="12">
        <v>7.0000000000000007E-2</v>
      </c>
      <c r="P61" s="8">
        <f t="shared" si="3"/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76"/>
      <c r="B62" s="1110" t="s">
        <v>902</v>
      </c>
      <c r="C62" s="37" t="s">
        <v>900</v>
      </c>
      <c r="D62" s="1094" t="s">
        <v>19</v>
      </c>
      <c r="E62" s="1111">
        <v>59</v>
      </c>
      <c r="F62" s="39"/>
      <c r="G62" s="40" t="s">
        <v>897</v>
      </c>
      <c r="H62" s="117">
        <v>588</v>
      </c>
      <c r="I62" s="30" t="s">
        <v>518</v>
      </c>
      <c r="J62" s="118" t="s">
        <v>905</v>
      </c>
      <c r="K62" s="1112">
        <v>51.39</v>
      </c>
      <c r="L62" s="68"/>
      <c r="M62" s="11">
        <v>12972.96</v>
      </c>
      <c r="N62" s="11">
        <f t="shared" si="2"/>
        <v>12583.771199999999</v>
      </c>
      <c r="O62" s="12">
        <v>7.0000000000000007E-2</v>
      </c>
      <c r="P62" s="8">
        <f t="shared" si="3"/>
        <v>13464.635183999999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76"/>
      <c r="B63" s="1110" t="s">
        <v>902</v>
      </c>
      <c r="C63" s="37" t="s">
        <v>906</v>
      </c>
      <c r="D63" s="1094" t="s">
        <v>69</v>
      </c>
      <c r="E63" s="38">
        <v>20</v>
      </c>
      <c r="F63" s="39"/>
      <c r="G63" s="40" t="s">
        <v>897</v>
      </c>
      <c r="H63" s="41">
        <v>183</v>
      </c>
      <c r="I63" s="30" t="s">
        <v>518</v>
      </c>
      <c r="J63" s="74" t="s">
        <v>907</v>
      </c>
      <c r="K63" s="119">
        <v>16</v>
      </c>
      <c r="L63" s="68"/>
      <c r="M63" s="11">
        <v>12687.84</v>
      </c>
      <c r="N63" s="11">
        <f t="shared" si="2"/>
        <v>12307.2048</v>
      </c>
      <c r="O63" s="12">
        <v>7.0000000000000007E-2</v>
      </c>
      <c r="P63" s="8">
        <f t="shared" si="3"/>
        <v>13168.709135999999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5.25" customHeight="1">
      <c r="A64" s="76"/>
      <c r="B64" s="1049" t="s">
        <v>908</v>
      </c>
      <c r="C64" s="120" t="s">
        <v>900</v>
      </c>
      <c r="D64" s="121" t="s">
        <v>19</v>
      </c>
      <c r="E64" s="111">
        <v>64</v>
      </c>
      <c r="F64" s="112"/>
      <c r="G64" s="122" t="s">
        <v>897</v>
      </c>
      <c r="H64" s="123">
        <v>636</v>
      </c>
      <c r="I64" s="114" t="s">
        <v>518</v>
      </c>
      <c r="J64" s="124" t="s">
        <v>909</v>
      </c>
      <c r="K64" s="125">
        <v>55.58</v>
      </c>
      <c r="L64" s="1091"/>
      <c r="M64" s="11">
        <v>16572.599999999999</v>
      </c>
      <c r="N64" s="11">
        <f t="shared" si="2"/>
        <v>16075.421999999999</v>
      </c>
      <c r="O64" s="12">
        <v>7.0000000000000007E-2</v>
      </c>
      <c r="P64" s="8">
        <f t="shared" si="3"/>
        <v>17200.701539999998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76"/>
      <c r="B65" s="48" t="s">
        <v>910</v>
      </c>
      <c r="C65" s="69" t="s">
        <v>900</v>
      </c>
      <c r="D65" s="1102" t="s">
        <v>19</v>
      </c>
      <c r="E65" s="126">
        <v>64</v>
      </c>
      <c r="F65" s="39"/>
      <c r="G65" s="40" t="s">
        <v>897</v>
      </c>
      <c r="H65" s="41">
        <v>1278</v>
      </c>
      <c r="I65" s="30" t="s">
        <v>518</v>
      </c>
      <c r="J65" s="43" t="s">
        <v>911</v>
      </c>
      <c r="K65" s="44">
        <v>55.84</v>
      </c>
      <c r="L65" s="1091"/>
      <c r="M65" s="11">
        <v>6021.12</v>
      </c>
      <c r="N65" s="11">
        <f t="shared" si="2"/>
        <v>5840.4863999999998</v>
      </c>
      <c r="O65" s="12">
        <v>7.0000000000000007E-2</v>
      </c>
      <c r="P65" s="8">
        <f t="shared" si="3"/>
        <v>6249.3204479999995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76"/>
      <c r="B66" s="48" t="s">
        <v>912</v>
      </c>
      <c r="C66" s="69" t="s">
        <v>913</v>
      </c>
      <c r="D66" s="1102" t="s">
        <v>19</v>
      </c>
      <c r="E66" s="126">
        <v>64</v>
      </c>
      <c r="F66" s="39"/>
      <c r="G66" s="40" t="s">
        <v>897</v>
      </c>
      <c r="H66" s="41">
        <v>612</v>
      </c>
      <c r="I66" s="30" t="s">
        <v>518</v>
      </c>
      <c r="J66" s="43" t="s">
        <v>914</v>
      </c>
      <c r="K66" s="44">
        <v>53.48</v>
      </c>
      <c r="L66" s="1091"/>
      <c r="M66" s="11">
        <v>8714.16</v>
      </c>
      <c r="N66" s="11">
        <f t="shared" si="2"/>
        <v>8452.7351999999992</v>
      </c>
      <c r="O66" s="12">
        <v>7.0000000000000007E-2</v>
      </c>
      <c r="P66" s="8">
        <f t="shared" si="3"/>
        <v>9044.4266639999987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127"/>
      <c r="B67" s="48" t="s">
        <v>912</v>
      </c>
      <c r="C67" s="69" t="s">
        <v>915</v>
      </c>
      <c r="D67" s="1102" t="s">
        <v>69</v>
      </c>
      <c r="E67" s="126">
        <v>20</v>
      </c>
      <c r="F67" s="39"/>
      <c r="G67" s="40" t="s">
        <v>897</v>
      </c>
      <c r="H67" s="41">
        <v>183</v>
      </c>
      <c r="I67" s="30" t="s">
        <v>518</v>
      </c>
      <c r="J67" s="43" t="s">
        <v>916</v>
      </c>
      <c r="K67" s="44">
        <v>16</v>
      </c>
      <c r="L67" s="1091"/>
      <c r="M67" s="11">
        <v>0</v>
      </c>
      <c r="N67" s="11">
        <f t="shared" si="2"/>
        <v>0</v>
      </c>
      <c r="O67" s="12">
        <v>7.0000000000000007E-2</v>
      </c>
      <c r="P67" s="8">
        <f t="shared" si="3"/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1113"/>
      <c r="B68" s="128" t="s">
        <v>917</v>
      </c>
      <c r="C68" s="69" t="s">
        <v>913</v>
      </c>
      <c r="D68" s="1102" t="s">
        <v>19</v>
      </c>
      <c r="E68" s="126">
        <v>69</v>
      </c>
      <c r="F68" s="39"/>
      <c r="G68" s="40" t="s">
        <v>897</v>
      </c>
      <c r="H68" s="41">
        <v>678</v>
      </c>
      <c r="I68" s="30" t="s">
        <v>518</v>
      </c>
      <c r="J68" s="43" t="s">
        <v>918</v>
      </c>
      <c r="K68" s="44">
        <v>59.25</v>
      </c>
      <c r="L68" s="1091"/>
      <c r="M68" s="11">
        <v>18537.7</v>
      </c>
      <c r="N68" s="11">
        <f t="shared" si="2"/>
        <v>17981.569</v>
      </c>
      <c r="O68" s="12">
        <v>7.0000000000000007E-2</v>
      </c>
      <c r="P68" s="8">
        <f t="shared" si="3"/>
        <v>19240.278829999999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76"/>
      <c r="B69" s="128"/>
      <c r="C69" s="69"/>
      <c r="D69" s="1102"/>
      <c r="E69" s="126"/>
      <c r="F69" s="39"/>
      <c r="G69" s="40"/>
      <c r="H69" s="41"/>
      <c r="I69" s="30"/>
      <c r="J69" s="43"/>
      <c r="K69" s="44"/>
      <c r="L69" s="1091"/>
      <c r="M69" s="11">
        <v>9031.68</v>
      </c>
      <c r="N69" s="11">
        <f t="shared" si="2"/>
        <v>8760.7296000000006</v>
      </c>
      <c r="O69" s="12">
        <v>7.0000000000000007E-2</v>
      </c>
      <c r="P69" s="8">
        <f t="shared" si="3"/>
        <v>9373.9806720000015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69"/>
      <c r="B70" s="128"/>
      <c r="C70" s="69"/>
      <c r="D70" s="1102"/>
      <c r="E70" s="126"/>
      <c r="F70" s="39"/>
      <c r="G70" s="40"/>
      <c r="H70" s="41"/>
      <c r="I70" s="30"/>
      <c r="J70" s="43"/>
      <c r="K70" s="44"/>
      <c r="L70" s="1091"/>
      <c r="M70" s="11"/>
      <c r="N70" s="11">
        <f t="shared" si="2"/>
        <v>0</v>
      </c>
      <c r="O70" s="12">
        <v>7.0000000000000007E-2</v>
      </c>
      <c r="P70" s="8">
        <f t="shared" si="3"/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4"/>
      <c r="B71" s="1"/>
      <c r="C71" s="5"/>
      <c r="D71" s="1368"/>
      <c r="E71" s="94"/>
      <c r="F71" s="95"/>
      <c r="G71" s="6"/>
      <c r="H71" s="96"/>
      <c r="I71" s="97"/>
      <c r="J71" s="8"/>
      <c r="K71" s="14"/>
      <c r="L71" s="1091"/>
      <c r="M71" s="11">
        <v>8478.9599999999991</v>
      </c>
      <c r="N71" s="11">
        <f t="shared" si="2"/>
        <v>8224.5911999999989</v>
      </c>
      <c r="O71" s="12">
        <v>7.0000000000000007E-2</v>
      </c>
      <c r="P71" s="8">
        <f t="shared" si="3"/>
        <v>8800.3125839999993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4" t="s">
        <v>0</v>
      </c>
      <c r="B72" s="1368"/>
      <c r="C72" s="3"/>
      <c r="D72" s="2"/>
      <c r="E72" s="4"/>
      <c r="F72" s="5"/>
      <c r="G72" s="6"/>
      <c r="H72" s="1"/>
      <c r="I72" s="13"/>
      <c r="J72" s="8"/>
      <c r="K72" s="14"/>
      <c r="L72" s="1091"/>
      <c r="M72" s="11">
        <v>11122.62</v>
      </c>
      <c r="N72" s="11">
        <f t="shared" si="2"/>
        <v>10788.941400000002</v>
      </c>
      <c r="O72" s="12">
        <v>7.0000000000000007E-2</v>
      </c>
      <c r="P72" s="8">
        <f t="shared" si="3"/>
        <v>11544.167298000002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68" t="s">
        <v>117</v>
      </c>
      <c r="B73" s="1368"/>
      <c r="C73" s="4"/>
      <c r="D73" s="2"/>
      <c r="E73" s="4"/>
      <c r="F73" s="5"/>
      <c r="G73" s="6"/>
      <c r="H73" s="1"/>
      <c r="I73" s="13"/>
      <c r="J73" s="8"/>
      <c r="K73" s="14"/>
      <c r="L73" s="1091"/>
      <c r="M73" s="11">
        <v>3813.12</v>
      </c>
      <c r="N73" s="11">
        <f t="shared" si="2"/>
        <v>3698.7264</v>
      </c>
      <c r="O73" s="12">
        <v>7.0000000000000007E-2</v>
      </c>
      <c r="P73" s="8">
        <f t="shared" si="3"/>
        <v>3957.637248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5.25" customHeight="1">
      <c r="A74" s="1"/>
      <c r="B74" s="2"/>
      <c r="C74" s="3"/>
      <c r="D74" s="2"/>
      <c r="E74" s="4"/>
      <c r="F74" s="5"/>
      <c r="G74" s="6"/>
      <c r="H74" s="1"/>
      <c r="I74" s="7"/>
      <c r="J74" s="8"/>
      <c r="K74" s="9"/>
      <c r="L74" s="1091"/>
      <c r="M74" s="11"/>
      <c r="N74" s="11"/>
      <c r="O74" s="12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1371" t="s">
        <v>2</v>
      </c>
      <c r="B75" s="1114"/>
      <c r="C75" s="1115" t="s">
        <v>3</v>
      </c>
      <c r="D75" s="1116" t="s">
        <v>4</v>
      </c>
      <c r="E75" s="17" t="s">
        <v>5</v>
      </c>
      <c r="F75" s="919" t="s">
        <v>5</v>
      </c>
      <c r="G75" s="18" t="s">
        <v>6</v>
      </c>
      <c r="H75" s="19" t="s">
        <v>7</v>
      </c>
      <c r="I75" s="20" t="s">
        <v>8</v>
      </c>
      <c r="J75" s="21" t="s">
        <v>9</v>
      </c>
      <c r="K75" s="22" t="s">
        <v>9</v>
      </c>
      <c r="L75" s="1091"/>
      <c r="M75" s="11"/>
      <c r="N75" s="11"/>
      <c r="O75" s="12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5.25" customHeight="1">
      <c r="A76" s="921"/>
      <c r="B76" s="922"/>
      <c r="C76" s="927"/>
      <c r="D76" s="129" t="s">
        <v>10</v>
      </c>
      <c r="E76" s="24" t="s">
        <v>11</v>
      </c>
      <c r="F76" s="925" t="s">
        <v>12</v>
      </c>
      <c r="G76" s="964"/>
      <c r="H76" s="965" t="s">
        <v>13</v>
      </c>
      <c r="I76" s="928" t="s">
        <v>14</v>
      </c>
      <c r="J76" s="1087" t="s">
        <v>16</v>
      </c>
      <c r="K76" s="25" t="s">
        <v>15</v>
      </c>
      <c r="L76" s="1091"/>
      <c r="M76" s="11"/>
      <c r="N76" s="11"/>
      <c r="O76" s="12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0"/>
      <c r="B77" s="50" t="s">
        <v>919</v>
      </c>
      <c r="C77" s="51"/>
      <c r="D77" s="52"/>
      <c r="E77" s="106"/>
      <c r="F77" s="28"/>
      <c r="G77" s="1090"/>
      <c r="H77" s="29"/>
      <c r="I77" s="30"/>
      <c r="J77" s="31"/>
      <c r="K77" s="1006"/>
      <c r="L77" s="1091"/>
      <c r="M77" s="11"/>
      <c r="N77" s="11"/>
      <c r="O77" s="12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>
      <c r="A78" s="969"/>
      <c r="B78" s="1029" t="s">
        <v>920</v>
      </c>
      <c r="C78" s="51" t="s">
        <v>921</v>
      </c>
      <c r="D78" s="1107" t="s">
        <v>24</v>
      </c>
      <c r="E78" s="107"/>
      <c r="F78" s="108"/>
      <c r="G78" s="1090" t="s">
        <v>922</v>
      </c>
      <c r="H78" s="109">
        <v>144</v>
      </c>
      <c r="I78" s="30" t="s">
        <v>923</v>
      </c>
      <c r="J78" s="31">
        <v>136.80000000000001</v>
      </c>
      <c r="K78" s="1006">
        <v>11.4</v>
      </c>
      <c r="L78" s="1091"/>
      <c r="M78" s="11"/>
      <c r="N78" s="11"/>
      <c r="O78" s="12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>
      <c r="A79" s="76"/>
      <c r="B79" s="1029" t="s">
        <v>924</v>
      </c>
      <c r="C79" s="51"/>
      <c r="D79" s="1107" t="s">
        <v>24</v>
      </c>
      <c r="E79" s="131">
        <v>32</v>
      </c>
      <c r="F79" s="108"/>
      <c r="G79" s="1090" t="s">
        <v>922</v>
      </c>
      <c r="H79" s="109"/>
      <c r="I79" s="30"/>
      <c r="J79" s="55">
        <v>312</v>
      </c>
      <c r="K79" s="1117">
        <v>26</v>
      </c>
      <c r="L79" s="1091"/>
      <c r="M79" s="1368"/>
      <c r="N79" s="11"/>
      <c r="O79" s="12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76"/>
      <c r="B80" s="1029" t="s">
        <v>925</v>
      </c>
      <c r="C80" s="51" t="s">
        <v>887</v>
      </c>
      <c r="D80" s="1107" t="s">
        <v>24</v>
      </c>
      <c r="E80" s="131">
        <v>70</v>
      </c>
      <c r="F80" s="108"/>
      <c r="G80" s="1090" t="s">
        <v>922</v>
      </c>
      <c r="H80" s="109"/>
      <c r="I80" s="30"/>
      <c r="J80" s="55">
        <v>720</v>
      </c>
      <c r="K80" s="1117">
        <v>60</v>
      </c>
      <c r="L80" s="1091"/>
      <c r="M80" s="11"/>
      <c r="N80" s="11"/>
      <c r="O80" s="12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5.25" customHeight="1">
      <c r="A81" s="76"/>
      <c r="B81" s="132"/>
      <c r="C81" s="133"/>
      <c r="D81" s="134"/>
      <c r="E81" s="53"/>
      <c r="F81" s="135"/>
      <c r="G81" s="933"/>
      <c r="H81" s="132"/>
      <c r="I81" s="136"/>
      <c r="J81" s="137"/>
      <c r="K81" s="1118"/>
      <c r="L81" s="1091"/>
      <c r="M81" s="11"/>
      <c r="N81" s="11"/>
      <c r="O81" s="12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130"/>
      <c r="B82" s="1391" t="s">
        <v>926</v>
      </c>
      <c r="C82" s="1392"/>
      <c r="D82" s="1119"/>
      <c r="E82" s="979"/>
      <c r="F82" s="138"/>
      <c r="G82" s="933"/>
      <c r="H82" s="132"/>
      <c r="I82" s="136"/>
      <c r="J82" s="137"/>
      <c r="K82" s="21"/>
      <c r="L82" s="1091"/>
      <c r="M82" s="11"/>
      <c r="N82" s="11"/>
      <c r="O82" s="12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69"/>
      <c r="B83" s="1110" t="s">
        <v>927</v>
      </c>
      <c r="C83" s="51" t="s">
        <v>24</v>
      </c>
      <c r="D83" s="52"/>
      <c r="E83" s="53">
        <v>45</v>
      </c>
      <c r="F83" s="28" t="s">
        <v>928</v>
      </c>
      <c r="G83" s="1090" t="s">
        <v>929</v>
      </c>
      <c r="H83" s="29">
        <v>420.58</v>
      </c>
      <c r="I83" s="30"/>
      <c r="J83" s="55">
        <v>450</v>
      </c>
      <c r="K83" s="1117">
        <v>37.5</v>
      </c>
      <c r="L83" s="15"/>
      <c r="M83" s="11"/>
      <c r="N83" s="11"/>
      <c r="O83" s="12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69"/>
      <c r="B84" s="139"/>
      <c r="C84" s="133"/>
      <c r="D84" s="1047"/>
      <c r="E84" s="106"/>
      <c r="F84" s="135"/>
      <c r="G84" s="933"/>
      <c r="H84" s="132"/>
      <c r="I84" s="136"/>
      <c r="J84" s="137"/>
      <c r="K84" s="140"/>
      <c r="L84" s="15"/>
      <c r="M84" s="11"/>
      <c r="N84" s="11"/>
      <c r="O84" s="12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69"/>
      <c r="B85" s="1120" t="s">
        <v>930</v>
      </c>
      <c r="C85" s="51"/>
      <c r="D85" s="52"/>
      <c r="E85" s="53"/>
      <c r="F85" s="28"/>
      <c r="G85" s="1090" t="s">
        <v>931</v>
      </c>
      <c r="H85" s="29"/>
      <c r="I85" s="30"/>
      <c r="J85" s="31"/>
      <c r="K85" s="1006"/>
      <c r="L85" s="15"/>
      <c r="M85" s="11"/>
      <c r="N85" s="11"/>
      <c r="O85" s="12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5.25" customHeight="1">
      <c r="A86" s="971"/>
      <c r="B86" s="1110" t="s">
        <v>932</v>
      </c>
      <c r="C86" s="51"/>
      <c r="D86" s="52" t="s">
        <v>447</v>
      </c>
      <c r="E86" s="53">
        <v>35</v>
      </c>
      <c r="F86" s="28" t="s">
        <v>933</v>
      </c>
      <c r="G86" s="1090" t="s">
        <v>934</v>
      </c>
      <c r="H86" s="29">
        <v>2080</v>
      </c>
      <c r="I86" s="30"/>
      <c r="J86" s="141" t="s">
        <v>935</v>
      </c>
      <c r="K86" s="1006">
        <v>28.89</v>
      </c>
      <c r="L86" s="15"/>
      <c r="M86" s="11"/>
      <c r="N86" s="11"/>
      <c r="O86" s="12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5.25" customHeight="1">
      <c r="A87" s="1031"/>
      <c r="B87" s="1121" t="s">
        <v>936</v>
      </c>
      <c r="C87" s="51"/>
      <c r="D87" s="52" t="s">
        <v>447</v>
      </c>
      <c r="E87" s="53">
        <v>35</v>
      </c>
      <c r="F87" s="28" t="s">
        <v>933</v>
      </c>
      <c r="G87" s="1090" t="s">
        <v>934</v>
      </c>
      <c r="H87" s="29">
        <v>2080</v>
      </c>
      <c r="I87" s="30"/>
      <c r="J87" s="141" t="s">
        <v>935</v>
      </c>
      <c r="K87" s="1006">
        <v>28.89</v>
      </c>
      <c r="L87" s="10"/>
      <c r="M87" s="11"/>
      <c r="N87" s="11"/>
      <c r="O87" s="12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76"/>
      <c r="B88" s="1122" t="s">
        <v>937</v>
      </c>
      <c r="C88" s="51"/>
      <c r="D88" s="142" t="s">
        <v>938</v>
      </c>
      <c r="E88" s="53">
        <v>40</v>
      </c>
      <c r="F88" s="28"/>
      <c r="G88" s="1090" t="s">
        <v>939</v>
      </c>
      <c r="H88" s="29">
        <v>2300</v>
      </c>
      <c r="I88" s="30"/>
      <c r="J88" s="55">
        <v>2300</v>
      </c>
      <c r="K88" s="1006">
        <v>31.94</v>
      </c>
      <c r="L88" s="1086" t="s">
        <v>452</v>
      </c>
      <c r="M88" s="23"/>
      <c r="N88" s="11"/>
      <c r="O88" s="12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5.25" customHeight="1">
      <c r="A89" s="76"/>
      <c r="B89" s="1110"/>
      <c r="C89" s="51"/>
      <c r="D89" s="52"/>
      <c r="E89" s="53"/>
      <c r="F89" s="28"/>
      <c r="G89" s="1090"/>
      <c r="H89" s="29"/>
      <c r="I89" s="30"/>
      <c r="J89" s="55"/>
      <c r="K89" s="1006"/>
      <c r="L89" s="1088" t="s">
        <v>453</v>
      </c>
      <c r="M89" s="23"/>
      <c r="N89" s="11"/>
      <c r="O89" s="12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76"/>
      <c r="B90" s="1110" t="s">
        <v>940</v>
      </c>
      <c r="C90" s="69"/>
      <c r="D90" s="1102"/>
      <c r="E90" s="143"/>
      <c r="F90" s="144"/>
      <c r="G90" s="54" t="s">
        <v>941</v>
      </c>
      <c r="H90" s="101"/>
      <c r="I90" s="102"/>
      <c r="J90" s="103"/>
      <c r="K90" s="104">
        <v>18</v>
      </c>
      <c r="L90" s="1091"/>
      <c r="M90" s="11">
        <v>3552</v>
      </c>
      <c r="N90" s="11">
        <f t="shared" ref="N90:N115" si="4">M90-(M90*0.03)</f>
        <v>3445.44</v>
      </c>
      <c r="O90" s="12">
        <v>7.0000000000000007E-2</v>
      </c>
      <c r="P90" s="8">
        <f t="shared" ref="P90:P115" si="5">(N90*O90)+N90</f>
        <v>3686.6208000000001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76"/>
      <c r="B91" s="1110" t="s">
        <v>942</v>
      </c>
      <c r="C91" s="51"/>
      <c r="D91" s="52"/>
      <c r="E91" s="53"/>
      <c r="F91" s="28"/>
      <c r="G91" s="1090" t="s">
        <v>943</v>
      </c>
      <c r="H91" s="29"/>
      <c r="I91" s="30"/>
      <c r="J91" s="55">
        <v>2000</v>
      </c>
      <c r="K91" s="1006"/>
      <c r="L91" s="1091"/>
      <c r="M91" s="11"/>
      <c r="N91" s="11">
        <f t="shared" si="4"/>
        <v>0</v>
      </c>
      <c r="O91" s="12">
        <v>7.0000000000000007E-2</v>
      </c>
      <c r="P91" s="8">
        <f t="shared" si="5"/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76"/>
      <c r="B92" s="1029" t="s">
        <v>944</v>
      </c>
      <c r="C92" s="69"/>
      <c r="D92" s="1102" t="s">
        <v>945</v>
      </c>
      <c r="E92" s="53">
        <v>36</v>
      </c>
      <c r="F92" s="28" t="s">
        <v>933</v>
      </c>
      <c r="G92" s="54" t="s">
        <v>934</v>
      </c>
      <c r="H92" s="101">
        <v>30</v>
      </c>
      <c r="I92" s="102" t="s">
        <v>946</v>
      </c>
      <c r="J92" s="103">
        <v>1658.7</v>
      </c>
      <c r="K92" s="104">
        <v>27.64</v>
      </c>
      <c r="L92" s="1091"/>
      <c r="M92" s="11">
        <v>9498.06</v>
      </c>
      <c r="N92" s="11">
        <f t="shared" si="4"/>
        <v>9213.118199999999</v>
      </c>
      <c r="O92" s="12">
        <v>7.0000000000000007E-2</v>
      </c>
      <c r="P92" s="8">
        <f t="shared" si="5"/>
        <v>9858.0364739999986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76"/>
      <c r="B93" s="1029" t="s">
        <v>947</v>
      </c>
      <c r="C93" s="51"/>
      <c r="D93" s="1102" t="s">
        <v>945</v>
      </c>
      <c r="E93" s="53">
        <v>36</v>
      </c>
      <c r="F93" s="28" t="s">
        <v>933</v>
      </c>
      <c r="G93" s="54" t="s">
        <v>934</v>
      </c>
      <c r="H93" s="101">
        <v>30</v>
      </c>
      <c r="I93" s="102" t="s">
        <v>946</v>
      </c>
      <c r="J93" s="103">
        <v>1658.7</v>
      </c>
      <c r="K93" s="104">
        <v>27.64</v>
      </c>
      <c r="L93" s="1091"/>
      <c r="M93" s="11">
        <v>15305.4</v>
      </c>
      <c r="N93" s="11">
        <f t="shared" si="4"/>
        <v>14846.237999999999</v>
      </c>
      <c r="O93" s="12">
        <v>7.0000000000000007E-2</v>
      </c>
      <c r="P93" s="8">
        <f t="shared" si="5"/>
        <v>15885.47466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76"/>
      <c r="B94" s="1029" t="s">
        <v>948</v>
      </c>
      <c r="C94" s="51"/>
      <c r="D94" s="1102" t="s">
        <v>945</v>
      </c>
      <c r="E94" s="53">
        <v>36</v>
      </c>
      <c r="F94" s="28" t="s">
        <v>933</v>
      </c>
      <c r="G94" s="54" t="s">
        <v>934</v>
      </c>
      <c r="H94" s="101">
        <v>30</v>
      </c>
      <c r="I94" s="102" t="s">
        <v>946</v>
      </c>
      <c r="J94" s="103">
        <v>1658.7</v>
      </c>
      <c r="K94" s="104">
        <v>27.64</v>
      </c>
      <c r="L94" s="1091"/>
      <c r="M94" s="11"/>
      <c r="N94" s="11">
        <f t="shared" si="4"/>
        <v>0</v>
      </c>
      <c r="O94" s="12">
        <v>7.0000000000000007E-2</v>
      </c>
      <c r="P94" s="8">
        <f t="shared" si="5"/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76"/>
      <c r="B95" s="88" t="s">
        <v>949</v>
      </c>
      <c r="C95" s="37"/>
      <c r="D95" s="1102" t="s">
        <v>950</v>
      </c>
      <c r="E95" s="53">
        <v>26</v>
      </c>
      <c r="F95" s="28" t="s">
        <v>951</v>
      </c>
      <c r="G95" s="40" t="s">
        <v>934</v>
      </c>
      <c r="H95" s="41">
        <v>18</v>
      </c>
      <c r="I95" s="42"/>
      <c r="J95" s="145"/>
      <c r="K95" s="44">
        <v>18</v>
      </c>
      <c r="L95" s="1091"/>
      <c r="M95" s="11"/>
      <c r="N95" s="11">
        <f t="shared" si="4"/>
        <v>0</v>
      </c>
      <c r="O95" s="12">
        <v>7.0000000000000007E-2</v>
      </c>
      <c r="P95" s="8">
        <f t="shared" si="5"/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76"/>
      <c r="B96" s="88" t="s">
        <v>952</v>
      </c>
      <c r="C96" s="37"/>
      <c r="D96" s="1102" t="s">
        <v>950</v>
      </c>
      <c r="E96" s="53">
        <v>26</v>
      </c>
      <c r="F96" s="28" t="s">
        <v>951</v>
      </c>
      <c r="G96" s="40" t="s">
        <v>934</v>
      </c>
      <c r="H96" s="41">
        <v>18</v>
      </c>
      <c r="I96" s="42"/>
      <c r="J96" s="145"/>
      <c r="K96" s="44">
        <v>18</v>
      </c>
      <c r="L96" s="1091"/>
      <c r="M96" s="11"/>
      <c r="N96" s="11">
        <f t="shared" si="4"/>
        <v>0</v>
      </c>
      <c r="O96" s="12">
        <v>7.0000000000000007E-2</v>
      </c>
      <c r="P96" s="8">
        <f t="shared" si="5"/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76"/>
      <c r="B97" s="88" t="s">
        <v>953</v>
      </c>
      <c r="C97" s="37"/>
      <c r="D97" s="1102" t="s">
        <v>950</v>
      </c>
      <c r="E97" s="53">
        <v>26</v>
      </c>
      <c r="F97" s="28" t="s">
        <v>951</v>
      </c>
      <c r="G97" s="40" t="s">
        <v>934</v>
      </c>
      <c r="H97" s="41">
        <v>18</v>
      </c>
      <c r="I97" s="42"/>
      <c r="J97" s="145"/>
      <c r="K97" s="44">
        <v>18</v>
      </c>
      <c r="L97" s="10"/>
      <c r="M97" s="11">
        <v>14244.12</v>
      </c>
      <c r="N97" s="11">
        <f t="shared" si="4"/>
        <v>13816.796400000001</v>
      </c>
      <c r="O97" s="12">
        <v>7.0000000000000007E-2</v>
      </c>
      <c r="P97" s="8">
        <f t="shared" si="5"/>
        <v>14783.972148000001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76"/>
      <c r="B98" s="88" t="s">
        <v>954</v>
      </c>
      <c r="C98" s="37"/>
      <c r="D98" s="1102" t="s">
        <v>950</v>
      </c>
      <c r="E98" s="53">
        <v>26</v>
      </c>
      <c r="F98" s="28" t="s">
        <v>951</v>
      </c>
      <c r="G98" s="40" t="s">
        <v>934</v>
      </c>
      <c r="H98" s="41">
        <v>18</v>
      </c>
      <c r="I98" s="42"/>
      <c r="J98" s="145"/>
      <c r="K98" s="44">
        <v>18</v>
      </c>
      <c r="L98" s="1091"/>
      <c r="M98" s="11">
        <v>3240</v>
      </c>
      <c r="N98" s="11">
        <f t="shared" si="4"/>
        <v>3142.8</v>
      </c>
      <c r="O98" s="12">
        <v>7.0000000000000007E-2</v>
      </c>
      <c r="P98" s="8">
        <f t="shared" si="5"/>
        <v>3362.7960000000003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76"/>
      <c r="B99" s="45"/>
      <c r="C99" s="37"/>
      <c r="D99" s="89"/>
      <c r="E99" s="146"/>
      <c r="F99" s="39"/>
      <c r="G99" s="40"/>
      <c r="H99" s="41"/>
      <c r="I99" s="42"/>
      <c r="J99" s="43"/>
      <c r="K99" s="44"/>
      <c r="L99" s="1091"/>
      <c r="M99" s="11">
        <v>14700</v>
      </c>
      <c r="N99" s="11">
        <f t="shared" si="4"/>
        <v>14259</v>
      </c>
      <c r="O99" s="12">
        <v>7.0000000000000007E-2</v>
      </c>
      <c r="P99" s="8">
        <f t="shared" si="5"/>
        <v>15257.130000000001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5.25" customHeight="1">
      <c r="A100" s="76"/>
      <c r="B100" s="45"/>
      <c r="C100" s="37"/>
      <c r="D100" s="89"/>
      <c r="E100" s="146"/>
      <c r="F100" s="47"/>
      <c r="G100" s="40"/>
      <c r="H100" s="41"/>
      <c r="I100" s="42"/>
      <c r="J100" s="43"/>
      <c r="K100" s="44"/>
      <c r="L100" s="68"/>
      <c r="M100" s="11">
        <v>14582.7</v>
      </c>
      <c r="N100" s="11">
        <f t="shared" si="4"/>
        <v>14145.219000000001</v>
      </c>
      <c r="O100" s="12">
        <v>7.0000000000000007E-2</v>
      </c>
      <c r="P100" s="8">
        <f t="shared" si="5"/>
        <v>15135.384330000001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76"/>
      <c r="B101" s="50" t="s">
        <v>95</v>
      </c>
      <c r="C101" s="51"/>
      <c r="D101" s="52"/>
      <c r="E101" s="70"/>
      <c r="F101" s="1098"/>
      <c r="G101" s="1090"/>
      <c r="H101" s="29"/>
      <c r="I101" s="30"/>
      <c r="J101" s="31"/>
      <c r="K101" s="995"/>
      <c r="L101" s="68"/>
      <c r="M101" s="11">
        <v>13483.8</v>
      </c>
      <c r="N101" s="11">
        <f t="shared" si="4"/>
        <v>13079.286</v>
      </c>
      <c r="O101" s="12">
        <v>7.0000000000000007E-2</v>
      </c>
      <c r="P101" s="8">
        <f t="shared" si="5"/>
        <v>13994.836020000001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76"/>
      <c r="B102" s="1029" t="s">
        <v>955</v>
      </c>
      <c r="C102" s="69" t="s">
        <v>921</v>
      </c>
      <c r="D102" s="1102" t="s">
        <v>19</v>
      </c>
      <c r="E102" s="53">
        <v>55</v>
      </c>
      <c r="F102" s="28"/>
      <c r="G102" s="54" t="s">
        <v>956</v>
      </c>
      <c r="H102" s="101"/>
      <c r="I102" s="102"/>
      <c r="J102" s="103">
        <v>1139.55</v>
      </c>
      <c r="K102" s="104">
        <v>47.48</v>
      </c>
      <c r="L102" s="68"/>
      <c r="M102" s="11">
        <v>2669.52</v>
      </c>
      <c r="N102" s="11">
        <f t="shared" si="4"/>
        <v>2589.4344000000001</v>
      </c>
      <c r="O102" s="12">
        <v>7.0000000000000007E-2</v>
      </c>
      <c r="P102" s="8">
        <f t="shared" si="5"/>
        <v>2770.6948080000002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76"/>
      <c r="B103" s="1110"/>
      <c r="C103" s="51" t="s">
        <v>957</v>
      </c>
      <c r="D103" s="52" t="s">
        <v>19</v>
      </c>
      <c r="E103" s="53">
        <v>47</v>
      </c>
      <c r="F103" s="28"/>
      <c r="G103" s="1090" t="s">
        <v>572</v>
      </c>
      <c r="H103" s="147">
        <v>1100</v>
      </c>
      <c r="I103" s="30" t="s">
        <v>958</v>
      </c>
      <c r="J103" s="31">
        <v>952.3</v>
      </c>
      <c r="K103" s="1006">
        <v>39.68</v>
      </c>
      <c r="L103" s="68"/>
      <c r="M103" s="11"/>
      <c r="N103" s="11">
        <f t="shared" si="4"/>
        <v>0</v>
      </c>
      <c r="O103" s="12">
        <v>7.0000000000000007E-2</v>
      </c>
      <c r="P103" s="8">
        <f t="shared" si="5"/>
        <v>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76"/>
      <c r="B104" s="88"/>
      <c r="C104" s="37"/>
      <c r="D104" s="148"/>
      <c r="E104" s="146"/>
      <c r="F104" s="39"/>
      <c r="G104" s="40"/>
      <c r="H104" s="41"/>
      <c r="I104" s="42"/>
      <c r="J104" s="145"/>
      <c r="K104" s="44"/>
      <c r="L104" s="68"/>
      <c r="M104" s="11">
        <v>12972.96</v>
      </c>
      <c r="N104" s="11">
        <f t="shared" si="4"/>
        <v>12583.771199999999</v>
      </c>
      <c r="O104" s="12">
        <v>7.0000000000000007E-2</v>
      </c>
      <c r="P104" s="8">
        <f t="shared" si="5"/>
        <v>13464.635183999999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76"/>
      <c r="B105" s="88"/>
      <c r="C105" s="37"/>
      <c r="D105" s="148"/>
      <c r="E105" s="146"/>
      <c r="F105" s="39"/>
      <c r="G105" s="40"/>
      <c r="H105" s="41"/>
      <c r="I105" s="42"/>
      <c r="J105" s="74"/>
      <c r="K105" s="44"/>
      <c r="L105" s="68"/>
      <c r="M105" s="11">
        <v>12687.84</v>
      </c>
      <c r="N105" s="11">
        <f t="shared" si="4"/>
        <v>12307.2048</v>
      </c>
      <c r="O105" s="12">
        <v>7.0000000000000007E-2</v>
      </c>
      <c r="P105" s="8">
        <f t="shared" si="5"/>
        <v>13168.709135999999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76"/>
      <c r="B106" s="88"/>
      <c r="C106" s="37"/>
      <c r="D106" s="148"/>
      <c r="E106" s="146"/>
      <c r="F106" s="39"/>
      <c r="G106" s="40"/>
      <c r="H106" s="41"/>
      <c r="I106" s="42"/>
      <c r="J106" s="74"/>
      <c r="K106" s="44"/>
      <c r="L106" s="1091"/>
      <c r="M106" s="11">
        <v>16572.599999999999</v>
      </c>
      <c r="N106" s="11">
        <f t="shared" si="4"/>
        <v>16075.421999999999</v>
      </c>
      <c r="O106" s="12">
        <v>7.0000000000000007E-2</v>
      </c>
      <c r="P106" s="8">
        <f t="shared" si="5"/>
        <v>17200.701539999998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>
      <c r="A107" s="4"/>
      <c r="B107" s="1368"/>
      <c r="C107" s="3"/>
      <c r="D107" s="2"/>
      <c r="E107" s="4"/>
      <c r="F107" s="5"/>
      <c r="G107" s="6"/>
      <c r="H107" s="1"/>
      <c r="I107" s="13"/>
      <c r="J107" s="8"/>
      <c r="K107" s="14"/>
      <c r="L107" s="1091"/>
      <c r="M107" s="11">
        <v>6021.12</v>
      </c>
      <c r="N107" s="11">
        <f t="shared" si="4"/>
        <v>5840.4863999999998</v>
      </c>
      <c r="O107" s="12">
        <v>7.0000000000000007E-2</v>
      </c>
      <c r="P107" s="8">
        <f t="shared" si="5"/>
        <v>6249.3204479999995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4" t="s">
        <v>0</v>
      </c>
      <c r="B108" s="1368"/>
      <c r="C108" s="3"/>
      <c r="D108" s="2"/>
      <c r="E108" s="4"/>
      <c r="F108" s="5"/>
      <c r="G108" s="6"/>
      <c r="H108" s="1"/>
      <c r="I108" s="13"/>
      <c r="J108" s="8"/>
      <c r="K108" s="14"/>
      <c r="L108" s="1091"/>
      <c r="M108" s="11">
        <v>8714.16</v>
      </c>
      <c r="N108" s="11">
        <f t="shared" si="4"/>
        <v>8452.7351999999992</v>
      </c>
      <c r="O108" s="12">
        <v>7.0000000000000007E-2</v>
      </c>
      <c r="P108" s="8">
        <f t="shared" si="5"/>
        <v>9044.4266639999987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1376" t="s">
        <v>117</v>
      </c>
      <c r="B109" s="1387"/>
      <c r="C109" s="4"/>
      <c r="D109" s="2"/>
      <c r="E109" s="4"/>
      <c r="F109" s="5"/>
      <c r="G109" s="6"/>
      <c r="H109" s="1"/>
      <c r="I109" s="13"/>
      <c r="J109" s="8"/>
      <c r="K109" s="14"/>
      <c r="L109" s="1091"/>
      <c r="M109" s="11">
        <v>0</v>
      </c>
      <c r="N109" s="11">
        <f t="shared" si="4"/>
        <v>0</v>
      </c>
      <c r="O109" s="12">
        <v>7.0000000000000007E-2</v>
      </c>
      <c r="P109" s="8">
        <f t="shared" si="5"/>
        <v>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5.25" customHeight="1">
      <c r="A110" s="1"/>
      <c r="B110" s="2"/>
      <c r="C110" s="3"/>
      <c r="D110" s="2"/>
      <c r="E110" s="4"/>
      <c r="F110" s="5"/>
      <c r="G110" s="6"/>
      <c r="H110" s="1"/>
      <c r="I110" s="7"/>
      <c r="J110" s="8"/>
      <c r="K110" s="9"/>
      <c r="L110" s="1091"/>
      <c r="M110" s="11">
        <v>18537.7</v>
      </c>
      <c r="N110" s="11">
        <f t="shared" si="4"/>
        <v>17981.569</v>
      </c>
      <c r="O110" s="12">
        <v>7.0000000000000007E-2</v>
      </c>
      <c r="P110" s="8">
        <f t="shared" si="5"/>
        <v>19240.278829999999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1375" t="s">
        <v>2</v>
      </c>
      <c r="B111" s="1388"/>
      <c r="C111" s="16" t="s">
        <v>3</v>
      </c>
      <c r="D111" s="993" t="s">
        <v>4</v>
      </c>
      <c r="E111" s="17" t="s">
        <v>5</v>
      </c>
      <c r="F111" s="919" t="s">
        <v>5</v>
      </c>
      <c r="G111" s="18" t="s">
        <v>6</v>
      </c>
      <c r="H111" s="19" t="s">
        <v>7</v>
      </c>
      <c r="I111" s="20" t="s">
        <v>8</v>
      </c>
      <c r="J111" s="21" t="s">
        <v>9</v>
      </c>
      <c r="K111" s="22" t="s">
        <v>9</v>
      </c>
      <c r="L111" s="1091"/>
      <c r="M111" s="11">
        <v>9031.68</v>
      </c>
      <c r="N111" s="11">
        <f t="shared" si="4"/>
        <v>8760.7296000000006</v>
      </c>
      <c r="O111" s="12">
        <v>7.0000000000000007E-2</v>
      </c>
      <c r="P111" s="8">
        <f t="shared" si="5"/>
        <v>9373.9806720000015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5.25" customHeight="1">
      <c r="A112" s="921"/>
      <c r="B112" s="922"/>
      <c r="C112" s="927"/>
      <c r="D112" s="997" t="s">
        <v>10</v>
      </c>
      <c r="E112" s="24" t="s">
        <v>11</v>
      </c>
      <c r="F112" s="925" t="s">
        <v>12</v>
      </c>
      <c r="G112" s="964"/>
      <c r="H112" s="965" t="s">
        <v>13</v>
      </c>
      <c r="I112" s="928" t="s">
        <v>14</v>
      </c>
      <c r="J112" s="1087" t="s">
        <v>16</v>
      </c>
      <c r="K112" s="25" t="s">
        <v>15</v>
      </c>
      <c r="L112" s="1091"/>
      <c r="M112" s="11"/>
      <c r="N112" s="11">
        <f t="shared" si="4"/>
        <v>0</v>
      </c>
      <c r="O112" s="12">
        <v>7.0000000000000007E-2</v>
      </c>
      <c r="P112" s="8">
        <f t="shared" si="5"/>
        <v>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969"/>
      <c r="B113" s="1097"/>
      <c r="C113" s="1107"/>
      <c r="D113" s="1107"/>
      <c r="E113" s="107"/>
      <c r="F113" s="108"/>
      <c r="G113" s="1090"/>
      <c r="H113" s="109"/>
      <c r="I113" s="30"/>
      <c r="J113" s="31"/>
      <c r="K113" s="1006"/>
      <c r="L113" s="1091"/>
      <c r="M113" s="11">
        <v>8478.9599999999991</v>
      </c>
      <c r="N113" s="11">
        <f t="shared" si="4"/>
        <v>8224.5911999999989</v>
      </c>
      <c r="O113" s="12">
        <v>7.0000000000000007E-2</v>
      </c>
      <c r="P113" s="8">
        <f t="shared" si="5"/>
        <v>8800.3125839999993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969"/>
      <c r="B114" s="36"/>
      <c r="C114" s="37"/>
      <c r="D114" s="1094"/>
      <c r="E114" s="71"/>
      <c r="F114" s="72"/>
      <c r="G114" s="40"/>
      <c r="H114" s="41"/>
      <c r="I114" s="42"/>
      <c r="J114" s="43"/>
      <c r="K114" s="44"/>
      <c r="L114" s="1091"/>
      <c r="M114" s="11">
        <v>11122.62</v>
      </c>
      <c r="N114" s="11">
        <f t="shared" si="4"/>
        <v>10788.941400000002</v>
      </c>
      <c r="O114" s="12">
        <v>7.0000000000000007E-2</v>
      </c>
      <c r="P114" s="8">
        <f t="shared" si="5"/>
        <v>11544.167298000002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969"/>
      <c r="B115" s="45"/>
      <c r="C115" s="37"/>
      <c r="D115" s="1094"/>
      <c r="E115" s="86"/>
      <c r="F115" s="87"/>
      <c r="G115" s="40"/>
      <c r="H115" s="41"/>
      <c r="I115" s="42"/>
      <c r="J115" s="43"/>
      <c r="K115" s="44"/>
      <c r="L115" s="1091"/>
      <c r="M115" s="11">
        <v>3813.12</v>
      </c>
      <c r="N115" s="11">
        <f t="shared" si="4"/>
        <v>3698.7264</v>
      </c>
      <c r="O115" s="12">
        <v>7.0000000000000007E-2</v>
      </c>
      <c r="P115" s="8">
        <f t="shared" si="5"/>
        <v>3957.637248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69"/>
      <c r="B116" s="48"/>
      <c r="C116" s="37"/>
      <c r="D116" s="1094"/>
      <c r="E116" s="71"/>
      <c r="F116" s="72"/>
      <c r="G116" s="40"/>
      <c r="H116" s="41"/>
      <c r="I116" s="49"/>
      <c r="J116" s="43"/>
      <c r="K116" s="44"/>
      <c r="L116" s="1091"/>
      <c r="M116" s="11"/>
      <c r="N116" s="11"/>
      <c r="O116" s="12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71"/>
      <c r="B117" s="88"/>
      <c r="C117" s="37"/>
      <c r="D117" s="1094"/>
      <c r="E117" s="71"/>
      <c r="F117" s="72"/>
      <c r="G117" s="40"/>
      <c r="H117" s="41"/>
      <c r="I117" s="42"/>
      <c r="J117" s="43"/>
      <c r="K117" s="44"/>
      <c r="L117" s="1091"/>
      <c r="M117" s="11"/>
      <c r="N117" s="11"/>
      <c r="O117" s="12"/>
      <c r="P117" s="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1031"/>
      <c r="B118" s="45"/>
      <c r="C118" s="37"/>
      <c r="D118" s="1094"/>
      <c r="E118" s="86"/>
      <c r="F118" s="87"/>
      <c r="G118" s="40"/>
      <c r="H118" s="41"/>
      <c r="I118" s="42"/>
      <c r="J118" s="43"/>
      <c r="K118" s="44"/>
      <c r="L118" s="1091"/>
      <c r="M118" s="11"/>
      <c r="N118" s="11"/>
      <c r="O118" s="12"/>
      <c r="P118" s="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969"/>
      <c r="B119" s="48"/>
      <c r="C119" s="37"/>
      <c r="D119" s="1094"/>
      <c r="E119" s="71"/>
      <c r="F119" s="72"/>
      <c r="G119" s="40"/>
      <c r="H119" s="41"/>
      <c r="I119" s="49"/>
      <c r="J119" s="43"/>
      <c r="K119" s="44"/>
      <c r="L119" s="1091"/>
      <c r="M119" s="11">
        <v>8640</v>
      </c>
      <c r="N119" s="11">
        <f>M119-(M119*0.03)</f>
        <v>8380.7999999999993</v>
      </c>
      <c r="O119" s="12">
        <v>7.0000000000000007E-2</v>
      </c>
      <c r="P119" s="8">
        <f>(N119*O119)+N119</f>
        <v>8967.4559999999983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69"/>
      <c r="B120" s="88"/>
      <c r="C120" s="37"/>
      <c r="D120" s="1094"/>
      <c r="E120" s="71"/>
      <c r="F120" s="72"/>
      <c r="G120" s="40"/>
      <c r="H120" s="41"/>
      <c r="I120" s="42"/>
      <c r="J120" s="43"/>
      <c r="K120" s="44"/>
      <c r="L120" s="1091"/>
      <c r="M120" s="11"/>
      <c r="N120" s="11"/>
      <c r="O120" s="12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5.25" customHeight="1">
      <c r="A121" s="76"/>
      <c r="B121" s="45"/>
      <c r="C121" s="37"/>
      <c r="D121" s="89"/>
      <c r="E121" s="90"/>
      <c r="F121" s="91"/>
      <c r="G121" s="40"/>
      <c r="H121" s="92"/>
      <c r="I121" s="42"/>
      <c r="J121" s="43"/>
      <c r="K121" s="44"/>
      <c r="L121" s="1091"/>
      <c r="M121" s="1368"/>
      <c r="N121" s="11"/>
      <c r="O121" s="12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5.25" customHeight="1">
      <c r="A122" s="969"/>
      <c r="B122" s="45"/>
      <c r="C122" s="37"/>
      <c r="D122" s="89"/>
      <c r="E122" s="90"/>
      <c r="F122" s="91"/>
      <c r="G122" s="40"/>
      <c r="H122" s="92"/>
      <c r="I122" s="42"/>
      <c r="J122" s="43"/>
      <c r="K122" s="44"/>
      <c r="L122" s="1091"/>
      <c r="M122" s="1368"/>
      <c r="N122" s="11"/>
      <c r="O122" s="12"/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69"/>
      <c r="B123" s="45"/>
      <c r="C123" s="89"/>
      <c r="D123" s="89"/>
      <c r="E123" s="90"/>
      <c r="F123" s="91"/>
      <c r="G123" s="40"/>
      <c r="H123" s="92"/>
      <c r="I123" s="42"/>
      <c r="J123" s="43"/>
      <c r="K123" s="44"/>
      <c r="L123" s="1091"/>
      <c r="M123" s="11"/>
      <c r="N123" s="11"/>
      <c r="O123" s="12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76"/>
      <c r="B124" s="149"/>
      <c r="C124" s="37"/>
      <c r="D124" s="89"/>
      <c r="E124" s="150"/>
      <c r="F124" s="91"/>
      <c r="G124" s="40"/>
      <c r="H124" s="92"/>
      <c r="I124" s="42"/>
      <c r="J124" s="43"/>
      <c r="K124" s="44"/>
      <c r="L124" s="10"/>
      <c r="M124" s="11"/>
      <c r="N124" s="11"/>
      <c r="O124" s="12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75"/>
      <c r="B125" s="1123"/>
      <c r="C125" s="89"/>
      <c r="D125" s="89"/>
      <c r="E125" s="90"/>
      <c r="F125" s="91"/>
      <c r="G125" s="40"/>
      <c r="H125" s="92"/>
      <c r="I125" s="42"/>
      <c r="J125" s="43"/>
      <c r="K125" s="44"/>
      <c r="L125" s="15"/>
      <c r="M125" s="11"/>
      <c r="N125" s="11"/>
      <c r="O125" s="12"/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76"/>
      <c r="B126" s="36"/>
      <c r="C126" s="37"/>
      <c r="D126" s="1094"/>
      <c r="E126" s="38"/>
      <c r="F126" s="39"/>
      <c r="G126" s="40"/>
      <c r="H126" s="41"/>
      <c r="I126" s="42"/>
      <c r="J126" s="43"/>
      <c r="K126" s="44"/>
      <c r="L126" s="15"/>
      <c r="M126" s="11"/>
      <c r="N126" s="11"/>
      <c r="O126" s="12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5.25" customHeight="1">
      <c r="A127" s="76"/>
      <c r="B127" s="45"/>
      <c r="C127" s="37"/>
      <c r="D127" s="1094"/>
      <c r="E127" s="46"/>
      <c r="F127" s="47"/>
      <c r="G127" s="40"/>
      <c r="H127" s="41"/>
      <c r="I127" s="42"/>
      <c r="J127" s="43"/>
      <c r="K127" s="44"/>
      <c r="L127" s="15"/>
      <c r="M127" s="11"/>
      <c r="N127" s="11"/>
      <c r="O127" s="12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5.25" customHeight="1">
      <c r="A128" s="76"/>
      <c r="B128" s="48"/>
      <c r="C128" s="37"/>
      <c r="D128" s="1094"/>
      <c r="E128" s="38"/>
      <c r="F128" s="39"/>
      <c r="G128" s="40"/>
      <c r="H128" s="41"/>
      <c r="I128" s="49"/>
      <c r="J128" s="43"/>
      <c r="K128" s="44"/>
      <c r="L128" s="10"/>
      <c r="M128" s="11"/>
      <c r="N128" s="11"/>
      <c r="O128" s="12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76"/>
      <c r="B129" s="88"/>
      <c r="C129" s="37"/>
      <c r="D129" s="1094"/>
      <c r="E129" s="38"/>
      <c r="F129" s="39"/>
      <c r="G129" s="40"/>
      <c r="H129" s="41"/>
      <c r="I129" s="42"/>
      <c r="J129" s="43"/>
      <c r="K129" s="44"/>
      <c r="L129" s="1086" t="s">
        <v>452</v>
      </c>
      <c r="M129" s="23"/>
      <c r="N129" s="11"/>
      <c r="O129" s="12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5.25" customHeight="1">
      <c r="A130" s="76"/>
      <c r="B130" s="1124"/>
      <c r="C130" s="37"/>
      <c r="D130" s="1094"/>
      <c r="E130" s="53"/>
      <c r="F130" s="135"/>
      <c r="G130" s="40"/>
      <c r="H130" s="41"/>
      <c r="I130" s="42"/>
      <c r="J130" s="43"/>
      <c r="K130" s="151"/>
      <c r="L130" s="1088" t="s">
        <v>453</v>
      </c>
      <c r="M130" s="23"/>
      <c r="N130" s="11"/>
      <c r="O130" s="12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5.25" customHeight="1">
      <c r="A131" s="76"/>
      <c r="B131" s="48"/>
      <c r="C131" s="37"/>
      <c r="D131" s="1094"/>
      <c r="E131" s="53"/>
      <c r="F131" s="135"/>
      <c r="G131" s="40"/>
      <c r="H131" s="41"/>
      <c r="I131" s="42"/>
      <c r="J131" s="43"/>
      <c r="K131" s="44"/>
      <c r="L131" s="1091"/>
      <c r="M131" s="11">
        <v>3552</v>
      </c>
      <c r="N131" s="11">
        <f t="shared" ref="N131:N156" si="6">M131-(M131*0.03)</f>
        <v>3445.44</v>
      </c>
      <c r="O131" s="12">
        <v>7.0000000000000007E-2</v>
      </c>
      <c r="P131" s="8">
        <f t="shared" ref="P131:P156" si="7">(N131*O131)+N131</f>
        <v>3686.6208000000001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75"/>
      <c r="B132" s="152"/>
      <c r="C132" s="37"/>
      <c r="D132" s="1094"/>
      <c r="E132" s="53"/>
      <c r="F132" s="135"/>
      <c r="G132" s="40"/>
      <c r="H132" s="41"/>
      <c r="I132" s="42"/>
      <c r="J132" s="43"/>
      <c r="K132" s="153"/>
      <c r="L132" s="1091"/>
      <c r="M132" s="11"/>
      <c r="N132" s="11">
        <f t="shared" si="6"/>
        <v>0</v>
      </c>
      <c r="O132" s="12">
        <v>7.0000000000000007E-2</v>
      </c>
      <c r="P132" s="8">
        <f t="shared" si="7"/>
        <v>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76"/>
      <c r="B133" s="48"/>
      <c r="C133" s="37"/>
      <c r="D133" s="1094"/>
      <c r="E133" s="53"/>
      <c r="F133" s="135"/>
      <c r="G133" s="40"/>
      <c r="H133" s="41"/>
      <c r="I133" s="42"/>
      <c r="J133" s="43"/>
      <c r="K133" s="44"/>
      <c r="L133" s="1091"/>
      <c r="M133" s="11">
        <v>9498.06</v>
      </c>
      <c r="N133" s="11">
        <f t="shared" si="6"/>
        <v>9213.118199999999</v>
      </c>
      <c r="O133" s="12">
        <v>7.0000000000000007E-2</v>
      </c>
      <c r="P133" s="8">
        <f t="shared" si="7"/>
        <v>9858.0364739999986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76"/>
      <c r="B134" s="48"/>
      <c r="C134" s="37"/>
      <c r="D134" s="1094"/>
      <c r="E134" s="53"/>
      <c r="F134" s="135"/>
      <c r="G134" s="40"/>
      <c r="H134" s="41"/>
      <c r="I134" s="42"/>
      <c r="J134" s="43"/>
      <c r="K134" s="44"/>
      <c r="L134" s="1091"/>
      <c r="M134" s="11">
        <v>15305.4</v>
      </c>
      <c r="N134" s="11">
        <f t="shared" si="6"/>
        <v>14846.237999999999</v>
      </c>
      <c r="O134" s="12">
        <v>7.0000000000000007E-2</v>
      </c>
      <c r="P134" s="8">
        <f t="shared" si="7"/>
        <v>15885.47466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76"/>
      <c r="B135" s="48"/>
      <c r="C135" s="37"/>
      <c r="D135" s="1094"/>
      <c r="E135" s="53"/>
      <c r="F135" s="135"/>
      <c r="G135" s="40"/>
      <c r="H135" s="41"/>
      <c r="I135" s="42"/>
      <c r="J135" s="43"/>
      <c r="K135" s="44"/>
      <c r="L135" s="1091"/>
      <c r="M135" s="11"/>
      <c r="N135" s="11">
        <f t="shared" si="6"/>
        <v>0</v>
      </c>
      <c r="O135" s="12">
        <v>7.0000000000000007E-2</v>
      </c>
      <c r="P135" s="8">
        <f t="shared" si="7"/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76"/>
      <c r="B136" s="154"/>
      <c r="C136" s="37"/>
      <c r="D136" s="1094"/>
      <c r="E136" s="53"/>
      <c r="F136" s="135"/>
      <c r="G136" s="40"/>
      <c r="H136" s="41"/>
      <c r="I136" s="42"/>
      <c r="J136" s="43"/>
      <c r="K136" s="44"/>
      <c r="L136" s="1091"/>
      <c r="M136" s="11"/>
      <c r="N136" s="11">
        <f t="shared" si="6"/>
        <v>0</v>
      </c>
      <c r="O136" s="12">
        <v>7.0000000000000007E-2</v>
      </c>
      <c r="P136" s="8">
        <f t="shared" si="7"/>
        <v>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76"/>
      <c r="B137" s="1124"/>
      <c r="C137" s="37"/>
      <c r="D137" s="1094"/>
      <c r="E137" s="143"/>
      <c r="F137" s="155"/>
      <c r="G137" s="40"/>
      <c r="H137" s="41"/>
      <c r="I137" s="42"/>
      <c r="J137" s="43"/>
      <c r="K137" s="44"/>
      <c r="L137" s="1091"/>
      <c r="M137" s="11"/>
      <c r="N137" s="11">
        <f t="shared" si="6"/>
        <v>0</v>
      </c>
      <c r="O137" s="12">
        <v>7.0000000000000007E-2</v>
      </c>
      <c r="P137" s="8">
        <f t="shared" si="7"/>
        <v>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76"/>
      <c r="B138" s="48"/>
      <c r="C138" s="37"/>
      <c r="D138" s="1094"/>
      <c r="E138" s="53"/>
      <c r="F138" s="135"/>
      <c r="G138" s="40"/>
      <c r="H138" s="41"/>
      <c r="I138" s="42"/>
      <c r="J138" s="43"/>
      <c r="K138" s="44"/>
      <c r="L138" s="10"/>
      <c r="M138" s="11">
        <v>14244.12</v>
      </c>
      <c r="N138" s="11">
        <f t="shared" si="6"/>
        <v>13816.796400000001</v>
      </c>
      <c r="O138" s="12">
        <v>7.0000000000000007E-2</v>
      </c>
      <c r="P138" s="8">
        <f t="shared" si="7"/>
        <v>14783.972148000001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76"/>
      <c r="B139" s="48"/>
      <c r="C139" s="37"/>
      <c r="D139" s="1094"/>
      <c r="E139" s="53"/>
      <c r="F139" s="135"/>
      <c r="G139" s="40"/>
      <c r="H139" s="41"/>
      <c r="I139" s="42"/>
      <c r="J139" s="43"/>
      <c r="K139" s="44"/>
      <c r="L139" s="1091"/>
      <c r="M139" s="11">
        <v>3240</v>
      </c>
      <c r="N139" s="11">
        <f t="shared" si="6"/>
        <v>3142.8</v>
      </c>
      <c r="O139" s="12">
        <v>7.0000000000000007E-2</v>
      </c>
      <c r="P139" s="8">
        <f t="shared" si="7"/>
        <v>3362.7960000000003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76"/>
      <c r="B140" s="1125"/>
      <c r="C140" s="37"/>
      <c r="D140" s="1094"/>
      <c r="E140" s="53"/>
      <c r="F140" s="135"/>
      <c r="G140" s="40"/>
      <c r="H140" s="41"/>
      <c r="I140" s="42"/>
      <c r="J140" s="43"/>
      <c r="K140" s="44"/>
      <c r="L140" s="1091"/>
      <c r="M140" s="11">
        <v>14700</v>
      </c>
      <c r="N140" s="11">
        <f t="shared" si="6"/>
        <v>14259</v>
      </c>
      <c r="O140" s="12">
        <v>7.0000000000000007E-2</v>
      </c>
      <c r="P140" s="8">
        <f t="shared" si="7"/>
        <v>15257.130000000001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76"/>
      <c r="B141" s="1124"/>
      <c r="C141" s="37"/>
      <c r="D141" s="1094"/>
      <c r="E141" s="988"/>
      <c r="F141" s="156"/>
      <c r="G141" s="40"/>
      <c r="H141" s="41"/>
      <c r="I141" s="42"/>
      <c r="J141" s="157"/>
      <c r="K141" s="44"/>
      <c r="L141" s="68"/>
      <c r="M141" s="11">
        <v>14582.7</v>
      </c>
      <c r="N141" s="11">
        <f t="shared" si="6"/>
        <v>14145.219000000001</v>
      </c>
      <c r="O141" s="12">
        <v>7.0000000000000007E-2</v>
      </c>
      <c r="P141" s="8">
        <f t="shared" si="7"/>
        <v>15135.384330000001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1"/>
      <c r="B142" s="158"/>
      <c r="C142" s="5"/>
      <c r="D142" s="1368"/>
      <c r="E142" s="159"/>
      <c r="F142" s="160"/>
      <c r="G142" s="6"/>
      <c r="H142" s="1"/>
      <c r="I142" s="13"/>
      <c r="J142" s="8"/>
      <c r="K142" s="14"/>
      <c r="L142" s="68"/>
      <c r="M142" s="11">
        <v>13483.8</v>
      </c>
      <c r="N142" s="11">
        <f t="shared" si="6"/>
        <v>13079.286</v>
      </c>
      <c r="O142" s="12">
        <v>7.0000000000000007E-2</v>
      </c>
      <c r="P142" s="8">
        <f t="shared" si="7"/>
        <v>13994.836020000001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4" t="s">
        <v>0</v>
      </c>
      <c r="B143" s="1368"/>
      <c r="C143" s="3"/>
      <c r="D143" s="2"/>
      <c r="E143" s="4"/>
      <c r="F143" s="5"/>
      <c r="G143" s="6"/>
      <c r="H143" s="1"/>
      <c r="I143" s="13"/>
      <c r="J143" s="8"/>
      <c r="K143" s="14"/>
      <c r="L143" s="68"/>
      <c r="M143" s="11">
        <v>2669.52</v>
      </c>
      <c r="N143" s="11">
        <f t="shared" si="6"/>
        <v>2589.4344000000001</v>
      </c>
      <c r="O143" s="12">
        <v>7.0000000000000007E-2</v>
      </c>
      <c r="P143" s="8">
        <f t="shared" si="7"/>
        <v>2770.6948080000002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1376" t="s">
        <v>117</v>
      </c>
      <c r="B144" s="1387"/>
      <c r="C144" s="4"/>
      <c r="D144" s="2"/>
      <c r="E144" s="4"/>
      <c r="F144" s="5"/>
      <c r="G144" s="6"/>
      <c r="H144" s="1"/>
      <c r="I144" s="13"/>
      <c r="J144" s="8"/>
      <c r="K144" s="14"/>
      <c r="L144" s="68"/>
      <c r="M144" s="11"/>
      <c r="N144" s="11">
        <f t="shared" si="6"/>
        <v>0</v>
      </c>
      <c r="O144" s="12">
        <v>7.0000000000000007E-2</v>
      </c>
      <c r="P144" s="8">
        <f t="shared" si="7"/>
        <v>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5.25" customHeight="1">
      <c r="A145" s="1"/>
      <c r="B145" s="2"/>
      <c r="C145" s="3"/>
      <c r="D145" s="2"/>
      <c r="E145" s="4"/>
      <c r="F145" s="5"/>
      <c r="G145" s="6"/>
      <c r="H145" s="1"/>
      <c r="I145" s="7"/>
      <c r="J145" s="8"/>
      <c r="K145" s="9"/>
      <c r="L145" s="68"/>
      <c r="M145" s="11">
        <v>12972.96</v>
      </c>
      <c r="N145" s="11">
        <f t="shared" si="6"/>
        <v>12583.771199999999</v>
      </c>
      <c r="O145" s="12">
        <v>7.0000000000000007E-2</v>
      </c>
      <c r="P145" s="8">
        <f t="shared" si="7"/>
        <v>13464.635183999999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1375" t="s">
        <v>2</v>
      </c>
      <c r="B146" s="1388"/>
      <c r="C146" s="16" t="s">
        <v>3</v>
      </c>
      <c r="D146" s="993" t="s">
        <v>4</v>
      </c>
      <c r="E146" s="17" t="s">
        <v>5</v>
      </c>
      <c r="F146" s="919" t="s">
        <v>5</v>
      </c>
      <c r="G146" s="18" t="s">
        <v>6</v>
      </c>
      <c r="H146" s="19" t="s">
        <v>7</v>
      </c>
      <c r="I146" s="20" t="s">
        <v>8</v>
      </c>
      <c r="J146" s="21" t="s">
        <v>9</v>
      </c>
      <c r="K146" s="22" t="s">
        <v>9</v>
      </c>
      <c r="L146" s="68"/>
      <c r="M146" s="11">
        <v>12687.84</v>
      </c>
      <c r="N146" s="11">
        <f t="shared" si="6"/>
        <v>12307.2048</v>
      </c>
      <c r="O146" s="12">
        <v>7.0000000000000007E-2</v>
      </c>
      <c r="P146" s="8">
        <f t="shared" si="7"/>
        <v>13168.709135999999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5.25" customHeight="1">
      <c r="A147" s="921"/>
      <c r="B147" s="922"/>
      <c r="C147" s="927"/>
      <c r="D147" s="997" t="s">
        <v>10</v>
      </c>
      <c r="E147" s="24" t="s">
        <v>11</v>
      </c>
      <c r="F147" s="925" t="s">
        <v>12</v>
      </c>
      <c r="G147" s="964"/>
      <c r="H147" s="965" t="s">
        <v>13</v>
      </c>
      <c r="I147" s="928" t="s">
        <v>14</v>
      </c>
      <c r="J147" s="1087" t="s">
        <v>16</v>
      </c>
      <c r="K147" s="25" t="s">
        <v>15</v>
      </c>
      <c r="L147" s="1091"/>
      <c r="M147" s="11">
        <v>16572.599999999999</v>
      </c>
      <c r="N147" s="11">
        <f t="shared" si="6"/>
        <v>16075.421999999999</v>
      </c>
      <c r="O147" s="12">
        <v>7.0000000000000007E-2</v>
      </c>
      <c r="P147" s="8">
        <f t="shared" si="7"/>
        <v>17200.701539999998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>
      <c r="A148" s="969"/>
      <c r="B148" s="50" t="s">
        <v>959</v>
      </c>
      <c r="C148" s="1126" t="s">
        <v>960</v>
      </c>
      <c r="D148" s="161"/>
      <c r="E148" s="1127"/>
      <c r="F148" s="1098"/>
      <c r="G148" s="1090"/>
      <c r="H148" s="29"/>
      <c r="I148" s="30"/>
      <c r="J148" s="31"/>
      <c r="K148" s="995"/>
      <c r="L148" s="1091"/>
      <c r="M148" s="11">
        <v>6021.12</v>
      </c>
      <c r="N148" s="11">
        <f t="shared" si="6"/>
        <v>5840.4863999999998</v>
      </c>
      <c r="O148" s="12">
        <v>7.0000000000000007E-2</v>
      </c>
      <c r="P148" s="8">
        <f t="shared" si="7"/>
        <v>6249.3204479999995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30"/>
      <c r="B149" s="162" t="s">
        <v>961</v>
      </c>
      <c r="C149" s="163" t="s">
        <v>900</v>
      </c>
      <c r="D149" s="1128" t="s">
        <v>24</v>
      </c>
      <c r="E149" s="164">
        <v>62</v>
      </c>
      <c r="F149" s="165"/>
      <c r="G149" s="166" t="s">
        <v>962</v>
      </c>
      <c r="H149" s="167">
        <v>551.46</v>
      </c>
      <c r="I149" s="168"/>
      <c r="J149" s="169">
        <v>631.38</v>
      </c>
      <c r="K149" s="170">
        <v>52.62</v>
      </c>
      <c r="L149" s="1091"/>
      <c r="M149" s="11">
        <v>8714.16</v>
      </c>
      <c r="N149" s="11">
        <f t="shared" si="6"/>
        <v>8452.7351999999992</v>
      </c>
      <c r="O149" s="12">
        <v>7.0000000000000007E-2</v>
      </c>
      <c r="P149" s="8">
        <f t="shared" si="7"/>
        <v>9044.4266639999987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969"/>
      <c r="B150" s="162" t="s">
        <v>963</v>
      </c>
      <c r="C150" s="163" t="s">
        <v>900</v>
      </c>
      <c r="D150" s="1128" t="s">
        <v>24</v>
      </c>
      <c r="E150" s="164">
        <v>62</v>
      </c>
      <c r="F150" s="165"/>
      <c r="G150" s="166" t="s">
        <v>964</v>
      </c>
      <c r="H150" s="167">
        <v>546</v>
      </c>
      <c r="I150" s="168"/>
      <c r="J150" s="169">
        <v>631.38</v>
      </c>
      <c r="K150" s="170">
        <v>52.62</v>
      </c>
      <c r="L150" s="1091"/>
      <c r="M150" s="11">
        <v>0</v>
      </c>
      <c r="N150" s="11">
        <f t="shared" si="6"/>
        <v>0</v>
      </c>
      <c r="O150" s="12">
        <v>7.0000000000000007E-2</v>
      </c>
      <c r="P150" s="8">
        <f t="shared" si="7"/>
        <v>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969"/>
      <c r="B151" s="162" t="s">
        <v>965</v>
      </c>
      <c r="C151" s="163" t="s">
        <v>900</v>
      </c>
      <c r="D151" s="1128"/>
      <c r="E151" s="164"/>
      <c r="F151" s="165"/>
      <c r="G151" s="166"/>
      <c r="H151" s="167"/>
      <c r="I151" s="168"/>
      <c r="J151" s="169"/>
      <c r="K151" s="170"/>
      <c r="L151" s="1091"/>
      <c r="M151" s="11">
        <v>18537.7</v>
      </c>
      <c r="N151" s="11">
        <f t="shared" si="6"/>
        <v>17981.569</v>
      </c>
      <c r="O151" s="12">
        <v>7.0000000000000007E-2</v>
      </c>
      <c r="P151" s="8">
        <f t="shared" si="7"/>
        <v>19240.278829999999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69"/>
      <c r="B152" s="171" t="s">
        <v>966</v>
      </c>
      <c r="C152" s="163" t="s">
        <v>900</v>
      </c>
      <c r="D152" s="1128" t="s">
        <v>19</v>
      </c>
      <c r="E152" s="164">
        <v>62</v>
      </c>
      <c r="F152" s="165"/>
      <c r="G152" s="166" t="s">
        <v>962</v>
      </c>
      <c r="H152" s="167">
        <v>1195.8399999999999</v>
      </c>
      <c r="I152" s="168"/>
      <c r="J152" s="172">
        <v>1279.55</v>
      </c>
      <c r="K152" s="173">
        <v>53.32</v>
      </c>
      <c r="L152" s="1091"/>
      <c r="M152" s="11">
        <v>9031.68</v>
      </c>
      <c r="N152" s="11">
        <f t="shared" si="6"/>
        <v>8760.7296000000006</v>
      </c>
      <c r="O152" s="12">
        <v>7.0000000000000007E-2</v>
      </c>
      <c r="P152" s="8">
        <f t="shared" si="7"/>
        <v>9373.9806720000015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69"/>
      <c r="B153" s="171" t="s">
        <v>966</v>
      </c>
      <c r="C153" s="163" t="s">
        <v>562</v>
      </c>
      <c r="D153" s="1128" t="s">
        <v>24</v>
      </c>
      <c r="E153" s="164"/>
      <c r="F153" s="165"/>
      <c r="G153" s="166"/>
      <c r="H153" s="167"/>
      <c r="I153" s="168"/>
      <c r="J153" s="172"/>
      <c r="K153" s="173"/>
      <c r="L153" s="1091"/>
      <c r="M153" s="11"/>
      <c r="N153" s="11">
        <f t="shared" si="6"/>
        <v>0</v>
      </c>
      <c r="O153" s="12">
        <v>7.0000000000000007E-2</v>
      </c>
      <c r="P153" s="8">
        <f t="shared" si="7"/>
        <v>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69"/>
      <c r="B154" s="162" t="s">
        <v>967</v>
      </c>
      <c r="C154" s="163" t="s">
        <v>968</v>
      </c>
      <c r="D154" s="1128" t="s">
        <v>19</v>
      </c>
      <c r="E154" s="164">
        <v>32</v>
      </c>
      <c r="F154" s="165"/>
      <c r="G154" s="166" t="s">
        <v>969</v>
      </c>
      <c r="H154" s="167">
        <v>24.75</v>
      </c>
      <c r="I154" s="168" t="s">
        <v>970</v>
      </c>
      <c r="J154" s="169"/>
      <c r="K154" s="170">
        <f>O154/3</f>
        <v>2.3333333333333334E-2</v>
      </c>
      <c r="L154" s="1091"/>
      <c r="M154" s="11">
        <v>8478.9599999999991</v>
      </c>
      <c r="N154" s="11">
        <f t="shared" si="6"/>
        <v>8224.5911999999989</v>
      </c>
      <c r="O154" s="12">
        <v>7.0000000000000007E-2</v>
      </c>
      <c r="P154" s="8">
        <f t="shared" si="7"/>
        <v>8800.3125839999993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6.75" customHeight="1">
      <c r="A155" s="969"/>
      <c r="B155" s="174" t="s">
        <v>971</v>
      </c>
      <c r="C155" s="51" t="s">
        <v>900</v>
      </c>
      <c r="D155" s="52" t="s">
        <v>24</v>
      </c>
      <c r="E155" s="175"/>
      <c r="F155" s="28"/>
      <c r="G155" s="54" t="s">
        <v>972</v>
      </c>
      <c r="H155" s="29">
        <v>946</v>
      </c>
      <c r="I155" s="30"/>
      <c r="J155" s="176">
        <v>1012.22</v>
      </c>
      <c r="K155" s="1006">
        <v>84.35</v>
      </c>
      <c r="L155" s="1091"/>
      <c r="M155" s="11">
        <v>11122.62</v>
      </c>
      <c r="N155" s="11">
        <f t="shared" si="6"/>
        <v>10788.941400000002</v>
      </c>
      <c r="O155" s="12">
        <v>7.0000000000000007E-2</v>
      </c>
      <c r="P155" s="8">
        <f t="shared" si="7"/>
        <v>11544.167298000002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71"/>
      <c r="B156" s="174" t="s">
        <v>971</v>
      </c>
      <c r="C156" s="51" t="s">
        <v>968</v>
      </c>
      <c r="D156" s="52" t="s">
        <v>19</v>
      </c>
      <c r="E156" s="177">
        <v>57</v>
      </c>
      <c r="F156" s="28"/>
      <c r="G156" s="54" t="s">
        <v>972</v>
      </c>
      <c r="H156" s="29">
        <v>1100</v>
      </c>
      <c r="I156" s="30"/>
      <c r="J156" s="31">
        <v>1177</v>
      </c>
      <c r="K156" s="1006">
        <v>49.04</v>
      </c>
      <c r="L156" s="1091"/>
      <c r="M156" s="11">
        <v>3813.12</v>
      </c>
      <c r="N156" s="11">
        <f t="shared" si="6"/>
        <v>3698.7264</v>
      </c>
      <c r="O156" s="12">
        <v>7.0000000000000007E-2</v>
      </c>
      <c r="P156" s="8">
        <f t="shared" si="7"/>
        <v>3957.637248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6.75" customHeight="1">
      <c r="A157" s="1031"/>
      <c r="B157" s="174" t="s">
        <v>973</v>
      </c>
      <c r="C157" s="51" t="s">
        <v>900</v>
      </c>
      <c r="D157" s="52" t="s">
        <v>24</v>
      </c>
      <c r="E157" s="177">
        <v>97</v>
      </c>
      <c r="F157" s="28"/>
      <c r="G157" s="54" t="s">
        <v>972</v>
      </c>
      <c r="H157" s="29">
        <v>946</v>
      </c>
      <c r="I157" s="30"/>
      <c r="J157" s="176">
        <v>1012.22</v>
      </c>
      <c r="K157" s="1006">
        <v>84.35</v>
      </c>
      <c r="L157" s="1091"/>
      <c r="M157" s="11"/>
      <c r="N157" s="11"/>
      <c r="O157" s="12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69"/>
      <c r="B158" s="174" t="s">
        <v>973</v>
      </c>
      <c r="C158" s="51" t="s">
        <v>968</v>
      </c>
      <c r="D158" s="52" t="s">
        <v>19</v>
      </c>
      <c r="E158" s="175">
        <v>57</v>
      </c>
      <c r="F158" s="28"/>
      <c r="G158" s="54" t="s">
        <v>972</v>
      </c>
      <c r="H158" s="29">
        <v>1100</v>
      </c>
      <c r="I158" s="30"/>
      <c r="J158" s="31">
        <v>1177</v>
      </c>
      <c r="K158" s="1006">
        <v>49.04</v>
      </c>
      <c r="L158" s="1091"/>
      <c r="M158" s="11"/>
      <c r="N158" s="11"/>
      <c r="O158" s="12"/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69"/>
      <c r="B159" s="174" t="s">
        <v>974</v>
      </c>
      <c r="C159" s="51" t="s">
        <v>900</v>
      </c>
      <c r="D159" s="52"/>
      <c r="E159" s="105"/>
      <c r="F159" s="28"/>
      <c r="G159" s="1090"/>
      <c r="H159" s="29"/>
      <c r="I159" s="30"/>
      <c r="J159" s="31"/>
      <c r="K159" s="1006"/>
      <c r="L159" s="1091"/>
      <c r="M159" s="11"/>
      <c r="N159" s="11"/>
      <c r="O159" s="12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69"/>
      <c r="B160" s="174" t="s">
        <v>975</v>
      </c>
      <c r="C160" s="51" t="s">
        <v>968</v>
      </c>
      <c r="D160" s="52" t="s">
        <v>69</v>
      </c>
      <c r="E160" s="105">
        <v>55</v>
      </c>
      <c r="F160" s="28"/>
      <c r="G160" s="54" t="s">
        <v>608</v>
      </c>
      <c r="H160" s="29">
        <v>1084.74</v>
      </c>
      <c r="I160" s="30"/>
      <c r="J160" s="31">
        <v>1160.68</v>
      </c>
      <c r="K160" s="1006">
        <v>48.37</v>
      </c>
      <c r="L160" s="1091"/>
      <c r="M160" s="11"/>
      <c r="N160" s="11"/>
      <c r="O160" s="12"/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76"/>
      <c r="B161" s="174" t="s">
        <v>976</v>
      </c>
      <c r="C161" s="51" t="s">
        <v>977</v>
      </c>
      <c r="D161" s="52"/>
      <c r="E161" s="53"/>
      <c r="F161" s="28"/>
      <c r="G161" s="54"/>
      <c r="H161" s="29"/>
      <c r="I161" s="30"/>
      <c r="J161" s="178"/>
      <c r="K161" s="1117"/>
      <c r="L161" s="1091"/>
      <c r="M161" s="11">
        <v>8640</v>
      </c>
      <c r="N161" s="11">
        <f>M161-(M161*0.03)</f>
        <v>8380.7999999999993</v>
      </c>
      <c r="O161" s="12">
        <v>7.0000000000000007E-2</v>
      </c>
      <c r="P161" s="8">
        <f>(N161*O161)+N161</f>
        <v>8967.4559999999983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3.75" customHeight="1">
      <c r="A162" s="179"/>
      <c r="B162" s="88" t="s">
        <v>978</v>
      </c>
      <c r="C162" s="51" t="s">
        <v>979</v>
      </c>
      <c r="D162" s="52"/>
      <c r="E162" s="53"/>
      <c r="F162" s="28"/>
      <c r="G162" s="54"/>
      <c r="H162" s="29"/>
      <c r="I162" s="30"/>
      <c r="J162" s="55"/>
      <c r="K162" s="1006"/>
      <c r="L162" s="1091"/>
      <c r="M162" s="11"/>
      <c r="N162" s="11"/>
      <c r="O162" s="12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3.75" customHeight="1">
      <c r="A163" s="969"/>
      <c r="B163" s="45"/>
      <c r="C163" s="37"/>
      <c r="D163" s="1094"/>
      <c r="E163" s="38"/>
      <c r="F163" s="39"/>
      <c r="G163" s="40"/>
      <c r="H163" s="41"/>
      <c r="I163" s="42"/>
      <c r="J163" s="43"/>
      <c r="K163" s="44"/>
      <c r="L163" s="1091"/>
      <c r="M163" s="11"/>
      <c r="N163" s="11"/>
      <c r="O163" s="12"/>
      <c r="P163" s="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69"/>
      <c r="B164" s="180" t="s">
        <v>980</v>
      </c>
      <c r="C164" s="181" t="s">
        <v>981</v>
      </c>
      <c r="D164" s="182" t="s">
        <v>982</v>
      </c>
      <c r="E164" s="183" t="s">
        <v>983</v>
      </c>
      <c r="F164" s="184"/>
      <c r="G164" s="1129" t="s">
        <v>964</v>
      </c>
      <c r="H164" s="185">
        <v>1049</v>
      </c>
      <c r="I164" s="186" t="s">
        <v>984</v>
      </c>
      <c r="J164" s="187" t="s">
        <v>985</v>
      </c>
      <c r="K164" s="188" t="s">
        <v>986</v>
      </c>
      <c r="L164" s="1091"/>
      <c r="M164" s="1368"/>
      <c r="N164" s="11"/>
      <c r="O164" s="12"/>
      <c r="P164" s="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1130"/>
      <c r="B165" s="189" t="s">
        <v>980</v>
      </c>
      <c r="C165" s="163" t="s">
        <v>957</v>
      </c>
      <c r="D165" s="1128" t="s">
        <v>987</v>
      </c>
      <c r="E165" s="190" t="s">
        <v>988</v>
      </c>
      <c r="F165" s="191"/>
      <c r="G165" s="166" t="s">
        <v>972</v>
      </c>
      <c r="H165" s="167">
        <v>550</v>
      </c>
      <c r="I165" s="168"/>
      <c r="J165" s="192" t="s">
        <v>989</v>
      </c>
      <c r="K165" s="193" t="s">
        <v>990</v>
      </c>
      <c r="L165" s="1091"/>
      <c r="M165" s="1368"/>
      <c r="N165" s="11"/>
      <c r="O165" s="12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1130"/>
      <c r="B166" s="189" t="s">
        <v>980</v>
      </c>
      <c r="C166" s="163" t="s">
        <v>887</v>
      </c>
      <c r="D166" s="1128"/>
      <c r="E166" s="190"/>
      <c r="F166" s="194" t="s">
        <v>991</v>
      </c>
      <c r="G166" s="166"/>
      <c r="H166" s="167"/>
      <c r="I166" s="168"/>
      <c r="J166" s="169" t="s">
        <v>991</v>
      </c>
      <c r="K166" s="195">
        <v>8.91</v>
      </c>
      <c r="L166" s="1091"/>
      <c r="M166" s="1368"/>
      <c r="N166" s="11"/>
      <c r="O166" s="12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1130"/>
      <c r="B167" s="189" t="s">
        <v>992</v>
      </c>
      <c r="C167" s="196" t="s">
        <v>981</v>
      </c>
      <c r="D167" s="1128" t="s">
        <v>982</v>
      </c>
      <c r="E167" s="190" t="s">
        <v>983</v>
      </c>
      <c r="F167" s="194"/>
      <c r="G167" s="166" t="s">
        <v>964</v>
      </c>
      <c r="H167" s="167">
        <v>1049</v>
      </c>
      <c r="I167" s="168" t="s">
        <v>984</v>
      </c>
      <c r="J167" s="169" t="s">
        <v>985</v>
      </c>
      <c r="K167" s="195" t="s">
        <v>986</v>
      </c>
      <c r="L167" s="1091"/>
      <c r="M167" s="1368"/>
      <c r="N167" s="11"/>
      <c r="O167" s="12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5.25" customHeight="1">
      <c r="A168" s="1130"/>
      <c r="B168" s="197" t="s">
        <v>992</v>
      </c>
      <c r="C168" s="198" t="s">
        <v>957</v>
      </c>
      <c r="D168" s="199" t="s">
        <v>987</v>
      </c>
      <c r="E168" s="200" t="s">
        <v>988</v>
      </c>
      <c r="F168" s="201"/>
      <c r="G168" s="202" t="s">
        <v>972</v>
      </c>
      <c r="H168" s="203">
        <v>550</v>
      </c>
      <c r="I168" s="204"/>
      <c r="J168" s="205" t="s">
        <v>989</v>
      </c>
      <c r="K168" s="206" t="s">
        <v>990</v>
      </c>
      <c r="L168" s="1091"/>
      <c r="M168" s="1368"/>
      <c r="N168" s="11"/>
      <c r="O168" s="12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1130"/>
      <c r="B169" s="207" t="s">
        <v>993</v>
      </c>
      <c r="C169" s="208" t="s">
        <v>994</v>
      </c>
      <c r="D169" s="1131" t="s">
        <v>987</v>
      </c>
      <c r="E169" s="209">
        <v>55</v>
      </c>
      <c r="F169" s="1132"/>
      <c r="G169" s="210" t="s">
        <v>964</v>
      </c>
      <c r="H169" s="211">
        <v>524.5</v>
      </c>
      <c r="I169" s="212" t="s">
        <v>995</v>
      </c>
      <c r="J169" s="213">
        <v>561.21</v>
      </c>
      <c r="K169" s="1133" t="s">
        <v>996</v>
      </c>
      <c r="L169" s="1091"/>
      <c r="M169" s="1368"/>
      <c r="N169" s="11"/>
      <c r="O169" s="12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1130"/>
      <c r="B170" s="214" t="s">
        <v>993</v>
      </c>
      <c r="C170" s="215" t="s">
        <v>997</v>
      </c>
      <c r="D170" s="1134" t="s">
        <v>19</v>
      </c>
      <c r="E170" s="216">
        <v>39</v>
      </c>
      <c r="F170" s="217"/>
      <c r="G170" s="218" t="s">
        <v>964</v>
      </c>
      <c r="H170" s="219">
        <v>754</v>
      </c>
      <c r="I170" s="220"/>
      <c r="J170" s="221">
        <v>806.78</v>
      </c>
      <c r="K170" s="222" t="s">
        <v>998</v>
      </c>
      <c r="L170" s="1091"/>
      <c r="M170" s="1368"/>
      <c r="N170" s="11"/>
      <c r="O170" s="12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1130"/>
      <c r="B171" s="214" t="s">
        <v>993</v>
      </c>
      <c r="C171" s="215" t="s">
        <v>999</v>
      </c>
      <c r="D171" s="1134"/>
      <c r="E171" s="216" t="s">
        <v>1000</v>
      </c>
      <c r="F171" s="217" t="s">
        <v>1001</v>
      </c>
      <c r="G171" s="218" t="s">
        <v>964</v>
      </c>
      <c r="H171" s="219">
        <v>460</v>
      </c>
      <c r="I171" s="220" t="s">
        <v>1002</v>
      </c>
      <c r="J171" s="221" t="s">
        <v>1003</v>
      </c>
      <c r="K171" s="222" t="s">
        <v>1004</v>
      </c>
      <c r="L171" s="1091"/>
      <c r="M171" s="1368"/>
      <c r="N171" s="11"/>
      <c r="O171" s="12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1130"/>
      <c r="B172" s="214" t="s">
        <v>1005</v>
      </c>
      <c r="C172" s="215" t="s">
        <v>994</v>
      </c>
      <c r="D172" s="1134" t="s">
        <v>24</v>
      </c>
      <c r="E172" s="216">
        <v>55</v>
      </c>
      <c r="F172" s="217"/>
      <c r="G172" s="218" t="s">
        <v>964</v>
      </c>
      <c r="H172" s="219">
        <v>524.5</v>
      </c>
      <c r="I172" s="220" t="s">
        <v>995</v>
      </c>
      <c r="J172" s="213">
        <v>561.21</v>
      </c>
      <c r="K172" s="1133" t="s">
        <v>996</v>
      </c>
      <c r="L172" s="1091"/>
      <c r="M172" s="1368"/>
      <c r="N172" s="11"/>
      <c r="O172" s="12"/>
      <c r="P172" s="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1130"/>
      <c r="B173" s="214" t="s">
        <v>1006</v>
      </c>
      <c r="C173" s="215" t="s">
        <v>997</v>
      </c>
      <c r="D173" s="1134" t="s">
        <v>19</v>
      </c>
      <c r="E173" s="216">
        <v>39</v>
      </c>
      <c r="F173" s="217"/>
      <c r="G173" s="218" t="s">
        <v>964</v>
      </c>
      <c r="H173" s="219">
        <v>754</v>
      </c>
      <c r="I173" s="220"/>
      <c r="J173" s="221">
        <v>806.78</v>
      </c>
      <c r="K173" s="222" t="s">
        <v>998</v>
      </c>
      <c r="L173" s="1091"/>
      <c r="M173" s="1368"/>
      <c r="N173" s="11"/>
      <c r="O173" s="12"/>
      <c r="P173" s="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1130"/>
      <c r="B174" s="214" t="s">
        <v>1006</v>
      </c>
      <c r="C174" s="215" t="s">
        <v>999</v>
      </c>
      <c r="D174" s="1134"/>
      <c r="E174" s="216" t="s">
        <v>1000</v>
      </c>
      <c r="F174" s="217" t="s">
        <v>1001</v>
      </c>
      <c r="G174" s="218" t="s">
        <v>964</v>
      </c>
      <c r="H174" s="219">
        <v>460</v>
      </c>
      <c r="I174" s="220" t="s">
        <v>1002</v>
      </c>
      <c r="J174" s="221" t="s">
        <v>1003</v>
      </c>
      <c r="K174" s="222" t="s">
        <v>1004</v>
      </c>
      <c r="L174" s="1091"/>
      <c r="M174" s="1368"/>
      <c r="N174" s="11"/>
      <c r="O174" s="12"/>
      <c r="P174" s="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1130"/>
      <c r="B175" s="214" t="s">
        <v>1006</v>
      </c>
      <c r="C175" s="215" t="s">
        <v>999</v>
      </c>
      <c r="D175" s="1134"/>
      <c r="E175" s="216" t="s">
        <v>1000</v>
      </c>
      <c r="F175" s="217" t="s">
        <v>1001</v>
      </c>
      <c r="G175" s="218" t="s">
        <v>964</v>
      </c>
      <c r="H175" s="219">
        <v>460</v>
      </c>
      <c r="I175" s="220" t="s">
        <v>1002</v>
      </c>
      <c r="J175" s="221" t="s">
        <v>1003</v>
      </c>
      <c r="K175" s="222" t="s">
        <v>1004</v>
      </c>
      <c r="L175" s="1091"/>
      <c r="M175" s="1368"/>
      <c r="N175" s="11"/>
      <c r="O175" s="12"/>
      <c r="P175" s="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34"/>
      <c r="B176" s="139"/>
      <c r="C176" s="133"/>
      <c r="D176" s="134"/>
      <c r="E176" s="53"/>
      <c r="F176" s="135"/>
      <c r="G176" s="933"/>
      <c r="H176" s="132"/>
      <c r="I176" s="136"/>
      <c r="J176" s="137"/>
      <c r="K176" s="1118"/>
      <c r="L176" s="1091"/>
      <c r="M176" s="11"/>
      <c r="N176" s="11"/>
      <c r="O176" s="12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1"/>
      <c r="B177" s="158"/>
      <c r="C177" s="5"/>
      <c r="D177" s="1368"/>
      <c r="E177" s="223"/>
      <c r="F177" s="224"/>
      <c r="G177" s="6"/>
      <c r="H177" s="1"/>
      <c r="I177" s="13"/>
      <c r="J177" s="8"/>
      <c r="K177" s="14"/>
      <c r="L177" s="15"/>
      <c r="M177" s="11"/>
      <c r="N177" s="11"/>
      <c r="O177" s="12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4" t="s">
        <v>0</v>
      </c>
      <c r="B178" s="1368"/>
      <c r="C178" s="3"/>
      <c r="D178" s="2"/>
      <c r="E178" s="4"/>
      <c r="F178" s="5"/>
      <c r="G178" s="6"/>
      <c r="H178" s="1"/>
      <c r="I178" s="13"/>
      <c r="J178" s="8"/>
      <c r="K178" s="14"/>
      <c r="L178" s="15"/>
      <c r="M178" s="11"/>
      <c r="N178" s="11"/>
      <c r="O178" s="12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1376" t="s">
        <v>117</v>
      </c>
      <c r="B179" s="1387"/>
      <c r="C179" s="4"/>
      <c r="D179" s="2"/>
      <c r="E179" s="4"/>
      <c r="F179" s="5"/>
      <c r="G179" s="6"/>
      <c r="H179" s="1"/>
      <c r="I179" s="13"/>
      <c r="J179" s="8"/>
      <c r="K179" s="14"/>
      <c r="L179" s="15"/>
      <c r="M179" s="11"/>
      <c r="N179" s="11"/>
      <c r="O179" s="12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5.25" customHeight="1">
      <c r="A180" s="1"/>
      <c r="B180" s="2"/>
      <c r="C180" s="3"/>
      <c r="D180" s="2"/>
      <c r="E180" s="4"/>
      <c r="F180" s="5"/>
      <c r="G180" s="6"/>
      <c r="H180" s="1"/>
      <c r="I180" s="7"/>
      <c r="J180" s="8"/>
      <c r="K180" s="9"/>
      <c r="L180" s="10"/>
      <c r="M180" s="11"/>
      <c r="N180" s="11"/>
      <c r="O180" s="12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1375" t="s">
        <v>2</v>
      </c>
      <c r="B181" s="1388"/>
      <c r="C181" s="16" t="s">
        <v>3</v>
      </c>
      <c r="D181" s="993" t="s">
        <v>4</v>
      </c>
      <c r="E181" s="17" t="s">
        <v>5</v>
      </c>
      <c r="F181" s="919" t="s">
        <v>5</v>
      </c>
      <c r="G181" s="18" t="s">
        <v>6</v>
      </c>
      <c r="H181" s="19" t="s">
        <v>7</v>
      </c>
      <c r="I181" s="20" t="s">
        <v>8</v>
      </c>
      <c r="J181" s="21" t="s">
        <v>9</v>
      </c>
      <c r="K181" s="22" t="s">
        <v>9</v>
      </c>
      <c r="L181" s="1086" t="s">
        <v>452</v>
      </c>
      <c r="M181" s="23"/>
      <c r="N181" s="11"/>
      <c r="O181" s="12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5.25" customHeight="1">
      <c r="A182" s="921"/>
      <c r="B182" s="922"/>
      <c r="C182" s="927"/>
      <c r="D182" s="997" t="s">
        <v>10</v>
      </c>
      <c r="E182" s="24" t="s">
        <v>11</v>
      </c>
      <c r="F182" s="925" t="s">
        <v>12</v>
      </c>
      <c r="G182" s="964"/>
      <c r="H182" s="965" t="s">
        <v>13</v>
      </c>
      <c r="I182" s="928" t="s">
        <v>14</v>
      </c>
      <c r="J182" s="1087" t="s">
        <v>16</v>
      </c>
      <c r="K182" s="25" t="s">
        <v>15</v>
      </c>
      <c r="L182" s="1088" t="s">
        <v>453</v>
      </c>
      <c r="M182" s="23"/>
      <c r="N182" s="11"/>
      <c r="O182" s="12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50" t="s">
        <v>959</v>
      </c>
      <c r="C183" s="51"/>
      <c r="D183" s="52"/>
      <c r="E183" s="106"/>
      <c r="F183" s="28"/>
      <c r="G183" s="1090"/>
      <c r="H183" s="29"/>
      <c r="I183" s="30"/>
      <c r="J183" s="31"/>
      <c r="K183" s="1006"/>
      <c r="L183" s="1091"/>
      <c r="M183" s="11">
        <v>3552</v>
      </c>
      <c r="N183" s="11">
        <f t="shared" ref="N183:N208" si="8">M183-(M183*0.03)</f>
        <v>3445.44</v>
      </c>
      <c r="O183" s="12">
        <v>7.0000000000000007E-2</v>
      </c>
      <c r="P183" s="8">
        <f t="shared" ref="P183:P208" si="9">(N183*O183)+N183</f>
        <v>3686.6208000000001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029" t="s">
        <v>1007</v>
      </c>
      <c r="C184" s="51" t="s">
        <v>24</v>
      </c>
      <c r="D184" s="1107"/>
      <c r="E184" s="107">
        <v>45</v>
      </c>
      <c r="F184" s="108" t="s">
        <v>1008</v>
      </c>
      <c r="G184" s="1090" t="s">
        <v>929</v>
      </c>
      <c r="H184" s="109">
        <v>420.56</v>
      </c>
      <c r="I184" s="30"/>
      <c r="J184" s="31">
        <v>450</v>
      </c>
      <c r="K184" s="1006">
        <v>37.5</v>
      </c>
      <c r="L184" s="1091"/>
      <c r="M184" s="11"/>
      <c r="N184" s="11">
        <f t="shared" si="8"/>
        <v>0</v>
      </c>
      <c r="O184" s="12">
        <v>7.0000000000000007E-2</v>
      </c>
      <c r="P184" s="8">
        <f t="shared" si="9"/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1029" t="s">
        <v>1009</v>
      </c>
      <c r="C185" s="51" t="s">
        <v>24</v>
      </c>
      <c r="D185" s="1107"/>
      <c r="E185" s="107">
        <v>45</v>
      </c>
      <c r="F185" s="108" t="s">
        <v>1008</v>
      </c>
      <c r="G185" s="1090" t="s">
        <v>929</v>
      </c>
      <c r="H185" s="109">
        <v>420.56</v>
      </c>
      <c r="I185" s="30"/>
      <c r="J185" s="31">
        <v>450</v>
      </c>
      <c r="K185" s="1006">
        <v>37.5</v>
      </c>
      <c r="L185" s="1091"/>
      <c r="M185" s="11">
        <v>9498.06</v>
      </c>
      <c r="N185" s="11">
        <f t="shared" si="8"/>
        <v>9213.118199999999</v>
      </c>
      <c r="O185" s="12">
        <v>7.0000000000000007E-2</v>
      </c>
      <c r="P185" s="8">
        <f t="shared" si="9"/>
        <v>9858.0364739999986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029"/>
      <c r="C186" s="51"/>
      <c r="D186" s="1107"/>
      <c r="E186" s="131"/>
      <c r="F186" s="108"/>
      <c r="G186" s="1090"/>
      <c r="H186" s="109"/>
      <c r="I186" s="30"/>
      <c r="J186" s="55"/>
      <c r="K186" s="1117"/>
      <c r="L186" s="1091"/>
      <c r="M186" s="11">
        <v>15305.4</v>
      </c>
      <c r="N186" s="11">
        <f t="shared" si="8"/>
        <v>14846.237999999999</v>
      </c>
      <c r="O186" s="12">
        <v>7.0000000000000007E-2</v>
      </c>
      <c r="P186" s="8">
        <f t="shared" si="9"/>
        <v>15885.47466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5.25" customHeight="1">
      <c r="A187" s="934"/>
      <c r="B187" s="132"/>
      <c r="C187" s="133"/>
      <c r="D187" s="134"/>
      <c r="E187" s="53"/>
      <c r="F187" s="135"/>
      <c r="G187" s="933"/>
      <c r="H187" s="132"/>
      <c r="I187" s="136"/>
      <c r="J187" s="137"/>
      <c r="K187" s="1118"/>
      <c r="L187" s="1091"/>
      <c r="M187" s="11"/>
      <c r="N187" s="11">
        <f t="shared" si="8"/>
        <v>0</v>
      </c>
      <c r="O187" s="12">
        <v>7.0000000000000007E-2</v>
      </c>
      <c r="P187" s="8">
        <f t="shared" si="9"/>
        <v>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86"/>
      <c r="B188" s="982"/>
      <c r="C188" s="133"/>
      <c r="D188" s="1119"/>
      <c r="E188" s="979"/>
      <c r="F188" s="138"/>
      <c r="G188" s="933"/>
      <c r="H188" s="132"/>
      <c r="I188" s="136"/>
      <c r="J188" s="137"/>
      <c r="K188" s="21"/>
      <c r="L188" s="1091"/>
      <c r="M188" s="11"/>
      <c r="N188" s="11">
        <f t="shared" si="8"/>
        <v>0</v>
      </c>
      <c r="O188" s="12">
        <v>7.0000000000000007E-2</v>
      </c>
      <c r="P188" s="8">
        <f t="shared" si="9"/>
        <v>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120" t="s">
        <v>1010</v>
      </c>
      <c r="C189" s="51"/>
      <c r="D189" s="52"/>
      <c r="E189" s="53"/>
      <c r="F189" s="28"/>
      <c r="G189" s="1090"/>
      <c r="H189" s="29"/>
      <c r="I189" s="30"/>
      <c r="J189" s="55"/>
      <c r="K189" s="1117"/>
      <c r="L189" s="1091"/>
      <c r="M189" s="11"/>
      <c r="N189" s="11">
        <f t="shared" si="8"/>
        <v>0</v>
      </c>
      <c r="O189" s="12">
        <v>7.0000000000000007E-2</v>
      </c>
      <c r="P189" s="8">
        <f t="shared" si="9"/>
        <v>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225"/>
      <c r="B190" s="139" t="s">
        <v>1011</v>
      </c>
      <c r="C190" s="133" t="s">
        <v>345</v>
      </c>
      <c r="D190" s="1047"/>
      <c r="E190" s="106"/>
      <c r="F190" s="135"/>
      <c r="G190" s="933"/>
      <c r="H190" s="132"/>
      <c r="I190" s="136"/>
      <c r="J190" s="137"/>
      <c r="K190" s="140"/>
      <c r="L190" s="10"/>
      <c r="M190" s="11">
        <v>14244.12</v>
      </c>
      <c r="N190" s="11">
        <f t="shared" si="8"/>
        <v>13816.796400000001</v>
      </c>
      <c r="O190" s="12">
        <v>7.0000000000000007E-2</v>
      </c>
      <c r="P190" s="8">
        <f t="shared" si="9"/>
        <v>14783.972148000001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130"/>
      <c r="B191" s="139" t="s">
        <v>1011</v>
      </c>
      <c r="C191" s="51" t="s">
        <v>347</v>
      </c>
      <c r="D191" s="52"/>
      <c r="E191" s="53"/>
      <c r="F191" s="28"/>
      <c r="G191" s="1090"/>
      <c r="H191" s="29"/>
      <c r="I191" s="30"/>
      <c r="J191" s="31"/>
      <c r="K191" s="1006"/>
      <c r="L191" s="1091"/>
      <c r="M191" s="11">
        <v>3240</v>
      </c>
      <c r="N191" s="11">
        <f t="shared" si="8"/>
        <v>3142.8</v>
      </c>
      <c r="O191" s="12">
        <v>7.0000000000000007E-2</v>
      </c>
      <c r="P191" s="8">
        <f t="shared" si="9"/>
        <v>3362.7960000000003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69"/>
      <c r="B192" s="139" t="s">
        <v>1012</v>
      </c>
      <c r="C192" s="51"/>
      <c r="D192" s="52"/>
      <c r="E192" s="53"/>
      <c r="F192" s="28"/>
      <c r="G192" s="1090" t="s">
        <v>1013</v>
      </c>
      <c r="H192" s="29"/>
      <c r="I192" s="30"/>
      <c r="J192" s="55" t="s">
        <v>1014</v>
      </c>
      <c r="K192" s="1006">
        <v>275</v>
      </c>
      <c r="L192" s="1091"/>
      <c r="M192" s="11">
        <v>14700</v>
      </c>
      <c r="N192" s="11">
        <f t="shared" si="8"/>
        <v>14259</v>
      </c>
      <c r="O192" s="12">
        <v>7.0000000000000007E-2</v>
      </c>
      <c r="P192" s="8">
        <f t="shared" si="9"/>
        <v>15257.130000000001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969"/>
      <c r="B193" s="1110" t="s">
        <v>1015</v>
      </c>
      <c r="C193" s="51" t="s">
        <v>682</v>
      </c>
      <c r="D193" s="52" t="s">
        <v>24</v>
      </c>
      <c r="E193" s="53"/>
      <c r="F193" s="28"/>
      <c r="G193" s="1090" t="s">
        <v>1013</v>
      </c>
      <c r="H193" s="29" t="s">
        <v>1016</v>
      </c>
      <c r="I193" s="30" t="s">
        <v>1017</v>
      </c>
      <c r="J193" s="226" t="s">
        <v>1018</v>
      </c>
      <c r="K193" s="104">
        <v>251.08</v>
      </c>
      <c r="L193" s="68"/>
      <c r="M193" s="11">
        <v>14582.7</v>
      </c>
      <c r="N193" s="11">
        <f t="shared" si="8"/>
        <v>14145.219000000001</v>
      </c>
      <c r="O193" s="12">
        <v>7.0000000000000007E-2</v>
      </c>
      <c r="P193" s="8">
        <f t="shared" si="9"/>
        <v>15135.384330000001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969"/>
      <c r="B194" s="1122"/>
      <c r="C194" s="51"/>
      <c r="D194" s="142"/>
      <c r="E194" s="53"/>
      <c r="F194" s="28"/>
      <c r="G194" s="1090"/>
      <c r="H194" s="29"/>
      <c r="I194" s="30"/>
      <c r="J194" s="55"/>
      <c r="K194" s="1006"/>
      <c r="L194" s="68"/>
      <c r="M194" s="11">
        <v>13483.8</v>
      </c>
      <c r="N194" s="11">
        <f t="shared" si="8"/>
        <v>13079.286</v>
      </c>
      <c r="O194" s="12">
        <v>7.0000000000000007E-2</v>
      </c>
      <c r="P194" s="8">
        <f t="shared" si="9"/>
        <v>13994.836020000001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69"/>
      <c r="B195" s="1110"/>
      <c r="C195" s="51"/>
      <c r="D195" s="52"/>
      <c r="E195" s="53"/>
      <c r="F195" s="28"/>
      <c r="G195" s="1090"/>
      <c r="H195" s="29"/>
      <c r="I195" s="30"/>
      <c r="J195" s="55"/>
      <c r="K195" s="1006"/>
      <c r="L195" s="68"/>
      <c r="M195" s="11">
        <v>2669.52</v>
      </c>
      <c r="N195" s="11">
        <f t="shared" si="8"/>
        <v>2589.4344000000001</v>
      </c>
      <c r="O195" s="12">
        <v>7.0000000000000007E-2</v>
      </c>
      <c r="P195" s="8">
        <f t="shared" si="9"/>
        <v>2770.6948080000002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69"/>
      <c r="B196" s="1110"/>
      <c r="C196" s="69"/>
      <c r="D196" s="1102"/>
      <c r="E196" s="143"/>
      <c r="F196" s="144"/>
      <c r="G196" s="54"/>
      <c r="H196" s="101"/>
      <c r="I196" s="102"/>
      <c r="J196" s="103"/>
      <c r="K196" s="104"/>
      <c r="L196" s="68"/>
      <c r="M196" s="11"/>
      <c r="N196" s="11">
        <f t="shared" si="8"/>
        <v>0</v>
      </c>
      <c r="O196" s="12">
        <v>7.0000000000000007E-2</v>
      </c>
      <c r="P196" s="8">
        <f t="shared" si="9"/>
        <v>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69"/>
      <c r="B197" s="1120" t="s">
        <v>1019</v>
      </c>
      <c r="C197" s="51"/>
      <c r="D197" s="52"/>
      <c r="E197" s="53"/>
      <c r="F197" s="28"/>
      <c r="G197" s="1090"/>
      <c r="H197" s="29"/>
      <c r="I197" s="30"/>
      <c r="J197" s="55"/>
      <c r="K197" s="1006"/>
      <c r="L197" s="68"/>
      <c r="M197" s="11">
        <v>12972.96</v>
      </c>
      <c r="N197" s="11">
        <f t="shared" si="8"/>
        <v>12583.771199999999</v>
      </c>
      <c r="O197" s="12">
        <v>7.0000000000000007E-2</v>
      </c>
      <c r="P197" s="8">
        <f t="shared" si="9"/>
        <v>13464.635183999999</v>
      </c>
      <c r="Q197" s="1">
        <f>598.5/12</f>
        <v>49.875</v>
      </c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69"/>
      <c r="B198" s="1029" t="s">
        <v>1020</v>
      </c>
      <c r="C198" s="227" t="s">
        <v>1021</v>
      </c>
      <c r="D198" s="1102"/>
      <c r="E198" s="53">
        <v>90</v>
      </c>
      <c r="F198" s="28"/>
      <c r="G198" s="54" t="s">
        <v>1022</v>
      </c>
      <c r="H198" s="101">
        <v>960</v>
      </c>
      <c r="I198" s="102" t="s">
        <v>1023</v>
      </c>
      <c r="J198" s="103"/>
      <c r="K198" s="104">
        <v>68.569999999999993</v>
      </c>
      <c r="L198" s="68"/>
      <c r="M198" s="11">
        <v>12687.84</v>
      </c>
      <c r="N198" s="11">
        <f t="shared" si="8"/>
        <v>12307.2048</v>
      </c>
      <c r="O198" s="12">
        <v>7.0000000000000007E-2</v>
      </c>
      <c r="P198" s="8">
        <f t="shared" si="9"/>
        <v>13168.709135999999</v>
      </c>
      <c r="Q198" s="1">
        <f>450/12</f>
        <v>37.5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34"/>
      <c r="B199" s="1029" t="s">
        <v>1020</v>
      </c>
      <c r="C199" s="69" t="s">
        <v>1024</v>
      </c>
      <c r="D199" s="52"/>
      <c r="E199" s="106">
        <v>100</v>
      </c>
      <c r="F199" s="28"/>
      <c r="G199" s="1090" t="s">
        <v>1022</v>
      </c>
      <c r="H199" s="101">
        <v>960</v>
      </c>
      <c r="I199" s="102" t="s">
        <v>1023</v>
      </c>
      <c r="J199" s="103"/>
      <c r="K199" s="104">
        <v>68.569999999999993</v>
      </c>
      <c r="L199" s="1091"/>
      <c r="M199" s="11">
        <v>16572.599999999999</v>
      </c>
      <c r="N199" s="11">
        <f t="shared" si="8"/>
        <v>16075.421999999999</v>
      </c>
      <c r="O199" s="12">
        <v>7.0000000000000007E-2</v>
      </c>
      <c r="P199" s="8">
        <f t="shared" si="9"/>
        <v>17200.701539999998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1029" t="s">
        <v>1020</v>
      </c>
      <c r="C200" s="51" t="s">
        <v>1025</v>
      </c>
      <c r="D200" s="1107"/>
      <c r="E200" s="107">
        <v>180</v>
      </c>
      <c r="F200" s="108"/>
      <c r="G200" s="1090" t="s">
        <v>1026</v>
      </c>
      <c r="H200" s="109">
        <v>1800</v>
      </c>
      <c r="I200" s="102" t="s">
        <v>1023</v>
      </c>
      <c r="J200" s="31"/>
      <c r="K200" s="1006">
        <v>128.57</v>
      </c>
      <c r="L200" s="1091"/>
      <c r="M200" s="11">
        <v>6021.12</v>
      </c>
      <c r="N200" s="11">
        <f t="shared" si="8"/>
        <v>5840.4863999999998</v>
      </c>
      <c r="O200" s="12">
        <v>7.0000000000000007E-2</v>
      </c>
      <c r="P200" s="8">
        <f t="shared" si="9"/>
        <v>6249.3204479999995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34"/>
      <c r="B201" s="1029" t="s">
        <v>1027</v>
      </c>
      <c r="C201" s="51" t="s">
        <v>1028</v>
      </c>
      <c r="D201" s="1107"/>
      <c r="E201" s="131">
        <v>65</v>
      </c>
      <c r="F201" s="108"/>
      <c r="G201" s="1090" t="s">
        <v>1022</v>
      </c>
      <c r="H201" s="109"/>
      <c r="I201" s="30"/>
      <c r="J201" s="55"/>
      <c r="K201" s="1117">
        <v>50</v>
      </c>
      <c r="L201" s="1091"/>
      <c r="M201" s="11">
        <v>8714.16</v>
      </c>
      <c r="N201" s="11">
        <f t="shared" si="8"/>
        <v>8452.7351999999992</v>
      </c>
      <c r="O201" s="12">
        <v>7.0000000000000007E-2</v>
      </c>
      <c r="P201" s="8">
        <f t="shared" si="9"/>
        <v>9044.4266639999987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34"/>
      <c r="B202" s="1029"/>
      <c r="C202" s="51"/>
      <c r="D202" s="1107"/>
      <c r="E202" s="131"/>
      <c r="F202" s="108"/>
      <c r="G202" s="1090"/>
      <c r="H202" s="109"/>
      <c r="I202" s="30"/>
      <c r="J202" s="55"/>
      <c r="K202" s="1117"/>
      <c r="L202" s="1091"/>
      <c r="M202" s="11">
        <v>0</v>
      </c>
      <c r="N202" s="11">
        <f t="shared" si="8"/>
        <v>0</v>
      </c>
      <c r="O202" s="12">
        <v>7.0000000000000007E-2</v>
      </c>
      <c r="P202" s="8">
        <f t="shared" si="9"/>
        <v>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139"/>
      <c r="C203" s="133"/>
      <c r="D203" s="134"/>
      <c r="E203" s="105"/>
      <c r="F203" s="135"/>
      <c r="G203" s="933"/>
      <c r="H203" s="132"/>
      <c r="I203" s="136"/>
      <c r="J203" s="137"/>
      <c r="K203" s="1118"/>
      <c r="L203" s="1091"/>
      <c r="M203" s="11">
        <v>18537.7</v>
      </c>
      <c r="N203" s="11">
        <f t="shared" si="8"/>
        <v>17981.569</v>
      </c>
      <c r="O203" s="12">
        <v>7.0000000000000007E-2</v>
      </c>
      <c r="P203" s="8">
        <f t="shared" si="9"/>
        <v>19240.278829999999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45"/>
      <c r="B204" s="139"/>
      <c r="C204" s="133"/>
      <c r="D204" s="134"/>
      <c r="E204" s="228"/>
      <c r="F204" s="135"/>
      <c r="G204" s="933"/>
      <c r="H204" s="132"/>
      <c r="I204" s="136"/>
      <c r="J204" s="137"/>
      <c r="K204" s="1118"/>
      <c r="L204" s="1091"/>
      <c r="M204" s="11">
        <v>9031.68</v>
      </c>
      <c r="N204" s="11">
        <f t="shared" si="8"/>
        <v>8760.7296000000006</v>
      </c>
      <c r="O204" s="12">
        <v>7.0000000000000007E-2</v>
      </c>
      <c r="P204" s="8">
        <f t="shared" si="9"/>
        <v>9373.9806720000015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46"/>
      <c r="B205" s="139"/>
      <c r="C205" s="133"/>
      <c r="D205" s="134"/>
      <c r="E205" s="988"/>
      <c r="F205" s="135"/>
      <c r="G205" s="933"/>
      <c r="H205" s="949"/>
      <c r="I205" s="950"/>
      <c r="J205" s="1135"/>
      <c r="K205" s="1136"/>
      <c r="L205" s="1091"/>
      <c r="M205" s="11"/>
      <c r="N205" s="11">
        <f t="shared" si="8"/>
        <v>0</v>
      </c>
      <c r="O205" s="12">
        <v>7.0000000000000007E-2</v>
      </c>
      <c r="P205" s="8">
        <f t="shared" si="9"/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139"/>
      <c r="C206" s="133"/>
      <c r="D206" s="134"/>
      <c r="E206" s="229"/>
      <c r="F206" s="135"/>
      <c r="G206" s="933"/>
      <c r="H206" s="132"/>
      <c r="I206" s="136"/>
      <c r="J206" s="137"/>
      <c r="K206" s="1118"/>
      <c r="L206" s="1091"/>
      <c r="M206" s="11">
        <v>8478.9599999999991</v>
      </c>
      <c r="N206" s="11">
        <f t="shared" si="8"/>
        <v>8224.5911999999989</v>
      </c>
      <c r="O206" s="12">
        <v>7.0000000000000007E-2</v>
      </c>
      <c r="P206" s="8">
        <f t="shared" si="9"/>
        <v>8800.3125839999993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>
      <c r="A207" s="934"/>
      <c r="B207" s="139"/>
      <c r="C207" s="133"/>
      <c r="D207" s="134"/>
      <c r="E207" s="106"/>
      <c r="F207" s="135"/>
      <c r="G207" s="933"/>
      <c r="H207" s="132"/>
      <c r="I207" s="136"/>
      <c r="J207" s="137"/>
      <c r="K207" s="1118"/>
      <c r="L207" s="1091"/>
      <c r="M207" s="11">
        <v>11122.62</v>
      </c>
      <c r="N207" s="11">
        <f t="shared" si="8"/>
        <v>10788.941400000002</v>
      </c>
      <c r="O207" s="12">
        <v>7.0000000000000007E-2</v>
      </c>
      <c r="P207" s="8">
        <f t="shared" si="9"/>
        <v>11544.167298000002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230"/>
      <c r="C208" s="133"/>
      <c r="D208" s="1047"/>
      <c r="E208" s="107"/>
      <c r="F208" s="35"/>
      <c r="G208" s="933"/>
      <c r="H208" s="231"/>
      <c r="I208" s="232"/>
      <c r="J208" s="137"/>
      <c r="K208" s="1118"/>
      <c r="L208" s="1091"/>
      <c r="M208" s="11">
        <v>3813.12</v>
      </c>
      <c r="N208" s="11">
        <f t="shared" si="8"/>
        <v>3698.7264</v>
      </c>
      <c r="O208" s="12">
        <v>7.0000000000000007E-2</v>
      </c>
      <c r="P208" s="8">
        <f t="shared" si="9"/>
        <v>3957.637248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139"/>
      <c r="C209" s="133"/>
      <c r="D209" s="1047"/>
      <c r="E209" s="131"/>
      <c r="F209" s="35"/>
      <c r="G209" s="933"/>
      <c r="H209" s="231"/>
      <c r="I209" s="232"/>
      <c r="J209" s="137"/>
      <c r="K209" s="1118"/>
      <c r="L209" s="1091"/>
      <c r="M209" s="11"/>
      <c r="N209" s="11"/>
      <c r="O209" s="12"/>
      <c r="P209" s="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139"/>
      <c r="C210" s="133"/>
      <c r="D210" s="1047"/>
      <c r="E210" s="131"/>
      <c r="F210" s="35"/>
      <c r="G210" s="933"/>
      <c r="H210" s="231"/>
      <c r="I210" s="232"/>
      <c r="J210" s="137"/>
      <c r="K210" s="1118"/>
      <c r="L210" s="1091"/>
      <c r="M210" s="11"/>
      <c r="N210" s="11"/>
      <c r="O210" s="12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934"/>
      <c r="B211" s="139"/>
      <c r="C211" s="133"/>
      <c r="D211" s="1047"/>
      <c r="E211" s="131"/>
      <c r="F211" s="35"/>
      <c r="G211" s="933"/>
      <c r="H211" s="231"/>
      <c r="I211" s="232"/>
      <c r="J211" s="137"/>
      <c r="K211" s="1118"/>
      <c r="L211" s="1091"/>
      <c r="M211" s="11"/>
      <c r="N211" s="11"/>
      <c r="O211" s="12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1"/>
      <c r="B212" s="2"/>
      <c r="C212" s="3"/>
      <c r="D212" s="2"/>
      <c r="E212" s="4"/>
      <c r="F212" s="5"/>
      <c r="G212" s="6"/>
      <c r="H212" s="1"/>
      <c r="I212" s="7"/>
      <c r="J212" s="8"/>
      <c r="K212" s="9"/>
      <c r="L212" s="1091"/>
      <c r="M212" s="11"/>
      <c r="N212" s="11"/>
      <c r="O212" s="12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>
      <c r="A213" s="4" t="s">
        <v>0</v>
      </c>
      <c r="B213" s="1368"/>
      <c r="C213" s="3"/>
      <c r="D213" s="2"/>
      <c r="E213" s="4"/>
      <c r="F213" s="5"/>
      <c r="G213" s="6"/>
      <c r="H213" s="1"/>
      <c r="I213" s="13"/>
      <c r="J213" s="8"/>
      <c r="K213" s="14"/>
      <c r="L213" s="1091"/>
      <c r="M213" s="11"/>
      <c r="N213" s="11"/>
      <c r="O213" s="12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1368" t="s">
        <v>94</v>
      </c>
      <c r="B214" s="1368"/>
      <c r="C214" s="4"/>
      <c r="D214" s="2"/>
      <c r="E214" s="4"/>
      <c r="F214" s="5"/>
      <c r="G214" s="6"/>
      <c r="H214" s="1"/>
      <c r="I214" s="13"/>
      <c r="J214" s="8"/>
      <c r="K214" s="14"/>
      <c r="L214" s="1091"/>
      <c r="M214" s="11"/>
      <c r="N214" s="11"/>
      <c r="O214" s="12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1"/>
      <c r="B215" s="2"/>
      <c r="C215" s="3"/>
      <c r="D215" s="2"/>
      <c r="E215" s="4"/>
      <c r="F215" s="5"/>
      <c r="G215" s="6"/>
      <c r="H215" s="1"/>
      <c r="I215" s="7"/>
      <c r="J215" s="8"/>
      <c r="K215" s="9"/>
      <c r="L215" s="1091"/>
      <c r="M215" s="11"/>
      <c r="N215" s="11"/>
      <c r="O215" s="12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1370" t="s">
        <v>2</v>
      </c>
      <c r="B216" s="100"/>
      <c r="C216" s="16" t="s">
        <v>3</v>
      </c>
      <c r="D216" s="993" t="s">
        <v>4</v>
      </c>
      <c r="E216" s="17" t="s">
        <v>5</v>
      </c>
      <c r="F216" s="919" t="s">
        <v>5</v>
      </c>
      <c r="G216" s="18" t="s">
        <v>6</v>
      </c>
      <c r="H216" s="19" t="s">
        <v>7</v>
      </c>
      <c r="I216" s="20" t="s">
        <v>8</v>
      </c>
      <c r="J216" s="21" t="s">
        <v>9</v>
      </c>
      <c r="K216" s="22" t="s">
        <v>9</v>
      </c>
      <c r="L216" s="1091"/>
      <c r="M216" s="11">
        <v>8640</v>
      </c>
      <c r="N216" s="11">
        <f>M216-(M216*0.03)</f>
        <v>8380.7999999999993</v>
      </c>
      <c r="O216" s="12">
        <v>7.0000000000000007E-2</v>
      </c>
      <c r="P216" s="8">
        <f>(N216*O216)+N216</f>
        <v>8967.4559999999983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21"/>
      <c r="B217" s="922"/>
      <c r="C217" s="927"/>
      <c r="D217" s="997" t="s">
        <v>10</v>
      </c>
      <c r="E217" s="24" t="s">
        <v>11</v>
      </c>
      <c r="F217" s="925" t="s">
        <v>12</v>
      </c>
      <c r="G217" s="964"/>
      <c r="H217" s="965" t="s">
        <v>13</v>
      </c>
      <c r="I217" s="928" t="s">
        <v>14</v>
      </c>
      <c r="J217" s="1087" t="s">
        <v>16</v>
      </c>
      <c r="K217" s="25" t="s">
        <v>15</v>
      </c>
      <c r="L217" s="1091"/>
      <c r="M217" s="11"/>
      <c r="N217" s="11"/>
      <c r="O217" s="12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233"/>
      <c r="B218" s="1137"/>
      <c r="C218" s="133"/>
      <c r="D218" s="134"/>
      <c r="E218" s="70"/>
      <c r="F218" s="932"/>
      <c r="G218" s="933"/>
      <c r="H218" s="132"/>
      <c r="I218" s="136"/>
      <c r="J218" s="137"/>
      <c r="K218" s="21"/>
      <c r="L218" s="234"/>
      <c r="M218" s="1368"/>
      <c r="N218" s="11"/>
      <c r="O218" s="12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1110"/>
      <c r="C219" s="51"/>
      <c r="D219" s="52"/>
      <c r="E219" s="53"/>
      <c r="F219" s="135"/>
      <c r="G219" s="1090"/>
      <c r="H219" s="29"/>
      <c r="I219" s="30"/>
      <c r="J219" s="55"/>
      <c r="K219" s="1117"/>
      <c r="L219" s="10"/>
      <c r="M219" s="11"/>
      <c r="N219" s="11"/>
      <c r="O219" s="12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225"/>
      <c r="B220" s="139"/>
      <c r="C220" s="133"/>
      <c r="D220" s="1047"/>
      <c r="E220" s="53"/>
      <c r="F220" s="135"/>
      <c r="G220" s="933"/>
      <c r="H220" s="132"/>
      <c r="I220" s="136"/>
      <c r="J220" s="137"/>
      <c r="K220" s="140"/>
      <c r="L220" s="15"/>
      <c r="M220" s="11"/>
      <c r="N220" s="11"/>
      <c r="O220" s="12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225"/>
      <c r="B221" s="139"/>
      <c r="C221" s="133"/>
      <c r="D221" s="1047"/>
      <c r="E221" s="53"/>
      <c r="F221" s="135"/>
      <c r="G221" s="933"/>
      <c r="H221" s="132"/>
      <c r="I221" s="136"/>
      <c r="J221" s="137"/>
      <c r="K221" s="1118"/>
      <c r="L221" s="15"/>
      <c r="M221" s="11"/>
      <c r="N221" s="11"/>
      <c r="O221" s="12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5.25" customHeight="1">
      <c r="A222" s="76"/>
      <c r="B222" s="152"/>
      <c r="C222" s="37"/>
      <c r="D222" s="1094"/>
      <c r="E222" s="53"/>
      <c r="F222" s="135"/>
      <c r="G222" s="40"/>
      <c r="H222" s="41"/>
      <c r="I222" s="42"/>
      <c r="J222" s="43"/>
      <c r="K222" s="44"/>
      <c r="L222" s="10"/>
      <c r="M222" s="11"/>
      <c r="N222" s="11"/>
      <c r="O222" s="12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76"/>
      <c r="B223" s="48"/>
      <c r="C223" s="37"/>
      <c r="D223" s="1094"/>
      <c r="E223" s="53"/>
      <c r="F223" s="135"/>
      <c r="G223" s="40"/>
      <c r="H223" s="41"/>
      <c r="I223" s="42"/>
      <c r="J223" s="157"/>
      <c r="K223" s="44"/>
      <c r="L223" s="1086" t="s">
        <v>452</v>
      </c>
      <c r="M223" s="23"/>
      <c r="N223" s="11"/>
      <c r="O223" s="12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5.25" customHeight="1">
      <c r="A224" s="76"/>
      <c r="B224" s="48"/>
      <c r="C224" s="37"/>
      <c r="D224" s="89"/>
      <c r="E224" s="53"/>
      <c r="F224" s="135"/>
      <c r="G224" s="40"/>
      <c r="H224" s="92"/>
      <c r="I224" s="42"/>
      <c r="J224" s="157"/>
      <c r="K224" s="44"/>
      <c r="L224" s="1088" t="s">
        <v>453</v>
      </c>
      <c r="M224" s="23"/>
      <c r="N224" s="11"/>
      <c r="O224" s="12"/>
      <c r="P224" s="8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130"/>
      <c r="B225" s="50"/>
      <c r="C225" s="51"/>
      <c r="D225" s="52"/>
      <c r="E225" s="53"/>
      <c r="F225" s="135"/>
      <c r="G225" s="1090"/>
      <c r="H225" s="29"/>
      <c r="I225" s="30"/>
      <c r="J225" s="31"/>
      <c r="K225" s="1006"/>
      <c r="L225" s="1091"/>
      <c r="M225" s="11">
        <v>3552</v>
      </c>
      <c r="N225" s="11">
        <f t="shared" ref="N225:N250" si="10">M225-(M225*0.03)</f>
        <v>3445.44</v>
      </c>
      <c r="O225" s="12">
        <v>7.0000000000000007E-2</v>
      </c>
      <c r="P225" s="8">
        <f t="shared" ref="P225:P250" si="11">(N225*O225)+N225</f>
        <v>3686.6208000000001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69"/>
      <c r="B226" s="1029"/>
      <c r="C226" s="51"/>
      <c r="D226" s="52"/>
      <c r="E226" s="53"/>
      <c r="F226" s="135"/>
      <c r="G226" s="1090"/>
      <c r="H226" s="29"/>
      <c r="I226" s="30"/>
      <c r="J226" s="55"/>
      <c r="K226" s="1006"/>
      <c r="L226" s="1091"/>
      <c r="M226" s="11"/>
      <c r="N226" s="11">
        <f t="shared" si="10"/>
        <v>0</v>
      </c>
      <c r="O226" s="12">
        <v>7.0000000000000007E-2</v>
      </c>
      <c r="P226" s="8">
        <f t="shared" si="11"/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69"/>
      <c r="B227" s="1029"/>
      <c r="C227" s="51"/>
      <c r="D227" s="1107"/>
      <c r="E227" s="53"/>
      <c r="F227" s="135"/>
      <c r="G227" s="1090"/>
      <c r="H227" s="109"/>
      <c r="I227" s="30"/>
      <c r="J227" s="55"/>
      <c r="K227" s="1006"/>
      <c r="L227" s="1091"/>
      <c r="M227" s="11">
        <v>9498.06</v>
      </c>
      <c r="N227" s="11">
        <f t="shared" si="10"/>
        <v>9213.118199999999</v>
      </c>
      <c r="O227" s="12">
        <v>7.0000000000000007E-2</v>
      </c>
      <c r="P227" s="8">
        <f t="shared" si="11"/>
        <v>9858.0364739999986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69"/>
      <c r="B228" s="1029"/>
      <c r="C228" s="51"/>
      <c r="D228" s="1107"/>
      <c r="E228" s="143"/>
      <c r="F228" s="155"/>
      <c r="G228" s="1090"/>
      <c r="H228" s="109"/>
      <c r="I228" s="30"/>
      <c r="J228" s="55"/>
      <c r="K228" s="1006"/>
      <c r="L228" s="1091"/>
      <c r="M228" s="11">
        <v>15305.4</v>
      </c>
      <c r="N228" s="11">
        <f t="shared" si="10"/>
        <v>14846.237999999999</v>
      </c>
      <c r="O228" s="12">
        <v>7.0000000000000007E-2</v>
      </c>
      <c r="P228" s="8">
        <f t="shared" si="11"/>
        <v>15885.47466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139"/>
      <c r="C229" s="133"/>
      <c r="D229" s="134"/>
      <c r="E229" s="53"/>
      <c r="F229" s="135"/>
      <c r="G229" s="933"/>
      <c r="H229" s="132"/>
      <c r="I229" s="136"/>
      <c r="J229" s="137"/>
      <c r="K229" s="1118"/>
      <c r="L229" s="1091"/>
      <c r="M229" s="11"/>
      <c r="N229" s="11">
        <f t="shared" si="10"/>
        <v>0</v>
      </c>
      <c r="O229" s="12">
        <v>7.0000000000000007E-2</v>
      </c>
      <c r="P229" s="8">
        <f t="shared" si="11"/>
        <v>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934"/>
      <c r="B230" s="139"/>
      <c r="C230" s="133"/>
      <c r="D230" s="134"/>
      <c r="E230" s="53"/>
      <c r="F230" s="135"/>
      <c r="G230" s="933"/>
      <c r="H230" s="132"/>
      <c r="I230" s="136"/>
      <c r="J230" s="137"/>
      <c r="K230" s="1118"/>
      <c r="L230" s="1091"/>
      <c r="M230" s="11"/>
      <c r="N230" s="11">
        <f t="shared" si="10"/>
        <v>0</v>
      </c>
      <c r="O230" s="12">
        <v>7.0000000000000007E-2</v>
      </c>
      <c r="P230" s="8">
        <f t="shared" si="11"/>
        <v>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1138" t="s">
        <v>1029</v>
      </c>
      <c r="B231" s="1123"/>
      <c r="C231" s="235"/>
      <c r="D231" s="1085"/>
      <c r="E231" s="53"/>
      <c r="F231" s="135"/>
      <c r="G231" s="236"/>
      <c r="H231" s="237"/>
      <c r="I231" s="238"/>
      <c r="J231" s="239"/>
      <c r="K231" s="240"/>
      <c r="L231" s="1091"/>
      <c r="M231" s="11"/>
      <c r="N231" s="11">
        <f t="shared" si="10"/>
        <v>0</v>
      </c>
      <c r="O231" s="12">
        <v>7.0000000000000007E-2</v>
      </c>
      <c r="P231" s="8">
        <f t="shared" si="11"/>
        <v>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45"/>
      <c r="C232" s="37"/>
      <c r="D232" s="1094"/>
      <c r="E232" s="53"/>
      <c r="F232" s="135"/>
      <c r="G232" s="40"/>
      <c r="H232" s="41"/>
      <c r="I232" s="42"/>
      <c r="J232" s="43"/>
      <c r="K232" s="44"/>
      <c r="L232" s="10"/>
      <c r="M232" s="11">
        <v>14244.12</v>
      </c>
      <c r="N232" s="11">
        <f t="shared" si="10"/>
        <v>13816.796400000001</v>
      </c>
      <c r="O232" s="12">
        <v>7.0000000000000007E-2</v>
      </c>
      <c r="P232" s="8">
        <f t="shared" si="11"/>
        <v>14783.972148000001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45"/>
      <c r="C233" s="37"/>
      <c r="D233" s="1094"/>
      <c r="E233" s="53"/>
      <c r="F233" s="135"/>
      <c r="G233" s="40"/>
      <c r="H233" s="41"/>
      <c r="I233" s="42"/>
      <c r="J233" s="43"/>
      <c r="K233" s="44"/>
      <c r="L233" s="1091"/>
      <c r="M233" s="11">
        <v>3240</v>
      </c>
      <c r="N233" s="11">
        <f t="shared" si="10"/>
        <v>3142.8</v>
      </c>
      <c r="O233" s="12">
        <v>7.0000000000000007E-2</v>
      </c>
      <c r="P233" s="8">
        <f t="shared" si="11"/>
        <v>3362.7960000000003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45"/>
      <c r="C234" s="37"/>
      <c r="D234" s="1094"/>
      <c r="E234" s="53"/>
      <c r="F234" s="135"/>
      <c r="G234" s="40"/>
      <c r="H234" s="41"/>
      <c r="I234" s="42"/>
      <c r="J234" s="43"/>
      <c r="K234" s="44"/>
      <c r="L234" s="1091"/>
      <c r="M234" s="11">
        <v>14700</v>
      </c>
      <c r="N234" s="11">
        <f t="shared" si="10"/>
        <v>14259</v>
      </c>
      <c r="O234" s="12">
        <v>7.0000000000000007E-2</v>
      </c>
      <c r="P234" s="8">
        <f t="shared" si="11"/>
        <v>15257.130000000001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133"/>
      <c r="D235" s="134"/>
      <c r="E235" s="53"/>
      <c r="F235" s="135"/>
      <c r="G235" s="933"/>
      <c r="H235" s="132"/>
      <c r="I235" s="241"/>
      <c r="J235" s="137"/>
      <c r="K235" s="1118"/>
      <c r="L235" s="68"/>
      <c r="M235" s="11">
        <v>14582.7</v>
      </c>
      <c r="N235" s="11">
        <f t="shared" si="10"/>
        <v>14145.219000000001</v>
      </c>
      <c r="O235" s="12">
        <v>7.0000000000000007E-2</v>
      </c>
      <c r="P235" s="8">
        <f t="shared" si="11"/>
        <v>15135.384330000001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0"/>
      <c r="C236" s="133"/>
      <c r="D236" s="134"/>
      <c r="E236" s="53"/>
      <c r="F236" s="135"/>
      <c r="G236" s="933"/>
      <c r="H236" s="132"/>
      <c r="I236" s="136"/>
      <c r="J236" s="137"/>
      <c r="K236" s="1118"/>
      <c r="L236" s="68"/>
      <c r="M236" s="11">
        <v>13483.8</v>
      </c>
      <c r="N236" s="11">
        <f t="shared" si="10"/>
        <v>13079.286</v>
      </c>
      <c r="O236" s="12">
        <v>7.0000000000000007E-2</v>
      </c>
      <c r="P236" s="8">
        <f t="shared" si="11"/>
        <v>13994.836020000001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990"/>
      <c r="C237" s="133"/>
      <c r="D237" s="134"/>
      <c r="E237" s="53"/>
      <c r="F237" s="135"/>
      <c r="G237" s="933"/>
      <c r="H237" s="132"/>
      <c r="I237" s="136"/>
      <c r="J237" s="137"/>
      <c r="K237" s="1118"/>
      <c r="L237" s="68"/>
      <c r="M237" s="11">
        <v>2669.52</v>
      </c>
      <c r="N237" s="11">
        <f t="shared" si="10"/>
        <v>2589.4344000000001</v>
      </c>
      <c r="O237" s="12">
        <v>7.0000000000000007E-2</v>
      </c>
      <c r="P237" s="8">
        <f t="shared" si="11"/>
        <v>2770.6948080000002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5.25" customHeight="1">
      <c r="A238" s="934"/>
      <c r="B238" s="990"/>
      <c r="C238" s="133"/>
      <c r="D238" s="134"/>
      <c r="E238" s="53"/>
      <c r="F238" s="135"/>
      <c r="G238" s="933"/>
      <c r="H238" s="132"/>
      <c r="I238" s="136"/>
      <c r="J238" s="137"/>
      <c r="K238" s="1118"/>
      <c r="L238" s="68"/>
      <c r="M238" s="11"/>
      <c r="N238" s="11">
        <f t="shared" si="10"/>
        <v>0</v>
      </c>
      <c r="O238" s="12">
        <v>7.0000000000000007E-2</v>
      </c>
      <c r="P238" s="8">
        <f t="shared" si="11"/>
        <v>0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45"/>
      <c r="B239" s="990"/>
      <c r="C239" s="133"/>
      <c r="D239" s="134"/>
      <c r="E239" s="53"/>
      <c r="F239" s="135"/>
      <c r="G239" s="933"/>
      <c r="H239" s="132"/>
      <c r="I239" s="136"/>
      <c r="J239" s="137"/>
      <c r="K239" s="1118"/>
      <c r="L239" s="68"/>
      <c r="M239" s="11">
        <v>12972.96</v>
      </c>
      <c r="N239" s="11">
        <f t="shared" si="10"/>
        <v>12583.771199999999</v>
      </c>
      <c r="O239" s="12">
        <v>7.0000000000000007E-2</v>
      </c>
      <c r="P239" s="8">
        <f t="shared" si="11"/>
        <v>13464.635183999999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934"/>
      <c r="B240" s="45"/>
      <c r="C240" s="37"/>
      <c r="D240" s="1094"/>
      <c r="E240" s="53"/>
      <c r="F240" s="135"/>
      <c r="G240" s="40"/>
      <c r="H240" s="41"/>
      <c r="I240" s="42"/>
      <c r="J240" s="43"/>
      <c r="K240" s="44"/>
      <c r="L240" s="68"/>
      <c r="M240" s="11">
        <v>12687.84</v>
      </c>
      <c r="N240" s="11">
        <f t="shared" si="10"/>
        <v>12307.2048</v>
      </c>
      <c r="O240" s="12">
        <v>7.0000000000000007E-2</v>
      </c>
      <c r="P240" s="8">
        <f t="shared" si="11"/>
        <v>13168.709135999999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45"/>
      <c r="C241" s="37"/>
      <c r="D241" s="1094"/>
      <c r="E241" s="53"/>
      <c r="F241" s="135"/>
      <c r="G241" s="40"/>
      <c r="H241" s="41"/>
      <c r="I241" s="42"/>
      <c r="J241" s="43"/>
      <c r="K241" s="44"/>
      <c r="L241" s="1091"/>
      <c r="M241" s="11">
        <v>16572.599999999999</v>
      </c>
      <c r="N241" s="11">
        <f t="shared" si="10"/>
        <v>16075.421999999999</v>
      </c>
      <c r="O241" s="12">
        <v>7.0000000000000007E-2</v>
      </c>
      <c r="P241" s="8">
        <f t="shared" si="11"/>
        <v>17200.701539999998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0"/>
      <c r="C242" s="133"/>
      <c r="D242" s="134"/>
      <c r="E242" s="143"/>
      <c r="F242" s="155"/>
      <c r="G242" s="933"/>
      <c r="H242" s="132"/>
      <c r="I242" s="241"/>
      <c r="J242" s="137"/>
      <c r="K242" s="1118"/>
      <c r="L242" s="1091"/>
      <c r="M242" s="11">
        <v>6021.12</v>
      </c>
      <c r="N242" s="11">
        <f t="shared" si="10"/>
        <v>5840.4863999999998</v>
      </c>
      <c r="O242" s="12">
        <v>7.0000000000000007E-2</v>
      </c>
      <c r="P242" s="8">
        <f t="shared" si="11"/>
        <v>6249.3204479999995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133"/>
      <c r="D243" s="134"/>
      <c r="E243" s="53"/>
      <c r="F243" s="135"/>
      <c r="G243" s="933"/>
      <c r="H243" s="132"/>
      <c r="I243" s="136"/>
      <c r="J243" s="137"/>
      <c r="K243" s="1118"/>
      <c r="L243" s="1091"/>
      <c r="M243" s="11">
        <v>8714.16</v>
      </c>
      <c r="N243" s="11">
        <f t="shared" si="10"/>
        <v>8452.7351999999992</v>
      </c>
      <c r="O243" s="12">
        <v>7.0000000000000007E-2</v>
      </c>
      <c r="P243" s="8">
        <f t="shared" si="11"/>
        <v>9044.4266639999987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34"/>
      <c r="B244" s="990"/>
      <c r="C244" s="133"/>
      <c r="D244" s="134"/>
      <c r="E244" s="53"/>
      <c r="F244" s="135"/>
      <c r="G244" s="933"/>
      <c r="H244" s="132"/>
      <c r="I244" s="136"/>
      <c r="J244" s="137"/>
      <c r="K244" s="1118"/>
      <c r="L244" s="1091"/>
      <c r="M244" s="11">
        <v>0</v>
      </c>
      <c r="N244" s="11">
        <f t="shared" si="10"/>
        <v>0</v>
      </c>
      <c r="O244" s="12">
        <v>7.0000000000000007E-2</v>
      </c>
      <c r="P244" s="8">
        <f t="shared" si="11"/>
        <v>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133"/>
      <c r="D245" s="134"/>
      <c r="E245" s="53"/>
      <c r="F245" s="135"/>
      <c r="G245" s="933"/>
      <c r="H245" s="132"/>
      <c r="I245" s="136"/>
      <c r="J245" s="137"/>
      <c r="K245" s="1118"/>
      <c r="L245" s="1091"/>
      <c r="M245" s="11">
        <v>18537.7</v>
      </c>
      <c r="N245" s="11">
        <f t="shared" si="10"/>
        <v>17981.569</v>
      </c>
      <c r="O245" s="12">
        <v>7.0000000000000007E-2</v>
      </c>
      <c r="P245" s="8">
        <f t="shared" si="11"/>
        <v>19240.278829999999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45"/>
      <c r="B246" s="990"/>
      <c r="C246" s="133"/>
      <c r="D246" s="134"/>
      <c r="E246" s="53"/>
      <c r="F246" s="135"/>
      <c r="G246" s="933"/>
      <c r="H246" s="132"/>
      <c r="I246" s="136"/>
      <c r="J246" s="137"/>
      <c r="K246" s="1118"/>
      <c r="L246" s="1091"/>
      <c r="M246" s="11">
        <v>9031.68</v>
      </c>
      <c r="N246" s="11">
        <f t="shared" si="10"/>
        <v>8760.7296000000006</v>
      </c>
      <c r="O246" s="12">
        <v>7.0000000000000007E-2</v>
      </c>
      <c r="P246" s="8">
        <f t="shared" si="11"/>
        <v>9373.9806720000015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1"/>
      <c r="B247" s="2"/>
      <c r="C247" s="3"/>
      <c r="D247" s="2"/>
      <c r="E247" s="53"/>
      <c r="F247" s="135"/>
      <c r="G247" s="6"/>
      <c r="H247" s="1"/>
      <c r="I247" s="7"/>
      <c r="J247" s="8"/>
      <c r="K247" s="9"/>
      <c r="L247" s="1091"/>
      <c r="M247" s="11"/>
      <c r="N247" s="11">
        <f t="shared" si="10"/>
        <v>0</v>
      </c>
      <c r="O247" s="12">
        <v>7.0000000000000007E-2</v>
      </c>
      <c r="P247" s="8">
        <f t="shared" si="11"/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4" t="s">
        <v>0</v>
      </c>
      <c r="B248" s="1368"/>
      <c r="C248" s="3"/>
      <c r="D248" s="2"/>
      <c r="E248" s="4"/>
      <c r="F248" s="5"/>
      <c r="G248" s="6"/>
      <c r="H248" s="1"/>
      <c r="I248" s="13"/>
      <c r="J248" s="8"/>
      <c r="K248" s="14"/>
      <c r="L248" s="1091"/>
      <c r="M248" s="11">
        <v>8478.9599999999991</v>
      </c>
      <c r="N248" s="11">
        <f t="shared" si="10"/>
        <v>8224.5911999999989</v>
      </c>
      <c r="O248" s="12">
        <v>7.0000000000000007E-2</v>
      </c>
      <c r="P248" s="8">
        <f t="shared" si="11"/>
        <v>8800.3125839999993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1368" t="s">
        <v>94</v>
      </c>
      <c r="B249" s="1368"/>
      <c r="C249" s="4"/>
      <c r="D249" s="2"/>
      <c r="E249" s="4"/>
      <c r="F249" s="5"/>
      <c r="G249" s="6"/>
      <c r="H249" s="1"/>
      <c r="I249" s="13"/>
      <c r="J249" s="8"/>
      <c r="K249" s="14"/>
      <c r="L249" s="1091"/>
      <c r="M249" s="11">
        <v>11122.62</v>
      </c>
      <c r="N249" s="11">
        <f t="shared" si="10"/>
        <v>10788.941400000002</v>
      </c>
      <c r="O249" s="12">
        <v>7.0000000000000007E-2</v>
      </c>
      <c r="P249" s="8">
        <f t="shared" si="11"/>
        <v>11544.167298000002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5.25" customHeight="1">
      <c r="A250" s="1"/>
      <c r="B250" s="2"/>
      <c r="C250" s="3"/>
      <c r="D250" s="2"/>
      <c r="E250" s="4"/>
      <c r="F250" s="5"/>
      <c r="G250" s="6"/>
      <c r="H250" s="1"/>
      <c r="I250" s="7"/>
      <c r="J250" s="8"/>
      <c r="K250" s="9"/>
      <c r="L250" s="1091"/>
      <c r="M250" s="11">
        <v>3813.12</v>
      </c>
      <c r="N250" s="11">
        <f t="shared" si="10"/>
        <v>3698.7264</v>
      </c>
      <c r="O250" s="12">
        <v>7.0000000000000007E-2</v>
      </c>
      <c r="P250" s="8">
        <f t="shared" si="11"/>
        <v>3957.637248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1370" t="s">
        <v>2</v>
      </c>
      <c r="B251" s="100"/>
      <c r="C251" s="16" t="s">
        <v>3</v>
      </c>
      <c r="D251" s="993" t="s">
        <v>4</v>
      </c>
      <c r="E251" s="17" t="s">
        <v>5</v>
      </c>
      <c r="F251" s="919" t="s">
        <v>5</v>
      </c>
      <c r="G251" s="18" t="s">
        <v>6</v>
      </c>
      <c r="H251" s="19" t="s">
        <v>7</v>
      </c>
      <c r="I251" s="20" t="s">
        <v>8</v>
      </c>
      <c r="J251" s="21" t="s">
        <v>9</v>
      </c>
      <c r="K251" s="22" t="s">
        <v>9</v>
      </c>
      <c r="L251" s="1091"/>
      <c r="M251" s="11"/>
      <c r="N251" s="11"/>
      <c r="O251" s="12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8.5" customHeight="1">
      <c r="A252" s="921"/>
      <c r="B252" s="922"/>
      <c r="C252" s="927"/>
      <c r="D252" s="997" t="s">
        <v>10</v>
      </c>
      <c r="E252" s="24" t="s">
        <v>11</v>
      </c>
      <c r="F252" s="925" t="s">
        <v>12</v>
      </c>
      <c r="G252" s="964"/>
      <c r="H252" s="965" t="s">
        <v>13</v>
      </c>
      <c r="I252" s="928" t="s">
        <v>14</v>
      </c>
      <c r="J252" s="1087" t="s">
        <v>16</v>
      </c>
      <c r="K252" s="25" t="s">
        <v>15</v>
      </c>
      <c r="L252" s="1091"/>
      <c r="M252" s="11"/>
      <c r="N252" s="11"/>
      <c r="O252" s="12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86"/>
      <c r="B253" s="990"/>
      <c r="C253" s="133"/>
      <c r="D253" s="134"/>
      <c r="E253" s="70"/>
      <c r="F253" s="932"/>
      <c r="G253" s="933"/>
      <c r="H253" s="132"/>
      <c r="I253" s="136"/>
      <c r="J253" s="137"/>
      <c r="K253" s="21"/>
      <c r="L253" s="1091"/>
      <c r="M253" s="11"/>
      <c r="N253" s="11"/>
      <c r="O253" s="12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90"/>
      <c r="C254" s="133"/>
      <c r="D254" s="134"/>
      <c r="E254" s="53"/>
      <c r="F254" s="135"/>
      <c r="G254" s="933"/>
      <c r="H254" s="132"/>
      <c r="I254" s="136"/>
      <c r="J254" s="137"/>
      <c r="K254" s="242"/>
      <c r="L254" s="1091"/>
      <c r="M254" s="11"/>
      <c r="N254" s="11"/>
      <c r="O254" s="12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2"/>
      <c r="C255" s="133"/>
      <c r="D255" s="134"/>
      <c r="E255" s="53"/>
      <c r="F255" s="135"/>
      <c r="G255" s="933"/>
      <c r="H255" s="132"/>
      <c r="I255" s="136"/>
      <c r="J255" s="137"/>
      <c r="K255" s="140"/>
      <c r="L255" s="1091"/>
      <c r="M255" s="11">
        <v>8640</v>
      </c>
      <c r="N255" s="11">
        <f>M255-(M255*0.03)</f>
        <v>8380.7999999999993</v>
      </c>
      <c r="O255" s="12">
        <v>7.0000000000000007E-2</v>
      </c>
      <c r="P255" s="8">
        <f>(N255*O255)+N255</f>
        <v>8967.4559999999983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92"/>
      <c r="C256" s="133"/>
      <c r="D256" s="134"/>
      <c r="E256" s="53"/>
      <c r="F256" s="135"/>
      <c r="G256" s="933"/>
      <c r="H256" s="132"/>
      <c r="I256" s="136"/>
      <c r="J256" s="137"/>
      <c r="K256" s="1118"/>
      <c r="L256" s="1091"/>
      <c r="M256" s="11"/>
      <c r="N256" s="11"/>
      <c r="O256" s="12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133"/>
      <c r="D257" s="134"/>
      <c r="E257" s="53"/>
      <c r="F257" s="135"/>
      <c r="G257" s="933"/>
      <c r="H257" s="132"/>
      <c r="I257" s="136"/>
      <c r="J257" s="137"/>
      <c r="K257" s="1118"/>
      <c r="L257" s="1091"/>
      <c r="M257" s="11"/>
      <c r="N257" s="11"/>
      <c r="O257" s="12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133"/>
      <c r="D258" s="134"/>
      <c r="E258" s="53"/>
      <c r="F258" s="135"/>
      <c r="G258" s="933"/>
      <c r="H258" s="132"/>
      <c r="I258" s="136"/>
      <c r="J258" s="137"/>
      <c r="K258" s="1118"/>
      <c r="L258" s="1091"/>
      <c r="M258" s="11"/>
      <c r="N258" s="11"/>
      <c r="O258" s="12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0"/>
      <c r="C259" s="133"/>
      <c r="D259" s="134"/>
      <c r="E259" s="53"/>
      <c r="F259" s="135"/>
      <c r="G259" s="933"/>
      <c r="H259" s="132"/>
      <c r="I259" s="136"/>
      <c r="J259" s="137"/>
      <c r="K259" s="1118"/>
      <c r="L259" s="1091"/>
      <c r="M259" s="11"/>
      <c r="N259" s="11"/>
      <c r="O259" s="12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2"/>
      <c r="C260" s="235"/>
      <c r="D260" s="1085"/>
      <c r="E260" s="53"/>
      <c r="F260" s="135"/>
      <c r="G260" s="236"/>
      <c r="H260" s="237"/>
      <c r="I260" s="238"/>
      <c r="J260" s="239"/>
      <c r="K260" s="243"/>
      <c r="L260" s="10"/>
      <c r="M260" s="11"/>
      <c r="N260" s="11"/>
      <c r="O260" s="12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89"/>
      <c r="C261" s="133"/>
      <c r="D261" s="134"/>
      <c r="E261" s="53"/>
      <c r="F261" s="135"/>
      <c r="G261" s="933"/>
      <c r="H261" s="132"/>
      <c r="I261" s="136"/>
      <c r="J261" s="137"/>
      <c r="K261" s="1118"/>
      <c r="L261" s="10"/>
      <c r="M261" s="11"/>
      <c r="N261" s="11"/>
      <c r="O261" s="12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89"/>
      <c r="C262" s="133"/>
      <c r="D262" s="134"/>
      <c r="E262" s="53"/>
      <c r="F262" s="135"/>
      <c r="G262" s="933"/>
      <c r="H262" s="132"/>
      <c r="I262" s="136"/>
      <c r="J262" s="137"/>
      <c r="K262" s="1118"/>
      <c r="L262" s="15"/>
      <c r="M262" s="11"/>
      <c r="N262" s="11"/>
      <c r="O262" s="12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89"/>
      <c r="C263" s="235"/>
      <c r="D263" s="1085"/>
      <c r="E263" s="143"/>
      <c r="F263" s="155"/>
      <c r="G263" s="236"/>
      <c r="H263" s="237"/>
      <c r="I263" s="238"/>
      <c r="J263" s="239"/>
      <c r="K263" s="240"/>
      <c r="L263" s="15"/>
      <c r="M263" s="11"/>
      <c r="N263" s="11"/>
      <c r="O263" s="12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5.25" customHeight="1">
      <c r="A264" s="934"/>
      <c r="B264" s="989"/>
      <c r="C264" s="133"/>
      <c r="D264" s="134"/>
      <c r="E264" s="53"/>
      <c r="F264" s="135"/>
      <c r="G264" s="933"/>
      <c r="H264" s="132"/>
      <c r="I264" s="136"/>
      <c r="J264" s="137"/>
      <c r="K264" s="1118"/>
      <c r="L264" s="10"/>
      <c r="M264" s="11"/>
      <c r="N264" s="11"/>
      <c r="O264" s="12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235"/>
      <c r="D265" s="1085"/>
      <c r="E265" s="53"/>
      <c r="F265" s="135"/>
      <c r="G265" s="236"/>
      <c r="H265" s="237"/>
      <c r="I265" s="238"/>
      <c r="J265" s="239"/>
      <c r="K265" s="240"/>
      <c r="L265" s="1086" t="s">
        <v>452</v>
      </c>
      <c r="M265" s="23"/>
      <c r="N265" s="11"/>
      <c r="O265" s="12"/>
      <c r="P265" s="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5.25" customHeight="1">
      <c r="A266" s="934"/>
      <c r="B266" s="990"/>
      <c r="C266" s="235"/>
      <c r="D266" s="1085"/>
      <c r="E266" s="53"/>
      <c r="F266" s="135"/>
      <c r="G266" s="236"/>
      <c r="H266" s="237"/>
      <c r="I266" s="238"/>
      <c r="J266" s="239"/>
      <c r="K266" s="240"/>
      <c r="L266" s="1088" t="s">
        <v>453</v>
      </c>
      <c r="M266" s="23"/>
      <c r="N266" s="11"/>
      <c r="O266" s="12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244"/>
      <c r="B267" s="245"/>
      <c r="C267" s="235"/>
      <c r="D267" s="1085"/>
      <c r="E267" s="53"/>
      <c r="F267" s="135"/>
      <c r="G267" s="236"/>
      <c r="H267" s="237"/>
      <c r="I267" s="238"/>
      <c r="J267" s="239"/>
      <c r="K267" s="240"/>
      <c r="L267" s="1091"/>
      <c r="M267" s="11">
        <v>3552</v>
      </c>
      <c r="N267" s="11">
        <f t="shared" ref="N267:N292" si="12">M267-(M267*0.03)</f>
        <v>3445.44</v>
      </c>
      <c r="O267" s="12">
        <v>7.0000000000000007E-2</v>
      </c>
      <c r="P267" s="8">
        <f t="shared" ref="P267:P292" si="13">(N267*O267)+N267</f>
        <v>3686.6208000000001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133"/>
      <c r="D268" s="134"/>
      <c r="E268" s="53"/>
      <c r="F268" s="135"/>
      <c r="G268" s="933"/>
      <c r="H268" s="132"/>
      <c r="I268" s="136"/>
      <c r="J268" s="239"/>
      <c r="K268" s="1118"/>
      <c r="L268" s="1091"/>
      <c r="M268" s="11"/>
      <c r="N268" s="11">
        <f t="shared" si="12"/>
        <v>0</v>
      </c>
      <c r="O268" s="12">
        <v>7.0000000000000007E-2</v>
      </c>
      <c r="P268" s="8">
        <f t="shared" si="13"/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92"/>
      <c r="C269" s="133"/>
      <c r="D269" s="134"/>
      <c r="E269" s="53"/>
      <c r="F269" s="135"/>
      <c r="G269" s="933"/>
      <c r="H269" s="132"/>
      <c r="I269" s="136"/>
      <c r="J269" s="137"/>
      <c r="K269" s="140"/>
      <c r="L269" s="1091"/>
      <c r="M269" s="11">
        <v>9498.06</v>
      </c>
      <c r="N269" s="11">
        <f t="shared" si="12"/>
        <v>9213.118199999999</v>
      </c>
      <c r="O269" s="12">
        <v>7.0000000000000007E-2</v>
      </c>
      <c r="P269" s="8">
        <f t="shared" si="13"/>
        <v>9858.0364739999986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2"/>
      <c r="C270" s="133"/>
      <c r="D270" s="134"/>
      <c r="E270" s="53"/>
      <c r="F270" s="135"/>
      <c r="G270" s="933"/>
      <c r="H270" s="132"/>
      <c r="I270" s="136"/>
      <c r="J270" s="137"/>
      <c r="K270" s="1118"/>
      <c r="L270" s="1091"/>
      <c r="M270" s="11">
        <v>15305.4</v>
      </c>
      <c r="N270" s="11">
        <f t="shared" si="12"/>
        <v>14846.237999999999</v>
      </c>
      <c r="O270" s="12">
        <v>7.0000000000000007E-2</v>
      </c>
      <c r="P270" s="8">
        <f t="shared" si="13"/>
        <v>15885.47466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133"/>
      <c r="D271" s="134"/>
      <c r="E271" s="53"/>
      <c r="F271" s="135"/>
      <c r="G271" s="933"/>
      <c r="H271" s="132"/>
      <c r="I271" s="136"/>
      <c r="J271" s="137"/>
      <c r="K271" s="1118"/>
      <c r="L271" s="1091"/>
      <c r="M271" s="11"/>
      <c r="N271" s="11">
        <f t="shared" si="12"/>
        <v>0</v>
      </c>
      <c r="O271" s="12">
        <v>7.0000000000000007E-2</v>
      </c>
      <c r="P271" s="8">
        <f t="shared" si="13"/>
        <v>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0"/>
      <c r="C272" s="133"/>
      <c r="D272" s="134"/>
      <c r="E272" s="53"/>
      <c r="F272" s="135"/>
      <c r="G272" s="933"/>
      <c r="H272" s="132"/>
      <c r="I272" s="136"/>
      <c r="J272" s="137"/>
      <c r="K272" s="1118"/>
      <c r="L272" s="1091"/>
      <c r="M272" s="11"/>
      <c r="N272" s="11">
        <f t="shared" si="12"/>
        <v>0</v>
      </c>
      <c r="O272" s="12">
        <v>7.0000000000000007E-2</v>
      </c>
      <c r="P272" s="8">
        <f t="shared" si="13"/>
        <v>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990"/>
      <c r="C273" s="133"/>
      <c r="D273" s="134"/>
      <c r="E273" s="53"/>
      <c r="F273" s="135"/>
      <c r="G273" s="933"/>
      <c r="H273" s="132"/>
      <c r="I273" s="136"/>
      <c r="J273" s="137"/>
      <c r="K273" s="1118"/>
      <c r="L273" s="1091"/>
      <c r="M273" s="11"/>
      <c r="N273" s="11">
        <f t="shared" si="12"/>
        <v>0</v>
      </c>
      <c r="O273" s="12">
        <v>7.0000000000000007E-2</v>
      </c>
      <c r="P273" s="8">
        <f t="shared" si="13"/>
        <v>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992"/>
      <c r="C274" s="235"/>
      <c r="D274" s="1085"/>
      <c r="E274" s="53"/>
      <c r="F274" s="135"/>
      <c r="G274" s="236"/>
      <c r="H274" s="237"/>
      <c r="I274" s="238"/>
      <c r="J274" s="239"/>
      <c r="K274" s="243"/>
      <c r="L274" s="10"/>
      <c r="M274" s="11">
        <v>14244.12</v>
      </c>
      <c r="N274" s="11">
        <f t="shared" si="12"/>
        <v>13816.796400000001</v>
      </c>
      <c r="O274" s="12">
        <v>7.0000000000000007E-2</v>
      </c>
      <c r="P274" s="8">
        <f t="shared" si="13"/>
        <v>14783.972148000001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89"/>
      <c r="C275" s="133"/>
      <c r="D275" s="134"/>
      <c r="E275" s="53"/>
      <c r="F275" s="135"/>
      <c r="G275" s="933"/>
      <c r="H275" s="132"/>
      <c r="I275" s="136"/>
      <c r="J275" s="137"/>
      <c r="K275" s="1118"/>
      <c r="L275" s="1091"/>
      <c r="M275" s="11">
        <v>3240</v>
      </c>
      <c r="N275" s="11">
        <f t="shared" si="12"/>
        <v>3142.8</v>
      </c>
      <c r="O275" s="12">
        <v>7.0000000000000007E-2</v>
      </c>
      <c r="P275" s="8">
        <f t="shared" si="13"/>
        <v>3362.7960000000003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89"/>
      <c r="C276" s="133"/>
      <c r="D276" s="134"/>
      <c r="E276" s="53"/>
      <c r="F276" s="135"/>
      <c r="G276" s="933"/>
      <c r="H276" s="132"/>
      <c r="I276" s="136"/>
      <c r="J276" s="137"/>
      <c r="K276" s="1118"/>
      <c r="L276" s="1091"/>
      <c r="M276" s="11">
        <v>14700</v>
      </c>
      <c r="N276" s="11">
        <f t="shared" si="12"/>
        <v>14259</v>
      </c>
      <c r="O276" s="12">
        <v>7.0000000000000007E-2</v>
      </c>
      <c r="P276" s="8">
        <f t="shared" si="13"/>
        <v>15257.130000000001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89"/>
      <c r="C277" s="235"/>
      <c r="D277" s="1085"/>
      <c r="E277" s="143"/>
      <c r="F277" s="155"/>
      <c r="G277" s="236"/>
      <c r="H277" s="237"/>
      <c r="I277" s="238"/>
      <c r="J277" s="239"/>
      <c r="K277" s="240"/>
      <c r="L277" s="68"/>
      <c r="M277" s="11">
        <v>14582.7</v>
      </c>
      <c r="N277" s="11">
        <f t="shared" si="12"/>
        <v>14145.219000000001</v>
      </c>
      <c r="O277" s="12">
        <v>7.0000000000000007E-2</v>
      </c>
      <c r="P277" s="8">
        <f t="shared" si="13"/>
        <v>15135.384330000001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89"/>
      <c r="C278" s="133"/>
      <c r="D278" s="134"/>
      <c r="E278" s="53"/>
      <c r="F278" s="135"/>
      <c r="G278" s="933"/>
      <c r="H278" s="132"/>
      <c r="I278" s="136"/>
      <c r="J278" s="137"/>
      <c r="K278" s="1118"/>
      <c r="L278" s="68"/>
      <c r="M278" s="11">
        <v>13483.8</v>
      </c>
      <c r="N278" s="11">
        <f t="shared" si="12"/>
        <v>13079.286</v>
      </c>
      <c r="O278" s="12">
        <v>7.0000000000000007E-2</v>
      </c>
      <c r="P278" s="8">
        <f t="shared" si="13"/>
        <v>13994.836020000001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934"/>
      <c r="B279" s="990"/>
      <c r="C279" s="235"/>
      <c r="D279" s="1085"/>
      <c r="E279" s="53"/>
      <c r="F279" s="135"/>
      <c r="G279" s="236"/>
      <c r="H279" s="237"/>
      <c r="I279" s="238"/>
      <c r="J279" s="239"/>
      <c r="K279" s="240"/>
      <c r="L279" s="68"/>
      <c r="M279" s="11">
        <v>2669.52</v>
      </c>
      <c r="N279" s="11">
        <f t="shared" si="12"/>
        <v>2589.4344000000001</v>
      </c>
      <c r="O279" s="12">
        <v>7.0000000000000007E-2</v>
      </c>
      <c r="P279" s="8">
        <f t="shared" si="13"/>
        <v>2770.6948080000002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34"/>
      <c r="B280" s="990"/>
      <c r="C280" s="235"/>
      <c r="D280" s="1085"/>
      <c r="E280" s="53"/>
      <c r="F280" s="135"/>
      <c r="G280" s="236"/>
      <c r="H280" s="237"/>
      <c r="I280" s="238"/>
      <c r="J280" s="239"/>
      <c r="K280" s="240"/>
      <c r="L280" s="68"/>
      <c r="M280" s="11"/>
      <c r="N280" s="11">
        <f t="shared" si="12"/>
        <v>0</v>
      </c>
      <c r="O280" s="12">
        <v>7.0000000000000007E-2</v>
      </c>
      <c r="P280" s="8">
        <f t="shared" si="13"/>
        <v>0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244"/>
      <c r="B281" s="245"/>
      <c r="C281" s="235"/>
      <c r="D281" s="1085"/>
      <c r="E281" s="53"/>
      <c r="F281" s="135"/>
      <c r="G281" s="236"/>
      <c r="H281" s="237"/>
      <c r="I281" s="238"/>
      <c r="J281" s="239"/>
      <c r="K281" s="240"/>
      <c r="L281" s="68"/>
      <c r="M281" s="11">
        <v>12972.96</v>
      </c>
      <c r="N281" s="11">
        <f t="shared" si="12"/>
        <v>12583.771199999999</v>
      </c>
      <c r="O281" s="12">
        <v>7.0000000000000007E-2</v>
      </c>
      <c r="P281" s="8">
        <f t="shared" si="13"/>
        <v>13464.635183999999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34"/>
      <c r="B282" s="990"/>
      <c r="C282" s="133"/>
      <c r="D282" s="134"/>
      <c r="E282" s="53"/>
      <c r="F282" s="135"/>
      <c r="G282" s="933"/>
      <c r="H282" s="132"/>
      <c r="I282" s="136"/>
      <c r="J282" s="239"/>
      <c r="K282" s="1118"/>
      <c r="L282" s="68"/>
      <c r="M282" s="11">
        <v>12687.84</v>
      </c>
      <c r="N282" s="11">
        <f t="shared" si="12"/>
        <v>12307.2048</v>
      </c>
      <c r="O282" s="12">
        <v>7.0000000000000007E-2</v>
      </c>
      <c r="P282" s="8">
        <f t="shared" si="13"/>
        <v>13168.709135999999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1"/>
      <c r="B283" s="2"/>
      <c r="C283" s="3"/>
      <c r="D283" s="2"/>
      <c r="E283" s="4"/>
      <c r="F283" s="5"/>
      <c r="G283" s="6"/>
      <c r="H283" s="1"/>
      <c r="I283" s="7"/>
      <c r="J283" s="8"/>
      <c r="K283" s="9"/>
      <c r="L283" s="1091"/>
      <c r="M283" s="11">
        <v>16572.599999999999</v>
      </c>
      <c r="N283" s="11">
        <f t="shared" si="12"/>
        <v>16075.421999999999</v>
      </c>
      <c r="O283" s="12">
        <v>7.0000000000000007E-2</v>
      </c>
      <c r="P283" s="8">
        <f t="shared" si="13"/>
        <v>17200.701539999998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4" t="s">
        <v>0</v>
      </c>
      <c r="B284" s="1368"/>
      <c r="C284" s="3"/>
      <c r="D284" s="2"/>
      <c r="E284" s="4"/>
      <c r="F284" s="5"/>
      <c r="G284" s="6"/>
      <c r="H284" s="1"/>
      <c r="I284" s="13"/>
      <c r="J284" s="8"/>
      <c r="K284" s="14"/>
      <c r="L284" s="1091"/>
      <c r="M284" s="11">
        <v>6021.12</v>
      </c>
      <c r="N284" s="11">
        <f t="shared" si="12"/>
        <v>5840.4863999999998</v>
      </c>
      <c r="O284" s="12">
        <v>7.0000000000000007E-2</v>
      </c>
      <c r="P284" s="8">
        <f t="shared" si="13"/>
        <v>6249.3204479999995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1368" t="s">
        <v>94</v>
      </c>
      <c r="B285" s="1368"/>
      <c r="C285" s="4"/>
      <c r="D285" s="2"/>
      <c r="E285" s="4"/>
      <c r="F285" s="5"/>
      <c r="G285" s="6"/>
      <c r="H285" s="1"/>
      <c r="I285" s="13"/>
      <c r="J285" s="8"/>
      <c r="K285" s="14"/>
      <c r="L285" s="1091"/>
      <c r="M285" s="11">
        <v>8714.16</v>
      </c>
      <c r="N285" s="11">
        <f t="shared" si="12"/>
        <v>8452.7351999999992</v>
      </c>
      <c r="O285" s="12">
        <v>7.0000000000000007E-2</v>
      </c>
      <c r="P285" s="8">
        <f t="shared" si="13"/>
        <v>9044.4266639999987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5.25" customHeight="1">
      <c r="A286" s="1"/>
      <c r="B286" s="2"/>
      <c r="C286" s="3"/>
      <c r="D286" s="2"/>
      <c r="E286" s="4"/>
      <c r="F286" s="5"/>
      <c r="G286" s="6"/>
      <c r="H286" s="1"/>
      <c r="I286" s="7"/>
      <c r="J286" s="8"/>
      <c r="K286" s="9"/>
      <c r="L286" s="1091"/>
      <c r="M286" s="11">
        <v>0</v>
      </c>
      <c r="N286" s="11">
        <f t="shared" si="12"/>
        <v>0</v>
      </c>
      <c r="O286" s="12">
        <v>7.0000000000000007E-2</v>
      </c>
      <c r="P286" s="8">
        <f t="shared" si="13"/>
        <v>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1370" t="s">
        <v>2</v>
      </c>
      <c r="B287" s="100"/>
      <c r="C287" s="16" t="s">
        <v>3</v>
      </c>
      <c r="D287" s="993" t="s">
        <v>4</v>
      </c>
      <c r="E287" s="17" t="s">
        <v>5</v>
      </c>
      <c r="F287" s="919" t="s">
        <v>5</v>
      </c>
      <c r="G287" s="18" t="s">
        <v>6</v>
      </c>
      <c r="H287" s="19" t="s">
        <v>7</v>
      </c>
      <c r="I287" s="20" t="s">
        <v>8</v>
      </c>
      <c r="J287" s="21" t="s">
        <v>9</v>
      </c>
      <c r="K287" s="22" t="s">
        <v>9</v>
      </c>
      <c r="L287" s="1091"/>
      <c r="M287" s="11">
        <v>18537.7</v>
      </c>
      <c r="N287" s="11">
        <f t="shared" si="12"/>
        <v>17981.569</v>
      </c>
      <c r="O287" s="12">
        <v>7.0000000000000007E-2</v>
      </c>
      <c r="P287" s="8">
        <f t="shared" si="13"/>
        <v>19240.278829999999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921"/>
      <c r="B288" s="922"/>
      <c r="C288" s="927"/>
      <c r="D288" s="997" t="s">
        <v>10</v>
      </c>
      <c r="E288" s="24" t="s">
        <v>11</v>
      </c>
      <c r="F288" s="925" t="s">
        <v>12</v>
      </c>
      <c r="G288" s="964"/>
      <c r="H288" s="965" t="s">
        <v>13</v>
      </c>
      <c r="I288" s="928" t="s">
        <v>14</v>
      </c>
      <c r="J288" s="1087" t="s">
        <v>16</v>
      </c>
      <c r="K288" s="25" t="s">
        <v>15</v>
      </c>
      <c r="L288" s="1091"/>
      <c r="M288" s="11">
        <v>9031.68</v>
      </c>
      <c r="N288" s="11">
        <f t="shared" si="12"/>
        <v>8760.7296000000006</v>
      </c>
      <c r="O288" s="12">
        <v>7.0000000000000007E-2</v>
      </c>
      <c r="P288" s="8">
        <f t="shared" si="13"/>
        <v>9373.9806720000015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86"/>
      <c r="B289" s="990"/>
      <c r="C289" s="133"/>
      <c r="D289" s="134"/>
      <c r="E289" s="70"/>
      <c r="F289" s="932"/>
      <c r="G289" s="933"/>
      <c r="H289" s="132"/>
      <c r="I289" s="136"/>
      <c r="J289" s="137"/>
      <c r="K289" s="21"/>
      <c r="L289" s="1091"/>
      <c r="M289" s="11"/>
      <c r="N289" s="11">
        <f t="shared" si="12"/>
        <v>0</v>
      </c>
      <c r="O289" s="12">
        <v>7.0000000000000007E-2</v>
      </c>
      <c r="P289" s="8">
        <f t="shared" si="13"/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0"/>
      <c r="C290" s="133"/>
      <c r="D290" s="134"/>
      <c r="E290" s="53"/>
      <c r="F290" s="135"/>
      <c r="G290" s="933"/>
      <c r="H290" s="132"/>
      <c r="I290" s="136"/>
      <c r="J290" s="137"/>
      <c r="K290" s="242"/>
      <c r="L290" s="1091"/>
      <c r="M290" s="11">
        <v>8478.9599999999991</v>
      </c>
      <c r="N290" s="11">
        <f t="shared" si="12"/>
        <v>8224.5911999999989</v>
      </c>
      <c r="O290" s="12">
        <v>7.0000000000000007E-2</v>
      </c>
      <c r="P290" s="8">
        <f t="shared" si="13"/>
        <v>8800.3125839999993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5.25" customHeight="1">
      <c r="A291" s="934"/>
      <c r="B291" s="992"/>
      <c r="C291" s="133"/>
      <c r="D291" s="134"/>
      <c r="E291" s="53"/>
      <c r="F291" s="135"/>
      <c r="G291" s="933"/>
      <c r="H291" s="132"/>
      <c r="I291" s="136"/>
      <c r="J291" s="137"/>
      <c r="K291" s="140"/>
      <c r="L291" s="1091"/>
      <c r="M291" s="11">
        <v>11122.62</v>
      </c>
      <c r="N291" s="11">
        <f t="shared" si="12"/>
        <v>10788.941400000002</v>
      </c>
      <c r="O291" s="12">
        <v>7.0000000000000007E-2</v>
      </c>
      <c r="P291" s="8">
        <f t="shared" si="13"/>
        <v>11544.167298000002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2"/>
      <c r="C292" s="133"/>
      <c r="D292" s="134"/>
      <c r="E292" s="53"/>
      <c r="F292" s="135"/>
      <c r="G292" s="933"/>
      <c r="H292" s="132"/>
      <c r="I292" s="136"/>
      <c r="J292" s="137"/>
      <c r="K292" s="1118"/>
      <c r="L292" s="1091"/>
      <c r="M292" s="11">
        <v>3813.12</v>
      </c>
      <c r="N292" s="11">
        <f t="shared" si="12"/>
        <v>3698.7264</v>
      </c>
      <c r="O292" s="12">
        <v>7.0000000000000007E-2</v>
      </c>
      <c r="P292" s="8">
        <f t="shared" si="13"/>
        <v>3957.637248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90"/>
      <c r="C293" s="133"/>
      <c r="D293" s="134"/>
      <c r="E293" s="53"/>
      <c r="F293" s="135"/>
      <c r="G293" s="933"/>
      <c r="H293" s="132"/>
      <c r="I293" s="136"/>
      <c r="J293" s="137"/>
      <c r="K293" s="1118"/>
      <c r="L293" s="1091"/>
      <c r="M293" s="11"/>
      <c r="N293" s="11"/>
      <c r="O293" s="12"/>
      <c r="P293" s="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90"/>
      <c r="C294" s="133"/>
      <c r="D294" s="134"/>
      <c r="E294" s="53"/>
      <c r="F294" s="135"/>
      <c r="G294" s="933"/>
      <c r="H294" s="132"/>
      <c r="I294" s="136"/>
      <c r="J294" s="137"/>
      <c r="K294" s="1118"/>
      <c r="L294" s="1091"/>
      <c r="M294" s="11"/>
      <c r="N294" s="11"/>
      <c r="O294" s="12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90"/>
      <c r="C295" s="133"/>
      <c r="D295" s="134"/>
      <c r="E295" s="53"/>
      <c r="F295" s="135"/>
      <c r="G295" s="933"/>
      <c r="H295" s="132"/>
      <c r="I295" s="136"/>
      <c r="J295" s="137"/>
      <c r="K295" s="1118"/>
      <c r="L295" s="1091"/>
      <c r="M295" s="11"/>
      <c r="N295" s="11"/>
      <c r="O295" s="12"/>
      <c r="P295" s="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92"/>
      <c r="C296" s="235"/>
      <c r="D296" s="1085"/>
      <c r="E296" s="53"/>
      <c r="F296" s="135"/>
      <c r="G296" s="236"/>
      <c r="H296" s="237"/>
      <c r="I296" s="238"/>
      <c r="J296" s="239"/>
      <c r="K296" s="243"/>
      <c r="L296" s="1091"/>
      <c r="M296" s="11"/>
      <c r="N296" s="11"/>
      <c r="O296" s="12"/>
      <c r="P296" s="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89"/>
      <c r="C297" s="133"/>
      <c r="D297" s="134"/>
      <c r="E297" s="53"/>
      <c r="F297" s="135"/>
      <c r="G297" s="933"/>
      <c r="H297" s="132"/>
      <c r="I297" s="136"/>
      <c r="J297" s="137"/>
      <c r="K297" s="1118"/>
      <c r="L297" s="1091"/>
      <c r="M297" s="11"/>
      <c r="N297" s="11"/>
      <c r="O297" s="12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89"/>
      <c r="C298" s="133"/>
      <c r="D298" s="134"/>
      <c r="E298" s="53"/>
      <c r="F298" s="135"/>
      <c r="G298" s="933"/>
      <c r="H298" s="132"/>
      <c r="I298" s="136"/>
      <c r="J298" s="137"/>
      <c r="K298" s="1118"/>
      <c r="L298" s="1091"/>
      <c r="M298" s="11">
        <v>8640</v>
      </c>
      <c r="N298" s="11">
        <f>M298-(M298*0.03)</f>
        <v>8380.7999999999993</v>
      </c>
      <c r="O298" s="12">
        <v>7.0000000000000007E-2</v>
      </c>
      <c r="P298" s="8">
        <f>(N298*O298)+N298</f>
        <v>8967.4559999999983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89"/>
      <c r="C299" s="235"/>
      <c r="D299" s="1085"/>
      <c r="E299" s="143"/>
      <c r="F299" s="155"/>
      <c r="G299" s="236"/>
      <c r="H299" s="237"/>
      <c r="I299" s="238"/>
      <c r="J299" s="239"/>
      <c r="K299" s="240"/>
      <c r="L299" s="1091"/>
      <c r="M299" s="11"/>
      <c r="N299" s="11"/>
      <c r="O299" s="12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89"/>
      <c r="C300" s="133"/>
      <c r="D300" s="134"/>
      <c r="E300" s="53"/>
      <c r="F300" s="135"/>
      <c r="G300" s="933"/>
      <c r="H300" s="132"/>
      <c r="I300" s="136"/>
      <c r="J300" s="137"/>
      <c r="K300" s="1118"/>
      <c r="L300" s="1091"/>
      <c r="M300" s="11"/>
      <c r="N300" s="11"/>
      <c r="O300" s="12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934"/>
      <c r="B301" s="990"/>
      <c r="C301" s="235"/>
      <c r="D301" s="1085"/>
      <c r="E301" s="53"/>
      <c r="F301" s="135"/>
      <c r="G301" s="236"/>
      <c r="H301" s="237"/>
      <c r="I301" s="238"/>
      <c r="J301" s="239"/>
      <c r="K301" s="240"/>
      <c r="L301" s="1091"/>
      <c r="M301" s="11"/>
      <c r="N301" s="11"/>
      <c r="O301" s="12"/>
      <c r="P301" s="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235"/>
      <c r="D302" s="1085"/>
      <c r="E302" s="53"/>
      <c r="F302" s="135"/>
      <c r="G302" s="236"/>
      <c r="H302" s="237"/>
      <c r="I302" s="238"/>
      <c r="J302" s="239"/>
      <c r="K302" s="240"/>
      <c r="L302" s="1091"/>
      <c r="M302" s="11"/>
      <c r="N302" s="11"/>
      <c r="O302" s="12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244"/>
      <c r="B303" s="245"/>
      <c r="C303" s="235"/>
      <c r="D303" s="1085"/>
      <c r="E303" s="53"/>
      <c r="F303" s="135"/>
      <c r="G303" s="236"/>
      <c r="H303" s="237"/>
      <c r="I303" s="238"/>
      <c r="J303" s="239"/>
      <c r="K303" s="240"/>
      <c r="L303" s="1091"/>
      <c r="M303" s="11"/>
      <c r="N303" s="11"/>
      <c r="O303" s="12"/>
      <c r="P303" s="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133"/>
      <c r="D304" s="134"/>
      <c r="E304" s="53"/>
      <c r="F304" s="135"/>
      <c r="G304" s="933"/>
      <c r="H304" s="132"/>
      <c r="I304" s="136"/>
      <c r="J304" s="239"/>
      <c r="K304" s="1118"/>
      <c r="L304" s="1091"/>
      <c r="M304" s="11"/>
      <c r="N304" s="11"/>
      <c r="O304" s="12"/>
      <c r="P304" s="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2"/>
      <c r="C305" s="133"/>
      <c r="D305" s="134"/>
      <c r="E305" s="53"/>
      <c r="F305" s="135"/>
      <c r="G305" s="933"/>
      <c r="H305" s="132"/>
      <c r="I305" s="136"/>
      <c r="J305" s="137"/>
      <c r="K305" s="140"/>
      <c r="L305" s="1091"/>
      <c r="M305" s="11"/>
      <c r="N305" s="11"/>
      <c r="O305" s="12"/>
      <c r="P305" s="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34"/>
      <c r="B306" s="992"/>
      <c r="C306" s="133"/>
      <c r="D306" s="134"/>
      <c r="E306" s="53"/>
      <c r="F306" s="135"/>
      <c r="G306" s="933"/>
      <c r="H306" s="132"/>
      <c r="I306" s="136"/>
      <c r="J306" s="137"/>
      <c r="K306" s="1118"/>
      <c r="L306" s="1091"/>
      <c r="M306" s="11"/>
      <c r="N306" s="11"/>
      <c r="O306" s="12"/>
      <c r="P306" s="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34"/>
      <c r="B307" s="990"/>
      <c r="C307" s="133"/>
      <c r="D307" s="134"/>
      <c r="E307" s="53"/>
      <c r="F307" s="135"/>
      <c r="G307" s="933"/>
      <c r="H307" s="132"/>
      <c r="I307" s="136"/>
      <c r="J307" s="137"/>
      <c r="K307" s="1118"/>
      <c r="L307" s="15"/>
      <c r="M307" s="11"/>
      <c r="N307" s="11"/>
      <c r="O307" s="12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133"/>
      <c r="D308" s="134"/>
      <c r="E308" s="53"/>
      <c r="F308" s="135"/>
      <c r="G308" s="933"/>
      <c r="H308" s="132"/>
      <c r="I308" s="136"/>
      <c r="J308" s="137"/>
      <c r="K308" s="1118"/>
      <c r="L308" s="15"/>
      <c r="M308" s="11"/>
      <c r="N308" s="11"/>
      <c r="O308" s="12"/>
      <c r="P308" s="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133"/>
      <c r="D309" s="134"/>
      <c r="E309" s="53"/>
      <c r="F309" s="135"/>
      <c r="G309" s="933"/>
      <c r="H309" s="132"/>
      <c r="I309" s="136"/>
      <c r="J309" s="137"/>
      <c r="K309" s="1118"/>
      <c r="L309" s="15"/>
      <c r="M309" s="11"/>
      <c r="N309" s="11"/>
      <c r="O309" s="12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2"/>
      <c r="C310" s="235"/>
      <c r="D310" s="1085"/>
      <c r="E310" s="53"/>
      <c r="F310" s="135"/>
      <c r="G310" s="236"/>
      <c r="H310" s="237"/>
      <c r="I310" s="238"/>
      <c r="J310" s="239"/>
      <c r="K310" s="243"/>
      <c r="L310" s="234"/>
      <c r="M310" s="1368"/>
      <c r="N310" s="11"/>
      <c r="O310" s="12"/>
      <c r="P310" s="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89"/>
      <c r="C311" s="133"/>
      <c r="D311" s="134"/>
      <c r="E311" s="53"/>
      <c r="F311" s="135"/>
      <c r="G311" s="933"/>
      <c r="H311" s="132"/>
      <c r="I311" s="136"/>
      <c r="J311" s="137"/>
      <c r="K311" s="1118"/>
      <c r="L311" s="10"/>
      <c r="M311" s="11"/>
      <c r="N311" s="11"/>
      <c r="O311" s="12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89"/>
      <c r="C312" s="133"/>
      <c r="D312" s="134"/>
      <c r="E312" s="53"/>
      <c r="F312" s="135"/>
      <c r="G312" s="933"/>
      <c r="H312" s="132"/>
      <c r="I312" s="136"/>
      <c r="J312" s="137"/>
      <c r="K312" s="1118"/>
      <c r="L312" s="15"/>
      <c r="M312" s="11"/>
      <c r="N312" s="11"/>
      <c r="O312" s="12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89"/>
      <c r="C313" s="235"/>
      <c r="D313" s="1085"/>
      <c r="E313" s="143"/>
      <c r="F313" s="155"/>
      <c r="G313" s="236"/>
      <c r="H313" s="237"/>
      <c r="I313" s="238"/>
      <c r="J313" s="239"/>
      <c r="K313" s="240"/>
      <c r="L313" s="15"/>
      <c r="M313" s="11"/>
      <c r="N313" s="11"/>
      <c r="O313" s="12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5.25" customHeight="1">
      <c r="A314" s="934"/>
      <c r="B314" s="989"/>
      <c r="C314" s="133"/>
      <c r="D314" s="134"/>
      <c r="E314" s="53"/>
      <c r="F314" s="135"/>
      <c r="G314" s="933"/>
      <c r="H314" s="132"/>
      <c r="I314" s="136"/>
      <c r="J314" s="137"/>
      <c r="K314" s="1118"/>
      <c r="L314" s="10"/>
      <c r="M314" s="11"/>
      <c r="N314" s="11"/>
      <c r="O314" s="12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0"/>
      <c r="C315" s="235"/>
      <c r="D315" s="1085"/>
      <c r="E315" s="53"/>
      <c r="F315" s="135"/>
      <c r="G315" s="236"/>
      <c r="H315" s="237"/>
      <c r="I315" s="238"/>
      <c r="J315" s="239"/>
      <c r="K315" s="240"/>
      <c r="L315" s="1086" t="s">
        <v>452</v>
      </c>
      <c r="M315" s="23"/>
      <c r="N315" s="11"/>
      <c r="O315" s="12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5.25" customHeight="1">
      <c r="A316" s="934"/>
      <c r="B316" s="990"/>
      <c r="C316" s="235"/>
      <c r="D316" s="1085"/>
      <c r="E316" s="53"/>
      <c r="F316" s="135"/>
      <c r="G316" s="236"/>
      <c r="H316" s="237"/>
      <c r="I316" s="238"/>
      <c r="J316" s="239"/>
      <c r="K316" s="240"/>
      <c r="L316" s="1088" t="s">
        <v>453</v>
      </c>
      <c r="M316" s="23"/>
      <c r="N316" s="11"/>
      <c r="O316" s="12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244"/>
      <c r="B317" s="245"/>
      <c r="C317" s="235"/>
      <c r="D317" s="1085"/>
      <c r="E317" s="53"/>
      <c r="F317" s="135"/>
      <c r="G317" s="236"/>
      <c r="H317" s="237"/>
      <c r="I317" s="238"/>
      <c r="J317" s="239"/>
      <c r="K317" s="240"/>
      <c r="L317" s="1091"/>
      <c r="M317" s="11">
        <v>3552</v>
      </c>
      <c r="N317" s="11">
        <f t="shared" ref="N317:N342" si="14">M317-(M317*0.03)</f>
        <v>3445.44</v>
      </c>
      <c r="O317" s="12">
        <v>7.0000000000000007E-2</v>
      </c>
      <c r="P317" s="8">
        <f t="shared" ref="P317:P342" si="15">(N317*O317)+N317</f>
        <v>3686.6208000000001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34"/>
      <c r="B318" s="990"/>
      <c r="C318" s="133"/>
      <c r="D318" s="134"/>
      <c r="E318" s="53"/>
      <c r="F318" s="135"/>
      <c r="G318" s="933"/>
      <c r="H318" s="132"/>
      <c r="I318" s="136"/>
      <c r="J318" s="239"/>
      <c r="K318" s="1118"/>
      <c r="L318" s="1091"/>
      <c r="M318" s="11"/>
      <c r="N318" s="11">
        <f t="shared" si="14"/>
        <v>0</v>
      </c>
      <c r="O318" s="12">
        <v>7.0000000000000007E-2</v>
      </c>
      <c r="P318" s="8">
        <f t="shared" si="15"/>
        <v>0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1"/>
      <c r="B319" s="2"/>
      <c r="C319" s="3"/>
      <c r="D319" s="2"/>
      <c r="E319" s="4"/>
      <c r="F319" s="5"/>
      <c r="G319" s="6"/>
      <c r="H319" s="1"/>
      <c r="I319" s="7"/>
      <c r="J319" s="8"/>
      <c r="K319" s="9"/>
      <c r="L319" s="1091"/>
      <c r="M319" s="11">
        <v>9498.06</v>
      </c>
      <c r="N319" s="11">
        <f t="shared" si="14"/>
        <v>9213.118199999999</v>
      </c>
      <c r="O319" s="12">
        <v>7.0000000000000007E-2</v>
      </c>
      <c r="P319" s="8">
        <f t="shared" si="15"/>
        <v>9858.0364739999986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4" t="s">
        <v>0</v>
      </c>
      <c r="B320" s="1368"/>
      <c r="C320" s="3"/>
      <c r="D320" s="2"/>
      <c r="E320" s="4"/>
      <c r="F320" s="5"/>
      <c r="G320" s="6"/>
      <c r="H320" s="1"/>
      <c r="I320" s="13"/>
      <c r="J320" s="8"/>
      <c r="K320" s="14"/>
      <c r="L320" s="1091"/>
      <c r="M320" s="11">
        <v>15305.4</v>
      </c>
      <c r="N320" s="11">
        <f t="shared" si="14"/>
        <v>14846.237999999999</v>
      </c>
      <c r="O320" s="12">
        <v>7.0000000000000007E-2</v>
      </c>
      <c r="P320" s="8">
        <f t="shared" si="15"/>
        <v>15885.47466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1368" t="s">
        <v>94</v>
      </c>
      <c r="B321" s="1368"/>
      <c r="C321" s="4"/>
      <c r="D321" s="2"/>
      <c r="E321" s="4"/>
      <c r="F321" s="5"/>
      <c r="G321" s="6"/>
      <c r="H321" s="1"/>
      <c r="I321" s="13"/>
      <c r="J321" s="8"/>
      <c r="K321" s="14"/>
      <c r="L321" s="1091"/>
      <c r="M321" s="11"/>
      <c r="N321" s="11">
        <f t="shared" si="14"/>
        <v>0</v>
      </c>
      <c r="O321" s="12">
        <v>7.0000000000000007E-2</v>
      </c>
      <c r="P321" s="8">
        <f t="shared" si="15"/>
        <v>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5.25" customHeight="1">
      <c r="A322" s="1"/>
      <c r="B322" s="2"/>
      <c r="C322" s="3"/>
      <c r="D322" s="2"/>
      <c r="E322" s="4"/>
      <c r="F322" s="5"/>
      <c r="G322" s="6"/>
      <c r="H322" s="1"/>
      <c r="I322" s="7"/>
      <c r="J322" s="8"/>
      <c r="K322" s="9"/>
      <c r="L322" s="1091"/>
      <c r="M322" s="11"/>
      <c r="N322" s="11">
        <f t="shared" si="14"/>
        <v>0</v>
      </c>
      <c r="O322" s="12">
        <v>7.0000000000000007E-2</v>
      </c>
      <c r="P322" s="8">
        <f t="shared" si="15"/>
        <v>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1370" t="s">
        <v>2</v>
      </c>
      <c r="B323" s="100"/>
      <c r="C323" s="16" t="s">
        <v>3</v>
      </c>
      <c r="D323" s="993" t="s">
        <v>4</v>
      </c>
      <c r="E323" s="17" t="s">
        <v>5</v>
      </c>
      <c r="F323" s="919" t="s">
        <v>5</v>
      </c>
      <c r="G323" s="18" t="s">
        <v>6</v>
      </c>
      <c r="H323" s="19" t="s">
        <v>7</v>
      </c>
      <c r="I323" s="20" t="s">
        <v>8</v>
      </c>
      <c r="J323" s="21" t="s">
        <v>9</v>
      </c>
      <c r="K323" s="22" t="s">
        <v>9</v>
      </c>
      <c r="L323" s="1091"/>
      <c r="M323" s="11"/>
      <c r="N323" s="11">
        <f t="shared" si="14"/>
        <v>0</v>
      </c>
      <c r="O323" s="12">
        <v>7.0000000000000007E-2</v>
      </c>
      <c r="P323" s="8">
        <f t="shared" si="15"/>
        <v>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5.25" customHeight="1">
      <c r="A324" s="921"/>
      <c r="B324" s="922"/>
      <c r="C324" s="927"/>
      <c r="D324" s="997" t="s">
        <v>10</v>
      </c>
      <c r="E324" s="24" t="s">
        <v>11</v>
      </c>
      <c r="F324" s="925" t="s">
        <v>12</v>
      </c>
      <c r="G324" s="964"/>
      <c r="H324" s="965" t="s">
        <v>13</v>
      </c>
      <c r="I324" s="928" t="s">
        <v>14</v>
      </c>
      <c r="J324" s="1087" t="s">
        <v>16</v>
      </c>
      <c r="K324" s="25" t="s">
        <v>15</v>
      </c>
      <c r="L324" s="10"/>
      <c r="M324" s="11">
        <v>14244.12</v>
      </c>
      <c r="N324" s="11">
        <f t="shared" si="14"/>
        <v>13816.796400000001</v>
      </c>
      <c r="O324" s="12">
        <v>7.0000000000000007E-2</v>
      </c>
      <c r="P324" s="8">
        <f t="shared" si="15"/>
        <v>14783.972148000001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86"/>
      <c r="B325" s="990"/>
      <c r="C325" s="133"/>
      <c r="D325" s="134"/>
      <c r="E325" s="70"/>
      <c r="F325" s="932"/>
      <c r="G325" s="933"/>
      <c r="H325" s="132"/>
      <c r="I325" s="136"/>
      <c r="J325" s="137"/>
      <c r="K325" s="21"/>
      <c r="L325" s="1091"/>
      <c r="M325" s="11">
        <v>3240</v>
      </c>
      <c r="N325" s="11">
        <f t="shared" si="14"/>
        <v>3142.8</v>
      </c>
      <c r="O325" s="12">
        <v>7.0000000000000007E-2</v>
      </c>
      <c r="P325" s="8">
        <f t="shared" si="15"/>
        <v>3362.7960000000003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133"/>
      <c r="D326" s="134"/>
      <c r="E326" s="53"/>
      <c r="F326" s="135"/>
      <c r="G326" s="933"/>
      <c r="H326" s="132"/>
      <c r="I326" s="136"/>
      <c r="J326" s="137"/>
      <c r="K326" s="242"/>
      <c r="L326" s="1091"/>
      <c r="M326" s="11">
        <v>14700</v>
      </c>
      <c r="N326" s="11">
        <f t="shared" si="14"/>
        <v>14259</v>
      </c>
      <c r="O326" s="12">
        <v>7.0000000000000007E-2</v>
      </c>
      <c r="P326" s="8">
        <f t="shared" si="15"/>
        <v>15257.130000000001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2"/>
      <c r="C327" s="133"/>
      <c r="D327" s="134"/>
      <c r="E327" s="53"/>
      <c r="F327" s="135"/>
      <c r="G327" s="933"/>
      <c r="H327" s="132"/>
      <c r="I327" s="136"/>
      <c r="J327" s="137"/>
      <c r="K327" s="140"/>
      <c r="L327" s="68"/>
      <c r="M327" s="11">
        <v>14582.7</v>
      </c>
      <c r="N327" s="11">
        <f t="shared" si="14"/>
        <v>14145.219000000001</v>
      </c>
      <c r="O327" s="12">
        <v>7.0000000000000007E-2</v>
      </c>
      <c r="P327" s="8">
        <f t="shared" si="15"/>
        <v>15135.384330000001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92"/>
      <c r="C328" s="133"/>
      <c r="D328" s="134"/>
      <c r="E328" s="53"/>
      <c r="F328" s="135"/>
      <c r="G328" s="933"/>
      <c r="H328" s="132"/>
      <c r="I328" s="136"/>
      <c r="J328" s="137"/>
      <c r="K328" s="1118"/>
      <c r="L328" s="68"/>
      <c r="M328" s="11">
        <v>13483.8</v>
      </c>
      <c r="N328" s="11">
        <f t="shared" si="14"/>
        <v>13079.286</v>
      </c>
      <c r="O328" s="12">
        <v>7.0000000000000007E-2</v>
      </c>
      <c r="P328" s="8">
        <f t="shared" si="15"/>
        <v>13994.836020000001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90"/>
      <c r="C329" s="133"/>
      <c r="D329" s="134"/>
      <c r="E329" s="53"/>
      <c r="F329" s="135"/>
      <c r="G329" s="933"/>
      <c r="H329" s="132"/>
      <c r="I329" s="136"/>
      <c r="J329" s="137"/>
      <c r="K329" s="1118"/>
      <c r="L329" s="68"/>
      <c r="M329" s="11">
        <v>2669.52</v>
      </c>
      <c r="N329" s="11">
        <f t="shared" si="14"/>
        <v>2589.4344000000001</v>
      </c>
      <c r="O329" s="12">
        <v>7.0000000000000007E-2</v>
      </c>
      <c r="P329" s="8">
        <f t="shared" si="15"/>
        <v>2770.6948080000002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90"/>
      <c r="C330" s="133"/>
      <c r="D330" s="134"/>
      <c r="E330" s="53"/>
      <c r="F330" s="135"/>
      <c r="G330" s="933"/>
      <c r="H330" s="132"/>
      <c r="I330" s="136"/>
      <c r="J330" s="137"/>
      <c r="K330" s="1118"/>
      <c r="L330" s="68"/>
      <c r="M330" s="11"/>
      <c r="N330" s="11">
        <f t="shared" si="14"/>
        <v>0</v>
      </c>
      <c r="O330" s="12">
        <v>7.0000000000000007E-2</v>
      </c>
      <c r="P330" s="8">
        <f t="shared" si="15"/>
        <v>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90"/>
      <c r="C331" s="133"/>
      <c r="D331" s="134"/>
      <c r="E331" s="53"/>
      <c r="F331" s="135"/>
      <c r="G331" s="933"/>
      <c r="H331" s="132"/>
      <c r="I331" s="136"/>
      <c r="J331" s="137"/>
      <c r="K331" s="1118"/>
      <c r="L331" s="68"/>
      <c r="M331" s="11">
        <v>12972.96</v>
      </c>
      <c r="N331" s="11">
        <f t="shared" si="14"/>
        <v>12583.771199999999</v>
      </c>
      <c r="O331" s="12">
        <v>7.0000000000000007E-2</v>
      </c>
      <c r="P331" s="8">
        <f t="shared" si="15"/>
        <v>13464.635183999999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2"/>
      <c r="C332" s="235"/>
      <c r="D332" s="1085"/>
      <c r="E332" s="53"/>
      <c r="F332" s="135"/>
      <c r="G332" s="236"/>
      <c r="H332" s="237"/>
      <c r="I332" s="238"/>
      <c r="J332" s="239"/>
      <c r="K332" s="243"/>
      <c r="L332" s="68"/>
      <c r="M332" s="11">
        <v>12687.84</v>
      </c>
      <c r="N332" s="11">
        <f t="shared" si="14"/>
        <v>12307.2048</v>
      </c>
      <c r="O332" s="12">
        <v>7.0000000000000007E-2</v>
      </c>
      <c r="P332" s="8">
        <f t="shared" si="15"/>
        <v>13168.709135999999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89"/>
      <c r="C333" s="133"/>
      <c r="D333" s="134"/>
      <c r="E333" s="53"/>
      <c r="F333" s="135"/>
      <c r="G333" s="933"/>
      <c r="H333" s="132"/>
      <c r="I333" s="136"/>
      <c r="J333" s="137"/>
      <c r="K333" s="1118"/>
      <c r="L333" s="1091"/>
      <c r="M333" s="11">
        <v>16572.599999999999</v>
      </c>
      <c r="N333" s="11">
        <f t="shared" si="14"/>
        <v>16075.421999999999</v>
      </c>
      <c r="O333" s="12">
        <v>7.0000000000000007E-2</v>
      </c>
      <c r="P333" s="8">
        <f t="shared" si="15"/>
        <v>17200.701539999998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34"/>
      <c r="B334" s="989"/>
      <c r="C334" s="133"/>
      <c r="D334" s="134"/>
      <c r="E334" s="53"/>
      <c r="F334" s="135"/>
      <c r="G334" s="933"/>
      <c r="H334" s="132"/>
      <c r="I334" s="136"/>
      <c r="J334" s="137"/>
      <c r="K334" s="1118"/>
      <c r="L334" s="1091"/>
      <c r="M334" s="11">
        <v>6021.12</v>
      </c>
      <c r="N334" s="11">
        <f t="shared" si="14"/>
        <v>5840.4863999999998</v>
      </c>
      <c r="O334" s="12">
        <v>7.0000000000000007E-2</v>
      </c>
      <c r="P334" s="8">
        <f t="shared" si="15"/>
        <v>6249.3204479999995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89"/>
      <c r="C335" s="235"/>
      <c r="D335" s="1085"/>
      <c r="E335" s="143"/>
      <c r="F335" s="155"/>
      <c r="G335" s="236"/>
      <c r="H335" s="237"/>
      <c r="I335" s="238"/>
      <c r="J335" s="239"/>
      <c r="K335" s="240"/>
      <c r="L335" s="1091"/>
      <c r="M335" s="11">
        <v>8714.16</v>
      </c>
      <c r="N335" s="11">
        <f t="shared" si="14"/>
        <v>8452.7351999999992</v>
      </c>
      <c r="O335" s="12">
        <v>7.0000000000000007E-2</v>
      </c>
      <c r="P335" s="8">
        <f t="shared" si="15"/>
        <v>9044.4266639999987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89"/>
      <c r="C336" s="133"/>
      <c r="D336" s="134"/>
      <c r="E336" s="53"/>
      <c r="F336" s="135"/>
      <c r="G336" s="933"/>
      <c r="H336" s="132"/>
      <c r="I336" s="136"/>
      <c r="J336" s="137"/>
      <c r="K336" s="1118"/>
      <c r="L336" s="1091"/>
      <c r="M336" s="11">
        <v>0</v>
      </c>
      <c r="N336" s="11">
        <f t="shared" si="14"/>
        <v>0</v>
      </c>
      <c r="O336" s="12">
        <v>7.0000000000000007E-2</v>
      </c>
      <c r="P336" s="8">
        <f t="shared" si="15"/>
        <v>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5.25" customHeight="1">
      <c r="A337" s="934"/>
      <c r="B337" s="990"/>
      <c r="C337" s="235"/>
      <c r="D337" s="1085"/>
      <c r="E337" s="53"/>
      <c r="F337" s="135"/>
      <c r="G337" s="236"/>
      <c r="H337" s="237"/>
      <c r="I337" s="238"/>
      <c r="J337" s="239"/>
      <c r="K337" s="240"/>
      <c r="L337" s="1091"/>
      <c r="M337" s="11">
        <v>18537.7</v>
      </c>
      <c r="N337" s="11">
        <f t="shared" si="14"/>
        <v>17981.569</v>
      </c>
      <c r="O337" s="12">
        <v>7.0000000000000007E-2</v>
      </c>
      <c r="P337" s="8">
        <f t="shared" si="15"/>
        <v>19240.278829999999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235"/>
      <c r="D338" s="1085"/>
      <c r="E338" s="53"/>
      <c r="F338" s="135"/>
      <c r="G338" s="236"/>
      <c r="H338" s="237"/>
      <c r="I338" s="238"/>
      <c r="J338" s="239"/>
      <c r="K338" s="240"/>
      <c r="L338" s="1091"/>
      <c r="M338" s="11">
        <v>9031.68</v>
      </c>
      <c r="N338" s="11">
        <f t="shared" si="14"/>
        <v>8760.7296000000006</v>
      </c>
      <c r="O338" s="12">
        <v>7.0000000000000007E-2</v>
      </c>
      <c r="P338" s="8">
        <f t="shared" si="15"/>
        <v>9373.9806720000015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244"/>
      <c r="B339" s="245"/>
      <c r="C339" s="235"/>
      <c r="D339" s="1085"/>
      <c r="E339" s="53"/>
      <c r="F339" s="135"/>
      <c r="G339" s="236"/>
      <c r="H339" s="237"/>
      <c r="I339" s="238"/>
      <c r="J339" s="239"/>
      <c r="K339" s="240"/>
      <c r="L339" s="1091"/>
      <c r="M339" s="11"/>
      <c r="N339" s="11">
        <f t="shared" si="14"/>
        <v>0</v>
      </c>
      <c r="O339" s="12">
        <v>7.0000000000000007E-2</v>
      </c>
      <c r="P339" s="8">
        <f t="shared" si="15"/>
        <v>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0"/>
      <c r="C340" s="133"/>
      <c r="D340" s="134"/>
      <c r="E340" s="53"/>
      <c r="F340" s="135"/>
      <c r="G340" s="933"/>
      <c r="H340" s="132"/>
      <c r="I340" s="136"/>
      <c r="J340" s="239"/>
      <c r="K340" s="1118"/>
      <c r="L340" s="1091"/>
      <c r="M340" s="11">
        <v>8478.9599999999991</v>
      </c>
      <c r="N340" s="11">
        <f t="shared" si="14"/>
        <v>8224.5911999999989</v>
      </c>
      <c r="O340" s="12">
        <v>7.0000000000000007E-2</v>
      </c>
      <c r="P340" s="8">
        <f t="shared" si="15"/>
        <v>8800.3125839999993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2"/>
      <c r="C341" s="133"/>
      <c r="D341" s="134"/>
      <c r="E341" s="53"/>
      <c r="F341" s="135"/>
      <c r="G341" s="933"/>
      <c r="H341" s="132"/>
      <c r="I341" s="136"/>
      <c r="J341" s="137"/>
      <c r="K341" s="140"/>
      <c r="L341" s="1091"/>
      <c r="M341" s="11">
        <v>11122.62</v>
      </c>
      <c r="N341" s="11">
        <f t="shared" si="14"/>
        <v>10788.941400000002</v>
      </c>
      <c r="O341" s="12">
        <v>7.0000000000000007E-2</v>
      </c>
      <c r="P341" s="8">
        <f t="shared" si="15"/>
        <v>11544.167298000002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34"/>
      <c r="B342" s="992"/>
      <c r="C342" s="133"/>
      <c r="D342" s="134"/>
      <c r="E342" s="53"/>
      <c r="F342" s="135"/>
      <c r="G342" s="933"/>
      <c r="H342" s="132"/>
      <c r="I342" s="136"/>
      <c r="J342" s="137"/>
      <c r="K342" s="1118"/>
      <c r="L342" s="1091"/>
      <c r="M342" s="11">
        <v>3813.12</v>
      </c>
      <c r="N342" s="11">
        <f t="shared" si="14"/>
        <v>3698.7264</v>
      </c>
      <c r="O342" s="12">
        <v>7.0000000000000007E-2</v>
      </c>
      <c r="P342" s="8">
        <f t="shared" si="15"/>
        <v>3957.637248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133"/>
      <c r="D343" s="134"/>
      <c r="E343" s="53"/>
      <c r="F343" s="135"/>
      <c r="G343" s="933"/>
      <c r="H343" s="132"/>
      <c r="I343" s="136"/>
      <c r="J343" s="137"/>
      <c r="K343" s="1118"/>
      <c r="L343" s="1091"/>
      <c r="M343" s="11"/>
      <c r="N343" s="11"/>
      <c r="O343" s="12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133"/>
      <c r="D344" s="134"/>
      <c r="E344" s="53"/>
      <c r="F344" s="135"/>
      <c r="G344" s="933"/>
      <c r="H344" s="132"/>
      <c r="I344" s="136"/>
      <c r="J344" s="137"/>
      <c r="K344" s="1118"/>
      <c r="L344" s="1091"/>
      <c r="M344" s="11"/>
      <c r="N344" s="11"/>
      <c r="O344" s="12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90"/>
      <c r="C345" s="133"/>
      <c r="D345" s="134"/>
      <c r="E345" s="53"/>
      <c r="F345" s="135"/>
      <c r="G345" s="933"/>
      <c r="H345" s="132"/>
      <c r="I345" s="136"/>
      <c r="J345" s="137"/>
      <c r="K345" s="1118"/>
      <c r="L345" s="1091"/>
      <c r="M345" s="11"/>
      <c r="N345" s="11"/>
      <c r="O345" s="12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2"/>
      <c r="C346" s="235"/>
      <c r="D346" s="1085"/>
      <c r="E346" s="53"/>
      <c r="F346" s="135"/>
      <c r="G346" s="236"/>
      <c r="H346" s="237"/>
      <c r="I346" s="238"/>
      <c r="J346" s="239"/>
      <c r="K346" s="243"/>
      <c r="L346" s="1091"/>
      <c r="M346" s="11"/>
      <c r="N346" s="11"/>
      <c r="O346" s="12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89"/>
      <c r="C347" s="133"/>
      <c r="D347" s="134"/>
      <c r="E347" s="53"/>
      <c r="F347" s="135"/>
      <c r="G347" s="933"/>
      <c r="H347" s="132"/>
      <c r="I347" s="136"/>
      <c r="J347" s="137"/>
      <c r="K347" s="1118"/>
      <c r="L347" s="1091"/>
      <c r="M347" s="11"/>
      <c r="N347" s="11"/>
      <c r="O347" s="12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89"/>
      <c r="C348" s="133"/>
      <c r="D348" s="134"/>
      <c r="E348" s="53"/>
      <c r="F348" s="135"/>
      <c r="G348" s="933"/>
      <c r="H348" s="132"/>
      <c r="I348" s="136"/>
      <c r="J348" s="137"/>
      <c r="K348" s="1118"/>
      <c r="L348" s="1091"/>
      <c r="M348" s="11"/>
      <c r="N348" s="11"/>
      <c r="O348" s="12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89"/>
      <c r="C349" s="235"/>
      <c r="D349" s="1085"/>
      <c r="E349" s="143"/>
      <c r="F349" s="155"/>
      <c r="G349" s="236"/>
      <c r="H349" s="237"/>
      <c r="I349" s="238"/>
      <c r="J349" s="239"/>
      <c r="K349" s="240"/>
      <c r="L349" s="1091"/>
      <c r="M349" s="11"/>
      <c r="N349" s="11"/>
      <c r="O349" s="12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89"/>
      <c r="C350" s="133"/>
      <c r="D350" s="134"/>
      <c r="E350" s="53"/>
      <c r="F350" s="135"/>
      <c r="G350" s="933"/>
      <c r="H350" s="132"/>
      <c r="I350" s="136"/>
      <c r="J350" s="137"/>
      <c r="K350" s="1118"/>
      <c r="L350" s="1091"/>
      <c r="M350" s="11">
        <v>8640</v>
      </c>
      <c r="N350" s="11">
        <f>M350-(M350*0.03)</f>
        <v>8380.7999999999993</v>
      </c>
      <c r="O350" s="12">
        <v>7.0000000000000007E-2</v>
      </c>
      <c r="P350" s="8">
        <f>(N350*O350)+N350</f>
        <v>8967.4559999999983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235"/>
      <c r="D351" s="1085"/>
      <c r="E351" s="53"/>
      <c r="F351" s="135"/>
      <c r="G351" s="236"/>
      <c r="H351" s="237"/>
      <c r="I351" s="238"/>
      <c r="J351" s="239"/>
      <c r="K351" s="240"/>
      <c r="L351" s="1091"/>
      <c r="M351" s="11"/>
      <c r="N351" s="11"/>
      <c r="O351" s="12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0"/>
      <c r="C352" s="235"/>
      <c r="D352" s="1085"/>
      <c r="E352" s="53"/>
      <c r="F352" s="135"/>
      <c r="G352" s="236"/>
      <c r="H352" s="237"/>
      <c r="I352" s="238"/>
      <c r="J352" s="239"/>
      <c r="K352" s="240"/>
      <c r="L352" s="234"/>
      <c r="M352" s="1368"/>
      <c r="N352" s="11"/>
      <c r="O352" s="12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244"/>
      <c r="B353" s="245"/>
      <c r="C353" s="235"/>
      <c r="D353" s="1085"/>
      <c r="E353" s="53"/>
      <c r="F353" s="135"/>
      <c r="G353" s="236"/>
      <c r="H353" s="237"/>
      <c r="I353" s="238"/>
      <c r="J353" s="239"/>
      <c r="K353" s="240"/>
      <c r="L353" s="10"/>
      <c r="M353" s="11"/>
      <c r="N353" s="11"/>
      <c r="O353" s="12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1" t="s">
        <v>1030</v>
      </c>
      <c r="B354" s="2"/>
      <c r="C354" s="3"/>
      <c r="D354" s="2"/>
      <c r="E354" s="4"/>
      <c r="F354" s="5"/>
      <c r="G354" s="6"/>
      <c r="H354" s="1"/>
      <c r="I354" s="7"/>
      <c r="J354" s="8"/>
      <c r="K354" s="9"/>
      <c r="L354" s="15"/>
      <c r="M354" s="11"/>
      <c r="N354" s="11"/>
      <c r="O354" s="12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4" t="s">
        <v>0</v>
      </c>
      <c r="B355" s="1368"/>
      <c r="C355" s="3"/>
      <c r="D355" s="2"/>
      <c r="E355" s="4"/>
      <c r="F355" s="5"/>
      <c r="G355" s="6"/>
      <c r="H355" s="1"/>
      <c r="I355" s="13"/>
      <c r="J355" s="8"/>
      <c r="K355" s="14"/>
      <c r="L355" s="15"/>
      <c r="M355" s="11"/>
      <c r="N355" s="11"/>
      <c r="O355" s="12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5.25" customHeight="1">
      <c r="A356" s="1368" t="s">
        <v>94</v>
      </c>
      <c r="B356" s="1368"/>
      <c r="C356" s="4"/>
      <c r="D356" s="2"/>
      <c r="E356" s="4"/>
      <c r="F356" s="5"/>
      <c r="G356" s="6"/>
      <c r="H356" s="1"/>
      <c r="I356" s="13"/>
      <c r="J356" s="8"/>
      <c r="K356" s="14"/>
      <c r="L356" s="10"/>
      <c r="M356" s="11"/>
      <c r="N356" s="11"/>
      <c r="O356" s="12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5.25" customHeight="1">
      <c r="A357" s="1"/>
      <c r="B357" s="2"/>
      <c r="C357" s="3"/>
      <c r="D357" s="2"/>
      <c r="E357" s="4"/>
      <c r="F357" s="5"/>
      <c r="G357" s="6"/>
      <c r="H357" s="1"/>
      <c r="I357" s="7"/>
      <c r="J357" s="8"/>
      <c r="K357" s="9"/>
      <c r="L357" s="1086" t="s">
        <v>452</v>
      </c>
      <c r="M357" s="23"/>
      <c r="N357" s="11"/>
      <c r="O357" s="12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5.25" customHeight="1">
      <c r="A358" s="1370" t="s">
        <v>2</v>
      </c>
      <c r="B358" s="100"/>
      <c r="C358" s="16" t="s">
        <v>3</v>
      </c>
      <c r="D358" s="993" t="s">
        <v>4</v>
      </c>
      <c r="E358" s="17" t="s">
        <v>5</v>
      </c>
      <c r="F358" s="919" t="s">
        <v>5</v>
      </c>
      <c r="G358" s="18" t="s">
        <v>6</v>
      </c>
      <c r="H358" s="19" t="s">
        <v>7</v>
      </c>
      <c r="I358" s="20" t="s">
        <v>8</v>
      </c>
      <c r="J358" s="21" t="s">
        <v>9</v>
      </c>
      <c r="K358" s="22" t="s">
        <v>9</v>
      </c>
      <c r="L358" s="1088" t="s">
        <v>453</v>
      </c>
      <c r="M358" s="23"/>
      <c r="N358" s="11"/>
      <c r="O358" s="12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5.25" customHeight="1">
      <c r="A359" s="921"/>
      <c r="B359" s="922"/>
      <c r="C359" s="927"/>
      <c r="D359" s="997" t="s">
        <v>10</v>
      </c>
      <c r="E359" s="24" t="s">
        <v>11</v>
      </c>
      <c r="F359" s="925" t="s">
        <v>12</v>
      </c>
      <c r="G359" s="964"/>
      <c r="H359" s="965" t="s">
        <v>13</v>
      </c>
      <c r="I359" s="928" t="s">
        <v>14</v>
      </c>
      <c r="J359" s="1087" t="s">
        <v>16</v>
      </c>
      <c r="K359" s="25" t="s">
        <v>15</v>
      </c>
      <c r="L359" s="1091"/>
      <c r="M359" s="11">
        <v>3552</v>
      </c>
      <c r="N359" s="11">
        <f t="shared" ref="N359:N384" si="16">M359-(M359*0.03)</f>
        <v>3445.44</v>
      </c>
      <c r="O359" s="12">
        <v>7.0000000000000007E-2</v>
      </c>
      <c r="P359" s="8">
        <f t="shared" ref="P359:P384" si="17">(N359*O359)+N359</f>
        <v>3686.6208000000001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86"/>
      <c r="B360" s="990"/>
      <c r="C360" s="133"/>
      <c r="D360" s="134"/>
      <c r="E360" s="70"/>
      <c r="F360" s="932"/>
      <c r="G360" s="933"/>
      <c r="H360" s="132"/>
      <c r="I360" s="136"/>
      <c r="J360" s="137"/>
      <c r="K360" s="21"/>
      <c r="L360" s="1091"/>
      <c r="M360" s="11"/>
      <c r="N360" s="11">
        <f t="shared" si="16"/>
        <v>0</v>
      </c>
      <c r="O360" s="12">
        <v>7.0000000000000007E-2</v>
      </c>
      <c r="P360" s="8">
        <f t="shared" si="17"/>
        <v>0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934"/>
      <c r="B361" s="990"/>
      <c r="C361" s="133"/>
      <c r="D361" s="134"/>
      <c r="E361" s="53"/>
      <c r="F361" s="135"/>
      <c r="G361" s="933"/>
      <c r="H361" s="132"/>
      <c r="I361" s="136"/>
      <c r="J361" s="137"/>
      <c r="K361" s="242"/>
      <c r="L361" s="1091"/>
      <c r="M361" s="11">
        <v>9498.06</v>
      </c>
      <c r="N361" s="11">
        <f t="shared" si="16"/>
        <v>9213.118199999999</v>
      </c>
      <c r="O361" s="12">
        <v>7.0000000000000007E-2</v>
      </c>
      <c r="P361" s="8">
        <f t="shared" si="17"/>
        <v>9858.0364739999986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34"/>
      <c r="B362" s="992"/>
      <c r="C362" s="133"/>
      <c r="D362" s="134"/>
      <c r="E362" s="53"/>
      <c r="F362" s="135"/>
      <c r="G362" s="933"/>
      <c r="H362" s="132"/>
      <c r="I362" s="136"/>
      <c r="J362" s="137"/>
      <c r="K362" s="140"/>
      <c r="L362" s="1091"/>
      <c r="M362" s="11">
        <v>15305.4</v>
      </c>
      <c r="N362" s="11">
        <f t="shared" si="16"/>
        <v>14846.237999999999</v>
      </c>
      <c r="O362" s="12">
        <v>7.0000000000000007E-2</v>
      </c>
      <c r="P362" s="8">
        <f t="shared" si="17"/>
        <v>15885.47466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92"/>
      <c r="C363" s="133"/>
      <c r="D363" s="134"/>
      <c r="E363" s="53"/>
      <c r="F363" s="135"/>
      <c r="G363" s="933"/>
      <c r="H363" s="132"/>
      <c r="I363" s="136"/>
      <c r="J363" s="137"/>
      <c r="K363" s="1118"/>
      <c r="L363" s="1091"/>
      <c r="M363" s="11"/>
      <c r="N363" s="11">
        <f t="shared" si="16"/>
        <v>0</v>
      </c>
      <c r="O363" s="12">
        <v>7.0000000000000007E-2</v>
      </c>
      <c r="P363" s="8">
        <f t="shared" si="17"/>
        <v>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934"/>
      <c r="B364" s="990"/>
      <c r="C364" s="133"/>
      <c r="D364" s="134"/>
      <c r="E364" s="53"/>
      <c r="F364" s="135"/>
      <c r="G364" s="933"/>
      <c r="H364" s="132"/>
      <c r="I364" s="136"/>
      <c r="J364" s="137"/>
      <c r="K364" s="1118"/>
      <c r="L364" s="1091"/>
      <c r="M364" s="11"/>
      <c r="N364" s="11">
        <f t="shared" si="16"/>
        <v>0</v>
      </c>
      <c r="O364" s="12">
        <v>7.0000000000000007E-2</v>
      </c>
      <c r="P364" s="8">
        <f t="shared" si="17"/>
        <v>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90"/>
      <c r="C365" s="133"/>
      <c r="D365" s="134"/>
      <c r="E365" s="53"/>
      <c r="F365" s="135"/>
      <c r="G365" s="933"/>
      <c r="H365" s="132"/>
      <c r="I365" s="136"/>
      <c r="J365" s="137"/>
      <c r="K365" s="1118"/>
      <c r="L365" s="1091"/>
      <c r="M365" s="11"/>
      <c r="N365" s="11">
        <f t="shared" si="16"/>
        <v>0</v>
      </c>
      <c r="O365" s="12">
        <v>7.0000000000000007E-2</v>
      </c>
      <c r="P365" s="8">
        <f t="shared" si="17"/>
        <v>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90"/>
      <c r="C366" s="133"/>
      <c r="D366" s="134"/>
      <c r="E366" s="53"/>
      <c r="F366" s="135"/>
      <c r="G366" s="933"/>
      <c r="H366" s="132"/>
      <c r="I366" s="136"/>
      <c r="J366" s="137"/>
      <c r="K366" s="1118"/>
      <c r="L366" s="10"/>
      <c r="M366" s="11">
        <v>14244.12</v>
      </c>
      <c r="N366" s="11">
        <f t="shared" si="16"/>
        <v>13816.796400000001</v>
      </c>
      <c r="O366" s="12">
        <v>7.0000000000000007E-2</v>
      </c>
      <c r="P366" s="8">
        <f t="shared" si="17"/>
        <v>14783.972148000001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2"/>
      <c r="C367" s="235"/>
      <c r="D367" s="1085"/>
      <c r="E367" s="53"/>
      <c r="F367" s="135"/>
      <c r="G367" s="236"/>
      <c r="H367" s="237"/>
      <c r="I367" s="238"/>
      <c r="J367" s="239"/>
      <c r="K367" s="243"/>
      <c r="L367" s="1091"/>
      <c r="M367" s="11">
        <v>3240</v>
      </c>
      <c r="N367" s="11">
        <f t="shared" si="16"/>
        <v>3142.8</v>
      </c>
      <c r="O367" s="12">
        <v>7.0000000000000007E-2</v>
      </c>
      <c r="P367" s="8">
        <f t="shared" si="17"/>
        <v>3362.7960000000003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89"/>
      <c r="C368" s="133"/>
      <c r="D368" s="134"/>
      <c r="E368" s="53"/>
      <c r="F368" s="135"/>
      <c r="G368" s="933"/>
      <c r="H368" s="132"/>
      <c r="I368" s="136"/>
      <c r="J368" s="137"/>
      <c r="K368" s="1118"/>
      <c r="L368" s="1091"/>
      <c r="M368" s="11">
        <v>14700</v>
      </c>
      <c r="N368" s="11">
        <f t="shared" si="16"/>
        <v>14259</v>
      </c>
      <c r="O368" s="12">
        <v>7.0000000000000007E-2</v>
      </c>
      <c r="P368" s="8">
        <f t="shared" si="17"/>
        <v>15257.130000000001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89"/>
      <c r="C369" s="133"/>
      <c r="D369" s="134"/>
      <c r="E369" s="53"/>
      <c r="F369" s="135"/>
      <c r="G369" s="933"/>
      <c r="H369" s="132"/>
      <c r="I369" s="136"/>
      <c r="J369" s="137"/>
      <c r="K369" s="1118"/>
      <c r="L369" s="68"/>
      <c r="M369" s="11">
        <v>14582.7</v>
      </c>
      <c r="N369" s="11">
        <f t="shared" si="16"/>
        <v>14145.219000000001</v>
      </c>
      <c r="O369" s="12">
        <v>7.0000000000000007E-2</v>
      </c>
      <c r="P369" s="8">
        <f t="shared" si="17"/>
        <v>15135.384330000001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89"/>
      <c r="C370" s="235"/>
      <c r="D370" s="1085"/>
      <c r="E370" s="143"/>
      <c r="F370" s="155"/>
      <c r="G370" s="236"/>
      <c r="H370" s="237"/>
      <c r="I370" s="238"/>
      <c r="J370" s="239"/>
      <c r="K370" s="240"/>
      <c r="L370" s="68"/>
      <c r="M370" s="11">
        <v>13483.8</v>
      </c>
      <c r="N370" s="11">
        <f t="shared" si="16"/>
        <v>13079.286</v>
      </c>
      <c r="O370" s="12">
        <v>7.0000000000000007E-2</v>
      </c>
      <c r="P370" s="8">
        <f t="shared" si="17"/>
        <v>13994.836020000001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89"/>
      <c r="C371" s="133"/>
      <c r="D371" s="134"/>
      <c r="E371" s="53"/>
      <c r="F371" s="135"/>
      <c r="G371" s="933"/>
      <c r="H371" s="132"/>
      <c r="I371" s="136"/>
      <c r="J371" s="137"/>
      <c r="K371" s="1118"/>
      <c r="L371" s="68"/>
      <c r="M371" s="11">
        <v>2669.52</v>
      </c>
      <c r="N371" s="11">
        <f t="shared" si="16"/>
        <v>2589.4344000000001</v>
      </c>
      <c r="O371" s="12">
        <v>7.0000000000000007E-2</v>
      </c>
      <c r="P371" s="8">
        <f t="shared" si="17"/>
        <v>2770.6948080000002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90"/>
      <c r="C372" s="235"/>
      <c r="D372" s="1085"/>
      <c r="E372" s="53"/>
      <c r="F372" s="135"/>
      <c r="G372" s="236"/>
      <c r="H372" s="237"/>
      <c r="I372" s="238"/>
      <c r="J372" s="239"/>
      <c r="K372" s="240"/>
      <c r="L372" s="68"/>
      <c r="M372" s="11"/>
      <c r="N372" s="11">
        <f t="shared" si="16"/>
        <v>0</v>
      </c>
      <c r="O372" s="12">
        <v>7.0000000000000007E-2</v>
      </c>
      <c r="P372" s="8">
        <f t="shared" si="17"/>
        <v>0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0"/>
      <c r="C373" s="235"/>
      <c r="D373" s="1085"/>
      <c r="E373" s="53"/>
      <c r="F373" s="135"/>
      <c r="G373" s="236"/>
      <c r="H373" s="237"/>
      <c r="I373" s="238"/>
      <c r="J373" s="239"/>
      <c r="K373" s="240"/>
      <c r="L373" s="68"/>
      <c r="M373" s="11">
        <v>12972.96</v>
      </c>
      <c r="N373" s="11">
        <f t="shared" si="16"/>
        <v>12583.771199999999</v>
      </c>
      <c r="O373" s="12">
        <v>7.0000000000000007E-2</v>
      </c>
      <c r="P373" s="8">
        <f t="shared" si="17"/>
        <v>13464.635183999999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244"/>
      <c r="B374" s="245"/>
      <c r="C374" s="235"/>
      <c r="D374" s="1085"/>
      <c r="E374" s="53"/>
      <c r="F374" s="135"/>
      <c r="G374" s="236"/>
      <c r="H374" s="237"/>
      <c r="I374" s="238"/>
      <c r="J374" s="239"/>
      <c r="K374" s="240"/>
      <c r="L374" s="68"/>
      <c r="M374" s="11">
        <v>12687.84</v>
      </c>
      <c r="N374" s="11">
        <f t="shared" si="16"/>
        <v>12307.2048</v>
      </c>
      <c r="O374" s="12">
        <v>7.0000000000000007E-2</v>
      </c>
      <c r="P374" s="8">
        <f t="shared" si="17"/>
        <v>13168.709135999999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5.25" customHeight="1">
      <c r="A375" s="934"/>
      <c r="B375" s="990"/>
      <c r="C375" s="133"/>
      <c r="D375" s="134"/>
      <c r="E375" s="53"/>
      <c r="F375" s="135"/>
      <c r="G375" s="933"/>
      <c r="H375" s="132"/>
      <c r="I375" s="136"/>
      <c r="J375" s="239"/>
      <c r="K375" s="1118"/>
      <c r="L375" s="1091"/>
      <c r="M375" s="11">
        <v>16572.599999999999</v>
      </c>
      <c r="N375" s="11">
        <f t="shared" si="16"/>
        <v>16075.421999999999</v>
      </c>
      <c r="O375" s="12">
        <v>7.0000000000000007E-2</v>
      </c>
      <c r="P375" s="8">
        <f t="shared" si="17"/>
        <v>17200.701539999998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92"/>
      <c r="C376" s="133"/>
      <c r="D376" s="134"/>
      <c r="E376" s="53"/>
      <c r="F376" s="135"/>
      <c r="G376" s="933"/>
      <c r="H376" s="132"/>
      <c r="I376" s="136"/>
      <c r="J376" s="137"/>
      <c r="K376" s="140"/>
      <c r="L376" s="1091"/>
      <c r="M376" s="11">
        <v>6021.12</v>
      </c>
      <c r="N376" s="11">
        <f t="shared" si="16"/>
        <v>5840.4863999999998</v>
      </c>
      <c r="O376" s="12">
        <v>7.0000000000000007E-2</v>
      </c>
      <c r="P376" s="8">
        <f t="shared" si="17"/>
        <v>6249.3204479999995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2"/>
      <c r="C377" s="133"/>
      <c r="D377" s="134"/>
      <c r="E377" s="53"/>
      <c r="F377" s="135"/>
      <c r="G377" s="933"/>
      <c r="H377" s="132"/>
      <c r="I377" s="136"/>
      <c r="J377" s="137"/>
      <c r="K377" s="1118"/>
      <c r="L377" s="1091"/>
      <c r="M377" s="11">
        <v>8714.16</v>
      </c>
      <c r="N377" s="11">
        <f t="shared" si="16"/>
        <v>8452.7351999999992</v>
      </c>
      <c r="O377" s="12">
        <v>7.0000000000000007E-2</v>
      </c>
      <c r="P377" s="8">
        <f t="shared" si="17"/>
        <v>9044.4266639999987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133"/>
      <c r="D378" s="134"/>
      <c r="E378" s="53"/>
      <c r="F378" s="135"/>
      <c r="G378" s="933"/>
      <c r="H378" s="132"/>
      <c r="I378" s="136"/>
      <c r="J378" s="137"/>
      <c r="K378" s="1118"/>
      <c r="L378" s="1091"/>
      <c r="M378" s="11">
        <v>0</v>
      </c>
      <c r="N378" s="11">
        <f t="shared" si="16"/>
        <v>0</v>
      </c>
      <c r="O378" s="12">
        <v>7.0000000000000007E-2</v>
      </c>
      <c r="P378" s="8">
        <f t="shared" si="17"/>
        <v>0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133"/>
      <c r="D379" s="134"/>
      <c r="E379" s="53"/>
      <c r="F379" s="135"/>
      <c r="G379" s="933"/>
      <c r="H379" s="132"/>
      <c r="I379" s="136"/>
      <c r="J379" s="137"/>
      <c r="K379" s="1118"/>
      <c r="L379" s="1091"/>
      <c r="M379" s="11">
        <v>18537.7</v>
      </c>
      <c r="N379" s="11">
        <f t="shared" si="16"/>
        <v>17981.569</v>
      </c>
      <c r="O379" s="12">
        <v>7.0000000000000007E-2</v>
      </c>
      <c r="P379" s="8">
        <f t="shared" si="17"/>
        <v>19240.278829999999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133"/>
      <c r="D380" s="134"/>
      <c r="E380" s="53"/>
      <c r="F380" s="135"/>
      <c r="G380" s="933"/>
      <c r="H380" s="132"/>
      <c r="I380" s="136"/>
      <c r="J380" s="137"/>
      <c r="K380" s="1118"/>
      <c r="L380" s="1091"/>
      <c r="M380" s="11">
        <v>9031.68</v>
      </c>
      <c r="N380" s="11">
        <f t="shared" si="16"/>
        <v>8760.7296000000006</v>
      </c>
      <c r="O380" s="12">
        <v>7.0000000000000007E-2</v>
      </c>
      <c r="P380" s="8">
        <f t="shared" si="17"/>
        <v>9373.9806720000015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2"/>
      <c r="C381" s="235"/>
      <c r="D381" s="1085"/>
      <c r="E381" s="53"/>
      <c r="F381" s="135"/>
      <c r="G381" s="236"/>
      <c r="H381" s="237"/>
      <c r="I381" s="238"/>
      <c r="J381" s="239"/>
      <c r="K381" s="243"/>
      <c r="L381" s="1091"/>
      <c r="M381" s="11"/>
      <c r="N381" s="11">
        <f t="shared" si="16"/>
        <v>0</v>
      </c>
      <c r="O381" s="12">
        <v>7.0000000000000007E-2</v>
      </c>
      <c r="P381" s="8">
        <f t="shared" si="17"/>
        <v>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89"/>
      <c r="C382" s="133"/>
      <c r="D382" s="134"/>
      <c r="E382" s="53"/>
      <c r="F382" s="135"/>
      <c r="G382" s="933"/>
      <c r="H382" s="132"/>
      <c r="I382" s="136"/>
      <c r="J382" s="137"/>
      <c r="K382" s="1118"/>
      <c r="L382" s="1091"/>
      <c r="M382" s="11">
        <v>8478.9599999999991</v>
      </c>
      <c r="N382" s="11">
        <f t="shared" si="16"/>
        <v>8224.5911999999989</v>
      </c>
      <c r="O382" s="12">
        <v>7.0000000000000007E-2</v>
      </c>
      <c r="P382" s="8">
        <f t="shared" si="17"/>
        <v>8800.3125839999993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34"/>
      <c r="B383" s="989"/>
      <c r="C383" s="133"/>
      <c r="D383" s="134"/>
      <c r="E383" s="53"/>
      <c r="F383" s="135"/>
      <c r="G383" s="933"/>
      <c r="H383" s="132"/>
      <c r="I383" s="136"/>
      <c r="J383" s="137"/>
      <c r="K383" s="1118"/>
      <c r="L383" s="1091"/>
      <c r="M383" s="11">
        <v>11122.62</v>
      </c>
      <c r="N383" s="11">
        <f t="shared" si="16"/>
        <v>10788.941400000002</v>
      </c>
      <c r="O383" s="12">
        <v>7.0000000000000007E-2</v>
      </c>
      <c r="P383" s="8">
        <f t="shared" si="17"/>
        <v>11544.167298000002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34"/>
      <c r="B384" s="989"/>
      <c r="C384" s="235"/>
      <c r="D384" s="1085"/>
      <c r="E384" s="143"/>
      <c r="F384" s="155"/>
      <c r="G384" s="236"/>
      <c r="H384" s="237"/>
      <c r="I384" s="238"/>
      <c r="J384" s="239"/>
      <c r="K384" s="240"/>
      <c r="L384" s="1091"/>
      <c r="M384" s="11">
        <v>3813.12</v>
      </c>
      <c r="N384" s="11">
        <f t="shared" si="16"/>
        <v>3698.7264</v>
      </c>
      <c r="O384" s="12">
        <v>7.0000000000000007E-2</v>
      </c>
      <c r="P384" s="8">
        <f t="shared" si="17"/>
        <v>3957.637248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89"/>
      <c r="C385" s="133"/>
      <c r="D385" s="134"/>
      <c r="E385" s="53"/>
      <c r="F385" s="135"/>
      <c r="G385" s="933"/>
      <c r="H385" s="132"/>
      <c r="I385" s="136"/>
      <c r="J385" s="137"/>
      <c r="K385" s="1118"/>
      <c r="L385" s="1091"/>
      <c r="M385" s="11"/>
      <c r="N385" s="11"/>
      <c r="O385" s="12"/>
      <c r="P385" s="8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235"/>
      <c r="D386" s="1085"/>
      <c r="E386" s="53"/>
      <c r="F386" s="135"/>
      <c r="G386" s="236"/>
      <c r="H386" s="237"/>
      <c r="I386" s="238"/>
      <c r="J386" s="239"/>
      <c r="K386" s="240"/>
      <c r="L386" s="1091"/>
      <c r="M386" s="11"/>
      <c r="N386" s="11"/>
      <c r="O386" s="12"/>
      <c r="P386" s="8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235"/>
      <c r="D387" s="1085"/>
      <c r="E387" s="53"/>
      <c r="F387" s="135"/>
      <c r="G387" s="236"/>
      <c r="H387" s="237"/>
      <c r="I387" s="238"/>
      <c r="J387" s="239"/>
      <c r="K387" s="240"/>
      <c r="L387" s="1091"/>
      <c r="M387" s="11"/>
      <c r="N387" s="11"/>
      <c r="O387" s="12"/>
      <c r="P387" s="8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244"/>
      <c r="B388" s="245"/>
      <c r="C388" s="235"/>
      <c r="D388" s="1085"/>
      <c r="E388" s="53"/>
      <c r="F388" s="135"/>
      <c r="G388" s="236"/>
      <c r="H388" s="237"/>
      <c r="I388" s="238"/>
      <c r="J388" s="239"/>
      <c r="K388" s="240"/>
      <c r="L388" s="1091"/>
      <c r="M388" s="11"/>
      <c r="N388" s="11"/>
      <c r="O388" s="12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34"/>
      <c r="B389" s="990"/>
      <c r="C389" s="133"/>
      <c r="D389" s="134"/>
      <c r="E389" s="53"/>
      <c r="F389" s="135"/>
      <c r="G389" s="933"/>
      <c r="H389" s="132"/>
      <c r="I389" s="136"/>
      <c r="J389" s="239"/>
      <c r="K389" s="1118"/>
      <c r="L389" s="1091"/>
      <c r="M389" s="11"/>
      <c r="N389" s="11"/>
      <c r="O389" s="12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1"/>
      <c r="C390" s="133"/>
      <c r="D390" s="1047"/>
      <c r="E390" s="106"/>
      <c r="F390" s="135"/>
      <c r="G390" s="933"/>
      <c r="H390" s="132"/>
      <c r="I390" s="136"/>
      <c r="J390" s="137"/>
      <c r="K390" s="1118"/>
      <c r="L390" s="1091"/>
      <c r="M390" s="11">
        <v>8640</v>
      </c>
      <c r="N390" s="11">
        <f>M390-(M390*0.03)</f>
        <v>8380.7999999999993</v>
      </c>
      <c r="O390" s="12">
        <v>7.0000000000000007E-2</v>
      </c>
      <c r="P390" s="8">
        <f>(N390*O390)+N390</f>
        <v>8967.4559999999983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1"/>
      <c r="C391" s="133"/>
      <c r="D391" s="1047"/>
      <c r="E391" s="106"/>
      <c r="F391" s="135"/>
      <c r="G391" s="933"/>
      <c r="H391" s="132"/>
      <c r="I391" s="136"/>
      <c r="J391" s="137"/>
      <c r="K391" s="1118"/>
      <c r="L391" s="1091"/>
      <c r="M391" s="11"/>
      <c r="N391" s="11"/>
      <c r="O391" s="12"/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1"/>
      <c r="C392" s="133"/>
      <c r="D392" s="1047"/>
      <c r="E392" s="106"/>
      <c r="F392" s="135"/>
      <c r="G392" s="933"/>
      <c r="H392" s="132"/>
      <c r="I392" s="136"/>
      <c r="J392" s="137"/>
      <c r="K392" s="1118"/>
      <c r="L392" s="1091"/>
      <c r="M392" s="11"/>
      <c r="N392" s="11"/>
      <c r="O392" s="12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84"/>
      <c r="B393" s="990"/>
      <c r="C393" s="133"/>
      <c r="D393" s="1047"/>
      <c r="E393" s="107"/>
      <c r="F393" s="35"/>
      <c r="G393" s="933"/>
      <c r="H393" s="231"/>
      <c r="I393" s="232"/>
      <c r="J393" s="246"/>
      <c r="K393" s="1139"/>
      <c r="L393" s="1091"/>
      <c r="M393" s="11"/>
      <c r="N393" s="11"/>
      <c r="O393" s="12"/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247"/>
      <c r="B394" s="1368"/>
      <c r="C394" s="1368"/>
      <c r="D394" s="1368"/>
      <c r="E394" s="1368"/>
      <c r="F394" s="1368"/>
      <c r="G394" s="248"/>
      <c r="H394" s="2"/>
      <c r="I394" s="1368"/>
      <c r="J394" s="249"/>
      <c r="K394" s="1368"/>
      <c r="L394" s="234"/>
      <c r="M394" s="1368"/>
      <c r="N394" s="11"/>
      <c r="O394" s="12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1"/>
      <c r="B395" s="2"/>
      <c r="C395" s="3"/>
      <c r="D395" s="2"/>
      <c r="E395" s="4"/>
      <c r="F395" s="5"/>
      <c r="G395" s="6"/>
      <c r="H395" s="1"/>
      <c r="I395" s="7"/>
      <c r="J395" s="8"/>
      <c r="K395" s="9"/>
      <c r="L395" s="10"/>
      <c r="M395" s="11"/>
      <c r="N395" s="11"/>
      <c r="O395" s="12"/>
      <c r="P395" s="8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4" t="s">
        <v>0</v>
      </c>
      <c r="B396" s="1368"/>
      <c r="C396" s="3"/>
      <c r="D396" s="2"/>
      <c r="E396" s="4"/>
      <c r="F396" s="5"/>
      <c r="G396" s="6"/>
      <c r="H396" s="1"/>
      <c r="I396" s="13"/>
      <c r="J396" s="8"/>
      <c r="K396" s="14"/>
      <c r="L396" s="15"/>
      <c r="M396" s="11"/>
      <c r="N396" s="11"/>
      <c r="O396" s="12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376" t="s">
        <v>94</v>
      </c>
      <c r="B397" s="1387"/>
      <c r="C397" s="4"/>
      <c r="D397" s="2"/>
      <c r="E397" s="4"/>
      <c r="F397" s="5"/>
      <c r="G397" s="6"/>
      <c r="H397" s="1"/>
      <c r="I397" s="13"/>
      <c r="J397" s="8"/>
      <c r="K397" s="14"/>
      <c r="L397" s="15"/>
      <c r="M397" s="11"/>
      <c r="N397" s="11"/>
      <c r="O397" s="12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5.25" customHeight="1">
      <c r="A398" s="1"/>
      <c r="B398" s="2"/>
      <c r="C398" s="3"/>
      <c r="D398" s="2"/>
      <c r="E398" s="4"/>
      <c r="F398" s="5"/>
      <c r="G398" s="6"/>
      <c r="H398" s="1"/>
      <c r="I398" s="7"/>
      <c r="J398" s="8"/>
      <c r="K398" s="9"/>
      <c r="L398" s="10"/>
      <c r="M398" s="11"/>
      <c r="N398" s="11"/>
      <c r="O398" s="12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1375" t="s">
        <v>2</v>
      </c>
      <c r="B399" s="1388"/>
      <c r="C399" s="16" t="s">
        <v>3</v>
      </c>
      <c r="D399" s="993" t="s">
        <v>4</v>
      </c>
      <c r="E399" s="17" t="s">
        <v>5</v>
      </c>
      <c r="F399" s="919" t="s">
        <v>5</v>
      </c>
      <c r="G399" s="18" t="s">
        <v>6</v>
      </c>
      <c r="H399" s="19" t="s">
        <v>7</v>
      </c>
      <c r="I399" s="20" t="s">
        <v>8</v>
      </c>
      <c r="J399" s="21" t="s">
        <v>9</v>
      </c>
      <c r="K399" s="22" t="s">
        <v>9</v>
      </c>
      <c r="L399" s="1086" t="s">
        <v>452</v>
      </c>
      <c r="M399" s="23"/>
      <c r="N399" s="11"/>
      <c r="O399" s="12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5.25" customHeight="1">
      <c r="A400" s="921"/>
      <c r="B400" s="922"/>
      <c r="C400" s="927"/>
      <c r="D400" s="997" t="s">
        <v>10</v>
      </c>
      <c r="E400" s="24" t="s">
        <v>11</v>
      </c>
      <c r="F400" s="925" t="s">
        <v>12</v>
      </c>
      <c r="G400" s="964"/>
      <c r="H400" s="965" t="s">
        <v>13</v>
      </c>
      <c r="I400" s="928" t="s">
        <v>14</v>
      </c>
      <c r="J400" s="1087" t="s">
        <v>16</v>
      </c>
      <c r="K400" s="25" t="s">
        <v>15</v>
      </c>
      <c r="L400" s="1088" t="s">
        <v>453</v>
      </c>
      <c r="M400" s="23"/>
      <c r="N400" s="11"/>
      <c r="O400" s="12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986"/>
      <c r="B401" s="990"/>
      <c r="C401" s="133"/>
      <c r="D401" s="134"/>
      <c r="E401" s="70"/>
      <c r="F401" s="932"/>
      <c r="G401" s="933"/>
      <c r="H401" s="132"/>
      <c r="I401" s="136"/>
      <c r="J401" s="137"/>
      <c r="K401" s="21"/>
      <c r="L401" s="1091"/>
      <c r="M401" s="11">
        <v>3552</v>
      </c>
      <c r="N401" s="11">
        <f t="shared" ref="N401:N426" si="18">M401-(M401*0.03)</f>
        <v>3445.44</v>
      </c>
      <c r="O401" s="12">
        <v>7.0000000000000007E-2</v>
      </c>
      <c r="P401" s="8">
        <f t="shared" ref="P401:P426" si="19">(N401*O401)+N401</f>
        <v>3686.6208000000001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934"/>
      <c r="B402" s="990"/>
      <c r="C402" s="133"/>
      <c r="D402" s="134"/>
      <c r="E402" s="53"/>
      <c r="F402" s="135"/>
      <c r="G402" s="933"/>
      <c r="H402" s="132"/>
      <c r="I402" s="136"/>
      <c r="J402" s="137"/>
      <c r="K402" s="242"/>
      <c r="L402" s="1091"/>
      <c r="M402" s="11"/>
      <c r="N402" s="11">
        <f t="shared" si="18"/>
        <v>0</v>
      </c>
      <c r="O402" s="12">
        <v>7.0000000000000007E-2</v>
      </c>
      <c r="P402" s="8">
        <f t="shared" si="19"/>
        <v>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934"/>
      <c r="B403" s="992"/>
      <c r="C403" s="133"/>
      <c r="D403" s="134"/>
      <c r="E403" s="53"/>
      <c r="F403" s="135"/>
      <c r="G403" s="933"/>
      <c r="H403" s="132"/>
      <c r="I403" s="136"/>
      <c r="J403" s="137"/>
      <c r="K403" s="140"/>
      <c r="L403" s="1091"/>
      <c r="M403" s="11">
        <v>9498.06</v>
      </c>
      <c r="N403" s="11">
        <f t="shared" si="18"/>
        <v>9213.118199999999</v>
      </c>
      <c r="O403" s="12">
        <v>7.0000000000000007E-2</v>
      </c>
      <c r="P403" s="8">
        <f t="shared" si="19"/>
        <v>9858.0364739999986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34"/>
      <c r="B404" s="992"/>
      <c r="C404" s="133"/>
      <c r="D404" s="134"/>
      <c r="E404" s="53"/>
      <c r="F404" s="135"/>
      <c r="G404" s="933"/>
      <c r="H404" s="132"/>
      <c r="I404" s="136"/>
      <c r="J404" s="137"/>
      <c r="K404" s="1118"/>
      <c r="L404" s="1091"/>
      <c r="M404" s="11">
        <v>15305.4</v>
      </c>
      <c r="N404" s="11">
        <f t="shared" si="18"/>
        <v>14846.237999999999</v>
      </c>
      <c r="O404" s="12">
        <v>7.0000000000000007E-2</v>
      </c>
      <c r="P404" s="8">
        <f t="shared" si="19"/>
        <v>15885.47466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990"/>
      <c r="C405" s="133"/>
      <c r="D405" s="134"/>
      <c r="E405" s="53"/>
      <c r="F405" s="135"/>
      <c r="G405" s="933"/>
      <c r="H405" s="132"/>
      <c r="I405" s="136"/>
      <c r="J405" s="137"/>
      <c r="K405" s="1118"/>
      <c r="L405" s="1091"/>
      <c r="M405" s="11"/>
      <c r="N405" s="11">
        <f t="shared" si="18"/>
        <v>0</v>
      </c>
      <c r="O405" s="12">
        <v>7.0000000000000007E-2</v>
      </c>
      <c r="P405" s="8">
        <f t="shared" si="19"/>
        <v>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990"/>
      <c r="C406" s="133"/>
      <c r="D406" s="134"/>
      <c r="E406" s="53"/>
      <c r="F406" s="135"/>
      <c r="G406" s="933"/>
      <c r="H406" s="132"/>
      <c r="I406" s="136"/>
      <c r="J406" s="137"/>
      <c r="K406" s="1118"/>
      <c r="L406" s="1091"/>
      <c r="M406" s="11"/>
      <c r="N406" s="11">
        <f t="shared" si="18"/>
        <v>0</v>
      </c>
      <c r="O406" s="12">
        <v>7.0000000000000007E-2</v>
      </c>
      <c r="P406" s="8">
        <f t="shared" si="19"/>
        <v>0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990"/>
      <c r="C407" s="133"/>
      <c r="D407" s="134"/>
      <c r="E407" s="53"/>
      <c r="F407" s="135"/>
      <c r="G407" s="933"/>
      <c r="H407" s="132"/>
      <c r="I407" s="136"/>
      <c r="J407" s="137"/>
      <c r="K407" s="1118"/>
      <c r="L407" s="1091"/>
      <c r="M407" s="11"/>
      <c r="N407" s="11">
        <f t="shared" si="18"/>
        <v>0</v>
      </c>
      <c r="O407" s="12">
        <v>7.0000000000000007E-2</v>
      </c>
      <c r="P407" s="8">
        <f t="shared" si="19"/>
        <v>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992"/>
      <c r="C408" s="235"/>
      <c r="D408" s="1085"/>
      <c r="E408" s="53"/>
      <c r="F408" s="135"/>
      <c r="G408" s="236"/>
      <c r="H408" s="237"/>
      <c r="I408" s="238"/>
      <c r="J408" s="239"/>
      <c r="K408" s="243"/>
      <c r="L408" s="10"/>
      <c r="M408" s="11">
        <v>14244.12</v>
      </c>
      <c r="N408" s="11">
        <f t="shared" si="18"/>
        <v>13816.796400000001</v>
      </c>
      <c r="O408" s="12">
        <v>7.0000000000000007E-2</v>
      </c>
      <c r="P408" s="8">
        <f t="shared" si="19"/>
        <v>14783.972148000001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989"/>
      <c r="C409" s="133"/>
      <c r="D409" s="134"/>
      <c r="E409" s="53"/>
      <c r="F409" s="135"/>
      <c r="G409" s="933"/>
      <c r="H409" s="132"/>
      <c r="I409" s="136"/>
      <c r="J409" s="137"/>
      <c r="K409" s="1118"/>
      <c r="L409" s="1091"/>
      <c r="M409" s="11">
        <v>3240</v>
      </c>
      <c r="N409" s="11">
        <f t="shared" si="18"/>
        <v>3142.8</v>
      </c>
      <c r="O409" s="12">
        <v>7.0000000000000007E-2</v>
      </c>
      <c r="P409" s="8">
        <f t="shared" si="19"/>
        <v>3362.7960000000003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989"/>
      <c r="C410" s="133"/>
      <c r="D410" s="134"/>
      <c r="E410" s="53"/>
      <c r="F410" s="135"/>
      <c r="G410" s="933"/>
      <c r="H410" s="132"/>
      <c r="I410" s="136"/>
      <c r="J410" s="137"/>
      <c r="K410" s="1118"/>
      <c r="L410" s="1091"/>
      <c r="M410" s="11">
        <v>14700</v>
      </c>
      <c r="N410" s="11">
        <f t="shared" si="18"/>
        <v>14259</v>
      </c>
      <c r="O410" s="12">
        <v>7.0000000000000007E-2</v>
      </c>
      <c r="P410" s="8">
        <f t="shared" si="19"/>
        <v>15257.130000000001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989"/>
      <c r="C411" s="235"/>
      <c r="D411" s="1085"/>
      <c r="E411" s="143"/>
      <c r="F411" s="155"/>
      <c r="G411" s="236"/>
      <c r="H411" s="237"/>
      <c r="I411" s="238"/>
      <c r="J411" s="239"/>
      <c r="K411" s="240"/>
      <c r="L411" s="68"/>
      <c r="M411" s="11">
        <v>14582.7</v>
      </c>
      <c r="N411" s="11">
        <f t="shared" si="18"/>
        <v>14145.219000000001</v>
      </c>
      <c r="O411" s="12">
        <v>7.0000000000000007E-2</v>
      </c>
      <c r="P411" s="8">
        <f t="shared" si="19"/>
        <v>15135.384330000001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989"/>
      <c r="C412" s="133"/>
      <c r="D412" s="134"/>
      <c r="E412" s="53"/>
      <c r="F412" s="135"/>
      <c r="G412" s="933"/>
      <c r="H412" s="132"/>
      <c r="I412" s="136"/>
      <c r="J412" s="137"/>
      <c r="K412" s="1118"/>
      <c r="L412" s="68"/>
      <c r="M412" s="11">
        <v>13483.8</v>
      </c>
      <c r="N412" s="11">
        <f t="shared" si="18"/>
        <v>13079.286</v>
      </c>
      <c r="O412" s="12">
        <v>7.0000000000000007E-2</v>
      </c>
      <c r="P412" s="8">
        <f t="shared" si="19"/>
        <v>13994.836020000001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90"/>
      <c r="C413" s="235"/>
      <c r="D413" s="1085"/>
      <c r="E413" s="53"/>
      <c r="F413" s="135"/>
      <c r="G413" s="236"/>
      <c r="H413" s="237"/>
      <c r="I413" s="238"/>
      <c r="J413" s="239"/>
      <c r="K413" s="240"/>
      <c r="L413" s="68"/>
      <c r="M413" s="11">
        <v>2669.52</v>
      </c>
      <c r="N413" s="11">
        <f t="shared" si="18"/>
        <v>2589.4344000000001</v>
      </c>
      <c r="O413" s="12">
        <v>7.0000000000000007E-2</v>
      </c>
      <c r="P413" s="8">
        <f t="shared" si="19"/>
        <v>2770.6948080000002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235"/>
      <c r="D414" s="1085"/>
      <c r="E414" s="53"/>
      <c r="F414" s="135"/>
      <c r="G414" s="236"/>
      <c r="H414" s="237"/>
      <c r="I414" s="238"/>
      <c r="J414" s="239"/>
      <c r="K414" s="240"/>
      <c r="L414" s="68"/>
      <c r="M414" s="11"/>
      <c r="N414" s="11">
        <f t="shared" si="18"/>
        <v>0</v>
      </c>
      <c r="O414" s="12">
        <v>7.0000000000000007E-2</v>
      </c>
      <c r="P414" s="8">
        <f t="shared" si="19"/>
        <v>0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244"/>
      <c r="B415" s="245"/>
      <c r="C415" s="235"/>
      <c r="D415" s="1085"/>
      <c r="E415" s="53"/>
      <c r="F415" s="135"/>
      <c r="G415" s="236"/>
      <c r="H415" s="237"/>
      <c r="I415" s="238"/>
      <c r="J415" s="239"/>
      <c r="K415" s="240"/>
      <c r="L415" s="68"/>
      <c r="M415" s="11">
        <v>12972.96</v>
      </c>
      <c r="N415" s="11">
        <f t="shared" si="18"/>
        <v>12583.771199999999</v>
      </c>
      <c r="O415" s="12">
        <v>7.0000000000000007E-2</v>
      </c>
      <c r="P415" s="8">
        <f t="shared" si="19"/>
        <v>13464.635183999999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0"/>
      <c r="C416" s="133"/>
      <c r="D416" s="134"/>
      <c r="E416" s="53"/>
      <c r="F416" s="135"/>
      <c r="G416" s="933"/>
      <c r="H416" s="132"/>
      <c r="I416" s="136"/>
      <c r="J416" s="239"/>
      <c r="K416" s="1118"/>
      <c r="L416" s="68"/>
      <c r="M416" s="11">
        <v>12687.84</v>
      </c>
      <c r="N416" s="11">
        <f t="shared" si="18"/>
        <v>12307.2048</v>
      </c>
      <c r="O416" s="12">
        <v>7.0000000000000007E-2</v>
      </c>
      <c r="P416" s="8">
        <f t="shared" si="19"/>
        <v>13168.709135999999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133"/>
      <c r="D417" s="134"/>
      <c r="E417" s="53"/>
      <c r="F417" s="135"/>
      <c r="G417" s="933"/>
      <c r="H417" s="132"/>
      <c r="I417" s="136"/>
      <c r="J417" s="137"/>
      <c r="K417" s="1118"/>
      <c r="L417" s="1091"/>
      <c r="M417" s="11">
        <v>16572.599999999999</v>
      </c>
      <c r="N417" s="11">
        <f t="shared" si="18"/>
        <v>16075.421999999999</v>
      </c>
      <c r="O417" s="12">
        <v>7.0000000000000007E-2</v>
      </c>
      <c r="P417" s="8">
        <f t="shared" si="19"/>
        <v>17200.701539999998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990"/>
      <c r="C418" s="133"/>
      <c r="D418" s="134"/>
      <c r="E418" s="105"/>
      <c r="F418" s="135"/>
      <c r="G418" s="933"/>
      <c r="H418" s="132"/>
      <c r="I418" s="241"/>
      <c r="J418" s="137"/>
      <c r="K418" s="1118"/>
      <c r="L418" s="1091"/>
      <c r="M418" s="11">
        <v>6021.12</v>
      </c>
      <c r="N418" s="11">
        <f t="shared" si="18"/>
        <v>5840.4863999999998</v>
      </c>
      <c r="O418" s="12">
        <v>7.0000000000000007E-2</v>
      </c>
      <c r="P418" s="8">
        <f t="shared" si="19"/>
        <v>6249.3204479999995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90"/>
      <c r="C419" s="133"/>
      <c r="D419" s="134"/>
      <c r="E419" s="105"/>
      <c r="F419" s="135"/>
      <c r="G419" s="933"/>
      <c r="H419" s="132"/>
      <c r="I419" s="136"/>
      <c r="J419" s="137"/>
      <c r="K419" s="1118"/>
      <c r="L419" s="1091"/>
      <c r="M419" s="11">
        <v>8714.16</v>
      </c>
      <c r="N419" s="11">
        <f t="shared" si="18"/>
        <v>8452.7351999999992</v>
      </c>
      <c r="O419" s="12">
        <v>7.0000000000000007E-2</v>
      </c>
      <c r="P419" s="8">
        <f t="shared" si="19"/>
        <v>9044.4266639999987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0"/>
      <c r="C420" s="133"/>
      <c r="D420" s="134"/>
      <c r="E420" s="105"/>
      <c r="F420" s="135"/>
      <c r="G420" s="933"/>
      <c r="H420" s="132"/>
      <c r="I420" s="136"/>
      <c r="J420" s="137"/>
      <c r="K420" s="1118"/>
      <c r="L420" s="1091"/>
      <c r="M420" s="11">
        <v>0</v>
      </c>
      <c r="N420" s="11">
        <f t="shared" si="18"/>
        <v>0</v>
      </c>
      <c r="O420" s="12">
        <v>7.0000000000000007E-2</v>
      </c>
      <c r="P420" s="8">
        <f t="shared" si="19"/>
        <v>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90"/>
      <c r="C421" s="133"/>
      <c r="D421" s="134"/>
      <c r="E421" s="105"/>
      <c r="F421" s="135"/>
      <c r="G421" s="933"/>
      <c r="H421" s="132"/>
      <c r="I421" s="136"/>
      <c r="J421" s="137"/>
      <c r="K421" s="1118"/>
      <c r="L421" s="1091"/>
      <c r="M421" s="11">
        <v>18537.7</v>
      </c>
      <c r="N421" s="11">
        <f t="shared" si="18"/>
        <v>17981.569</v>
      </c>
      <c r="O421" s="12">
        <v>7.0000000000000007E-2</v>
      </c>
      <c r="P421" s="8">
        <f t="shared" si="19"/>
        <v>19240.278829999999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45"/>
      <c r="B422" s="990"/>
      <c r="C422" s="133"/>
      <c r="D422" s="134"/>
      <c r="E422" s="228"/>
      <c r="F422" s="135"/>
      <c r="G422" s="933"/>
      <c r="H422" s="132"/>
      <c r="I422" s="136"/>
      <c r="J422" s="137"/>
      <c r="K422" s="1118"/>
      <c r="L422" s="1091"/>
      <c r="M422" s="11">
        <v>9031.68</v>
      </c>
      <c r="N422" s="11">
        <f t="shared" si="18"/>
        <v>8760.7296000000006</v>
      </c>
      <c r="O422" s="12">
        <v>7.0000000000000007E-2</v>
      </c>
      <c r="P422" s="8">
        <f t="shared" si="19"/>
        <v>9373.9806720000015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46"/>
      <c r="B423" s="990"/>
      <c r="C423" s="133"/>
      <c r="D423" s="134"/>
      <c r="E423" s="988"/>
      <c r="F423" s="135"/>
      <c r="G423" s="933"/>
      <c r="H423" s="949"/>
      <c r="I423" s="950"/>
      <c r="J423" s="1135"/>
      <c r="K423" s="1136"/>
      <c r="L423" s="1091"/>
      <c r="M423" s="11"/>
      <c r="N423" s="11">
        <f t="shared" si="18"/>
        <v>0</v>
      </c>
      <c r="O423" s="12">
        <v>7.0000000000000007E-2</v>
      </c>
      <c r="P423" s="8">
        <f t="shared" si="19"/>
        <v>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90"/>
      <c r="C424" s="133"/>
      <c r="D424" s="134"/>
      <c r="E424" s="229"/>
      <c r="F424" s="135"/>
      <c r="G424" s="933"/>
      <c r="H424" s="132"/>
      <c r="I424" s="136"/>
      <c r="J424" s="137"/>
      <c r="K424" s="1118"/>
      <c r="L424" s="1091"/>
      <c r="M424" s="11">
        <v>8478.9599999999991</v>
      </c>
      <c r="N424" s="11">
        <f t="shared" si="18"/>
        <v>8224.5911999999989</v>
      </c>
      <c r="O424" s="12">
        <v>7.0000000000000007E-2</v>
      </c>
      <c r="P424" s="8">
        <f t="shared" si="19"/>
        <v>8800.3125839999993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990"/>
      <c r="C425" s="133"/>
      <c r="D425" s="134"/>
      <c r="E425" s="106"/>
      <c r="F425" s="135"/>
      <c r="G425" s="933"/>
      <c r="H425" s="132"/>
      <c r="I425" s="136"/>
      <c r="J425" s="137"/>
      <c r="K425" s="1118"/>
      <c r="L425" s="1091"/>
      <c r="M425" s="11">
        <v>11122.62</v>
      </c>
      <c r="N425" s="11">
        <f t="shared" si="18"/>
        <v>10788.941400000002</v>
      </c>
      <c r="O425" s="12">
        <v>7.0000000000000007E-2</v>
      </c>
      <c r="P425" s="8">
        <f t="shared" si="19"/>
        <v>11544.167298000002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133"/>
      <c r="D426" s="1047"/>
      <c r="E426" s="107"/>
      <c r="F426" s="35"/>
      <c r="G426" s="933"/>
      <c r="H426" s="231"/>
      <c r="I426" s="232"/>
      <c r="J426" s="137"/>
      <c r="K426" s="1118"/>
      <c r="L426" s="1091"/>
      <c r="M426" s="11">
        <v>3813.12</v>
      </c>
      <c r="N426" s="11">
        <f t="shared" si="18"/>
        <v>3698.7264</v>
      </c>
      <c r="O426" s="12">
        <v>7.0000000000000007E-2</v>
      </c>
      <c r="P426" s="8">
        <f t="shared" si="19"/>
        <v>3957.637248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0"/>
      <c r="C427" s="133"/>
      <c r="D427" s="1047"/>
      <c r="E427" s="131"/>
      <c r="F427" s="35"/>
      <c r="G427" s="933"/>
      <c r="H427" s="231"/>
      <c r="I427" s="232"/>
      <c r="J427" s="137"/>
      <c r="K427" s="1118"/>
      <c r="L427" s="1091"/>
      <c r="M427" s="11"/>
      <c r="N427" s="11"/>
      <c r="O427" s="12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133"/>
      <c r="D428" s="1047"/>
      <c r="E428" s="131"/>
      <c r="F428" s="35"/>
      <c r="G428" s="933"/>
      <c r="H428" s="231"/>
      <c r="I428" s="232"/>
      <c r="J428" s="137"/>
      <c r="K428" s="1118"/>
      <c r="L428" s="1091"/>
      <c r="M428" s="11"/>
      <c r="N428" s="11"/>
      <c r="O428" s="12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133"/>
      <c r="D429" s="1047"/>
      <c r="E429" s="131"/>
      <c r="F429" s="35"/>
      <c r="G429" s="933"/>
      <c r="H429" s="231"/>
      <c r="I429" s="232"/>
      <c r="J429" s="137"/>
      <c r="K429" s="1118"/>
      <c r="L429" s="1091"/>
      <c r="M429" s="11"/>
      <c r="N429" s="11"/>
      <c r="O429" s="12"/>
      <c r="P429" s="8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133"/>
      <c r="D430" s="1047"/>
      <c r="E430" s="131"/>
      <c r="F430" s="35"/>
      <c r="G430" s="933"/>
      <c r="H430" s="231"/>
      <c r="I430" s="232"/>
      <c r="J430" s="137"/>
      <c r="K430" s="1118"/>
      <c r="L430" s="1091"/>
      <c r="M430" s="11"/>
      <c r="N430" s="11"/>
      <c r="O430" s="12"/>
      <c r="P430" s="8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133"/>
      <c r="D431" s="1047"/>
      <c r="E431" s="106"/>
      <c r="F431" s="135"/>
      <c r="G431" s="933"/>
      <c r="H431" s="132"/>
      <c r="I431" s="136"/>
      <c r="J431" s="137"/>
      <c r="K431" s="1118"/>
      <c r="L431" s="1091"/>
      <c r="M431" s="11"/>
      <c r="N431" s="11"/>
      <c r="O431" s="12"/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133"/>
      <c r="D432" s="1047"/>
      <c r="E432" s="106"/>
      <c r="F432" s="135"/>
      <c r="G432" s="933"/>
      <c r="H432" s="132"/>
      <c r="I432" s="136"/>
      <c r="J432" s="137"/>
      <c r="K432" s="1118"/>
      <c r="L432" s="1091"/>
      <c r="M432" s="11"/>
      <c r="N432" s="11"/>
      <c r="O432" s="12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1"/>
      <c r="C433" s="133"/>
      <c r="D433" s="1047"/>
      <c r="E433" s="106"/>
      <c r="F433" s="135"/>
      <c r="G433" s="933"/>
      <c r="H433" s="132"/>
      <c r="I433" s="136"/>
      <c r="J433" s="137"/>
      <c r="K433" s="1118"/>
      <c r="L433" s="1091"/>
      <c r="M433" s="11">
        <v>8640</v>
      </c>
      <c r="N433" s="11">
        <f>M433-(M433*0.03)</f>
        <v>8380.7999999999993</v>
      </c>
      <c r="O433" s="12">
        <v>7.0000000000000007E-2</v>
      </c>
      <c r="P433" s="8">
        <f>(N433*O433)+N433</f>
        <v>8967.4559999999983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91"/>
      <c r="C434" s="133"/>
      <c r="D434" s="1047"/>
      <c r="E434" s="106"/>
      <c r="F434" s="135"/>
      <c r="G434" s="933"/>
      <c r="H434" s="132"/>
      <c r="I434" s="136"/>
      <c r="J434" s="137"/>
      <c r="K434" s="1118"/>
      <c r="L434" s="1091"/>
      <c r="M434" s="11"/>
      <c r="N434" s="11"/>
      <c r="O434" s="12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84"/>
      <c r="B435" s="990"/>
      <c r="C435" s="133"/>
      <c r="D435" s="1047"/>
      <c r="E435" s="107"/>
      <c r="F435" s="35"/>
      <c r="G435" s="933"/>
      <c r="H435" s="231"/>
      <c r="I435" s="232"/>
      <c r="J435" s="246"/>
      <c r="K435" s="1139"/>
      <c r="L435" s="1091"/>
      <c r="M435" s="11"/>
      <c r="N435" s="11"/>
      <c r="O435" s="12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1"/>
      <c r="B436" s="2"/>
      <c r="C436" s="3"/>
      <c r="D436" s="2"/>
      <c r="E436" s="4"/>
      <c r="F436" s="5"/>
      <c r="G436" s="6"/>
      <c r="H436" s="1"/>
      <c r="I436" s="7"/>
      <c r="J436" s="8"/>
      <c r="K436" s="9"/>
      <c r="L436" s="10"/>
      <c r="M436" s="11"/>
      <c r="N436" s="11"/>
      <c r="O436" s="12"/>
      <c r="P436" s="8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1"/>
      <c r="B437" s="2"/>
      <c r="C437" s="3"/>
      <c r="D437" s="2"/>
      <c r="E437" s="4"/>
      <c r="F437" s="5"/>
      <c r="G437" s="6"/>
      <c r="H437" s="1"/>
      <c r="I437" s="7"/>
      <c r="J437" s="8"/>
      <c r="K437" s="9"/>
      <c r="L437" s="10"/>
      <c r="M437" s="11"/>
      <c r="N437" s="11"/>
      <c r="O437" s="12"/>
      <c r="P437" s="8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4" t="s">
        <v>0</v>
      </c>
      <c r="B438" s="1368"/>
      <c r="C438" s="3"/>
      <c r="D438" s="2"/>
      <c r="E438" s="4"/>
      <c r="F438" s="5"/>
      <c r="G438" s="6"/>
      <c r="H438" s="1"/>
      <c r="I438" s="13"/>
      <c r="J438" s="8"/>
      <c r="K438" s="14"/>
      <c r="L438" s="15"/>
      <c r="M438" s="11"/>
      <c r="N438" s="11"/>
      <c r="O438" s="12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1376" t="s">
        <v>94</v>
      </c>
      <c r="B439" s="1387"/>
      <c r="C439" s="4"/>
      <c r="D439" s="2"/>
      <c r="E439" s="4"/>
      <c r="F439" s="5"/>
      <c r="G439" s="6"/>
      <c r="H439" s="1"/>
      <c r="I439" s="13"/>
      <c r="J439" s="8"/>
      <c r="K439" s="14"/>
      <c r="L439" s="15"/>
      <c r="M439" s="11"/>
      <c r="N439" s="11"/>
      <c r="O439" s="12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5.25" customHeight="1">
      <c r="A440" s="1"/>
      <c r="B440" s="2"/>
      <c r="C440" s="3"/>
      <c r="D440" s="2"/>
      <c r="E440" s="4"/>
      <c r="F440" s="5"/>
      <c r="G440" s="6"/>
      <c r="H440" s="1"/>
      <c r="I440" s="7"/>
      <c r="J440" s="8"/>
      <c r="K440" s="9"/>
      <c r="L440" s="10"/>
      <c r="M440" s="11"/>
      <c r="N440" s="11"/>
      <c r="O440" s="12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1375" t="s">
        <v>2</v>
      </c>
      <c r="B441" s="1388"/>
      <c r="C441" s="16" t="s">
        <v>3</v>
      </c>
      <c r="D441" s="993" t="s">
        <v>4</v>
      </c>
      <c r="E441" s="17" t="s">
        <v>5</v>
      </c>
      <c r="F441" s="919" t="s">
        <v>5</v>
      </c>
      <c r="G441" s="18" t="s">
        <v>6</v>
      </c>
      <c r="H441" s="19" t="s">
        <v>7</v>
      </c>
      <c r="I441" s="20" t="s">
        <v>8</v>
      </c>
      <c r="J441" s="21" t="s">
        <v>9</v>
      </c>
      <c r="K441" s="22" t="s">
        <v>9</v>
      </c>
      <c r="L441" s="1086" t="s">
        <v>452</v>
      </c>
      <c r="M441" s="23"/>
      <c r="N441" s="11"/>
      <c r="O441" s="12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5.25" customHeight="1">
      <c r="A442" s="921"/>
      <c r="B442" s="922"/>
      <c r="C442" s="927"/>
      <c r="D442" s="997" t="s">
        <v>10</v>
      </c>
      <c r="E442" s="24" t="s">
        <v>11</v>
      </c>
      <c r="F442" s="925" t="s">
        <v>12</v>
      </c>
      <c r="G442" s="964"/>
      <c r="H442" s="965" t="s">
        <v>13</v>
      </c>
      <c r="I442" s="928" t="s">
        <v>14</v>
      </c>
      <c r="J442" s="1087" t="s">
        <v>16</v>
      </c>
      <c r="K442" s="25" t="s">
        <v>15</v>
      </c>
      <c r="L442" s="1088" t="s">
        <v>453</v>
      </c>
      <c r="M442" s="23"/>
      <c r="N442" s="11"/>
      <c r="O442" s="12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86"/>
      <c r="B443" s="990"/>
      <c r="C443" s="133"/>
      <c r="D443" s="134"/>
      <c r="E443" s="70"/>
      <c r="F443" s="932"/>
      <c r="G443" s="933"/>
      <c r="H443" s="132"/>
      <c r="I443" s="136"/>
      <c r="J443" s="137"/>
      <c r="K443" s="21"/>
      <c r="L443" s="1091"/>
      <c r="M443" s="11">
        <v>3552</v>
      </c>
      <c r="N443" s="11">
        <f t="shared" ref="N443:N468" si="20">M443-(M443*0.03)</f>
        <v>3445.44</v>
      </c>
      <c r="O443" s="12">
        <v>7.0000000000000007E-2</v>
      </c>
      <c r="P443" s="8">
        <f t="shared" ref="P443:P468" si="21">(N443*O443)+N443</f>
        <v>3686.6208000000001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34"/>
      <c r="B444" s="990"/>
      <c r="C444" s="133"/>
      <c r="D444" s="134"/>
      <c r="E444" s="53"/>
      <c r="F444" s="135"/>
      <c r="G444" s="933"/>
      <c r="H444" s="132"/>
      <c r="I444" s="136"/>
      <c r="J444" s="137"/>
      <c r="K444" s="242"/>
      <c r="L444" s="1091"/>
      <c r="M444" s="11"/>
      <c r="N444" s="11">
        <f t="shared" si="20"/>
        <v>0</v>
      </c>
      <c r="O444" s="12">
        <v>7.0000000000000007E-2</v>
      </c>
      <c r="P444" s="8">
        <f t="shared" si="21"/>
        <v>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934"/>
      <c r="B445" s="992"/>
      <c r="C445" s="133"/>
      <c r="D445" s="134"/>
      <c r="E445" s="53"/>
      <c r="F445" s="135"/>
      <c r="G445" s="933"/>
      <c r="H445" s="132"/>
      <c r="I445" s="136"/>
      <c r="J445" s="137"/>
      <c r="K445" s="140"/>
      <c r="L445" s="1091"/>
      <c r="M445" s="11">
        <v>9498.06</v>
      </c>
      <c r="N445" s="11">
        <f t="shared" si="20"/>
        <v>9213.118199999999</v>
      </c>
      <c r="O445" s="12">
        <v>7.0000000000000007E-2</v>
      </c>
      <c r="P445" s="8">
        <f t="shared" si="21"/>
        <v>9858.0364739999986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34"/>
      <c r="B446" s="992"/>
      <c r="C446" s="133"/>
      <c r="D446" s="134"/>
      <c r="E446" s="53"/>
      <c r="F446" s="135"/>
      <c r="G446" s="933"/>
      <c r="H446" s="132"/>
      <c r="I446" s="136"/>
      <c r="J446" s="137"/>
      <c r="K446" s="1118"/>
      <c r="L446" s="1091"/>
      <c r="M446" s="11">
        <v>15305.4</v>
      </c>
      <c r="N446" s="11">
        <f t="shared" si="20"/>
        <v>14846.237999999999</v>
      </c>
      <c r="O446" s="12">
        <v>7.0000000000000007E-2</v>
      </c>
      <c r="P446" s="8">
        <f t="shared" si="21"/>
        <v>15885.47466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34"/>
      <c r="B447" s="990"/>
      <c r="C447" s="133"/>
      <c r="D447" s="134"/>
      <c r="E447" s="53"/>
      <c r="F447" s="135"/>
      <c r="G447" s="933"/>
      <c r="H447" s="132"/>
      <c r="I447" s="136"/>
      <c r="J447" s="137"/>
      <c r="K447" s="1118"/>
      <c r="L447" s="1091"/>
      <c r="M447" s="11"/>
      <c r="N447" s="11">
        <f t="shared" si="20"/>
        <v>0</v>
      </c>
      <c r="O447" s="12">
        <v>7.0000000000000007E-2</v>
      </c>
      <c r="P447" s="8">
        <f t="shared" si="21"/>
        <v>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90"/>
      <c r="C448" s="133"/>
      <c r="D448" s="134"/>
      <c r="E448" s="53"/>
      <c r="F448" s="135"/>
      <c r="G448" s="933"/>
      <c r="H448" s="132"/>
      <c r="I448" s="136"/>
      <c r="J448" s="137"/>
      <c r="K448" s="1118"/>
      <c r="L448" s="1091"/>
      <c r="M448" s="11"/>
      <c r="N448" s="11">
        <f t="shared" si="20"/>
        <v>0</v>
      </c>
      <c r="O448" s="12">
        <v>7.0000000000000007E-2</v>
      </c>
      <c r="P448" s="8">
        <f t="shared" si="21"/>
        <v>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90"/>
      <c r="C449" s="133"/>
      <c r="D449" s="134"/>
      <c r="E449" s="53"/>
      <c r="F449" s="135"/>
      <c r="G449" s="933"/>
      <c r="H449" s="132"/>
      <c r="I449" s="136"/>
      <c r="J449" s="137"/>
      <c r="K449" s="1118"/>
      <c r="L449" s="1091"/>
      <c r="M449" s="11"/>
      <c r="N449" s="11">
        <f t="shared" si="20"/>
        <v>0</v>
      </c>
      <c r="O449" s="12">
        <v>7.0000000000000007E-2</v>
      </c>
      <c r="P449" s="8">
        <f t="shared" si="21"/>
        <v>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92"/>
      <c r="C450" s="235"/>
      <c r="D450" s="1085"/>
      <c r="E450" s="53"/>
      <c r="F450" s="135"/>
      <c r="G450" s="236"/>
      <c r="H450" s="237"/>
      <c r="I450" s="238"/>
      <c r="J450" s="239"/>
      <c r="K450" s="243"/>
      <c r="L450" s="10"/>
      <c r="M450" s="11">
        <v>14244.12</v>
      </c>
      <c r="N450" s="11">
        <f t="shared" si="20"/>
        <v>13816.796400000001</v>
      </c>
      <c r="O450" s="12">
        <v>7.0000000000000007E-2</v>
      </c>
      <c r="P450" s="8">
        <f t="shared" si="21"/>
        <v>14783.972148000001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89"/>
      <c r="C451" s="133"/>
      <c r="D451" s="134"/>
      <c r="E451" s="53"/>
      <c r="F451" s="135"/>
      <c r="G451" s="933"/>
      <c r="H451" s="132"/>
      <c r="I451" s="136"/>
      <c r="J451" s="137"/>
      <c r="K451" s="1118"/>
      <c r="L451" s="1091"/>
      <c r="M451" s="11">
        <v>3240</v>
      </c>
      <c r="N451" s="11">
        <f t="shared" si="20"/>
        <v>3142.8</v>
      </c>
      <c r="O451" s="12">
        <v>7.0000000000000007E-2</v>
      </c>
      <c r="P451" s="8">
        <f t="shared" si="21"/>
        <v>3362.7960000000003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89"/>
      <c r="C452" s="133"/>
      <c r="D452" s="134"/>
      <c r="E452" s="53"/>
      <c r="F452" s="135"/>
      <c r="G452" s="933"/>
      <c r="H452" s="132"/>
      <c r="I452" s="136"/>
      <c r="J452" s="137"/>
      <c r="K452" s="1118"/>
      <c r="L452" s="1091"/>
      <c r="M452" s="11">
        <v>14700</v>
      </c>
      <c r="N452" s="11">
        <f t="shared" si="20"/>
        <v>14259</v>
      </c>
      <c r="O452" s="12">
        <v>7.0000000000000007E-2</v>
      </c>
      <c r="P452" s="8">
        <f t="shared" si="21"/>
        <v>15257.130000000001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89"/>
      <c r="C453" s="235"/>
      <c r="D453" s="1085"/>
      <c r="E453" s="143"/>
      <c r="F453" s="155"/>
      <c r="G453" s="236"/>
      <c r="H453" s="237"/>
      <c r="I453" s="238"/>
      <c r="J453" s="239"/>
      <c r="K453" s="240"/>
      <c r="L453" s="68"/>
      <c r="M453" s="11">
        <v>14582.7</v>
      </c>
      <c r="N453" s="11">
        <f t="shared" si="20"/>
        <v>14145.219000000001</v>
      </c>
      <c r="O453" s="12">
        <v>7.0000000000000007E-2</v>
      </c>
      <c r="P453" s="8">
        <f t="shared" si="21"/>
        <v>15135.384330000001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89"/>
      <c r="C454" s="133"/>
      <c r="D454" s="134"/>
      <c r="E454" s="53"/>
      <c r="F454" s="135"/>
      <c r="G454" s="933"/>
      <c r="H454" s="132"/>
      <c r="I454" s="136"/>
      <c r="J454" s="137"/>
      <c r="K454" s="1118"/>
      <c r="L454" s="68"/>
      <c r="M454" s="11">
        <v>13483.8</v>
      </c>
      <c r="N454" s="11">
        <f t="shared" si="20"/>
        <v>13079.286</v>
      </c>
      <c r="O454" s="12">
        <v>7.0000000000000007E-2</v>
      </c>
      <c r="P454" s="8">
        <f t="shared" si="21"/>
        <v>13994.836020000001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0"/>
      <c r="C455" s="235"/>
      <c r="D455" s="1085"/>
      <c r="E455" s="53"/>
      <c r="F455" s="135"/>
      <c r="G455" s="236"/>
      <c r="H455" s="237"/>
      <c r="I455" s="238"/>
      <c r="J455" s="239"/>
      <c r="K455" s="240"/>
      <c r="L455" s="68"/>
      <c r="M455" s="11">
        <v>2669.52</v>
      </c>
      <c r="N455" s="11">
        <f t="shared" si="20"/>
        <v>2589.4344000000001</v>
      </c>
      <c r="O455" s="12">
        <v>7.0000000000000007E-2</v>
      </c>
      <c r="P455" s="8">
        <f t="shared" si="21"/>
        <v>2770.6948080000002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235"/>
      <c r="D456" s="1085"/>
      <c r="E456" s="53"/>
      <c r="F456" s="135"/>
      <c r="G456" s="236"/>
      <c r="H456" s="237"/>
      <c r="I456" s="238"/>
      <c r="J456" s="239"/>
      <c r="K456" s="240"/>
      <c r="L456" s="68"/>
      <c r="M456" s="11"/>
      <c r="N456" s="11">
        <f t="shared" si="20"/>
        <v>0</v>
      </c>
      <c r="O456" s="12">
        <v>7.0000000000000007E-2</v>
      </c>
      <c r="P456" s="8">
        <f t="shared" si="21"/>
        <v>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244"/>
      <c r="B457" s="245"/>
      <c r="C457" s="235"/>
      <c r="D457" s="1085"/>
      <c r="E457" s="53"/>
      <c r="F457" s="135"/>
      <c r="G457" s="236"/>
      <c r="H457" s="237"/>
      <c r="I457" s="238"/>
      <c r="J457" s="239"/>
      <c r="K457" s="240"/>
      <c r="L457" s="68"/>
      <c r="M457" s="11">
        <v>12972.96</v>
      </c>
      <c r="N457" s="11">
        <f t="shared" si="20"/>
        <v>12583.771199999999</v>
      </c>
      <c r="O457" s="12">
        <v>7.0000000000000007E-2</v>
      </c>
      <c r="P457" s="8">
        <f t="shared" si="21"/>
        <v>13464.635183999999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133"/>
      <c r="D458" s="134"/>
      <c r="E458" s="53"/>
      <c r="F458" s="135"/>
      <c r="G458" s="933"/>
      <c r="H458" s="132"/>
      <c r="I458" s="136"/>
      <c r="J458" s="239"/>
      <c r="K458" s="1118"/>
      <c r="L458" s="68"/>
      <c r="M458" s="11">
        <v>12687.84</v>
      </c>
      <c r="N458" s="11">
        <f t="shared" si="20"/>
        <v>12307.2048</v>
      </c>
      <c r="O458" s="12">
        <v>7.0000000000000007E-2</v>
      </c>
      <c r="P458" s="8">
        <f t="shared" si="21"/>
        <v>13168.709135999999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133"/>
      <c r="D459" s="134"/>
      <c r="E459" s="53"/>
      <c r="F459" s="135"/>
      <c r="G459" s="933"/>
      <c r="H459" s="132"/>
      <c r="I459" s="136"/>
      <c r="J459" s="137"/>
      <c r="K459" s="1118"/>
      <c r="L459" s="1091"/>
      <c r="M459" s="11">
        <v>16572.599999999999</v>
      </c>
      <c r="N459" s="11">
        <f t="shared" si="20"/>
        <v>16075.421999999999</v>
      </c>
      <c r="O459" s="12">
        <v>7.0000000000000007E-2</v>
      </c>
      <c r="P459" s="8">
        <f t="shared" si="21"/>
        <v>17200.701539999998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34"/>
      <c r="B460" s="990"/>
      <c r="C460" s="133"/>
      <c r="D460" s="134"/>
      <c r="E460" s="105"/>
      <c r="F460" s="135"/>
      <c r="G460" s="933"/>
      <c r="H460" s="132"/>
      <c r="I460" s="241"/>
      <c r="J460" s="137"/>
      <c r="K460" s="1118"/>
      <c r="L460" s="1091"/>
      <c r="M460" s="11">
        <v>6021.12</v>
      </c>
      <c r="N460" s="11">
        <f t="shared" si="20"/>
        <v>5840.4863999999998</v>
      </c>
      <c r="O460" s="12">
        <v>7.0000000000000007E-2</v>
      </c>
      <c r="P460" s="8">
        <f t="shared" si="21"/>
        <v>6249.3204479999995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90"/>
      <c r="C461" s="133"/>
      <c r="D461" s="134"/>
      <c r="E461" s="105"/>
      <c r="F461" s="135"/>
      <c r="G461" s="933"/>
      <c r="H461" s="132"/>
      <c r="I461" s="136"/>
      <c r="J461" s="137"/>
      <c r="K461" s="1118"/>
      <c r="L461" s="1091"/>
      <c r="M461" s="11">
        <v>8714.16</v>
      </c>
      <c r="N461" s="11">
        <f t="shared" si="20"/>
        <v>8452.7351999999992</v>
      </c>
      <c r="O461" s="12">
        <v>7.0000000000000007E-2</v>
      </c>
      <c r="P461" s="8">
        <f t="shared" si="21"/>
        <v>9044.4266639999987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133"/>
      <c r="D462" s="134"/>
      <c r="E462" s="105"/>
      <c r="F462" s="135"/>
      <c r="G462" s="933"/>
      <c r="H462" s="132"/>
      <c r="I462" s="136"/>
      <c r="J462" s="137"/>
      <c r="K462" s="1118"/>
      <c r="L462" s="1091"/>
      <c r="M462" s="11">
        <v>0</v>
      </c>
      <c r="N462" s="11">
        <f t="shared" si="20"/>
        <v>0</v>
      </c>
      <c r="O462" s="12">
        <v>7.0000000000000007E-2</v>
      </c>
      <c r="P462" s="8">
        <f t="shared" si="21"/>
        <v>0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133"/>
      <c r="D463" s="134"/>
      <c r="E463" s="105"/>
      <c r="F463" s="135"/>
      <c r="G463" s="933"/>
      <c r="H463" s="132"/>
      <c r="I463" s="136"/>
      <c r="J463" s="137"/>
      <c r="K463" s="1118"/>
      <c r="L463" s="1091"/>
      <c r="M463" s="11">
        <v>18537.7</v>
      </c>
      <c r="N463" s="11">
        <f t="shared" si="20"/>
        <v>17981.569</v>
      </c>
      <c r="O463" s="12">
        <v>7.0000000000000007E-2</v>
      </c>
      <c r="P463" s="8">
        <f t="shared" si="21"/>
        <v>19240.278829999999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45"/>
      <c r="B464" s="990"/>
      <c r="C464" s="133"/>
      <c r="D464" s="134"/>
      <c r="E464" s="228"/>
      <c r="F464" s="135"/>
      <c r="G464" s="933"/>
      <c r="H464" s="132"/>
      <c r="I464" s="136"/>
      <c r="J464" s="137"/>
      <c r="K464" s="1118"/>
      <c r="L464" s="1091"/>
      <c r="M464" s="11">
        <v>9031.68</v>
      </c>
      <c r="N464" s="11">
        <f t="shared" si="20"/>
        <v>8760.7296000000006</v>
      </c>
      <c r="O464" s="12">
        <v>7.0000000000000007E-2</v>
      </c>
      <c r="P464" s="8">
        <f t="shared" si="21"/>
        <v>9373.9806720000015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46"/>
      <c r="B465" s="990"/>
      <c r="C465" s="133"/>
      <c r="D465" s="134"/>
      <c r="E465" s="988"/>
      <c r="F465" s="135"/>
      <c r="G465" s="933"/>
      <c r="H465" s="949"/>
      <c r="I465" s="950"/>
      <c r="J465" s="1135"/>
      <c r="K465" s="1136"/>
      <c r="L465" s="1091"/>
      <c r="M465" s="11"/>
      <c r="N465" s="11">
        <f t="shared" si="20"/>
        <v>0</v>
      </c>
      <c r="O465" s="12">
        <v>7.0000000000000007E-2</v>
      </c>
      <c r="P465" s="8">
        <f t="shared" si="21"/>
        <v>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133"/>
      <c r="D466" s="134"/>
      <c r="E466" s="229"/>
      <c r="F466" s="135"/>
      <c r="G466" s="933"/>
      <c r="H466" s="132"/>
      <c r="I466" s="136"/>
      <c r="J466" s="137"/>
      <c r="K466" s="1118"/>
      <c r="L466" s="1091"/>
      <c r="M466" s="11">
        <v>8478.9599999999991</v>
      </c>
      <c r="N466" s="11">
        <f t="shared" si="20"/>
        <v>8224.5911999999989</v>
      </c>
      <c r="O466" s="12">
        <v>7.0000000000000007E-2</v>
      </c>
      <c r="P466" s="8">
        <f t="shared" si="21"/>
        <v>8800.3125839999993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133"/>
      <c r="D467" s="134"/>
      <c r="E467" s="106"/>
      <c r="F467" s="135"/>
      <c r="G467" s="933"/>
      <c r="H467" s="132"/>
      <c r="I467" s="136"/>
      <c r="J467" s="137"/>
      <c r="K467" s="1118"/>
      <c r="L467" s="1091"/>
      <c r="M467" s="11">
        <v>11122.62</v>
      </c>
      <c r="N467" s="11">
        <f t="shared" si="20"/>
        <v>10788.941400000002</v>
      </c>
      <c r="O467" s="12">
        <v>7.0000000000000007E-2</v>
      </c>
      <c r="P467" s="8">
        <f t="shared" si="21"/>
        <v>11544.167298000002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133"/>
      <c r="D468" s="1047"/>
      <c r="E468" s="107"/>
      <c r="F468" s="35"/>
      <c r="G468" s="933"/>
      <c r="H468" s="231"/>
      <c r="I468" s="232"/>
      <c r="J468" s="137"/>
      <c r="K468" s="1118"/>
      <c r="L468" s="1091"/>
      <c r="M468" s="11">
        <v>3813.12</v>
      </c>
      <c r="N468" s="11">
        <f t="shared" si="20"/>
        <v>3698.7264</v>
      </c>
      <c r="O468" s="12">
        <v>7.0000000000000007E-2</v>
      </c>
      <c r="P468" s="8">
        <f t="shared" si="21"/>
        <v>3957.637248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133"/>
      <c r="D469" s="1047"/>
      <c r="E469" s="131"/>
      <c r="F469" s="35"/>
      <c r="G469" s="933"/>
      <c r="H469" s="231"/>
      <c r="I469" s="232"/>
      <c r="J469" s="137"/>
      <c r="K469" s="1118"/>
      <c r="L469" s="1091"/>
      <c r="M469" s="11"/>
      <c r="N469" s="11"/>
      <c r="O469" s="12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133"/>
      <c r="D470" s="1047"/>
      <c r="E470" s="131"/>
      <c r="F470" s="35"/>
      <c r="G470" s="933"/>
      <c r="H470" s="231"/>
      <c r="I470" s="232"/>
      <c r="J470" s="137"/>
      <c r="K470" s="1118"/>
      <c r="L470" s="1091"/>
      <c r="M470" s="11"/>
      <c r="N470" s="11"/>
      <c r="O470" s="12"/>
      <c r="P470" s="8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133"/>
      <c r="D471" s="1047"/>
      <c r="E471" s="131"/>
      <c r="F471" s="35"/>
      <c r="G471" s="933"/>
      <c r="H471" s="231"/>
      <c r="I471" s="232"/>
      <c r="J471" s="137"/>
      <c r="K471" s="1118"/>
      <c r="L471" s="1091"/>
      <c r="M471" s="11"/>
      <c r="N471" s="11"/>
      <c r="O471" s="12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133"/>
      <c r="D472" s="1047"/>
      <c r="E472" s="131"/>
      <c r="F472" s="35"/>
      <c r="G472" s="933"/>
      <c r="H472" s="231"/>
      <c r="I472" s="232"/>
      <c r="J472" s="137"/>
      <c r="K472" s="1118"/>
      <c r="L472" s="1091"/>
      <c r="M472" s="11"/>
      <c r="N472" s="11"/>
      <c r="O472" s="12"/>
      <c r="P472" s="8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133"/>
      <c r="D473" s="1047"/>
      <c r="E473" s="131"/>
      <c r="F473" s="35"/>
      <c r="G473" s="933"/>
      <c r="H473" s="231"/>
      <c r="I473" s="232"/>
      <c r="J473" s="137"/>
      <c r="K473" s="1118"/>
      <c r="L473" s="1091"/>
      <c r="M473" s="11"/>
      <c r="N473" s="11"/>
      <c r="O473" s="12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133"/>
      <c r="D474" s="1047"/>
      <c r="E474" s="106"/>
      <c r="F474" s="135"/>
      <c r="G474" s="933"/>
      <c r="H474" s="132"/>
      <c r="I474" s="136"/>
      <c r="J474" s="137"/>
      <c r="K474" s="1118"/>
      <c r="L474" s="1091"/>
      <c r="M474" s="11"/>
      <c r="N474" s="11"/>
      <c r="O474" s="12"/>
      <c r="P474" s="8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133"/>
      <c r="D475" s="1047"/>
      <c r="E475" s="106"/>
      <c r="F475" s="135"/>
      <c r="G475" s="933"/>
      <c r="H475" s="132"/>
      <c r="I475" s="136"/>
      <c r="J475" s="137"/>
      <c r="K475" s="1118"/>
      <c r="L475" s="1091"/>
      <c r="M475" s="11"/>
      <c r="N475" s="11"/>
      <c r="O475" s="12"/>
      <c r="P475" s="8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1"/>
      <c r="C476" s="133"/>
      <c r="D476" s="1047"/>
      <c r="E476" s="106"/>
      <c r="F476" s="135"/>
      <c r="G476" s="933"/>
      <c r="H476" s="132"/>
      <c r="I476" s="136"/>
      <c r="J476" s="137"/>
      <c r="K476" s="1118"/>
      <c r="L476" s="1091"/>
      <c r="M476" s="11">
        <v>8640</v>
      </c>
      <c r="N476" s="11">
        <f>M476-(M476*0.03)</f>
        <v>8380.7999999999993</v>
      </c>
      <c r="O476" s="12">
        <v>7.0000000000000007E-2</v>
      </c>
      <c r="P476" s="8">
        <f>(N476*O476)+N476</f>
        <v>8967.4559999999983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84"/>
      <c r="B477" s="990"/>
      <c r="C477" s="133"/>
      <c r="D477" s="1047"/>
      <c r="E477" s="107"/>
      <c r="F477" s="35"/>
      <c r="G477" s="933"/>
      <c r="H477" s="231"/>
      <c r="I477" s="232"/>
      <c r="J477" s="246"/>
      <c r="K477" s="1139"/>
      <c r="L477" s="1091"/>
      <c r="M477" s="11"/>
      <c r="N477" s="11"/>
      <c r="O477" s="12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1"/>
      <c r="B478" s="2"/>
      <c r="C478" s="3"/>
      <c r="D478" s="2"/>
      <c r="E478" s="4"/>
      <c r="F478" s="5"/>
      <c r="G478" s="6"/>
      <c r="H478" s="1"/>
      <c r="I478" s="7"/>
      <c r="J478" s="8"/>
      <c r="K478" s="9"/>
      <c r="L478" s="10"/>
      <c r="M478" s="11"/>
      <c r="N478" s="11"/>
      <c r="O478" s="12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1"/>
      <c r="B479" s="2"/>
      <c r="C479" s="3"/>
      <c r="D479" s="2"/>
      <c r="E479" s="4"/>
      <c r="F479" s="5"/>
      <c r="G479" s="6"/>
      <c r="H479" s="1"/>
      <c r="I479" s="7"/>
      <c r="J479" s="8"/>
      <c r="K479" s="9"/>
      <c r="L479" s="10"/>
      <c r="M479" s="11"/>
      <c r="N479" s="11"/>
      <c r="O479" s="12"/>
      <c r="P479" s="8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4" t="s">
        <v>0</v>
      </c>
      <c r="B480" s="1368"/>
      <c r="C480" s="3"/>
      <c r="D480" s="2"/>
      <c r="E480" s="4"/>
      <c r="F480" s="5"/>
      <c r="G480" s="6"/>
      <c r="H480" s="1"/>
      <c r="I480" s="13"/>
      <c r="J480" s="8"/>
      <c r="K480" s="14"/>
      <c r="L480" s="15"/>
      <c r="M480" s="11"/>
      <c r="N480" s="11"/>
      <c r="O480" s="12"/>
      <c r="P480" s="8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1376" t="s">
        <v>94</v>
      </c>
      <c r="B481" s="1387"/>
      <c r="C481" s="4"/>
      <c r="D481" s="2"/>
      <c r="E481" s="4"/>
      <c r="F481" s="5"/>
      <c r="G481" s="6"/>
      <c r="H481" s="1"/>
      <c r="I481" s="13"/>
      <c r="J481" s="8"/>
      <c r="K481" s="14"/>
      <c r="L481" s="15"/>
      <c r="M481" s="11"/>
      <c r="N481" s="11"/>
      <c r="O481" s="12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5.25" customHeight="1">
      <c r="A482" s="1"/>
      <c r="B482" s="2"/>
      <c r="C482" s="3"/>
      <c r="D482" s="2"/>
      <c r="E482" s="4"/>
      <c r="F482" s="5"/>
      <c r="G482" s="6"/>
      <c r="H482" s="1"/>
      <c r="I482" s="7"/>
      <c r="J482" s="8"/>
      <c r="K482" s="9"/>
      <c r="L482" s="10"/>
      <c r="M482" s="11"/>
      <c r="N482" s="11"/>
      <c r="O482" s="12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1375" t="s">
        <v>2</v>
      </c>
      <c r="B483" s="1388"/>
      <c r="C483" s="16" t="s">
        <v>3</v>
      </c>
      <c r="D483" s="993" t="s">
        <v>4</v>
      </c>
      <c r="E483" s="17" t="s">
        <v>5</v>
      </c>
      <c r="F483" s="919" t="s">
        <v>5</v>
      </c>
      <c r="G483" s="18" t="s">
        <v>6</v>
      </c>
      <c r="H483" s="19" t="s">
        <v>7</v>
      </c>
      <c r="I483" s="20" t="s">
        <v>8</v>
      </c>
      <c r="J483" s="21" t="s">
        <v>9</v>
      </c>
      <c r="K483" s="22" t="s">
        <v>9</v>
      </c>
      <c r="L483" s="1086" t="s">
        <v>452</v>
      </c>
      <c r="M483" s="23"/>
      <c r="N483" s="11"/>
      <c r="O483" s="12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5.25" customHeight="1">
      <c r="A484" s="921"/>
      <c r="B484" s="922"/>
      <c r="C484" s="927"/>
      <c r="D484" s="997" t="s">
        <v>10</v>
      </c>
      <c r="E484" s="24" t="s">
        <v>11</v>
      </c>
      <c r="F484" s="925" t="s">
        <v>12</v>
      </c>
      <c r="G484" s="964"/>
      <c r="H484" s="965" t="s">
        <v>13</v>
      </c>
      <c r="I484" s="928" t="s">
        <v>14</v>
      </c>
      <c r="J484" s="1087" t="s">
        <v>16</v>
      </c>
      <c r="K484" s="25" t="s">
        <v>15</v>
      </c>
      <c r="L484" s="1088" t="s">
        <v>453</v>
      </c>
      <c r="M484" s="23"/>
      <c r="N484" s="11"/>
      <c r="O484" s="12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86"/>
      <c r="B485" s="990"/>
      <c r="C485" s="133"/>
      <c r="D485" s="134"/>
      <c r="E485" s="70"/>
      <c r="F485" s="932"/>
      <c r="G485" s="933"/>
      <c r="H485" s="132"/>
      <c r="I485" s="136"/>
      <c r="J485" s="137"/>
      <c r="K485" s="21"/>
      <c r="L485" s="1091"/>
      <c r="M485" s="11">
        <v>3552</v>
      </c>
      <c r="N485" s="11">
        <f t="shared" ref="N485:N510" si="22">M485-(M485*0.03)</f>
        <v>3445.44</v>
      </c>
      <c r="O485" s="12">
        <v>7.0000000000000007E-2</v>
      </c>
      <c r="P485" s="8">
        <f t="shared" ref="P485:P510" si="23">(N485*O485)+N485</f>
        <v>3686.6208000000001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34"/>
      <c r="B486" s="990"/>
      <c r="C486" s="133"/>
      <c r="D486" s="134"/>
      <c r="E486" s="53"/>
      <c r="F486" s="135"/>
      <c r="G486" s="933"/>
      <c r="H486" s="132"/>
      <c r="I486" s="136"/>
      <c r="J486" s="137"/>
      <c r="K486" s="242"/>
      <c r="L486" s="1091"/>
      <c r="M486" s="11"/>
      <c r="N486" s="11">
        <f t="shared" si="22"/>
        <v>0</v>
      </c>
      <c r="O486" s="12">
        <v>7.0000000000000007E-2</v>
      </c>
      <c r="P486" s="8">
        <f t="shared" si="23"/>
        <v>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34"/>
      <c r="B487" s="992"/>
      <c r="C487" s="133"/>
      <c r="D487" s="134"/>
      <c r="E487" s="53"/>
      <c r="F487" s="135"/>
      <c r="G487" s="933"/>
      <c r="H487" s="132"/>
      <c r="I487" s="136"/>
      <c r="J487" s="137"/>
      <c r="K487" s="140"/>
      <c r="L487" s="1091"/>
      <c r="M487" s="11">
        <v>9498.06</v>
      </c>
      <c r="N487" s="11">
        <f t="shared" si="22"/>
        <v>9213.118199999999</v>
      </c>
      <c r="O487" s="12">
        <v>7.0000000000000007E-2</v>
      </c>
      <c r="P487" s="8">
        <f t="shared" si="23"/>
        <v>9858.0364739999986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34"/>
      <c r="B488" s="992"/>
      <c r="C488" s="133"/>
      <c r="D488" s="134"/>
      <c r="E488" s="53"/>
      <c r="F488" s="135"/>
      <c r="G488" s="933"/>
      <c r="H488" s="132"/>
      <c r="I488" s="136"/>
      <c r="J488" s="137"/>
      <c r="K488" s="1118"/>
      <c r="L488" s="1091"/>
      <c r="M488" s="11">
        <v>15305.4</v>
      </c>
      <c r="N488" s="11">
        <f t="shared" si="22"/>
        <v>14846.237999999999</v>
      </c>
      <c r="O488" s="12">
        <v>7.0000000000000007E-2</v>
      </c>
      <c r="P488" s="8">
        <f t="shared" si="23"/>
        <v>15885.47466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34"/>
      <c r="B489" s="990"/>
      <c r="C489" s="133"/>
      <c r="D489" s="134"/>
      <c r="E489" s="53"/>
      <c r="F489" s="135"/>
      <c r="G489" s="933"/>
      <c r="H489" s="132"/>
      <c r="I489" s="136"/>
      <c r="J489" s="137"/>
      <c r="K489" s="1118"/>
      <c r="L489" s="1091"/>
      <c r="M489" s="11"/>
      <c r="N489" s="11">
        <f t="shared" si="22"/>
        <v>0</v>
      </c>
      <c r="O489" s="12">
        <v>7.0000000000000007E-2</v>
      </c>
      <c r="P489" s="8">
        <f t="shared" si="23"/>
        <v>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0"/>
      <c r="C490" s="133"/>
      <c r="D490" s="134"/>
      <c r="E490" s="53"/>
      <c r="F490" s="135"/>
      <c r="G490" s="933"/>
      <c r="H490" s="132"/>
      <c r="I490" s="136"/>
      <c r="J490" s="137"/>
      <c r="K490" s="1118"/>
      <c r="L490" s="1091"/>
      <c r="M490" s="11"/>
      <c r="N490" s="11">
        <f t="shared" si="22"/>
        <v>0</v>
      </c>
      <c r="O490" s="12">
        <v>7.0000000000000007E-2</v>
      </c>
      <c r="P490" s="8">
        <f t="shared" si="23"/>
        <v>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0"/>
      <c r="C491" s="133"/>
      <c r="D491" s="134"/>
      <c r="E491" s="53"/>
      <c r="F491" s="135"/>
      <c r="G491" s="933"/>
      <c r="H491" s="132"/>
      <c r="I491" s="136"/>
      <c r="J491" s="137"/>
      <c r="K491" s="1118"/>
      <c r="L491" s="1091"/>
      <c r="M491" s="11"/>
      <c r="N491" s="11">
        <f t="shared" si="22"/>
        <v>0</v>
      </c>
      <c r="O491" s="12">
        <v>7.0000000000000007E-2</v>
      </c>
      <c r="P491" s="8">
        <f t="shared" si="23"/>
        <v>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2"/>
      <c r="C492" s="235"/>
      <c r="D492" s="1085"/>
      <c r="E492" s="53"/>
      <c r="F492" s="135"/>
      <c r="G492" s="236"/>
      <c r="H492" s="237"/>
      <c r="I492" s="238"/>
      <c r="J492" s="239"/>
      <c r="K492" s="243"/>
      <c r="L492" s="10"/>
      <c r="M492" s="11">
        <v>14244.12</v>
      </c>
      <c r="N492" s="11">
        <f t="shared" si="22"/>
        <v>13816.796400000001</v>
      </c>
      <c r="O492" s="12">
        <v>7.0000000000000007E-2</v>
      </c>
      <c r="P492" s="8">
        <f t="shared" si="23"/>
        <v>14783.972148000001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89"/>
      <c r="C493" s="133"/>
      <c r="D493" s="134"/>
      <c r="E493" s="53"/>
      <c r="F493" s="135"/>
      <c r="G493" s="933"/>
      <c r="H493" s="132"/>
      <c r="I493" s="136"/>
      <c r="J493" s="137"/>
      <c r="K493" s="1118"/>
      <c r="L493" s="1091"/>
      <c r="M493" s="11">
        <v>3240</v>
      </c>
      <c r="N493" s="11">
        <f t="shared" si="22"/>
        <v>3142.8</v>
      </c>
      <c r="O493" s="12">
        <v>7.0000000000000007E-2</v>
      </c>
      <c r="P493" s="8">
        <f t="shared" si="23"/>
        <v>3362.7960000000003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89"/>
      <c r="C494" s="133"/>
      <c r="D494" s="134"/>
      <c r="E494" s="53"/>
      <c r="F494" s="135"/>
      <c r="G494" s="933"/>
      <c r="H494" s="132"/>
      <c r="I494" s="136"/>
      <c r="J494" s="137"/>
      <c r="K494" s="1118"/>
      <c r="L494" s="1091"/>
      <c r="M494" s="11">
        <v>14700</v>
      </c>
      <c r="N494" s="11">
        <f t="shared" si="22"/>
        <v>14259</v>
      </c>
      <c r="O494" s="12">
        <v>7.0000000000000007E-2</v>
      </c>
      <c r="P494" s="8">
        <f t="shared" si="23"/>
        <v>15257.130000000001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89"/>
      <c r="C495" s="235"/>
      <c r="D495" s="1085"/>
      <c r="E495" s="143"/>
      <c r="F495" s="155"/>
      <c r="G495" s="236"/>
      <c r="H495" s="237"/>
      <c r="I495" s="238"/>
      <c r="J495" s="239"/>
      <c r="K495" s="240"/>
      <c r="L495" s="68"/>
      <c r="M495" s="11">
        <v>14582.7</v>
      </c>
      <c r="N495" s="11">
        <f t="shared" si="22"/>
        <v>14145.219000000001</v>
      </c>
      <c r="O495" s="12">
        <v>7.0000000000000007E-2</v>
      </c>
      <c r="P495" s="8">
        <f t="shared" si="23"/>
        <v>15135.384330000001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89"/>
      <c r="C496" s="133"/>
      <c r="D496" s="134"/>
      <c r="E496" s="53"/>
      <c r="F496" s="135"/>
      <c r="G496" s="933"/>
      <c r="H496" s="132"/>
      <c r="I496" s="136"/>
      <c r="J496" s="137"/>
      <c r="K496" s="1118"/>
      <c r="L496" s="68"/>
      <c r="M496" s="11">
        <v>13483.8</v>
      </c>
      <c r="N496" s="11">
        <f t="shared" si="22"/>
        <v>13079.286</v>
      </c>
      <c r="O496" s="12">
        <v>7.0000000000000007E-2</v>
      </c>
      <c r="P496" s="8">
        <f t="shared" si="23"/>
        <v>13994.836020000001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90"/>
      <c r="C497" s="235"/>
      <c r="D497" s="1085"/>
      <c r="E497" s="53"/>
      <c r="F497" s="135"/>
      <c r="G497" s="236"/>
      <c r="H497" s="237"/>
      <c r="I497" s="238"/>
      <c r="J497" s="239"/>
      <c r="K497" s="240"/>
      <c r="L497" s="68"/>
      <c r="M497" s="11">
        <v>2669.52</v>
      </c>
      <c r="N497" s="11">
        <f t="shared" si="22"/>
        <v>2589.4344000000001</v>
      </c>
      <c r="O497" s="12">
        <v>7.0000000000000007E-2</v>
      </c>
      <c r="P497" s="8">
        <f t="shared" si="23"/>
        <v>2770.6948080000002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235"/>
      <c r="D498" s="1085"/>
      <c r="E498" s="53"/>
      <c r="F498" s="135"/>
      <c r="G498" s="236"/>
      <c r="H498" s="237"/>
      <c r="I498" s="238"/>
      <c r="J498" s="239"/>
      <c r="K498" s="240"/>
      <c r="L498" s="68"/>
      <c r="M498" s="11"/>
      <c r="N498" s="11">
        <f t="shared" si="22"/>
        <v>0</v>
      </c>
      <c r="O498" s="12">
        <v>7.0000000000000007E-2</v>
      </c>
      <c r="P498" s="8">
        <f t="shared" si="23"/>
        <v>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244"/>
      <c r="B499" s="245"/>
      <c r="C499" s="235"/>
      <c r="D499" s="1085"/>
      <c r="E499" s="53"/>
      <c r="F499" s="135"/>
      <c r="G499" s="236"/>
      <c r="H499" s="237"/>
      <c r="I499" s="238"/>
      <c r="J499" s="239"/>
      <c r="K499" s="240"/>
      <c r="L499" s="68"/>
      <c r="M499" s="11">
        <v>12972.96</v>
      </c>
      <c r="N499" s="11">
        <f t="shared" si="22"/>
        <v>12583.771199999999</v>
      </c>
      <c r="O499" s="12">
        <v>7.0000000000000007E-2</v>
      </c>
      <c r="P499" s="8">
        <f t="shared" si="23"/>
        <v>13464.635183999999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133"/>
      <c r="D500" s="134"/>
      <c r="E500" s="53"/>
      <c r="F500" s="135"/>
      <c r="G500" s="933"/>
      <c r="H500" s="132"/>
      <c r="I500" s="136"/>
      <c r="J500" s="239"/>
      <c r="K500" s="1118"/>
      <c r="L500" s="68"/>
      <c r="M500" s="11">
        <v>12687.84</v>
      </c>
      <c r="N500" s="11">
        <f t="shared" si="22"/>
        <v>12307.2048</v>
      </c>
      <c r="O500" s="12">
        <v>7.0000000000000007E-2</v>
      </c>
      <c r="P500" s="8">
        <f t="shared" si="23"/>
        <v>13168.709135999999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133"/>
      <c r="D501" s="134"/>
      <c r="E501" s="53"/>
      <c r="F501" s="135"/>
      <c r="G501" s="933"/>
      <c r="H501" s="132"/>
      <c r="I501" s="136"/>
      <c r="J501" s="137"/>
      <c r="K501" s="1118"/>
      <c r="L501" s="1091"/>
      <c r="M501" s="11">
        <v>16572.599999999999</v>
      </c>
      <c r="N501" s="11">
        <f t="shared" si="22"/>
        <v>16075.421999999999</v>
      </c>
      <c r="O501" s="12">
        <v>7.0000000000000007E-2</v>
      </c>
      <c r="P501" s="8">
        <f t="shared" si="23"/>
        <v>17200.701539999998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133"/>
      <c r="D502" s="134"/>
      <c r="E502" s="105"/>
      <c r="F502" s="135"/>
      <c r="G502" s="933"/>
      <c r="H502" s="132"/>
      <c r="I502" s="241"/>
      <c r="J502" s="137"/>
      <c r="K502" s="1118"/>
      <c r="L502" s="1091"/>
      <c r="M502" s="11">
        <v>6021.12</v>
      </c>
      <c r="N502" s="11">
        <f t="shared" si="22"/>
        <v>5840.4863999999998</v>
      </c>
      <c r="O502" s="12">
        <v>7.0000000000000007E-2</v>
      </c>
      <c r="P502" s="8">
        <f t="shared" si="23"/>
        <v>6249.3204479999995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133"/>
      <c r="D503" s="134"/>
      <c r="E503" s="105"/>
      <c r="F503" s="135"/>
      <c r="G503" s="933"/>
      <c r="H503" s="132"/>
      <c r="I503" s="136"/>
      <c r="J503" s="137"/>
      <c r="K503" s="1118"/>
      <c r="L503" s="1091"/>
      <c r="M503" s="11">
        <v>8714.16</v>
      </c>
      <c r="N503" s="11">
        <f t="shared" si="22"/>
        <v>8452.7351999999992</v>
      </c>
      <c r="O503" s="12">
        <v>7.0000000000000007E-2</v>
      </c>
      <c r="P503" s="8">
        <f t="shared" si="23"/>
        <v>9044.4266639999987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133"/>
      <c r="D504" s="134"/>
      <c r="E504" s="105"/>
      <c r="F504" s="135"/>
      <c r="G504" s="933"/>
      <c r="H504" s="132"/>
      <c r="I504" s="136"/>
      <c r="J504" s="137"/>
      <c r="K504" s="1118"/>
      <c r="L504" s="1091"/>
      <c r="M504" s="11">
        <v>0</v>
      </c>
      <c r="N504" s="11">
        <f t="shared" si="22"/>
        <v>0</v>
      </c>
      <c r="O504" s="12">
        <v>7.0000000000000007E-2</v>
      </c>
      <c r="P504" s="8">
        <f t="shared" si="23"/>
        <v>0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133"/>
      <c r="D505" s="134"/>
      <c r="E505" s="105"/>
      <c r="F505" s="135"/>
      <c r="G505" s="933"/>
      <c r="H505" s="132"/>
      <c r="I505" s="136"/>
      <c r="J505" s="137"/>
      <c r="K505" s="1118"/>
      <c r="L505" s="1091"/>
      <c r="M505" s="11">
        <v>18537.7</v>
      </c>
      <c r="N505" s="11">
        <f t="shared" si="22"/>
        <v>17981.569</v>
      </c>
      <c r="O505" s="12">
        <v>7.0000000000000007E-2</v>
      </c>
      <c r="P505" s="8">
        <f t="shared" si="23"/>
        <v>19240.278829999999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45"/>
      <c r="B506" s="990"/>
      <c r="C506" s="133"/>
      <c r="D506" s="134"/>
      <c r="E506" s="228"/>
      <c r="F506" s="135"/>
      <c r="G506" s="933"/>
      <c r="H506" s="132"/>
      <c r="I506" s="136"/>
      <c r="J506" s="137"/>
      <c r="K506" s="1118"/>
      <c r="L506" s="1091"/>
      <c r="M506" s="11">
        <v>9031.68</v>
      </c>
      <c r="N506" s="11">
        <f t="shared" si="22"/>
        <v>8760.7296000000006</v>
      </c>
      <c r="O506" s="12">
        <v>7.0000000000000007E-2</v>
      </c>
      <c r="P506" s="8">
        <f t="shared" si="23"/>
        <v>9373.9806720000015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46"/>
      <c r="B507" s="990"/>
      <c r="C507" s="133"/>
      <c r="D507" s="134"/>
      <c r="E507" s="988"/>
      <c r="F507" s="135"/>
      <c r="G507" s="933"/>
      <c r="H507" s="949"/>
      <c r="I507" s="950"/>
      <c r="J507" s="1135"/>
      <c r="K507" s="1136"/>
      <c r="L507" s="1091"/>
      <c r="M507" s="11"/>
      <c r="N507" s="11">
        <f t="shared" si="22"/>
        <v>0</v>
      </c>
      <c r="O507" s="12">
        <v>7.0000000000000007E-2</v>
      </c>
      <c r="P507" s="8">
        <f t="shared" si="23"/>
        <v>0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133"/>
      <c r="D508" s="134"/>
      <c r="E508" s="229"/>
      <c r="F508" s="135"/>
      <c r="G508" s="933"/>
      <c r="H508" s="132"/>
      <c r="I508" s="136"/>
      <c r="J508" s="137"/>
      <c r="K508" s="1118"/>
      <c r="L508" s="1091"/>
      <c r="M508" s="11">
        <v>8478.9599999999991</v>
      </c>
      <c r="N508" s="11">
        <f t="shared" si="22"/>
        <v>8224.5911999999989</v>
      </c>
      <c r="O508" s="12">
        <v>7.0000000000000007E-2</v>
      </c>
      <c r="P508" s="8">
        <f t="shared" si="23"/>
        <v>8800.3125839999993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133"/>
      <c r="D509" s="134"/>
      <c r="E509" s="106"/>
      <c r="F509" s="135"/>
      <c r="G509" s="933"/>
      <c r="H509" s="132"/>
      <c r="I509" s="136"/>
      <c r="J509" s="137"/>
      <c r="K509" s="1118"/>
      <c r="L509" s="1091"/>
      <c r="M509" s="11">
        <v>11122.62</v>
      </c>
      <c r="N509" s="11">
        <f t="shared" si="22"/>
        <v>10788.941400000002</v>
      </c>
      <c r="O509" s="12">
        <v>7.0000000000000007E-2</v>
      </c>
      <c r="P509" s="8">
        <f t="shared" si="23"/>
        <v>11544.167298000002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34"/>
      <c r="B510" s="990"/>
      <c r="C510" s="133"/>
      <c r="D510" s="1047"/>
      <c r="E510" s="107"/>
      <c r="F510" s="35"/>
      <c r="G510" s="933"/>
      <c r="H510" s="231"/>
      <c r="I510" s="232"/>
      <c r="J510" s="137"/>
      <c r="K510" s="1118"/>
      <c r="L510" s="1091"/>
      <c r="M510" s="11">
        <v>3813.12</v>
      </c>
      <c r="N510" s="11">
        <f t="shared" si="22"/>
        <v>3698.7264</v>
      </c>
      <c r="O510" s="12">
        <v>7.0000000000000007E-2</v>
      </c>
      <c r="P510" s="8">
        <f t="shared" si="23"/>
        <v>3957.637248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133"/>
      <c r="D511" s="1047"/>
      <c r="E511" s="131"/>
      <c r="F511" s="35"/>
      <c r="G511" s="933"/>
      <c r="H511" s="231"/>
      <c r="I511" s="232"/>
      <c r="J511" s="137"/>
      <c r="K511" s="1118"/>
      <c r="L511" s="1091"/>
      <c r="M511" s="11"/>
      <c r="N511" s="11"/>
      <c r="O511" s="12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133"/>
      <c r="D512" s="1047"/>
      <c r="E512" s="131"/>
      <c r="F512" s="35"/>
      <c r="G512" s="933"/>
      <c r="H512" s="231"/>
      <c r="I512" s="232"/>
      <c r="J512" s="137"/>
      <c r="K512" s="1118"/>
      <c r="L512" s="1091"/>
      <c r="M512" s="11"/>
      <c r="N512" s="11"/>
      <c r="O512" s="12"/>
      <c r="P512" s="8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133"/>
      <c r="D513" s="1047"/>
      <c r="E513" s="131"/>
      <c r="F513" s="35"/>
      <c r="G513" s="933"/>
      <c r="H513" s="231"/>
      <c r="I513" s="232"/>
      <c r="J513" s="137"/>
      <c r="K513" s="1118"/>
      <c r="L513" s="1091"/>
      <c r="M513" s="11"/>
      <c r="N513" s="11"/>
      <c r="O513" s="12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133"/>
      <c r="D514" s="1047"/>
      <c r="E514" s="131"/>
      <c r="F514" s="35"/>
      <c r="G514" s="933"/>
      <c r="H514" s="231"/>
      <c r="I514" s="232"/>
      <c r="J514" s="137"/>
      <c r="K514" s="1118"/>
      <c r="L514" s="1091"/>
      <c r="M514" s="11"/>
      <c r="N514" s="11"/>
      <c r="O514" s="12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133"/>
      <c r="D515" s="1047"/>
      <c r="E515" s="131"/>
      <c r="F515" s="35"/>
      <c r="G515" s="933"/>
      <c r="H515" s="231"/>
      <c r="I515" s="232"/>
      <c r="J515" s="137"/>
      <c r="K515" s="1118"/>
      <c r="L515" s="1091"/>
      <c r="M515" s="11"/>
      <c r="N515" s="11"/>
      <c r="O515" s="12"/>
      <c r="P515" s="8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133"/>
      <c r="D516" s="1047"/>
      <c r="E516" s="131"/>
      <c r="F516" s="35"/>
      <c r="G516" s="933"/>
      <c r="H516" s="231"/>
      <c r="I516" s="232"/>
      <c r="J516" s="137"/>
      <c r="K516" s="1118"/>
      <c r="L516" s="1091"/>
      <c r="M516" s="11"/>
      <c r="N516" s="11"/>
      <c r="O516" s="12"/>
      <c r="P516" s="8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133"/>
      <c r="D517" s="1047"/>
      <c r="E517" s="106"/>
      <c r="F517" s="135"/>
      <c r="G517" s="933"/>
      <c r="H517" s="132"/>
      <c r="I517" s="136"/>
      <c r="J517" s="137"/>
      <c r="K517" s="1118"/>
      <c r="L517" s="1091"/>
      <c r="M517" s="11"/>
      <c r="N517" s="11"/>
      <c r="O517" s="12"/>
      <c r="P517" s="8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1"/>
      <c r="C518" s="133"/>
      <c r="D518" s="1047"/>
      <c r="E518" s="106"/>
      <c r="F518" s="135"/>
      <c r="G518" s="933"/>
      <c r="H518" s="132"/>
      <c r="I518" s="136"/>
      <c r="J518" s="137"/>
      <c r="K518" s="1118"/>
      <c r="L518" s="1091"/>
      <c r="M518" s="11">
        <v>8640</v>
      </c>
      <c r="N518" s="11">
        <f>M518-(M518*0.03)</f>
        <v>8380.7999999999993</v>
      </c>
      <c r="O518" s="12">
        <v>7.0000000000000007E-2</v>
      </c>
      <c r="P518" s="8">
        <f>(N518*O518)+N518</f>
        <v>8967.4559999999983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84"/>
      <c r="B519" s="990"/>
      <c r="C519" s="133"/>
      <c r="D519" s="1047"/>
      <c r="E519" s="107"/>
      <c r="F519" s="35"/>
      <c r="G519" s="933"/>
      <c r="H519" s="231"/>
      <c r="I519" s="232"/>
      <c r="J519" s="246"/>
      <c r="K519" s="1139"/>
      <c r="L519" s="1091"/>
      <c r="M519" s="11"/>
      <c r="N519" s="11"/>
      <c r="O519" s="12"/>
      <c r="P519" s="8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1"/>
      <c r="B520" s="2"/>
      <c r="C520" s="3"/>
      <c r="D520" s="2"/>
      <c r="E520" s="4"/>
      <c r="F520" s="5"/>
      <c r="G520" s="6"/>
      <c r="H520" s="1"/>
      <c r="I520" s="7"/>
      <c r="J520" s="8"/>
      <c r="K520" s="9"/>
      <c r="L520" s="10"/>
      <c r="M520" s="11"/>
      <c r="N520" s="11"/>
      <c r="O520" s="12"/>
      <c r="P520" s="8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1"/>
      <c r="B521" s="2"/>
      <c r="C521" s="3"/>
      <c r="D521" s="2"/>
      <c r="E521" s="4"/>
      <c r="F521" s="5"/>
      <c r="G521" s="6"/>
      <c r="H521" s="1"/>
      <c r="I521" s="7"/>
      <c r="J521" s="8"/>
      <c r="K521" s="9"/>
      <c r="L521" s="10"/>
      <c r="M521" s="11"/>
      <c r="N521" s="11"/>
      <c r="O521" s="12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4" t="s">
        <v>0</v>
      </c>
      <c r="B522" s="1368"/>
      <c r="C522" s="3"/>
      <c r="D522" s="2"/>
      <c r="E522" s="4"/>
      <c r="F522" s="5"/>
      <c r="G522" s="6"/>
      <c r="H522" s="1"/>
      <c r="I522" s="13"/>
      <c r="J522" s="8"/>
      <c r="K522" s="14"/>
      <c r="L522" s="15"/>
      <c r="M522" s="11"/>
      <c r="N522" s="11"/>
      <c r="O522" s="12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1376" t="s">
        <v>94</v>
      </c>
      <c r="B523" s="1387"/>
      <c r="C523" s="4"/>
      <c r="D523" s="2"/>
      <c r="E523" s="4"/>
      <c r="F523" s="5"/>
      <c r="G523" s="6"/>
      <c r="H523" s="1"/>
      <c r="I523" s="13"/>
      <c r="J523" s="8"/>
      <c r="K523" s="14"/>
      <c r="L523" s="15"/>
      <c r="M523" s="11"/>
      <c r="N523" s="11"/>
      <c r="O523" s="12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5.25" customHeight="1">
      <c r="A524" s="1"/>
      <c r="B524" s="2"/>
      <c r="C524" s="3"/>
      <c r="D524" s="2"/>
      <c r="E524" s="4"/>
      <c r="F524" s="5"/>
      <c r="G524" s="6"/>
      <c r="H524" s="1"/>
      <c r="I524" s="7"/>
      <c r="J524" s="8"/>
      <c r="K524" s="9"/>
      <c r="L524" s="10"/>
      <c r="M524" s="11"/>
      <c r="N524" s="11"/>
      <c r="O524" s="12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1375" t="s">
        <v>2</v>
      </c>
      <c r="B525" s="1388"/>
      <c r="C525" s="16" t="s">
        <v>3</v>
      </c>
      <c r="D525" s="993" t="s">
        <v>4</v>
      </c>
      <c r="E525" s="17" t="s">
        <v>5</v>
      </c>
      <c r="F525" s="919" t="s">
        <v>5</v>
      </c>
      <c r="G525" s="18" t="s">
        <v>6</v>
      </c>
      <c r="H525" s="19" t="s">
        <v>7</v>
      </c>
      <c r="I525" s="20" t="s">
        <v>8</v>
      </c>
      <c r="J525" s="21" t="s">
        <v>9</v>
      </c>
      <c r="K525" s="22" t="s">
        <v>9</v>
      </c>
      <c r="L525" s="1086" t="s">
        <v>452</v>
      </c>
      <c r="M525" s="23"/>
      <c r="N525" s="11"/>
      <c r="O525" s="12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5.25" customHeight="1">
      <c r="A526" s="921"/>
      <c r="B526" s="922"/>
      <c r="C526" s="927"/>
      <c r="D526" s="997" t="s">
        <v>10</v>
      </c>
      <c r="E526" s="24" t="s">
        <v>11</v>
      </c>
      <c r="F526" s="925" t="s">
        <v>12</v>
      </c>
      <c r="G526" s="964"/>
      <c r="H526" s="965" t="s">
        <v>13</v>
      </c>
      <c r="I526" s="928" t="s">
        <v>14</v>
      </c>
      <c r="J526" s="1087" t="s">
        <v>16</v>
      </c>
      <c r="K526" s="25" t="s">
        <v>15</v>
      </c>
      <c r="L526" s="1088" t="s">
        <v>453</v>
      </c>
      <c r="M526" s="23"/>
      <c r="N526" s="11"/>
      <c r="O526" s="12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86"/>
      <c r="B527" s="990"/>
      <c r="C527" s="133"/>
      <c r="D527" s="134"/>
      <c r="E527" s="70"/>
      <c r="F527" s="932"/>
      <c r="G527" s="933"/>
      <c r="H527" s="132"/>
      <c r="I527" s="136"/>
      <c r="J527" s="137"/>
      <c r="K527" s="21"/>
      <c r="L527" s="1091"/>
      <c r="M527" s="11">
        <v>3552</v>
      </c>
      <c r="N527" s="11">
        <f t="shared" ref="N527:N552" si="24">M527-(M527*0.03)</f>
        <v>3445.44</v>
      </c>
      <c r="O527" s="12">
        <v>7.0000000000000007E-2</v>
      </c>
      <c r="P527" s="8">
        <f t="shared" ref="P527:P552" si="25">(N527*O527)+N527</f>
        <v>3686.6208000000001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934"/>
      <c r="B528" s="990"/>
      <c r="C528" s="133"/>
      <c r="D528" s="134"/>
      <c r="E528" s="53"/>
      <c r="F528" s="135"/>
      <c r="G528" s="933"/>
      <c r="H528" s="132"/>
      <c r="I528" s="136"/>
      <c r="J528" s="137"/>
      <c r="K528" s="242"/>
      <c r="L528" s="1091"/>
      <c r="M528" s="11"/>
      <c r="N528" s="11">
        <f t="shared" si="24"/>
        <v>0</v>
      </c>
      <c r="O528" s="12">
        <v>7.0000000000000007E-2</v>
      </c>
      <c r="P528" s="8">
        <f t="shared" si="25"/>
        <v>0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34"/>
      <c r="B529" s="992"/>
      <c r="C529" s="133"/>
      <c r="D529" s="134"/>
      <c r="E529" s="53"/>
      <c r="F529" s="135"/>
      <c r="G529" s="933"/>
      <c r="H529" s="132"/>
      <c r="I529" s="136"/>
      <c r="J529" s="137"/>
      <c r="K529" s="140"/>
      <c r="L529" s="1091"/>
      <c r="M529" s="11">
        <v>9498.06</v>
      </c>
      <c r="N529" s="11">
        <f t="shared" si="24"/>
        <v>9213.118199999999</v>
      </c>
      <c r="O529" s="12">
        <v>7.0000000000000007E-2</v>
      </c>
      <c r="P529" s="8">
        <f t="shared" si="25"/>
        <v>9858.0364739999986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34"/>
      <c r="B530" s="992"/>
      <c r="C530" s="133"/>
      <c r="D530" s="134"/>
      <c r="E530" s="53"/>
      <c r="F530" s="135"/>
      <c r="G530" s="933"/>
      <c r="H530" s="132"/>
      <c r="I530" s="136"/>
      <c r="J530" s="137"/>
      <c r="K530" s="1118"/>
      <c r="L530" s="1091"/>
      <c r="M530" s="11">
        <v>15305.4</v>
      </c>
      <c r="N530" s="11">
        <f t="shared" si="24"/>
        <v>14846.237999999999</v>
      </c>
      <c r="O530" s="12">
        <v>7.0000000000000007E-2</v>
      </c>
      <c r="P530" s="8">
        <f t="shared" si="25"/>
        <v>15885.47466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34"/>
      <c r="B531" s="990"/>
      <c r="C531" s="133"/>
      <c r="D531" s="134"/>
      <c r="E531" s="53"/>
      <c r="F531" s="135"/>
      <c r="G531" s="933"/>
      <c r="H531" s="132"/>
      <c r="I531" s="136"/>
      <c r="J531" s="137"/>
      <c r="K531" s="1118"/>
      <c r="L531" s="1091"/>
      <c r="M531" s="11"/>
      <c r="N531" s="11">
        <f t="shared" si="24"/>
        <v>0</v>
      </c>
      <c r="O531" s="12">
        <v>7.0000000000000007E-2</v>
      </c>
      <c r="P531" s="8">
        <f t="shared" si="25"/>
        <v>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0"/>
      <c r="C532" s="133"/>
      <c r="D532" s="134"/>
      <c r="E532" s="53"/>
      <c r="F532" s="135"/>
      <c r="G532" s="933"/>
      <c r="H532" s="132"/>
      <c r="I532" s="136"/>
      <c r="J532" s="137"/>
      <c r="K532" s="1118"/>
      <c r="L532" s="1091"/>
      <c r="M532" s="11"/>
      <c r="N532" s="11">
        <f t="shared" si="24"/>
        <v>0</v>
      </c>
      <c r="O532" s="12">
        <v>7.0000000000000007E-2</v>
      </c>
      <c r="P532" s="8">
        <f t="shared" si="25"/>
        <v>0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0"/>
      <c r="C533" s="133"/>
      <c r="D533" s="134"/>
      <c r="E533" s="53"/>
      <c r="F533" s="135"/>
      <c r="G533" s="933"/>
      <c r="H533" s="132"/>
      <c r="I533" s="136"/>
      <c r="J533" s="137"/>
      <c r="K533" s="1118"/>
      <c r="L533" s="1091"/>
      <c r="M533" s="11"/>
      <c r="N533" s="11">
        <f t="shared" si="24"/>
        <v>0</v>
      </c>
      <c r="O533" s="12">
        <v>7.0000000000000007E-2</v>
      </c>
      <c r="P533" s="8">
        <f t="shared" si="25"/>
        <v>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2"/>
      <c r="C534" s="235"/>
      <c r="D534" s="1085"/>
      <c r="E534" s="53"/>
      <c r="F534" s="135"/>
      <c r="G534" s="236"/>
      <c r="H534" s="237"/>
      <c r="I534" s="238"/>
      <c r="J534" s="239"/>
      <c r="K534" s="243"/>
      <c r="L534" s="10"/>
      <c r="M534" s="11">
        <v>14244.12</v>
      </c>
      <c r="N534" s="11">
        <f t="shared" si="24"/>
        <v>13816.796400000001</v>
      </c>
      <c r="O534" s="12">
        <v>7.0000000000000007E-2</v>
      </c>
      <c r="P534" s="8">
        <f t="shared" si="25"/>
        <v>14783.972148000001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89"/>
      <c r="C535" s="133"/>
      <c r="D535" s="134"/>
      <c r="E535" s="53"/>
      <c r="F535" s="135"/>
      <c r="G535" s="933"/>
      <c r="H535" s="132"/>
      <c r="I535" s="136"/>
      <c r="J535" s="137"/>
      <c r="K535" s="1118"/>
      <c r="L535" s="1091"/>
      <c r="M535" s="11">
        <v>3240</v>
      </c>
      <c r="N535" s="11">
        <f t="shared" si="24"/>
        <v>3142.8</v>
      </c>
      <c r="O535" s="12">
        <v>7.0000000000000007E-2</v>
      </c>
      <c r="P535" s="8">
        <f t="shared" si="25"/>
        <v>3362.7960000000003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89"/>
      <c r="C536" s="133"/>
      <c r="D536" s="134"/>
      <c r="E536" s="53"/>
      <c r="F536" s="135"/>
      <c r="G536" s="933"/>
      <c r="H536" s="132"/>
      <c r="I536" s="136"/>
      <c r="J536" s="137"/>
      <c r="K536" s="1118"/>
      <c r="L536" s="1091"/>
      <c r="M536" s="11">
        <v>14700</v>
      </c>
      <c r="N536" s="11">
        <f t="shared" si="24"/>
        <v>14259</v>
      </c>
      <c r="O536" s="12">
        <v>7.0000000000000007E-2</v>
      </c>
      <c r="P536" s="8">
        <f t="shared" si="25"/>
        <v>15257.130000000001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89"/>
      <c r="C537" s="235"/>
      <c r="D537" s="1085"/>
      <c r="E537" s="143"/>
      <c r="F537" s="155"/>
      <c r="G537" s="236"/>
      <c r="H537" s="237"/>
      <c r="I537" s="238"/>
      <c r="J537" s="239"/>
      <c r="K537" s="240"/>
      <c r="L537" s="68"/>
      <c r="M537" s="11">
        <v>14582.7</v>
      </c>
      <c r="N537" s="11">
        <f t="shared" si="24"/>
        <v>14145.219000000001</v>
      </c>
      <c r="O537" s="12">
        <v>7.0000000000000007E-2</v>
      </c>
      <c r="P537" s="8">
        <f t="shared" si="25"/>
        <v>15135.384330000001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89"/>
      <c r="C538" s="133"/>
      <c r="D538" s="134"/>
      <c r="E538" s="53"/>
      <c r="F538" s="135"/>
      <c r="G538" s="933"/>
      <c r="H538" s="132"/>
      <c r="I538" s="136"/>
      <c r="J538" s="137"/>
      <c r="K538" s="1118"/>
      <c r="L538" s="68"/>
      <c r="M538" s="11">
        <v>13483.8</v>
      </c>
      <c r="N538" s="11">
        <f t="shared" si="24"/>
        <v>13079.286</v>
      </c>
      <c r="O538" s="12">
        <v>7.0000000000000007E-2</v>
      </c>
      <c r="P538" s="8">
        <f t="shared" si="25"/>
        <v>13994.836020000001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90"/>
      <c r="C539" s="235"/>
      <c r="D539" s="1085"/>
      <c r="E539" s="53"/>
      <c r="F539" s="135"/>
      <c r="G539" s="236"/>
      <c r="H539" s="237"/>
      <c r="I539" s="238"/>
      <c r="J539" s="239"/>
      <c r="K539" s="240"/>
      <c r="L539" s="68"/>
      <c r="M539" s="11">
        <v>2669.52</v>
      </c>
      <c r="N539" s="11">
        <f t="shared" si="24"/>
        <v>2589.4344000000001</v>
      </c>
      <c r="O539" s="12">
        <v>7.0000000000000007E-2</v>
      </c>
      <c r="P539" s="8">
        <f t="shared" si="25"/>
        <v>2770.6948080000002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235"/>
      <c r="D540" s="1085"/>
      <c r="E540" s="53"/>
      <c r="F540" s="135"/>
      <c r="G540" s="236"/>
      <c r="H540" s="237"/>
      <c r="I540" s="238"/>
      <c r="J540" s="239"/>
      <c r="K540" s="240"/>
      <c r="L540" s="68"/>
      <c r="M540" s="11"/>
      <c r="N540" s="11">
        <f t="shared" si="24"/>
        <v>0</v>
      </c>
      <c r="O540" s="12">
        <v>7.0000000000000007E-2</v>
      </c>
      <c r="P540" s="8">
        <f t="shared" si="25"/>
        <v>0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244"/>
      <c r="B541" s="245"/>
      <c r="C541" s="235"/>
      <c r="D541" s="1085"/>
      <c r="E541" s="53"/>
      <c r="F541" s="135"/>
      <c r="G541" s="236"/>
      <c r="H541" s="237"/>
      <c r="I541" s="238"/>
      <c r="J541" s="239"/>
      <c r="K541" s="240"/>
      <c r="L541" s="68"/>
      <c r="M541" s="11">
        <v>12972.96</v>
      </c>
      <c r="N541" s="11">
        <f t="shared" si="24"/>
        <v>12583.771199999999</v>
      </c>
      <c r="O541" s="12">
        <v>7.0000000000000007E-2</v>
      </c>
      <c r="P541" s="8">
        <f t="shared" si="25"/>
        <v>13464.635183999999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133"/>
      <c r="D542" s="134"/>
      <c r="E542" s="53"/>
      <c r="F542" s="135"/>
      <c r="G542" s="933"/>
      <c r="H542" s="132"/>
      <c r="I542" s="136"/>
      <c r="J542" s="239"/>
      <c r="K542" s="1118"/>
      <c r="L542" s="68"/>
      <c r="M542" s="11">
        <v>12687.84</v>
      </c>
      <c r="N542" s="11">
        <f t="shared" si="24"/>
        <v>12307.2048</v>
      </c>
      <c r="O542" s="12">
        <v>7.0000000000000007E-2</v>
      </c>
      <c r="P542" s="8">
        <f t="shared" si="25"/>
        <v>13168.709135999999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133"/>
      <c r="D543" s="134"/>
      <c r="E543" s="53"/>
      <c r="F543" s="135"/>
      <c r="G543" s="933"/>
      <c r="H543" s="132"/>
      <c r="I543" s="136"/>
      <c r="J543" s="137"/>
      <c r="K543" s="1118"/>
      <c r="L543" s="1091"/>
      <c r="M543" s="11">
        <v>16572.599999999999</v>
      </c>
      <c r="N543" s="11">
        <f t="shared" si="24"/>
        <v>16075.421999999999</v>
      </c>
      <c r="O543" s="12">
        <v>7.0000000000000007E-2</v>
      </c>
      <c r="P543" s="8">
        <f t="shared" si="25"/>
        <v>17200.701539999998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90"/>
      <c r="C544" s="133"/>
      <c r="D544" s="134"/>
      <c r="E544" s="105"/>
      <c r="F544" s="135"/>
      <c r="G544" s="933"/>
      <c r="H544" s="132"/>
      <c r="I544" s="241"/>
      <c r="J544" s="137"/>
      <c r="K544" s="1118"/>
      <c r="L544" s="1091"/>
      <c r="M544" s="11">
        <v>6021.12</v>
      </c>
      <c r="N544" s="11">
        <f t="shared" si="24"/>
        <v>5840.4863999999998</v>
      </c>
      <c r="O544" s="12">
        <v>7.0000000000000007E-2</v>
      </c>
      <c r="P544" s="8">
        <f t="shared" si="25"/>
        <v>6249.3204479999995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133"/>
      <c r="D545" s="134"/>
      <c r="E545" s="105"/>
      <c r="F545" s="135"/>
      <c r="G545" s="933"/>
      <c r="H545" s="132"/>
      <c r="I545" s="136"/>
      <c r="J545" s="137"/>
      <c r="K545" s="1118"/>
      <c r="L545" s="1091"/>
      <c r="M545" s="11">
        <v>8714.16</v>
      </c>
      <c r="N545" s="11">
        <f t="shared" si="24"/>
        <v>8452.7351999999992</v>
      </c>
      <c r="O545" s="12">
        <v>7.0000000000000007E-2</v>
      </c>
      <c r="P545" s="8">
        <f t="shared" si="25"/>
        <v>9044.4266639999987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133"/>
      <c r="D546" s="134"/>
      <c r="E546" s="105"/>
      <c r="F546" s="135"/>
      <c r="G546" s="933"/>
      <c r="H546" s="132"/>
      <c r="I546" s="136"/>
      <c r="J546" s="137"/>
      <c r="K546" s="1118"/>
      <c r="L546" s="1091"/>
      <c r="M546" s="11">
        <v>0</v>
      </c>
      <c r="N546" s="11">
        <f t="shared" si="24"/>
        <v>0</v>
      </c>
      <c r="O546" s="12">
        <v>7.0000000000000007E-2</v>
      </c>
      <c r="P546" s="8">
        <f t="shared" si="25"/>
        <v>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0"/>
      <c r="C547" s="133"/>
      <c r="D547" s="134"/>
      <c r="E547" s="105"/>
      <c r="F547" s="135"/>
      <c r="G547" s="933"/>
      <c r="H547" s="132"/>
      <c r="I547" s="136"/>
      <c r="J547" s="137"/>
      <c r="K547" s="1118"/>
      <c r="L547" s="1091"/>
      <c r="M547" s="11">
        <v>18537.7</v>
      </c>
      <c r="N547" s="11">
        <f t="shared" si="24"/>
        <v>17981.569</v>
      </c>
      <c r="O547" s="12">
        <v>7.0000000000000007E-2</v>
      </c>
      <c r="P547" s="8">
        <f t="shared" si="25"/>
        <v>19240.278829999999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45"/>
      <c r="B548" s="990"/>
      <c r="C548" s="133"/>
      <c r="D548" s="134"/>
      <c r="E548" s="228"/>
      <c r="F548" s="135"/>
      <c r="G548" s="933"/>
      <c r="H548" s="132"/>
      <c r="I548" s="136"/>
      <c r="J548" s="137"/>
      <c r="K548" s="1118"/>
      <c r="L548" s="1091"/>
      <c r="M548" s="11">
        <v>9031.68</v>
      </c>
      <c r="N548" s="11">
        <f t="shared" si="24"/>
        <v>8760.7296000000006</v>
      </c>
      <c r="O548" s="12">
        <v>7.0000000000000007E-2</v>
      </c>
      <c r="P548" s="8">
        <f t="shared" si="25"/>
        <v>9373.9806720000015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46"/>
      <c r="B549" s="990"/>
      <c r="C549" s="133"/>
      <c r="D549" s="134"/>
      <c r="E549" s="988"/>
      <c r="F549" s="135"/>
      <c r="G549" s="933"/>
      <c r="H549" s="949"/>
      <c r="I549" s="950"/>
      <c r="J549" s="1135"/>
      <c r="K549" s="1136"/>
      <c r="L549" s="1091"/>
      <c r="M549" s="11"/>
      <c r="N549" s="11">
        <f t="shared" si="24"/>
        <v>0</v>
      </c>
      <c r="O549" s="12">
        <v>7.0000000000000007E-2</v>
      </c>
      <c r="P549" s="8">
        <f t="shared" si="25"/>
        <v>0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90"/>
      <c r="C550" s="133"/>
      <c r="D550" s="134"/>
      <c r="E550" s="229"/>
      <c r="F550" s="135"/>
      <c r="G550" s="933"/>
      <c r="H550" s="132"/>
      <c r="I550" s="136"/>
      <c r="J550" s="137"/>
      <c r="K550" s="1118"/>
      <c r="L550" s="1091"/>
      <c r="M550" s="11">
        <v>8478.9599999999991</v>
      </c>
      <c r="N550" s="11">
        <f t="shared" si="24"/>
        <v>8224.5911999999989</v>
      </c>
      <c r="O550" s="12">
        <v>7.0000000000000007E-2</v>
      </c>
      <c r="P550" s="8">
        <f t="shared" si="25"/>
        <v>8800.3125839999993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34"/>
      <c r="B551" s="990"/>
      <c r="C551" s="133"/>
      <c r="D551" s="134"/>
      <c r="E551" s="106"/>
      <c r="F551" s="135"/>
      <c r="G551" s="933"/>
      <c r="H551" s="132"/>
      <c r="I551" s="136"/>
      <c r="J551" s="137"/>
      <c r="K551" s="1118"/>
      <c r="L551" s="1091"/>
      <c r="M551" s="11">
        <v>11122.62</v>
      </c>
      <c r="N551" s="11">
        <f t="shared" si="24"/>
        <v>10788.941400000002</v>
      </c>
      <c r="O551" s="12">
        <v>7.0000000000000007E-2</v>
      </c>
      <c r="P551" s="8">
        <f t="shared" si="25"/>
        <v>11544.167298000002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34"/>
      <c r="B552" s="990"/>
      <c r="C552" s="133"/>
      <c r="D552" s="1047"/>
      <c r="E552" s="107"/>
      <c r="F552" s="35"/>
      <c r="G552" s="933"/>
      <c r="H552" s="231"/>
      <c r="I552" s="232"/>
      <c r="J552" s="137"/>
      <c r="K552" s="1118"/>
      <c r="L552" s="1091"/>
      <c r="M552" s="11">
        <v>3813.12</v>
      </c>
      <c r="N552" s="11">
        <f t="shared" si="24"/>
        <v>3698.7264</v>
      </c>
      <c r="O552" s="12">
        <v>7.0000000000000007E-2</v>
      </c>
      <c r="P552" s="8">
        <f t="shared" si="25"/>
        <v>3957.637248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133"/>
      <c r="D553" s="1047"/>
      <c r="E553" s="131"/>
      <c r="F553" s="35"/>
      <c r="G553" s="933"/>
      <c r="H553" s="231"/>
      <c r="I553" s="232"/>
      <c r="J553" s="137"/>
      <c r="K553" s="1118"/>
      <c r="L553" s="1091"/>
      <c r="M553" s="11"/>
      <c r="N553" s="11"/>
      <c r="O553" s="12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133"/>
      <c r="D554" s="1047"/>
      <c r="E554" s="131"/>
      <c r="F554" s="35"/>
      <c r="G554" s="933"/>
      <c r="H554" s="231"/>
      <c r="I554" s="232"/>
      <c r="J554" s="137"/>
      <c r="K554" s="1118"/>
      <c r="L554" s="1091"/>
      <c r="M554" s="11"/>
      <c r="N554" s="11"/>
      <c r="O554" s="12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133"/>
      <c r="D555" s="1047"/>
      <c r="E555" s="131"/>
      <c r="F555" s="35"/>
      <c r="G555" s="933"/>
      <c r="H555" s="231"/>
      <c r="I555" s="232"/>
      <c r="J555" s="137"/>
      <c r="K555" s="1118"/>
      <c r="L555" s="1091"/>
      <c r="M555" s="11"/>
      <c r="N555" s="11"/>
      <c r="O555" s="12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133"/>
      <c r="D556" s="1047"/>
      <c r="E556" s="131"/>
      <c r="F556" s="35"/>
      <c r="G556" s="933"/>
      <c r="H556" s="231"/>
      <c r="I556" s="232"/>
      <c r="J556" s="137"/>
      <c r="K556" s="1118"/>
      <c r="L556" s="1091"/>
      <c r="M556" s="11"/>
      <c r="N556" s="11"/>
      <c r="O556" s="12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0"/>
      <c r="C557" s="133"/>
      <c r="D557" s="1047"/>
      <c r="E557" s="131"/>
      <c r="F557" s="35"/>
      <c r="G557" s="933"/>
      <c r="H557" s="231"/>
      <c r="I557" s="232"/>
      <c r="J557" s="137"/>
      <c r="K557" s="1118"/>
      <c r="L557" s="1091"/>
      <c r="M557" s="11"/>
      <c r="N557" s="11"/>
      <c r="O557" s="12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34"/>
      <c r="B558" s="990"/>
      <c r="C558" s="133"/>
      <c r="D558" s="1047"/>
      <c r="E558" s="131"/>
      <c r="F558" s="35"/>
      <c r="G558" s="933"/>
      <c r="H558" s="231"/>
      <c r="I558" s="232"/>
      <c r="J558" s="137"/>
      <c r="K558" s="1118"/>
      <c r="L558" s="1091"/>
      <c r="M558" s="11"/>
      <c r="N558" s="11"/>
      <c r="O558" s="12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133"/>
      <c r="D559" s="1047"/>
      <c r="E559" s="106"/>
      <c r="F559" s="135"/>
      <c r="G559" s="933"/>
      <c r="H559" s="132"/>
      <c r="I559" s="136"/>
      <c r="J559" s="137"/>
      <c r="K559" s="1118"/>
      <c r="L559" s="1091"/>
      <c r="M559" s="11"/>
      <c r="N559" s="11"/>
      <c r="O559" s="12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34"/>
      <c r="B560" s="991"/>
      <c r="C560" s="133"/>
      <c r="D560" s="1047"/>
      <c r="E560" s="106"/>
      <c r="F560" s="135"/>
      <c r="G560" s="933"/>
      <c r="H560" s="132"/>
      <c r="I560" s="136"/>
      <c r="J560" s="137"/>
      <c r="K560" s="1118"/>
      <c r="L560" s="1091"/>
      <c r="M560" s="11">
        <v>8640</v>
      </c>
      <c r="N560" s="11">
        <f>M560-(M560*0.03)</f>
        <v>8380.7999999999993</v>
      </c>
      <c r="O560" s="12">
        <v>7.0000000000000007E-2</v>
      </c>
      <c r="P560" s="8">
        <f>(N560*O560)+N560</f>
        <v>8967.4559999999983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84"/>
      <c r="B561" s="990"/>
      <c r="C561" s="133"/>
      <c r="D561" s="1047"/>
      <c r="E561" s="107"/>
      <c r="F561" s="35"/>
      <c r="G561" s="933"/>
      <c r="H561" s="231"/>
      <c r="I561" s="232"/>
      <c r="J561" s="246"/>
      <c r="K561" s="1139"/>
      <c r="L561" s="1091"/>
      <c r="M561" s="11"/>
      <c r="N561" s="11"/>
      <c r="O561" s="12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3"/>
      <c r="D562" s="2"/>
      <c r="E562" s="4"/>
      <c r="F562" s="5"/>
      <c r="G562" s="6"/>
      <c r="H562" s="1"/>
      <c r="I562" s="7"/>
      <c r="J562" s="8"/>
      <c r="K562" s="9"/>
      <c r="L562" s="10"/>
      <c r="M562" s="11"/>
      <c r="N562" s="11"/>
      <c r="O562" s="12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3"/>
      <c r="D563" s="2"/>
      <c r="E563" s="4"/>
      <c r="F563" s="5"/>
      <c r="G563" s="6"/>
      <c r="H563" s="1"/>
      <c r="I563" s="7"/>
      <c r="J563" s="8"/>
      <c r="K563" s="9"/>
      <c r="L563" s="10"/>
      <c r="M563" s="11"/>
      <c r="N563" s="11"/>
      <c r="O563" s="12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4" t="s">
        <v>0</v>
      </c>
      <c r="B564" s="1368"/>
      <c r="C564" s="3"/>
      <c r="D564" s="2"/>
      <c r="E564" s="4"/>
      <c r="F564" s="5"/>
      <c r="G564" s="6"/>
      <c r="H564" s="1"/>
      <c r="I564" s="13"/>
      <c r="J564" s="8"/>
      <c r="K564" s="14"/>
      <c r="L564" s="15"/>
      <c r="M564" s="11"/>
      <c r="N564" s="11"/>
      <c r="O564" s="12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376" t="s">
        <v>94</v>
      </c>
      <c r="B565" s="1387"/>
      <c r="C565" s="4"/>
      <c r="D565" s="2"/>
      <c r="E565" s="4"/>
      <c r="F565" s="5"/>
      <c r="G565" s="6"/>
      <c r="H565" s="1"/>
      <c r="I565" s="13"/>
      <c r="J565" s="8"/>
      <c r="K565" s="14"/>
      <c r="L565" s="15"/>
      <c r="M565" s="11"/>
      <c r="N565" s="11"/>
      <c r="O565" s="12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5.25" customHeight="1">
      <c r="A566" s="1"/>
      <c r="B566" s="2"/>
      <c r="C566" s="3"/>
      <c r="D566" s="2"/>
      <c r="E566" s="4"/>
      <c r="F566" s="5"/>
      <c r="G566" s="6"/>
      <c r="H566" s="1"/>
      <c r="I566" s="7"/>
      <c r="J566" s="8"/>
      <c r="K566" s="9"/>
      <c r="L566" s="10"/>
      <c r="M566" s="11"/>
      <c r="N566" s="11"/>
      <c r="O566" s="12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375" t="s">
        <v>2</v>
      </c>
      <c r="B567" s="1388"/>
      <c r="C567" s="16" t="s">
        <v>3</v>
      </c>
      <c r="D567" s="993" t="s">
        <v>4</v>
      </c>
      <c r="E567" s="17" t="s">
        <v>5</v>
      </c>
      <c r="F567" s="919" t="s">
        <v>5</v>
      </c>
      <c r="G567" s="18" t="s">
        <v>6</v>
      </c>
      <c r="H567" s="19" t="s">
        <v>7</v>
      </c>
      <c r="I567" s="20" t="s">
        <v>8</v>
      </c>
      <c r="J567" s="21" t="s">
        <v>9</v>
      </c>
      <c r="K567" s="22" t="s">
        <v>9</v>
      </c>
      <c r="L567" s="1086" t="s">
        <v>452</v>
      </c>
      <c r="M567" s="23"/>
      <c r="N567" s="11"/>
      <c r="O567" s="12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5.25" customHeight="1">
      <c r="A568" s="921"/>
      <c r="B568" s="922"/>
      <c r="C568" s="927"/>
      <c r="D568" s="997" t="s">
        <v>10</v>
      </c>
      <c r="E568" s="24" t="s">
        <v>11</v>
      </c>
      <c r="F568" s="925" t="s">
        <v>12</v>
      </c>
      <c r="G568" s="964"/>
      <c r="H568" s="965" t="s">
        <v>13</v>
      </c>
      <c r="I568" s="928" t="s">
        <v>14</v>
      </c>
      <c r="J568" s="1087" t="s">
        <v>16</v>
      </c>
      <c r="K568" s="25" t="s">
        <v>15</v>
      </c>
      <c r="L568" s="1088" t="s">
        <v>453</v>
      </c>
      <c r="M568" s="23"/>
      <c r="N568" s="11"/>
      <c r="O568" s="12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986"/>
      <c r="B569" s="990"/>
      <c r="C569" s="133"/>
      <c r="D569" s="134"/>
      <c r="E569" s="70"/>
      <c r="F569" s="932"/>
      <c r="G569" s="933"/>
      <c r="H569" s="132"/>
      <c r="I569" s="136"/>
      <c r="J569" s="137"/>
      <c r="K569" s="21"/>
      <c r="L569" s="1091"/>
      <c r="M569" s="11">
        <v>3552</v>
      </c>
      <c r="N569" s="11">
        <f t="shared" ref="N569:N594" si="26">M569-(M569*0.03)</f>
        <v>3445.44</v>
      </c>
      <c r="O569" s="12">
        <v>7.0000000000000007E-2</v>
      </c>
      <c r="P569" s="8">
        <f t="shared" ref="P569:P594" si="27">(N569*O569)+N569</f>
        <v>3686.6208000000001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934"/>
      <c r="B570" s="990"/>
      <c r="C570" s="133"/>
      <c r="D570" s="134"/>
      <c r="E570" s="53"/>
      <c r="F570" s="135"/>
      <c r="G570" s="933"/>
      <c r="H570" s="132"/>
      <c r="I570" s="136"/>
      <c r="J570" s="137"/>
      <c r="K570" s="242"/>
      <c r="L570" s="1091"/>
      <c r="M570" s="11"/>
      <c r="N570" s="11">
        <f t="shared" si="26"/>
        <v>0</v>
      </c>
      <c r="O570" s="12">
        <v>7.0000000000000007E-2</v>
      </c>
      <c r="P570" s="8">
        <f t="shared" si="27"/>
        <v>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934"/>
      <c r="B571" s="992"/>
      <c r="C571" s="133"/>
      <c r="D571" s="134"/>
      <c r="E571" s="53"/>
      <c r="F571" s="135"/>
      <c r="G571" s="933"/>
      <c r="H571" s="132"/>
      <c r="I571" s="136"/>
      <c r="J571" s="137"/>
      <c r="K571" s="140"/>
      <c r="L571" s="1091"/>
      <c r="M571" s="11">
        <v>9498.06</v>
      </c>
      <c r="N571" s="11">
        <f t="shared" si="26"/>
        <v>9213.118199999999</v>
      </c>
      <c r="O571" s="12">
        <v>7.0000000000000007E-2</v>
      </c>
      <c r="P571" s="8">
        <f t="shared" si="27"/>
        <v>9858.0364739999986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934"/>
      <c r="B572" s="992"/>
      <c r="C572" s="133"/>
      <c r="D572" s="134"/>
      <c r="E572" s="53"/>
      <c r="F572" s="135"/>
      <c r="G572" s="933"/>
      <c r="H572" s="132"/>
      <c r="I572" s="136"/>
      <c r="J572" s="137"/>
      <c r="K572" s="1118"/>
      <c r="L572" s="1091"/>
      <c r="M572" s="11">
        <v>15305.4</v>
      </c>
      <c r="N572" s="11">
        <f t="shared" si="26"/>
        <v>14846.237999999999</v>
      </c>
      <c r="O572" s="12">
        <v>7.0000000000000007E-2</v>
      </c>
      <c r="P572" s="8">
        <f t="shared" si="27"/>
        <v>15885.47466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934"/>
      <c r="B573" s="990"/>
      <c r="C573" s="133"/>
      <c r="D573" s="134"/>
      <c r="E573" s="53"/>
      <c r="F573" s="135"/>
      <c r="G573" s="933"/>
      <c r="H573" s="132"/>
      <c r="I573" s="136"/>
      <c r="J573" s="137"/>
      <c r="K573" s="1118"/>
      <c r="L573" s="1091"/>
      <c r="M573" s="11"/>
      <c r="N573" s="11">
        <f t="shared" si="26"/>
        <v>0</v>
      </c>
      <c r="O573" s="12">
        <v>7.0000000000000007E-2</v>
      </c>
      <c r="P573" s="8">
        <f t="shared" si="27"/>
        <v>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934"/>
      <c r="B574" s="990"/>
      <c r="C574" s="133"/>
      <c r="D574" s="134"/>
      <c r="E574" s="53"/>
      <c r="F574" s="135"/>
      <c r="G574" s="933"/>
      <c r="H574" s="132"/>
      <c r="I574" s="136"/>
      <c r="J574" s="137"/>
      <c r="K574" s="1118"/>
      <c r="L574" s="1091"/>
      <c r="M574" s="11"/>
      <c r="N574" s="11">
        <f t="shared" si="26"/>
        <v>0</v>
      </c>
      <c r="O574" s="12">
        <v>7.0000000000000007E-2</v>
      </c>
      <c r="P574" s="8">
        <f t="shared" si="27"/>
        <v>0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934"/>
      <c r="B575" s="990"/>
      <c r="C575" s="133"/>
      <c r="D575" s="134"/>
      <c r="E575" s="53"/>
      <c r="F575" s="135"/>
      <c r="G575" s="933"/>
      <c r="H575" s="132"/>
      <c r="I575" s="136"/>
      <c r="J575" s="137"/>
      <c r="K575" s="1118"/>
      <c r="L575" s="1091"/>
      <c r="M575" s="11"/>
      <c r="N575" s="11">
        <f t="shared" si="26"/>
        <v>0</v>
      </c>
      <c r="O575" s="12">
        <v>7.0000000000000007E-2</v>
      </c>
      <c r="P575" s="8">
        <f t="shared" si="27"/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934"/>
      <c r="B576" s="992"/>
      <c r="C576" s="235"/>
      <c r="D576" s="1085"/>
      <c r="E576" s="53"/>
      <c r="F576" s="135"/>
      <c r="G576" s="236"/>
      <c r="H576" s="237"/>
      <c r="I576" s="238"/>
      <c r="J576" s="239"/>
      <c r="K576" s="243"/>
      <c r="L576" s="10"/>
      <c r="M576" s="11">
        <v>14244.12</v>
      </c>
      <c r="N576" s="11">
        <f t="shared" si="26"/>
        <v>13816.796400000001</v>
      </c>
      <c r="O576" s="12">
        <v>7.0000000000000007E-2</v>
      </c>
      <c r="P576" s="8">
        <f t="shared" si="27"/>
        <v>14783.972148000001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934"/>
      <c r="B577" s="989"/>
      <c r="C577" s="133"/>
      <c r="D577" s="134"/>
      <c r="E577" s="53"/>
      <c r="F577" s="135"/>
      <c r="G577" s="933"/>
      <c r="H577" s="132"/>
      <c r="I577" s="136"/>
      <c r="J577" s="137"/>
      <c r="K577" s="1118"/>
      <c r="L577" s="1091"/>
      <c r="M577" s="11">
        <v>3240</v>
      </c>
      <c r="N577" s="11">
        <f t="shared" si="26"/>
        <v>3142.8</v>
      </c>
      <c r="O577" s="12">
        <v>7.0000000000000007E-2</v>
      </c>
      <c r="P577" s="8">
        <f t="shared" si="27"/>
        <v>3362.7960000000003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934"/>
      <c r="B578" s="989"/>
      <c r="C578" s="133"/>
      <c r="D578" s="134"/>
      <c r="E578" s="53"/>
      <c r="F578" s="135"/>
      <c r="G578" s="933"/>
      <c r="H578" s="132"/>
      <c r="I578" s="136"/>
      <c r="J578" s="137"/>
      <c r="K578" s="1118"/>
      <c r="L578" s="1091"/>
      <c r="M578" s="11">
        <v>14700</v>
      </c>
      <c r="N578" s="11">
        <f t="shared" si="26"/>
        <v>14259</v>
      </c>
      <c r="O578" s="12">
        <v>7.0000000000000007E-2</v>
      </c>
      <c r="P578" s="8">
        <f t="shared" si="27"/>
        <v>15257.130000000001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934"/>
      <c r="B579" s="989"/>
      <c r="C579" s="235"/>
      <c r="D579" s="1085"/>
      <c r="E579" s="143"/>
      <c r="F579" s="155"/>
      <c r="G579" s="236"/>
      <c r="H579" s="237"/>
      <c r="I579" s="238"/>
      <c r="J579" s="239"/>
      <c r="K579" s="240"/>
      <c r="L579" s="68"/>
      <c r="M579" s="11">
        <v>14582.7</v>
      </c>
      <c r="N579" s="11">
        <f t="shared" si="26"/>
        <v>14145.219000000001</v>
      </c>
      <c r="O579" s="12">
        <v>7.0000000000000007E-2</v>
      </c>
      <c r="P579" s="8">
        <f t="shared" si="27"/>
        <v>15135.384330000001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934"/>
      <c r="B580" s="989"/>
      <c r="C580" s="133"/>
      <c r="D580" s="134"/>
      <c r="E580" s="53"/>
      <c r="F580" s="135"/>
      <c r="G580" s="933"/>
      <c r="H580" s="132"/>
      <c r="I580" s="136"/>
      <c r="J580" s="137"/>
      <c r="K580" s="1118"/>
      <c r="L580" s="68"/>
      <c r="M580" s="11">
        <v>13483.8</v>
      </c>
      <c r="N580" s="11">
        <f t="shared" si="26"/>
        <v>13079.286</v>
      </c>
      <c r="O580" s="12">
        <v>7.0000000000000007E-2</v>
      </c>
      <c r="P580" s="8">
        <f t="shared" si="27"/>
        <v>13994.836020000001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934"/>
      <c r="B581" s="990"/>
      <c r="C581" s="235"/>
      <c r="D581" s="1085"/>
      <c r="E581" s="53"/>
      <c r="F581" s="135"/>
      <c r="G581" s="236"/>
      <c r="H581" s="237"/>
      <c r="I581" s="238"/>
      <c r="J581" s="239"/>
      <c r="K581" s="240"/>
      <c r="L581" s="68"/>
      <c r="M581" s="11">
        <v>2669.52</v>
      </c>
      <c r="N581" s="11">
        <f t="shared" si="26"/>
        <v>2589.4344000000001</v>
      </c>
      <c r="O581" s="12">
        <v>7.0000000000000007E-2</v>
      </c>
      <c r="P581" s="8">
        <f t="shared" si="27"/>
        <v>2770.6948080000002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934"/>
      <c r="B582" s="990"/>
      <c r="C582" s="235"/>
      <c r="D582" s="1085"/>
      <c r="E582" s="53"/>
      <c r="F582" s="135"/>
      <c r="G582" s="236"/>
      <c r="H582" s="237"/>
      <c r="I582" s="238"/>
      <c r="J582" s="239"/>
      <c r="K582" s="240"/>
      <c r="L582" s="68"/>
      <c r="M582" s="11"/>
      <c r="N582" s="11">
        <f t="shared" si="26"/>
        <v>0</v>
      </c>
      <c r="O582" s="12">
        <v>7.0000000000000007E-2</v>
      </c>
      <c r="P582" s="8">
        <f t="shared" si="27"/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244"/>
      <c r="B583" s="245"/>
      <c r="C583" s="235"/>
      <c r="D583" s="1085"/>
      <c r="E583" s="53"/>
      <c r="F583" s="135"/>
      <c r="G583" s="236"/>
      <c r="H583" s="237"/>
      <c r="I583" s="238"/>
      <c r="J583" s="239"/>
      <c r="K583" s="240"/>
      <c r="L583" s="68"/>
      <c r="M583" s="11">
        <v>12972.96</v>
      </c>
      <c r="N583" s="11">
        <f t="shared" si="26"/>
        <v>12583.771199999999</v>
      </c>
      <c r="O583" s="12">
        <v>7.0000000000000007E-2</v>
      </c>
      <c r="P583" s="8">
        <f t="shared" si="27"/>
        <v>13464.635183999999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934"/>
      <c r="B584" s="990"/>
      <c r="C584" s="133"/>
      <c r="D584" s="134"/>
      <c r="E584" s="53"/>
      <c r="F584" s="135"/>
      <c r="G584" s="933"/>
      <c r="H584" s="132"/>
      <c r="I584" s="136"/>
      <c r="J584" s="239"/>
      <c r="K584" s="1118"/>
      <c r="L584" s="68"/>
      <c r="M584" s="11">
        <v>12687.84</v>
      </c>
      <c r="N584" s="11">
        <f t="shared" si="26"/>
        <v>12307.2048</v>
      </c>
      <c r="O584" s="12">
        <v>7.0000000000000007E-2</v>
      </c>
      <c r="P584" s="8">
        <f t="shared" si="27"/>
        <v>13168.709135999999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934"/>
      <c r="B585" s="990"/>
      <c r="C585" s="133"/>
      <c r="D585" s="134"/>
      <c r="E585" s="53"/>
      <c r="F585" s="135"/>
      <c r="G585" s="933"/>
      <c r="H585" s="132"/>
      <c r="I585" s="136"/>
      <c r="J585" s="137"/>
      <c r="K585" s="1118"/>
      <c r="L585" s="1091"/>
      <c r="M585" s="11">
        <v>16572.599999999999</v>
      </c>
      <c r="N585" s="11">
        <f t="shared" si="26"/>
        <v>16075.421999999999</v>
      </c>
      <c r="O585" s="12">
        <v>7.0000000000000007E-2</v>
      </c>
      <c r="P585" s="8">
        <f t="shared" si="27"/>
        <v>17200.701539999998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934"/>
      <c r="B586" s="990"/>
      <c r="C586" s="133"/>
      <c r="D586" s="134"/>
      <c r="E586" s="105"/>
      <c r="F586" s="135"/>
      <c r="G586" s="933"/>
      <c r="H586" s="132"/>
      <c r="I586" s="241"/>
      <c r="J586" s="137"/>
      <c r="K586" s="1118"/>
      <c r="L586" s="1091"/>
      <c r="M586" s="11">
        <v>6021.12</v>
      </c>
      <c r="N586" s="11">
        <f t="shared" si="26"/>
        <v>5840.4863999999998</v>
      </c>
      <c r="O586" s="12">
        <v>7.0000000000000007E-2</v>
      </c>
      <c r="P586" s="8">
        <f t="shared" si="27"/>
        <v>6249.3204479999995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934"/>
      <c r="B587" s="990"/>
      <c r="C587" s="133"/>
      <c r="D587" s="134"/>
      <c r="E587" s="105"/>
      <c r="F587" s="135"/>
      <c r="G587" s="933"/>
      <c r="H587" s="132"/>
      <c r="I587" s="136"/>
      <c r="J587" s="137"/>
      <c r="K587" s="1118"/>
      <c r="L587" s="1091"/>
      <c r="M587" s="11">
        <v>8714.16</v>
      </c>
      <c r="N587" s="11">
        <f t="shared" si="26"/>
        <v>8452.7351999999992</v>
      </c>
      <c r="O587" s="12">
        <v>7.0000000000000007E-2</v>
      </c>
      <c r="P587" s="8">
        <f t="shared" si="27"/>
        <v>9044.4266639999987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934"/>
      <c r="B588" s="990"/>
      <c r="C588" s="133"/>
      <c r="D588" s="134"/>
      <c r="E588" s="105"/>
      <c r="F588" s="135"/>
      <c r="G588" s="933"/>
      <c r="H588" s="132"/>
      <c r="I588" s="136"/>
      <c r="J588" s="137"/>
      <c r="K588" s="1118"/>
      <c r="L588" s="1091"/>
      <c r="M588" s="11">
        <v>0</v>
      </c>
      <c r="N588" s="11">
        <f t="shared" si="26"/>
        <v>0</v>
      </c>
      <c r="O588" s="12">
        <v>7.0000000000000007E-2</v>
      </c>
      <c r="P588" s="8">
        <f t="shared" si="27"/>
        <v>0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934"/>
      <c r="B589" s="990"/>
      <c r="C589" s="133"/>
      <c r="D589" s="134"/>
      <c r="E589" s="105"/>
      <c r="F589" s="135"/>
      <c r="G589" s="933"/>
      <c r="H589" s="132"/>
      <c r="I589" s="136"/>
      <c r="J589" s="137"/>
      <c r="K589" s="1118"/>
      <c r="L589" s="1091"/>
      <c r="M589" s="11">
        <v>18537.7</v>
      </c>
      <c r="N589" s="11">
        <f t="shared" si="26"/>
        <v>17981.569</v>
      </c>
      <c r="O589" s="12">
        <v>7.0000000000000007E-2</v>
      </c>
      <c r="P589" s="8">
        <f t="shared" si="27"/>
        <v>19240.278829999999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945"/>
      <c r="B590" s="990"/>
      <c r="C590" s="133"/>
      <c r="D590" s="134"/>
      <c r="E590" s="228"/>
      <c r="F590" s="135"/>
      <c r="G590" s="933"/>
      <c r="H590" s="132"/>
      <c r="I590" s="136"/>
      <c r="J590" s="137"/>
      <c r="K590" s="1118"/>
      <c r="L590" s="1091"/>
      <c r="M590" s="11">
        <v>9031.68</v>
      </c>
      <c r="N590" s="11">
        <f t="shared" si="26"/>
        <v>8760.7296000000006</v>
      </c>
      <c r="O590" s="12">
        <v>7.0000000000000007E-2</v>
      </c>
      <c r="P590" s="8">
        <f t="shared" si="27"/>
        <v>9373.9806720000015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946"/>
      <c r="B591" s="990"/>
      <c r="C591" s="133"/>
      <c r="D591" s="134"/>
      <c r="E591" s="988"/>
      <c r="F591" s="135"/>
      <c r="G591" s="933"/>
      <c r="H591" s="949"/>
      <c r="I591" s="950"/>
      <c r="J591" s="1135"/>
      <c r="K591" s="1136"/>
      <c r="L591" s="1091"/>
      <c r="M591" s="11"/>
      <c r="N591" s="11">
        <f t="shared" si="26"/>
        <v>0</v>
      </c>
      <c r="O591" s="12">
        <v>7.0000000000000007E-2</v>
      </c>
      <c r="P591" s="8">
        <f t="shared" si="27"/>
        <v>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934"/>
      <c r="B592" s="990"/>
      <c r="C592" s="133"/>
      <c r="D592" s="134"/>
      <c r="E592" s="229"/>
      <c r="F592" s="135"/>
      <c r="G592" s="933"/>
      <c r="H592" s="132"/>
      <c r="I592" s="136"/>
      <c r="J592" s="137"/>
      <c r="K592" s="1118"/>
      <c r="L592" s="1091"/>
      <c r="M592" s="11">
        <v>8478.9599999999991</v>
      </c>
      <c r="N592" s="11">
        <f t="shared" si="26"/>
        <v>8224.5911999999989</v>
      </c>
      <c r="O592" s="12">
        <v>7.0000000000000007E-2</v>
      </c>
      <c r="P592" s="8">
        <f t="shared" si="27"/>
        <v>8800.3125839999993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934"/>
      <c r="B593" s="990"/>
      <c r="C593" s="133"/>
      <c r="D593" s="134"/>
      <c r="E593" s="106"/>
      <c r="F593" s="135"/>
      <c r="G593" s="933"/>
      <c r="H593" s="132"/>
      <c r="I593" s="136"/>
      <c r="J593" s="137"/>
      <c r="K593" s="1118"/>
      <c r="L593" s="1091"/>
      <c r="M593" s="11">
        <v>11122.62</v>
      </c>
      <c r="N593" s="11">
        <f t="shared" si="26"/>
        <v>10788.941400000002</v>
      </c>
      <c r="O593" s="12">
        <v>7.0000000000000007E-2</v>
      </c>
      <c r="P593" s="8">
        <f t="shared" si="27"/>
        <v>11544.167298000002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934"/>
      <c r="B594" s="990"/>
      <c r="C594" s="133"/>
      <c r="D594" s="1047"/>
      <c r="E594" s="107"/>
      <c r="F594" s="35"/>
      <c r="G594" s="933"/>
      <c r="H594" s="231"/>
      <c r="I594" s="232"/>
      <c r="J594" s="137"/>
      <c r="K594" s="1118"/>
      <c r="L594" s="1091"/>
      <c r="M594" s="11">
        <v>3813.12</v>
      </c>
      <c r="N594" s="11">
        <f t="shared" si="26"/>
        <v>3698.7264</v>
      </c>
      <c r="O594" s="12">
        <v>7.0000000000000007E-2</v>
      </c>
      <c r="P594" s="8">
        <f t="shared" si="27"/>
        <v>3957.637248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934"/>
      <c r="B595" s="990"/>
      <c r="C595" s="133"/>
      <c r="D595" s="1047"/>
      <c r="E595" s="131"/>
      <c r="F595" s="35"/>
      <c r="G595" s="933"/>
      <c r="H595" s="231"/>
      <c r="I595" s="232"/>
      <c r="J595" s="137"/>
      <c r="K595" s="1118"/>
      <c r="L595" s="1091"/>
      <c r="M595" s="11"/>
      <c r="N595" s="11"/>
      <c r="O595" s="12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934"/>
      <c r="B596" s="990"/>
      <c r="C596" s="133"/>
      <c r="D596" s="1047"/>
      <c r="E596" s="131"/>
      <c r="F596" s="35"/>
      <c r="G596" s="933"/>
      <c r="H596" s="231"/>
      <c r="I596" s="232"/>
      <c r="J596" s="137"/>
      <c r="K596" s="1118"/>
      <c r="L596" s="1091"/>
      <c r="M596" s="11"/>
      <c r="N596" s="11"/>
      <c r="O596" s="12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934"/>
      <c r="B597" s="990"/>
      <c r="C597" s="133"/>
      <c r="D597" s="1047"/>
      <c r="E597" s="131"/>
      <c r="F597" s="35"/>
      <c r="G597" s="933"/>
      <c r="H597" s="231"/>
      <c r="I597" s="232"/>
      <c r="J597" s="137"/>
      <c r="K597" s="1118"/>
      <c r="L597" s="1091"/>
      <c r="M597" s="11"/>
      <c r="N597" s="11"/>
      <c r="O597" s="12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934"/>
      <c r="B598" s="990"/>
      <c r="C598" s="133"/>
      <c r="D598" s="1047"/>
      <c r="E598" s="106"/>
      <c r="F598" s="135"/>
      <c r="G598" s="933"/>
      <c r="H598" s="132"/>
      <c r="I598" s="136"/>
      <c r="J598" s="137"/>
      <c r="K598" s="1118"/>
      <c r="L598" s="1091"/>
      <c r="M598" s="11"/>
      <c r="N598" s="11"/>
      <c r="O598" s="12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934"/>
      <c r="B599" s="990"/>
      <c r="C599" s="133"/>
      <c r="D599" s="1047"/>
      <c r="E599" s="106"/>
      <c r="F599" s="135"/>
      <c r="G599" s="933"/>
      <c r="H599" s="132"/>
      <c r="I599" s="136"/>
      <c r="J599" s="137"/>
      <c r="K599" s="1118"/>
      <c r="L599" s="1091"/>
      <c r="M599" s="11"/>
      <c r="N599" s="11"/>
      <c r="O599" s="12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934"/>
      <c r="B600" s="991"/>
      <c r="C600" s="133"/>
      <c r="D600" s="1047"/>
      <c r="E600" s="106"/>
      <c r="F600" s="135"/>
      <c r="G600" s="933"/>
      <c r="H600" s="132"/>
      <c r="I600" s="136"/>
      <c r="J600" s="137"/>
      <c r="K600" s="1118"/>
      <c r="L600" s="1091"/>
      <c r="M600" s="11">
        <v>8640</v>
      </c>
      <c r="N600" s="11">
        <f>M600-(M600*0.03)</f>
        <v>8380.7999999999993</v>
      </c>
      <c r="O600" s="12">
        <v>7.0000000000000007E-2</v>
      </c>
      <c r="P600" s="8">
        <f>(N600*O600)+N600</f>
        <v>8967.4559999999983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934"/>
      <c r="B601" s="991"/>
      <c r="C601" s="133"/>
      <c r="D601" s="1047"/>
      <c r="E601" s="106"/>
      <c r="F601" s="135"/>
      <c r="G601" s="933"/>
      <c r="H601" s="132"/>
      <c r="I601" s="136"/>
      <c r="J601" s="137"/>
      <c r="K601" s="1118"/>
      <c r="L601" s="1091"/>
      <c r="M601" s="11"/>
      <c r="N601" s="11"/>
      <c r="O601" s="12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934"/>
      <c r="B602" s="991"/>
      <c r="C602" s="133"/>
      <c r="D602" s="1047"/>
      <c r="E602" s="106"/>
      <c r="F602" s="135"/>
      <c r="G602" s="933"/>
      <c r="H602" s="132"/>
      <c r="I602" s="136"/>
      <c r="J602" s="137"/>
      <c r="K602" s="1118"/>
      <c r="L602" s="1091"/>
      <c r="M602" s="11"/>
      <c r="N602" s="11"/>
      <c r="O602" s="12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984"/>
      <c r="B603" s="990"/>
      <c r="C603" s="133"/>
      <c r="D603" s="1047"/>
      <c r="E603" s="107"/>
      <c r="F603" s="35"/>
      <c r="G603" s="933"/>
      <c r="H603" s="231"/>
      <c r="I603" s="232"/>
      <c r="J603" s="246"/>
      <c r="K603" s="1139"/>
      <c r="L603" s="1091"/>
      <c r="M603" s="11"/>
      <c r="N603" s="11"/>
      <c r="O603" s="12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3"/>
      <c r="D604" s="2"/>
      <c r="E604" s="4"/>
      <c r="F604" s="5"/>
      <c r="G604" s="6"/>
      <c r="H604" s="1"/>
      <c r="I604" s="7"/>
      <c r="J604" s="8"/>
      <c r="K604" s="9"/>
      <c r="L604" s="10"/>
      <c r="M604" s="11"/>
      <c r="N604" s="11"/>
      <c r="O604" s="12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3"/>
      <c r="D605" s="2"/>
      <c r="E605" s="4"/>
      <c r="F605" s="5"/>
      <c r="G605" s="6"/>
      <c r="H605" s="1"/>
      <c r="I605" s="7"/>
      <c r="J605" s="8"/>
      <c r="K605" s="9"/>
      <c r="L605" s="10"/>
      <c r="M605" s="11"/>
      <c r="N605" s="11"/>
      <c r="O605" s="12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4" t="s">
        <v>0</v>
      </c>
      <c r="B606" s="1368"/>
      <c r="C606" s="3"/>
      <c r="D606" s="2"/>
      <c r="E606" s="4"/>
      <c r="F606" s="5"/>
      <c r="G606" s="6"/>
      <c r="H606" s="1"/>
      <c r="I606" s="13"/>
      <c r="J606" s="8"/>
      <c r="K606" s="14"/>
      <c r="L606" s="15"/>
      <c r="M606" s="11"/>
      <c r="N606" s="11"/>
      <c r="O606" s="12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376" t="s">
        <v>94</v>
      </c>
      <c r="B607" s="1387"/>
      <c r="C607" s="4"/>
      <c r="D607" s="2"/>
      <c r="E607" s="4"/>
      <c r="F607" s="5"/>
      <c r="G607" s="6"/>
      <c r="H607" s="1"/>
      <c r="I607" s="13"/>
      <c r="J607" s="8"/>
      <c r="K607" s="14"/>
      <c r="L607" s="15"/>
      <c r="M607" s="11"/>
      <c r="N607" s="11"/>
      <c r="O607" s="12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5.25" customHeight="1">
      <c r="A608" s="1"/>
      <c r="B608" s="2"/>
      <c r="C608" s="3"/>
      <c r="D608" s="2"/>
      <c r="E608" s="4"/>
      <c r="F608" s="5"/>
      <c r="G608" s="6"/>
      <c r="H608" s="1"/>
      <c r="I608" s="7"/>
      <c r="J608" s="8"/>
      <c r="K608" s="9"/>
      <c r="L608" s="10"/>
      <c r="M608" s="11"/>
      <c r="N608" s="11"/>
      <c r="O608" s="12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375" t="s">
        <v>2</v>
      </c>
      <c r="B609" s="1388"/>
      <c r="C609" s="16" t="s">
        <v>3</v>
      </c>
      <c r="D609" s="993" t="s">
        <v>4</v>
      </c>
      <c r="E609" s="17" t="s">
        <v>5</v>
      </c>
      <c r="F609" s="919" t="s">
        <v>5</v>
      </c>
      <c r="G609" s="18" t="s">
        <v>6</v>
      </c>
      <c r="H609" s="19" t="s">
        <v>7</v>
      </c>
      <c r="I609" s="20" t="s">
        <v>8</v>
      </c>
      <c r="J609" s="21" t="s">
        <v>9</v>
      </c>
      <c r="K609" s="22" t="s">
        <v>9</v>
      </c>
      <c r="L609" s="1086" t="s">
        <v>452</v>
      </c>
      <c r="M609" s="23"/>
      <c r="N609" s="11"/>
      <c r="O609" s="12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5.25" customHeight="1">
      <c r="A610" s="921"/>
      <c r="B610" s="922"/>
      <c r="C610" s="927"/>
      <c r="D610" s="997" t="s">
        <v>10</v>
      </c>
      <c r="E610" s="24" t="s">
        <v>11</v>
      </c>
      <c r="F610" s="925" t="s">
        <v>12</v>
      </c>
      <c r="G610" s="964"/>
      <c r="H610" s="965" t="s">
        <v>13</v>
      </c>
      <c r="I610" s="928" t="s">
        <v>14</v>
      </c>
      <c r="J610" s="1087" t="s">
        <v>16</v>
      </c>
      <c r="K610" s="25" t="s">
        <v>15</v>
      </c>
      <c r="L610" s="1088" t="s">
        <v>453</v>
      </c>
      <c r="M610" s="23"/>
      <c r="N610" s="11"/>
      <c r="O610" s="12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986"/>
      <c r="B611" s="990"/>
      <c r="C611" s="133"/>
      <c r="D611" s="134"/>
      <c r="E611" s="70"/>
      <c r="F611" s="932"/>
      <c r="G611" s="933"/>
      <c r="H611" s="132"/>
      <c r="I611" s="136"/>
      <c r="J611" s="137"/>
      <c r="K611" s="21"/>
      <c r="L611" s="1091"/>
      <c r="M611" s="11">
        <v>3552</v>
      </c>
      <c r="N611" s="11">
        <f t="shared" ref="N611:N636" si="28">M611-(M611*0.03)</f>
        <v>3445.44</v>
      </c>
      <c r="O611" s="12">
        <v>7.0000000000000007E-2</v>
      </c>
      <c r="P611" s="8">
        <f t="shared" ref="P611:P636" si="29">(N611*O611)+N611</f>
        <v>3686.6208000000001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934"/>
      <c r="B612" s="990"/>
      <c r="C612" s="133"/>
      <c r="D612" s="134"/>
      <c r="E612" s="53"/>
      <c r="F612" s="135"/>
      <c r="G612" s="933"/>
      <c r="H612" s="132"/>
      <c r="I612" s="136"/>
      <c r="J612" s="137"/>
      <c r="K612" s="242"/>
      <c r="L612" s="1091"/>
      <c r="M612" s="11"/>
      <c r="N612" s="11">
        <f t="shared" si="28"/>
        <v>0</v>
      </c>
      <c r="O612" s="12">
        <v>7.0000000000000007E-2</v>
      </c>
      <c r="P612" s="8">
        <f t="shared" si="29"/>
        <v>0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934"/>
      <c r="B613" s="992"/>
      <c r="C613" s="133"/>
      <c r="D613" s="134"/>
      <c r="E613" s="53"/>
      <c r="F613" s="135"/>
      <c r="G613" s="933"/>
      <c r="H613" s="132"/>
      <c r="I613" s="136"/>
      <c r="J613" s="137"/>
      <c r="K613" s="140"/>
      <c r="L613" s="1091"/>
      <c r="M613" s="11">
        <v>9498.06</v>
      </c>
      <c r="N613" s="11">
        <f t="shared" si="28"/>
        <v>9213.118199999999</v>
      </c>
      <c r="O613" s="12">
        <v>7.0000000000000007E-2</v>
      </c>
      <c r="P613" s="8">
        <f t="shared" si="29"/>
        <v>9858.0364739999986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934"/>
      <c r="B614" s="992"/>
      <c r="C614" s="133"/>
      <c r="D614" s="134"/>
      <c r="E614" s="53"/>
      <c r="F614" s="135"/>
      <c r="G614" s="933"/>
      <c r="H614" s="132"/>
      <c r="I614" s="136"/>
      <c r="J614" s="137"/>
      <c r="K614" s="1118"/>
      <c r="L614" s="1091"/>
      <c r="M614" s="11">
        <v>15305.4</v>
      </c>
      <c r="N614" s="11">
        <f t="shared" si="28"/>
        <v>14846.237999999999</v>
      </c>
      <c r="O614" s="12">
        <v>7.0000000000000007E-2</v>
      </c>
      <c r="P614" s="8">
        <f t="shared" si="29"/>
        <v>15885.47466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934"/>
      <c r="B615" s="990"/>
      <c r="C615" s="133"/>
      <c r="D615" s="134"/>
      <c r="E615" s="53"/>
      <c r="F615" s="135"/>
      <c r="G615" s="933"/>
      <c r="H615" s="132"/>
      <c r="I615" s="136"/>
      <c r="J615" s="137"/>
      <c r="K615" s="1118"/>
      <c r="L615" s="1091"/>
      <c r="M615" s="11"/>
      <c r="N615" s="11">
        <f t="shared" si="28"/>
        <v>0</v>
      </c>
      <c r="O615" s="12">
        <v>7.0000000000000007E-2</v>
      </c>
      <c r="P615" s="8">
        <f t="shared" si="29"/>
        <v>0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934"/>
      <c r="B616" s="990"/>
      <c r="C616" s="133"/>
      <c r="D616" s="134"/>
      <c r="E616" s="53"/>
      <c r="F616" s="135"/>
      <c r="G616" s="933"/>
      <c r="H616" s="132"/>
      <c r="I616" s="136"/>
      <c r="J616" s="137"/>
      <c r="K616" s="1118"/>
      <c r="L616" s="1091"/>
      <c r="M616" s="11"/>
      <c r="N616" s="11">
        <f t="shared" si="28"/>
        <v>0</v>
      </c>
      <c r="O616" s="12">
        <v>7.0000000000000007E-2</v>
      </c>
      <c r="P616" s="8">
        <f t="shared" si="29"/>
        <v>0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934"/>
      <c r="B617" s="990"/>
      <c r="C617" s="133"/>
      <c r="D617" s="134"/>
      <c r="E617" s="53"/>
      <c r="F617" s="135"/>
      <c r="G617" s="933"/>
      <c r="H617" s="132"/>
      <c r="I617" s="136"/>
      <c r="J617" s="137"/>
      <c r="K617" s="1118"/>
      <c r="L617" s="1091"/>
      <c r="M617" s="11"/>
      <c r="N617" s="11">
        <f t="shared" si="28"/>
        <v>0</v>
      </c>
      <c r="O617" s="12">
        <v>7.0000000000000007E-2</v>
      </c>
      <c r="P617" s="8">
        <f t="shared" si="29"/>
        <v>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934"/>
      <c r="B618" s="992"/>
      <c r="C618" s="235"/>
      <c r="D618" s="1085"/>
      <c r="E618" s="53"/>
      <c r="F618" s="135"/>
      <c r="G618" s="236"/>
      <c r="H618" s="237"/>
      <c r="I618" s="238"/>
      <c r="J618" s="239"/>
      <c r="K618" s="243"/>
      <c r="L618" s="10"/>
      <c r="M618" s="11">
        <v>14244.12</v>
      </c>
      <c r="N618" s="11">
        <f t="shared" si="28"/>
        <v>13816.796400000001</v>
      </c>
      <c r="O618" s="12">
        <v>7.0000000000000007E-2</v>
      </c>
      <c r="P618" s="8">
        <f t="shared" si="29"/>
        <v>14783.972148000001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934"/>
      <c r="B619" s="989"/>
      <c r="C619" s="133"/>
      <c r="D619" s="134"/>
      <c r="E619" s="53"/>
      <c r="F619" s="135"/>
      <c r="G619" s="933"/>
      <c r="H619" s="132"/>
      <c r="I619" s="136"/>
      <c r="J619" s="137"/>
      <c r="K619" s="1118"/>
      <c r="L619" s="1091"/>
      <c r="M619" s="11">
        <v>3240</v>
      </c>
      <c r="N619" s="11">
        <f t="shared" si="28"/>
        <v>3142.8</v>
      </c>
      <c r="O619" s="12">
        <v>7.0000000000000007E-2</v>
      </c>
      <c r="P619" s="8">
        <f t="shared" si="29"/>
        <v>3362.7960000000003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934"/>
      <c r="B620" s="989"/>
      <c r="C620" s="133"/>
      <c r="D620" s="134"/>
      <c r="E620" s="53"/>
      <c r="F620" s="135"/>
      <c r="G620" s="933"/>
      <c r="H620" s="132"/>
      <c r="I620" s="136"/>
      <c r="J620" s="137"/>
      <c r="K620" s="1118"/>
      <c r="L620" s="1091"/>
      <c r="M620" s="11">
        <v>14700</v>
      </c>
      <c r="N620" s="11">
        <f t="shared" si="28"/>
        <v>14259</v>
      </c>
      <c r="O620" s="12">
        <v>7.0000000000000007E-2</v>
      </c>
      <c r="P620" s="8">
        <f t="shared" si="29"/>
        <v>15257.130000000001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934"/>
      <c r="B621" s="989"/>
      <c r="C621" s="235"/>
      <c r="D621" s="1085"/>
      <c r="E621" s="143"/>
      <c r="F621" s="155"/>
      <c r="G621" s="236"/>
      <c r="H621" s="237"/>
      <c r="I621" s="238"/>
      <c r="J621" s="239"/>
      <c r="K621" s="240"/>
      <c r="L621" s="68"/>
      <c r="M621" s="11">
        <v>14582.7</v>
      </c>
      <c r="N621" s="11">
        <f t="shared" si="28"/>
        <v>14145.219000000001</v>
      </c>
      <c r="O621" s="12">
        <v>7.0000000000000007E-2</v>
      </c>
      <c r="P621" s="8">
        <f t="shared" si="29"/>
        <v>15135.384330000001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934"/>
      <c r="B622" s="989"/>
      <c r="C622" s="133"/>
      <c r="D622" s="134"/>
      <c r="E622" s="53"/>
      <c r="F622" s="135"/>
      <c r="G622" s="933"/>
      <c r="H622" s="132"/>
      <c r="I622" s="136"/>
      <c r="J622" s="137"/>
      <c r="K622" s="1118"/>
      <c r="L622" s="68"/>
      <c r="M622" s="11">
        <v>13483.8</v>
      </c>
      <c r="N622" s="11">
        <f t="shared" si="28"/>
        <v>13079.286</v>
      </c>
      <c r="O622" s="12">
        <v>7.0000000000000007E-2</v>
      </c>
      <c r="P622" s="8">
        <f t="shared" si="29"/>
        <v>13994.836020000001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934"/>
      <c r="B623" s="990"/>
      <c r="C623" s="235"/>
      <c r="D623" s="1085"/>
      <c r="E623" s="53"/>
      <c r="F623" s="135"/>
      <c r="G623" s="236"/>
      <c r="H623" s="237"/>
      <c r="I623" s="238"/>
      <c r="J623" s="239"/>
      <c r="K623" s="240"/>
      <c r="L623" s="68"/>
      <c r="M623" s="11">
        <v>2669.52</v>
      </c>
      <c r="N623" s="11">
        <f t="shared" si="28"/>
        <v>2589.4344000000001</v>
      </c>
      <c r="O623" s="12">
        <v>7.0000000000000007E-2</v>
      </c>
      <c r="P623" s="8">
        <f t="shared" si="29"/>
        <v>2770.6948080000002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934"/>
      <c r="B624" s="990"/>
      <c r="C624" s="235"/>
      <c r="D624" s="1085"/>
      <c r="E624" s="53"/>
      <c r="F624" s="135"/>
      <c r="G624" s="236"/>
      <c r="H624" s="237"/>
      <c r="I624" s="238"/>
      <c r="J624" s="239"/>
      <c r="K624" s="240"/>
      <c r="L624" s="68"/>
      <c r="M624" s="11"/>
      <c r="N624" s="11">
        <f t="shared" si="28"/>
        <v>0</v>
      </c>
      <c r="O624" s="12">
        <v>7.0000000000000007E-2</v>
      </c>
      <c r="P624" s="8">
        <f t="shared" si="29"/>
        <v>0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244"/>
      <c r="B625" s="245"/>
      <c r="C625" s="235"/>
      <c r="D625" s="1085"/>
      <c r="E625" s="53"/>
      <c r="F625" s="135"/>
      <c r="G625" s="236"/>
      <c r="H625" s="237"/>
      <c r="I625" s="238"/>
      <c r="J625" s="239"/>
      <c r="K625" s="240"/>
      <c r="L625" s="68"/>
      <c r="M625" s="11">
        <v>12972.96</v>
      </c>
      <c r="N625" s="11">
        <f t="shared" si="28"/>
        <v>12583.771199999999</v>
      </c>
      <c r="O625" s="12">
        <v>7.0000000000000007E-2</v>
      </c>
      <c r="P625" s="8">
        <f t="shared" si="29"/>
        <v>13464.635183999999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934"/>
      <c r="B626" s="990"/>
      <c r="C626" s="133"/>
      <c r="D626" s="134"/>
      <c r="E626" s="53"/>
      <c r="F626" s="135"/>
      <c r="G626" s="933"/>
      <c r="H626" s="132"/>
      <c r="I626" s="136"/>
      <c r="J626" s="239"/>
      <c r="K626" s="1118"/>
      <c r="L626" s="68"/>
      <c r="M626" s="11">
        <v>12687.84</v>
      </c>
      <c r="N626" s="11">
        <f t="shared" si="28"/>
        <v>12307.2048</v>
      </c>
      <c r="O626" s="12">
        <v>7.0000000000000007E-2</v>
      </c>
      <c r="P626" s="8">
        <f t="shared" si="29"/>
        <v>13168.709135999999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934"/>
      <c r="B627" s="990"/>
      <c r="C627" s="133"/>
      <c r="D627" s="134"/>
      <c r="E627" s="53"/>
      <c r="F627" s="135"/>
      <c r="G627" s="933"/>
      <c r="H627" s="132"/>
      <c r="I627" s="136"/>
      <c r="J627" s="137"/>
      <c r="K627" s="1118"/>
      <c r="L627" s="1091"/>
      <c r="M627" s="11">
        <v>16572.599999999999</v>
      </c>
      <c r="N627" s="11">
        <f t="shared" si="28"/>
        <v>16075.421999999999</v>
      </c>
      <c r="O627" s="12">
        <v>7.0000000000000007E-2</v>
      </c>
      <c r="P627" s="8">
        <f t="shared" si="29"/>
        <v>17200.701539999998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934"/>
      <c r="B628" s="990"/>
      <c r="C628" s="133"/>
      <c r="D628" s="134"/>
      <c r="E628" s="105"/>
      <c r="F628" s="135"/>
      <c r="G628" s="933"/>
      <c r="H628" s="132"/>
      <c r="I628" s="241"/>
      <c r="J628" s="137"/>
      <c r="K628" s="1118"/>
      <c r="L628" s="1091"/>
      <c r="M628" s="11">
        <v>6021.12</v>
      </c>
      <c r="N628" s="11">
        <f t="shared" si="28"/>
        <v>5840.4863999999998</v>
      </c>
      <c r="O628" s="12">
        <v>7.0000000000000007E-2</v>
      </c>
      <c r="P628" s="8">
        <f t="shared" si="29"/>
        <v>6249.3204479999995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934"/>
      <c r="B629" s="990"/>
      <c r="C629" s="133"/>
      <c r="D629" s="134"/>
      <c r="E629" s="105"/>
      <c r="F629" s="135"/>
      <c r="G629" s="933"/>
      <c r="H629" s="132"/>
      <c r="I629" s="136"/>
      <c r="J629" s="137"/>
      <c r="K629" s="1118"/>
      <c r="L629" s="1091"/>
      <c r="M629" s="11">
        <v>8714.16</v>
      </c>
      <c r="N629" s="11">
        <f t="shared" si="28"/>
        <v>8452.7351999999992</v>
      </c>
      <c r="O629" s="12">
        <v>7.0000000000000007E-2</v>
      </c>
      <c r="P629" s="8">
        <f t="shared" si="29"/>
        <v>9044.4266639999987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934"/>
      <c r="B630" s="990"/>
      <c r="C630" s="133"/>
      <c r="D630" s="134"/>
      <c r="E630" s="105"/>
      <c r="F630" s="135"/>
      <c r="G630" s="933"/>
      <c r="H630" s="132"/>
      <c r="I630" s="136"/>
      <c r="J630" s="137"/>
      <c r="K630" s="1118"/>
      <c r="L630" s="1091"/>
      <c r="M630" s="11">
        <v>0</v>
      </c>
      <c r="N630" s="11">
        <f t="shared" si="28"/>
        <v>0</v>
      </c>
      <c r="O630" s="12">
        <v>7.0000000000000007E-2</v>
      </c>
      <c r="P630" s="8">
        <f t="shared" si="29"/>
        <v>0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934"/>
      <c r="B631" s="990"/>
      <c r="C631" s="133"/>
      <c r="D631" s="134"/>
      <c r="E631" s="105"/>
      <c r="F631" s="135"/>
      <c r="G631" s="933"/>
      <c r="H631" s="132"/>
      <c r="I631" s="136"/>
      <c r="J631" s="137"/>
      <c r="K631" s="1118"/>
      <c r="L631" s="1091"/>
      <c r="M631" s="11">
        <v>18537.7</v>
      </c>
      <c r="N631" s="11">
        <f t="shared" si="28"/>
        <v>17981.569</v>
      </c>
      <c r="O631" s="12">
        <v>7.0000000000000007E-2</v>
      </c>
      <c r="P631" s="8">
        <f t="shared" si="29"/>
        <v>19240.278829999999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945"/>
      <c r="B632" s="990"/>
      <c r="C632" s="133"/>
      <c r="D632" s="134"/>
      <c r="E632" s="228"/>
      <c r="F632" s="135"/>
      <c r="G632" s="933"/>
      <c r="H632" s="132"/>
      <c r="I632" s="136"/>
      <c r="J632" s="137"/>
      <c r="K632" s="1118"/>
      <c r="L632" s="1091"/>
      <c r="M632" s="11">
        <v>9031.68</v>
      </c>
      <c r="N632" s="11">
        <f t="shared" si="28"/>
        <v>8760.7296000000006</v>
      </c>
      <c r="O632" s="12">
        <v>7.0000000000000007E-2</v>
      </c>
      <c r="P632" s="8">
        <f t="shared" si="29"/>
        <v>9373.9806720000015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946"/>
      <c r="B633" s="990"/>
      <c r="C633" s="133"/>
      <c r="D633" s="134"/>
      <c r="E633" s="988"/>
      <c r="F633" s="135"/>
      <c r="G633" s="933"/>
      <c r="H633" s="949"/>
      <c r="I633" s="950"/>
      <c r="J633" s="1135"/>
      <c r="K633" s="1136"/>
      <c r="L633" s="1091"/>
      <c r="M633" s="11"/>
      <c r="N633" s="11">
        <f t="shared" si="28"/>
        <v>0</v>
      </c>
      <c r="O633" s="12">
        <v>7.0000000000000007E-2</v>
      </c>
      <c r="P633" s="8">
        <f t="shared" si="29"/>
        <v>0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934"/>
      <c r="B634" s="990"/>
      <c r="C634" s="133"/>
      <c r="D634" s="134"/>
      <c r="E634" s="229"/>
      <c r="F634" s="135"/>
      <c r="G634" s="933"/>
      <c r="H634" s="132"/>
      <c r="I634" s="136"/>
      <c r="J634" s="137"/>
      <c r="K634" s="1118"/>
      <c r="L634" s="1091"/>
      <c r="M634" s="11">
        <v>8478.9599999999991</v>
      </c>
      <c r="N634" s="11">
        <f t="shared" si="28"/>
        <v>8224.5911999999989</v>
      </c>
      <c r="O634" s="12">
        <v>7.0000000000000007E-2</v>
      </c>
      <c r="P634" s="8">
        <f t="shared" si="29"/>
        <v>8800.3125839999993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934"/>
      <c r="B635" s="990"/>
      <c r="C635" s="133"/>
      <c r="D635" s="134"/>
      <c r="E635" s="106"/>
      <c r="F635" s="135"/>
      <c r="G635" s="933"/>
      <c r="H635" s="132"/>
      <c r="I635" s="136"/>
      <c r="J635" s="137"/>
      <c r="K635" s="1118"/>
      <c r="L635" s="1091"/>
      <c r="M635" s="11">
        <v>11122.62</v>
      </c>
      <c r="N635" s="11">
        <f t="shared" si="28"/>
        <v>10788.941400000002</v>
      </c>
      <c r="O635" s="12">
        <v>7.0000000000000007E-2</v>
      </c>
      <c r="P635" s="8">
        <f t="shared" si="29"/>
        <v>11544.167298000002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934"/>
      <c r="B636" s="990"/>
      <c r="C636" s="133"/>
      <c r="D636" s="1047"/>
      <c r="E636" s="107"/>
      <c r="F636" s="35"/>
      <c r="G636" s="933"/>
      <c r="H636" s="231"/>
      <c r="I636" s="232"/>
      <c r="J636" s="137"/>
      <c r="K636" s="1118"/>
      <c r="L636" s="1091"/>
      <c r="M636" s="11">
        <v>3813.12</v>
      </c>
      <c r="N636" s="11">
        <f t="shared" si="28"/>
        <v>3698.7264</v>
      </c>
      <c r="O636" s="12">
        <v>7.0000000000000007E-2</v>
      </c>
      <c r="P636" s="8">
        <f t="shared" si="29"/>
        <v>3957.637248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934"/>
      <c r="B637" s="990"/>
      <c r="C637" s="133"/>
      <c r="D637" s="1047"/>
      <c r="E637" s="131"/>
      <c r="F637" s="35"/>
      <c r="G637" s="933"/>
      <c r="H637" s="231"/>
      <c r="I637" s="232"/>
      <c r="J637" s="137"/>
      <c r="K637" s="1118"/>
      <c r="L637" s="1091"/>
      <c r="M637" s="11"/>
      <c r="N637" s="11"/>
      <c r="O637" s="12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934"/>
      <c r="B638" s="990"/>
      <c r="C638" s="133"/>
      <c r="D638" s="1047"/>
      <c r="E638" s="131"/>
      <c r="F638" s="35"/>
      <c r="G638" s="933"/>
      <c r="H638" s="231"/>
      <c r="I638" s="232"/>
      <c r="J638" s="137"/>
      <c r="K638" s="1118"/>
      <c r="L638" s="1091"/>
      <c r="M638" s="11"/>
      <c r="N638" s="11"/>
      <c r="O638" s="12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934"/>
      <c r="B639" s="990"/>
      <c r="C639" s="133"/>
      <c r="D639" s="1047"/>
      <c r="E639" s="131"/>
      <c r="F639" s="35"/>
      <c r="G639" s="933"/>
      <c r="H639" s="231"/>
      <c r="I639" s="232"/>
      <c r="J639" s="137"/>
      <c r="K639" s="1118"/>
      <c r="L639" s="1091"/>
      <c r="M639" s="11"/>
      <c r="N639" s="11"/>
      <c r="O639" s="12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934"/>
      <c r="B640" s="990"/>
      <c r="C640" s="133"/>
      <c r="D640" s="1047"/>
      <c r="E640" s="106"/>
      <c r="F640" s="135"/>
      <c r="G640" s="933"/>
      <c r="H640" s="132"/>
      <c r="I640" s="136"/>
      <c r="J640" s="137"/>
      <c r="K640" s="1118"/>
      <c r="L640" s="1091"/>
      <c r="M640" s="11"/>
      <c r="N640" s="11"/>
      <c r="O640" s="12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934"/>
      <c r="B641" s="991"/>
      <c r="C641" s="133"/>
      <c r="D641" s="1047"/>
      <c r="E641" s="106"/>
      <c r="F641" s="135"/>
      <c r="G641" s="933"/>
      <c r="H641" s="132"/>
      <c r="I641" s="136"/>
      <c r="J641" s="137"/>
      <c r="K641" s="1118"/>
      <c r="L641" s="1091"/>
      <c r="M641" s="11">
        <v>8640</v>
      </c>
      <c r="N641" s="11">
        <f>M641-(M641*0.03)</f>
        <v>8380.7999999999993</v>
      </c>
      <c r="O641" s="12">
        <v>7.0000000000000007E-2</v>
      </c>
      <c r="P641" s="8">
        <f>(N641*O641)+N641</f>
        <v>8967.4559999999983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984"/>
      <c r="B642" s="990"/>
      <c r="C642" s="133"/>
      <c r="D642" s="1047"/>
      <c r="E642" s="107"/>
      <c r="F642" s="35"/>
      <c r="G642" s="933"/>
      <c r="H642" s="231"/>
      <c r="I642" s="232"/>
      <c r="J642" s="246"/>
      <c r="K642" s="1139"/>
      <c r="L642" s="1091"/>
      <c r="M642" s="11"/>
      <c r="N642" s="11"/>
      <c r="O642" s="12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247"/>
      <c r="B643" s="1368"/>
      <c r="C643" s="1368"/>
      <c r="D643" s="1368"/>
      <c r="E643" s="1368"/>
      <c r="F643" s="1368"/>
      <c r="G643" s="248"/>
      <c r="H643" s="2"/>
      <c r="I643" s="1368"/>
      <c r="J643" s="249"/>
      <c r="K643" s="1368"/>
      <c r="L643" s="234"/>
      <c r="M643" s="1368"/>
      <c r="N643" s="11"/>
      <c r="O643" s="12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3"/>
      <c r="D644" s="2"/>
      <c r="E644" s="4"/>
      <c r="F644" s="1374"/>
      <c r="G644" s="6"/>
      <c r="H644" s="1"/>
      <c r="I644" s="7"/>
      <c r="J644" s="8"/>
      <c r="K644" s="9"/>
      <c r="L644" s="10"/>
      <c r="M644" s="11"/>
      <c r="N644" s="11"/>
      <c r="O644" s="12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3"/>
      <c r="D645" s="2"/>
      <c r="E645" s="4"/>
      <c r="F645" s="1374"/>
      <c r="G645" s="6"/>
      <c r="H645" s="1"/>
      <c r="I645" s="7"/>
      <c r="J645" s="8"/>
      <c r="K645" s="9"/>
      <c r="L645" s="10"/>
      <c r="M645" s="11"/>
      <c r="N645" s="11"/>
      <c r="O645" s="12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3"/>
      <c r="D646" s="2"/>
      <c r="E646" s="4"/>
      <c r="F646" s="1374"/>
      <c r="G646" s="6"/>
      <c r="H646" s="1"/>
      <c r="I646" s="7"/>
      <c r="J646" s="8"/>
      <c r="K646" s="9"/>
      <c r="L646" s="10"/>
      <c r="M646" s="11"/>
      <c r="N646" s="11"/>
      <c r="O646" s="12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3"/>
      <c r="D647" s="2"/>
      <c r="E647" s="4"/>
      <c r="F647" s="1374"/>
      <c r="G647" s="6"/>
      <c r="H647" s="1"/>
      <c r="I647" s="7"/>
      <c r="J647" s="8"/>
      <c r="K647" s="9"/>
      <c r="L647" s="10"/>
      <c r="M647" s="11"/>
      <c r="N647" s="11"/>
      <c r="O647" s="12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3"/>
      <c r="D648" s="2"/>
      <c r="E648" s="4"/>
      <c r="F648" s="1374"/>
      <c r="G648" s="6"/>
      <c r="H648" s="1"/>
      <c r="I648" s="7"/>
      <c r="J648" s="8"/>
      <c r="K648" s="9"/>
      <c r="L648" s="10"/>
      <c r="M648" s="11"/>
      <c r="N648" s="11"/>
      <c r="O648" s="12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3"/>
      <c r="D649" s="2"/>
      <c r="E649" s="4"/>
      <c r="F649" s="1374"/>
      <c r="G649" s="6"/>
      <c r="H649" s="1"/>
      <c r="I649" s="7"/>
      <c r="J649" s="8"/>
      <c r="K649" s="9"/>
      <c r="L649" s="10"/>
      <c r="M649" s="11"/>
      <c r="N649" s="11"/>
      <c r="O649" s="12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3"/>
      <c r="D650" s="2"/>
      <c r="E650" s="4"/>
      <c r="F650" s="1374"/>
      <c r="G650" s="6"/>
      <c r="H650" s="1"/>
      <c r="I650" s="7"/>
      <c r="J650" s="8"/>
      <c r="K650" s="9"/>
      <c r="L650" s="10"/>
      <c r="M650" s="11"/>
      <c r="N650" s="11"/>
      <c r="O650" s="12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3"/>
      <c r="D651" s="2"/>
      <c r="E651" s="4"/>
      <c r="F651" s="1374"/>
      <c r="G651" s="6"/>
      <c r="H651" s="1"/>
      <c r="I651" s="7"/>
      <c r="J651" s="8"/>
      <c r="K651" s="9"/>
      <c r="L651" s="10"/>
      <c r="M651" s="11"/>
      <c r="N651" s="11"/>
      <c r="O651" s="12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3"/>
      <c r="D652" s="2"/>
      <c r="E652" s="4"/>
      <c r="F652" s="1374"/>
      <c r="G652" s="6"/>
      <c r="H652" s="1"/>
      <c r="I652" s="7"/>
      <c r="J652" s="8"/>
      <c r="K652" s="9"/>
      <c r="L652" s="10"/>
      <c r="M652" s="11"/>
      <c r="N652" s="11"/>
      <c r="O652" s="12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3"/>
      <c r="D653" s="2"/>
      <c r="E653" s="4"/>
      <c r="F653" s="1374"/>
      <c r="G653" s="6"/>
      <c r="H653" s="1"/>
      <c r="I653" s="7"/>
      <c r="J653" s="8"/>
      <c r="K653" s="9"/>
      <c r="L653" s="10"/>
      <c r="M653" s="11"/>
      <c r="N653" s="11"/>
      <c r="O653" s="12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3"/>
      <c r="D654" s="2"/>
      <c r="E654" s="4"/>
      <c r="F654" s="1374"/>
      <c r="G654" s="6"/>
      <c r="H654" s="1"/>
      <c r="I654" s="7"/>
      <c r="J654" s="8"/>
      <c r="K654" s="9"/>
      <c r="L654" s="10"/>
      <c r="M654" s="11"/>
      <c r="N654" s="11"/>
      <c r="O654" s="12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3"/>
      <c r="D655" s="2"/>
      <c r="E655" s="4"/>
      <c r="F655" s="1374"/>
      <c r="G655" s="6"/>
      <c r="H655" s="1"/>
      <c r="I655" s="7"/>
      <c r="J655" s="8"/>
      <c r="K655" s="9"/>
      <c r="L655" s="10"/>
      <c r="M655" s="11"/>
      <c r="N655" s="11"/>
      <c r="O655" s="12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3"/>
      <c r="D656" s="2"/>
      <c r="E656" s="4"/>
      <c r="F656" s="1374"/>
      <c r="G656" s="6"/>
      <c r="H656" s="1"/>
      <c r="I656" s="7"/>
      <c r="J656" s="8"/>
      <c r="K656" s="9"/>
      <c r="L656" s="10"/>
      <c r="M656" s="11"/>
      <c r="N656" s="11"/>
      <c r="O656" s="12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3"/>
      <c r="D657" s="2"/>
      <c r="E657" s="4"/>
      <c r="F657" s="1374"/>
      <c r="G657" s="6"/>
      <c r="H657" s="1"/>
      <c r="I657" s="7"/>
      <c r="J657" s="8"/>
      <c r="K657" s="9"/>
      <c r="L657" s="10"/>
      <c r="M657" s="11"/>
      <c r="N657" s="11"/>
      <c r="O657" s="12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3"/>
      <c r="D658" s="2"/>
      <c r="E658" s="4"/>
      <c r="F658" s="1374"/>
      <c r="G658" s="6"/>
      <c r="H658" s="1"/>
      <c r="I658" s="7"/>
      <c r="J658" s="8"/>
      <c r="K658" s="9"/>
      <c r="L658" s="10"/>
      <c r="M658" s="11"/>
      <c r="N658" s="11"/>
      <c r="O658" s="12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3"/>
      <c r="D659" s="2"/>
      <c r="E659" s="4"/>
      <c r="F659" s="1374"/>
      <c r="G659" s="6"/>
      <c r="H659" s="1"/>
      <c r="I659" s="7"/>
      <c r="J659" s="8"/>
      <c r="K659" s="9"/>
      <c r="L659" s="10"/>
      <c r="M659" s="11"/>
      <c r="N659" s="11"/>
      <c r="O659" s="12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3"/>
      <c r="D660" s="2"/>
      <c r="E660" s="4"/>
      <c r="F660" s="1374"/>
      <c r="G660" s="6"/>
      <c r="H660" s="1"/>
      <c r="I660" s="7"/>
      <c r="J660" s="8"/>
      <c r="K660" s="9"/>
      <c r="L660" s="10"/>
      <c r="M660" s="11"/>
      <c r="N660" s="11"/>
      <c r="O660" s="12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3"/>
      <c r="D661" s="2"/>
      <c r="E661" s="4"/>
      <c r="F661" s="1374"/>
      <c r="G661" s="6"/>
      <c r="H661" s="1"/>
      <c r="I661" s="7"/>
      <c r="J661" s="8"/>
      <c r="K661" s="9"/>
      <c r="L661" s="10"/>
      <c r="M661" s="11"/>
      <c r="N661" s="11"/>
      <c r="O661" s="12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3"/>
      <c r="D662" s="2"/>
      <c r="E662" s="4"/>
      <c r="F662" s="1374"/>
      <c r="G662" s="6"/>
      <c r="H662" s="1"/>
      <c r="I662" s="7"/>
      <c r="J662" s="8"/>
      <c r="K662" s="9"/>
      <c r="L662" s="10"/>
      <c r="M662" s="11"/>
      <c r="N662" s="11"/>
      <c r="O662" s="12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3"/>
      <c r="D663" s="2"/>
      <c r="E663" s="4"/>
      <c r="F663" s="1374"/>
      <c r="G663" s="6"/>
      <c r="H663" s="1"/>
      <c r="I663" s="7"/>
      <c r="J663" s="8"/>
      <c r="K663" s="9"/>
      <c r="L663" s="10"/>
      <c r="M663" s="11"/>
      <c r="N663" s="11"/>
      <c r="O663" s="12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3"/>
      <c r="D664" s="2"/>
      <c r="E664" s="4"/>
      <c r="F664" s="1374"/>
      <c r="G664" s="6"/>
      <c r="H664" s="1"/>
      <c r="I664" s="7"/>
      <c r="J664" s="8"/>
      <c r="K664" s="9"/>
      <c r="L664" s="10"/>
      <c r="M664" s="11"/>
      <c r="N664" s="11"/>
      <c r="O664" s="12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3"/>
      <c r="D665" s="2"/>
      <c r="E665" s="4"/>
      <c r="F665" s="1374"/>
      <c r="G665" s="6"/>
      <c r="H665" s="1"/>
      <c r="I665" s="7"/>
      <c r="J665" s="8"/>
      <c r="K665" s="9"/>
      <c r="L665" s="10"/>
      <c r="M665" s="11"/>
      <c r="N665" s="11"/>
      <c r="O665" s="12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3"/>
      <c r="D666" s="2"/>
      <c r="E666" s="4"/>
      <c r="F666" s="1374"/>
      <c r="G666" s="6"/>
      <c r="H666" s="1"/>
      <c r="I666" s="7"/>
      <c r="J666" s="8"/>
      <c r="K666" s="9"/>
      <c r="L666" s="10"/>
      <c r="M666" s="11"/>
      <c r="N666" s="11"/>
      <c r="O666" s="12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3"/>
      <c r="D667" s="2"/>
      <c r="E667" s="4"/>
      <c r="F667" s="1374"/>
      <c r="G667" s="6"/>
      <c r="H667" s="1"/>
      <c r="I667" s="7"/>
      <c r="J667" s="8"/>
      <c r="K667" s="9"/>
      <c r="L667" s="10"/>
      <c r="M667" s="11"/>
      <c r="N667" s="11"/>
      <c r="O667" s="12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3"/>
      <c r="D668" s="2"/>
      <c r="E668" s="4"/>
      <c r="F668" s="1374"/>
      <c r="G668" s="6"/>
      <c r="H668" s="1"/>
      <c r="I668" s="7"/>
      <c r="J668" s="8"/>
      <c r="K668" s="9"/>
      <c r="L668" s="10"/>
      <c r="M668" s="11"/>
      <c r="N668" s="11"/>
      <c r="O668" s="12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3"/>
      <c r="D669" s="2"/>
      <c r="E669" s="4"/>
      <c r="F669" s="1374"/>
      <c r="G669" s="6"/>
      <c r="H669" s="1"/>
      <c r="I669" s="7"/>
      <c r="J669" s="8"/>
      <c r="K669" s="9"/>
      <c r="L669" s="10"/>
      <c r="M669" s="11"/>
      <c r="N669" s="11"/>
      <c r="O669" s="12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3"/>
      <c r="D670" s="2"/>
      <c r="E670" s="4"/>
      <c r="F670" s="1374"/>
      <c r="G670" s="6"/>
      <c r="H670" s="1"/>
      <c r="I670" s="7"/>
      <c r="J670" s="8"/>
      <c r="K670" s="9"/>
      <c r="L670" s="10"/>
      <c r="M670" s="11"/>
      <c r="N670" s="11"/>
      <c r="O670" s="12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3"/>
      <c r="D671" s="2"/>
      <c r="E671" s="4"/>
      <c r="F671" s="1374"/>
      <c r="G671" s="6"/>
      <c r="H671" s="1"/>
      <c r="I671" s="7"/>
      <c r="J671" s="8"/>
      <c r="K671" s="9"/>
      <c r="L671" s="10"/>
      <c r="M671" s="11"/>
      <c r="N671" s="11"/>
      <c r="O671" s="12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3"/>
      <c r="D672" s="2"/>
      <c r="E672" s="4"/>
      <c r="F672" s="1374"/>
      <c r="G672" s="6"/>
      <c r="H672" s="1"/>
      <c r="I672" s="7"/>
      <c r="J672" s="8"/>
      <c r="K672" s="9"/>
      <c r="L672" s="10"/>
      <c r="M672" s="11"/>
      <c r="N672" s="11"/>
      <c r="O672" s="12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3"/>
      <c r="D673" s="2"/>
      <c r="E673" s="4"/>
      <c r="F673" s="1374"/>
      <c r="G673" s="6"/>
      <c r="H673" s="1"/>
      <c r="I673" s="7"/>
      <c r="J673" s="8"/>
      <c r="K673" s="9"/>
      <c r="L673" s="10"/>
      <c r="M673" s="11"/>
      <c r="N673" s="11"/>
      <c r="O673" s="12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3"/>
      <c r="D674" s="2"/>
      <c r="E674" s="4"/>
      <c r="F674" s="1374"/>
      <c r="G674" s="6"/>
      <c r="H674" s="1"/>
      <c r="I674" s="7"/>
      <c r="J674" s="8"/>
      <c r="K674" s="9"/>
      <c r="L674" s="10"/>
      <c r="M674" s="11"/>
      <c r="N674" s="11"/>
      <c r="O674" s="12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3"/>
      <c r="D675" s="2"/>
      <c r="E675" s="4"/>
      <c r="F675" s="1374"/>
      <c r="G675" s="6"/>
      <c r="H675" s="1"/>
      <c r="I675" s="7"/>
      <c r="J675" s="8"/>
      <c r="K675" s="9"/>
      <c r="L675" s="10"/>
      <c r="M675" s="11"/>
      <c r="N675" s="11"/>
      <c r="O675" s="12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3"/>
      <c r="D676" s="2"/>
      <c r="E676" s="4"/>
      <c r="F676" s="1374"/>
      <c r="G676" s="6"/>
      <c r="H676" s="1"/>
      <c r="I676" s="7"/>
      <c r="J676" s="8"/>
      <c r="K676" s="9"/>
      <c r="L676" s="10"/>
      <c r="M676" s="11"/>
      <c r="N676" s="11"/>
      <c r="O676" s="12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3"/>
      <c r="D677" s="2"/>
      <c r="E677" s="4"/>
      <c r="F677" s="1374"/>
      <c r="G677" s="6"/>
      <c r="H677" s="1"/>
      <c r="I677" s="7"/>
      <c r="J677" s="8"/>
      <c r="K677" s="9"/>
      <c r="L677" s="10"/>
      <c r="M677" s="11"/>
      <c r="N677" s="11"/>
      <c r="O677" s="12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3"/>
      <c r="D678" s="2"/>
      <c r="E678" s="4"/>
      <c r="F678" s="1374"/>
      <c r="G678" s="6"/>
      <c r="H678" s="1"/>
      <c r="I678" s="7"/>
      <c r="J678" s="8"/>
      <c r="K678" s="9"/>
      <c r="L678" s="10"/>
      <c r="M678" s="11"/>
      <c r="N678" s="11"/>
      <c r="O678" s="12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3"/>
      <c r="D679" s="2"/>
      <c r="E679" s="4"/>
      <c r="F679" s="1374"/>
      <c r="G679" s="6"/>
      <c r="H679" s="1"/>
      <c r="I679" s="7"/>
      <c r="J679" s="8"/>
      <c r="K679" s="9"/>
      <c r="L679" s="10"/>
      <c r="M679" s="11"/>
      <c r="N679" s="11"/>
      <c r="O679" s="12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3"/>
      <c r="D680" s="2"/>
      <c r="E680" s="4"/>
      <c r="F680" s="1374"/>
      <c r="G680" s="6"/>
      <c r="H680" s="1"/>
      <c r="I680" s="7"/>
      <c r="J680" s="8"/>
      <c r="K680" s="9"/>
      <c r="L680" s="10"/>
      <c r="M680" s="11"/>
      <c r="N680" s="11"/>
      <c r="O680" s="12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3"/>
      <c r="D681" s="2"/>
      <c r="E681" s="4"/>
      <c r="F681" s="1374"/>
      <c r="G681" s="6"/>
      <c r="H681" s="1"/>
      <c r="I681" s="7"/>
      <c r="J681" s="8"/>
      <c r="K681" s="9"/>
      <c r="L681" s="10"/>
      <c r="M681" s="11"/>
      <c r="N681" s="11"/>
      <c r="O681" s="12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3"/>
      <c r="D682" s="2"/>
      <c r="E682" s="4"/>
      <c r="F682" s="1374"/>
      <c r="G682" s="6"/>
      <c r="H682" s="1"/>
      <c r="I682" s="7"/>
      <c r="J682" s="8"/>
      <c r="K682" s="9"/>
      <c r="L682" s="10"/>
      <c r="M682" s="11"/>
      <c r="N682" s="11"/>
      <c r="O682" s="12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3"/>
      <c r="D683" s="2"/>
      <c r="E683" s="4"/>
      <c r="F683" s="1374"/>
      <c r="G683" s="6"/>
      <c r="H683" s="1"/>
      <c r="I683" s="7"/>
      <c r="J683" s="8"/>
      <c r="K683" s="9"/>
      <c r="L683" s="10"/>
      <c r="M683" s="11"/>
      <c r="N683" s="11"/>
      <c r="O683" s="12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3"/>
      <c r="D684" s="2"/>
      <c r="E684" s="4"/>
      <c r="F684" s="1374"/>
      <c r="G684" s="6"/>
      <c r="H684" s="1"/>
      <c r="I684" s="7"/>
      <c r="J684" s="8"/>
      <c r="K684" s="9"/>
      <c r="L684" s="10"/>
      <c r="M684" s="11"/>
      <c r="N684" s="11"/>
      <c r="O684" s="12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3"/>
      <c r="D685" s="2"/>
      <c r="E685" s="4"/>
      <c r="F685" s="1374"/>
      <c r="G685" s="6"/>
      <c r="H685" s="1"/>
      <c r="I685" s="7"/>
      <c r="J685" s="8"/>
      <c r="K685" s="9"/>
      <c r="L685" s="10"/>
      <c r="M685" s="11"/>
      <c r="N685" s="11"/>
      <c r="O685" s="12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3"/>
      <c r="D686" s="2"/>
      <c r="E686" s="4"/>
      <c r="F686" s="1374"/>
      <c r="G686" s="6"/>
      <c r="H686" s="1"/>
      <c r="I686" s="7"/>
      <c r="J686" s="8"/>
      <c r="K686" s="9"/>
      <c r="L686" s="10"/>
      <c r="M686" s="11"/>
      <c r="N686" s="11"/>
      <c r="O686" s="12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3"/>
      <c r="D687" s="2"/>
      <c r="E687" s="4"/>
      <c r="F687" s="1374"/>
      <c r="G687" s="6"/>
      <c r="H687" s="1"/>
      <c r="I687" s="7"/>
      <c r="J687" s="8"/>
      <c r="K687" s="9"/>
      <c r="L687" s="10"/>
      <c r="M687" s="11"/>
      <c r="N687" s="11"/>
      <c r="O687" s="12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3"/>
      <c r="D688" s="2"/>
      <c r="E688" s="4"/>
      <c r="F688" s="1374"/>
      <c r="G688" s="6"/>
      <c r="H688" s="1"/>
      <c r="I688" s="7"/>
      <c r="J688" s="8"/>
      <c r="K688" s="9"/>
      <c r="L688" s="10"/>
      <c r="M688" s="11"/>
      <c r="N688" s="11"/>
      <c r="O688" s="12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3"/>
      <c r="D689" s="2"/>
      <c r="E689" s="4"/>
      <c r="F689" s="1374"/>
      <c r="G689" s="6"/>
      <c r="H689" s="1"/>
      <c r="I689" s="7"/>
      <c r="J689" s="8"/>
      <c r="K689" s="9"/>
      <c r="L689" s="10"/>
      <c r="M689" s="11"/>
      <c r="N689" s="11"/>
      <c r="O689" s="12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3"/>
      <c r="D690" s="2"/>
      <c r="E690" s="4"/>
      <c r="F690" s="1374"/>
      <c r="G690" s="6"/>
      <c r="H690" s="1"/>
      <c r="I690" s="7"/>
      <c r="J690" s="8"/>
      <c r="K690" s="9"/>
      <c r="L690" s="10"/>
      <c r="M690" s="11"/>
      <c r="N690" s="11"/>
      <c r="O690" s="12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3"/>
      <c r="D691" s="2"/>
      <c r="E691" s="4"/>
      <c r="F691" s="1374"/>
      <c r="G691" s="6"/>
      <c r="H691" s="1"/>
      <c r="I691" s="7"/>
      <c r="J691" s="8"/>
      <c r="K691" s="9"/>
      <c r="L691" s="10"/>
      <c r="M691" s="11"/>
      <c r="N691" s="11"/>
      <c r="O691" s="12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3"/>
      <c r="D692" s="2"/>
      <c r="E692" s="4"/>
      <c r="F692" s="1374"/>
      <c r="G692" s="6"/>
      <c r="H692" s="1"/>
      <c r="I692" s="7"/>
      <c r="J692" s="8"/>
      <c r="K692" s="9"/>
      <c r="L692" s="10"/>
      <c r="M692" s="11"/>
      <c r="N692" s="11"/>
      <c r="O692" s="12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3"/>
      <c r="D693" s="2"/>
      <c r="E693" s="4"/>
      <c r="F693" s="1374"/>
      <c r="G693" s="6"/>
      <c r="H693" s="1"/>
      <c r="I693" s="7"/>
      <c r="J693" s="8"/>
      <c r="K693" s="9"/>
      <c r="L693" s="10"/>
      <c r="M693" s="11"/>
      <c r="N693" s="11"/>
      <c r="O693" s="12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3"/>
      <c r="D694" s="2"/>
      <c r="E694" s="4"/>
      <c r="F694" s="1374"/>
      <c r="G694" s="6"/>
      <c r="H694" s="1"/>
      <c r="I694" s="7"/>
      <c r="J694" s="8"/>
      <c r="K694" s="9"/>
      <c r="L694" s="10"/>
      <c r="M694" s="11"/>
      <c r="N694" s="11"/>
      <c r="O694" s="12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3"/>
      <c r="D695" s="2"/>
      <c r="E695" s="4"/>
      <c r="F695" s="1374"/>
      <c r="G695" s="6"/>
      <c r="H695" s="1"/>
      <c r="I695" s="7"/>
      <c r="J695" s="8"/>
      <c r="K695" s="9"/>
      <c r="L695" s="10"/>
      <c r="M695" s="11"/>
      <c r="N695" s="11"/>
      <c r="O695" s="12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3"/>
      <c r="D696" s="2"/>
      <c r="E696" s="4"/>
      <c r="F696" s="1374"/>
      <c r="G696" s="6"/>
      <c r="H696" s="1"/>
      <c r="I696" s="7"/>
      <c r="J696" s="8"/>
      <c r="K696" s="9"/>
      <c r="L696" s="10"/>
      <c r="M696" s="11"/>
      <c r="N696" s="11"/>
      <c r="O696" s="12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3"/>
      <c r="D697" s="2"/>
      <c r="E697" s="4"/>
      <c r="F697" s="1374"/>
      <c r="G697" s="6"/>
      <c r="H697" s="1"/>
      <c r="I697" s="7"/>
      <c r="J697" s="8"/>
      <c r="K697" s="9"/>
      <c r="L697" s="10"/>
      <c r="M697" s="11"/>
      <c r="N697" s="11"/>
      <c r="O697" s="12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3"/>
      <c r="D698" s="2"/>
      <c r="E698" s="4"/>
      <c r="F698" s="1374"/>
      <c r="G698" s="6"/>
      <c r="H698" s="1"/>
      <c r="I698" s="7"/>
      <c r="J698" s="8"/>
      <c r="K698" s="9"/>
      <c r="L698" s="10"/>
      <c r="M698" s="11"/>
      <c r="N698" s="11"/>
      <c r="O698" s="12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3"/>
      <c r="D699" s="2"/>
      <c r="E699" s="4"/>
      <c r="F699" s="1374"/>
      <c r="G699" s="6"/>
      <c r="H699" s="1"/>
      <c r="I699" s="7"/>
      <c r="J699" s="8"/>
      <c r="K699" s="9"/>
      <c r="L699" s="10"/>
      <c r="M699" s="11"/>
      <c r="N699" s="11"/>
      <c r="O699" s="12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3"/>
      <c r="D700" s="2"/>
      <c r="E700" s="4"/>
      <c r="F700" s="1374"/>
      <c r="G700" s="6"/>
      <c r="H700" s="1"/>
      <c r="I700" s="7"/>
      <c r="J700" s="8"/>
      <c r="K700" s="9"/>
      <c r="L700" s="10"/>
      <c r="M700" s="11"/>
      <c r="N700" s="11"/>
      <c r="O700" s="12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3"/>
      <c r="D701" s="2"/>
      <c r="E701" s="4"/>
      <c r="F701" s="1374"/>
      <c r="G701" s="6"/>
      <c r="H701" s="1"/>
      <c r="I701" s="7"/>
      <c r="J701" s="8"/>
      <c r="K701" s="9"/>
      <c r="L701" s="10"/>
      <c r="M701" s="11"/>
      <c r="N701" s="11"/>
      <c r="O701" s="12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3"/>
      <c r="D702" s="2"/>
      <c r="E702" s="4"/>
      <c r="F702" s="1374"/>
      <c r="G702" s="6"/>
      <c r="H702" s="1"/>
      <c r="I702" s="7"/>
      <c r="J702" s="8"/>
      <c r="K702" s="9"/>
      <c r="L702" s="10"/>
      <c r="M702" s="11"/>
      <c r="N702" s="11"/>
      <c r="O702" s="12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3"/>
      <c r="D703" s="2"/>
      <c r="E703" s="4"/>
      <c r="F703" s="1374"/>
      <c r="G703" s="6"/>
      <c r="H703" s="1"/>
      <c r="I703" s="7"/>
      <c r="J703" s="8"/>
      <c r="K703" s="9"/>
      <c r="L703" s="10"/>
      <c r="M703" s="11"/>
      <c r="N703" s="11"/>
      <c r="O703" s="12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3"/>
      <c r="D704" s="2"/>
      <c r="E704" s="4"/>
      <c r="F704" s="1374"/>
      <c r="G704" s="6"/>
      <c r="H704" s="1"/>
      <c r="I704" s="7"/>
      <c r="J704" s="8"/>
      <c r="K704" s="9"/>
      <c r="L704" s="10"/>
      <c r="M704" s="11"/>
      <c r="N704" s="11"/>
      <c r="O704" s="12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3"/>
      <c r="D705" s="2"/>
      <c r="E705" s="4"/>
      <c r="F705" s="1374"/>
      <c r="G705" s="6"/>
      <c r="H705" s="1"/>
      <c r="I705" s="7"/>
      <c r="J705" s="8"/>
      <c r="K705" s="9"/>
      <c r="L705" s="10"/>
      <c r="M705" s="11"/>
      <c r="N705" s="11"/>
      <c r="O705" s="12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3"/>
      <c r="D706" s="2"/>
      <c r="E706" s="4"/>
      <c r="F706" s="1374"/>
      <c r="G706" s="6"/>
      <c r="H706" s="1"/>
      <c r="I706" s="7"/>
      <c r="J706" s="8"/>
      <c r="K706" s="9"/>
      <c r="L706" s="10"/>
      <c r="M706" s="11"/>
      <c r="N706" s="11"/>
      <c r="O706" s="12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3"/>
      <c r="D707" s="2"/>
      <c r="E707" s="4"/>
      <c r="F707" s="1374"/>
      <c r="G707" s="6"/>
      <c r="H707" s="1"/>
      <c r="I707" s="7"/>
      <c r="J707" s="8"/>
      <c r="K707" s="9"/>
      <c r="L707" s="10"/>
      <c r="M707" s="11"/>
      <c r="N707" s="11"/>
      <c r="O707" s="12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3"/>
      <c r="D708" s="2"/>
      <c r="E708" s="4"/>
      <c r="F708" s="1374"/>
      <c r="G708" s="6"/>
      <c r="H708" s="1"/>
      <c r="I708" s="7"/>
      <c r="J708" s="8"/>
      <c r="K708" s="9"/>
      <c r="L708" s="10"/>
      <c r="M708" s="11"/>
      <c r="N708" s="11"/>
      <c r="O708" s="12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3"/>
      <c r="D709" s="2"/>
      <c r="E709" s="4"/>
      <c r="F709" s="1374"/>
      <c r="G709" s="6"/>
      <c r="H709" s="1"/>
      <c r="I709" s="7"/>
      <c r="J709" s="8"/>
      <c r="K709" s="9"/>
      <c r="L709" s="10"/>
      <c r="M709" s="11"/>
      <c r="N709" s="11"/>
      <c r="O709" s="12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3"/>
      <c r="D710" s="2"/>
      <c r="E710" s="4"/>
      <c r="F710" s="1374"/>
      <c r="G710" s="6"/>
      <c r="H710" s="1"/>
      <c r="I710" s="7"/>
      <c r="J710" s="8"/>
      <c r="K710" s="9"/>
      <c r="L710" s="10"/>
      <c r="M710" s="11"/>
      <c r="N710" s="11"/>
      <c r="O710" s="12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3"/>
      <c r="D711" s="2"/>
      <c r="E711" s="4"/>
      <c r="F711" s="1374"/>
      <c r="G711" s="6"/>
      <c r="H711" s="1"/>
      <c r="I711" s="7"/>
      <c r="J711" s="8"/>
      <c r="K711" s="9"/>
      <c r="L711" s="10"/>
      <c r="M711" s="11"/>
      <c r="N711" s="11"/>
      <c r="O711" s="12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3"/>
      <c r="D712" s="2"/>
      <c r="E712" s="4"/>
      <c r="F712" s="1374"/>
      <c r="G712" s="6"/>
      <c r="H712" s="1"/>
      <c r="I712" s="7"/>
      <c r="J712" s="8"/>
      <c r="K712" s="9"/>
      <c r="L712" s="10"/>
      <c r="M712" s="11"/>
      <c r="N712" s="11"/>
      <c r="O712" s="12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3"/>
      <c r="D713" s="2"/>
      <c r="E713" s="4"/>
      <c r="F713" s="1374"/>
      <c r="G713" s="6"/>
      <c r="H713" s="1"/>
      <c r="I713" s="7"/>
      <c r="J713" s="8"/>
      <c r="K713" s="9"/>
      <c r="L713" s="10"/>
      <c r="M713" s="11"/>
      <c r="N713" s="11"/>
      <c r="O713" s="12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3"/>
      <c r="D714" s="2"/>
      <c r="E714" s="4"/>
      <c r="F714" s="1374"/>
      <c r="G714" s="6"/>
      <c r="H714" s="1"/>
      <c r="I714" s="7"/>
      <c r="J714" s="8"/>
      <c r="K714" s="9"/>
      <c r="L714" s="10"/>
      <c r="M714" s="11"/>
      <c r="N714" s="11"/>
      <c r="O714" s="12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3"/>
      <c r="D715" s="2"/>
      <c r="E715" s="4"/>
      <c r="F715" s="1374"/>
      <c r="G715" s="6"/>
      <c r="H715" s="1"/>
      <c r="I715" s="7"/>
      <c r="J715" s="8"/>
      <c r="K715" s="9"/>
      <c r="L715" s="10"/>
      <c r="M715" s="11"/>
      <c r="N715" s="11"/>
      <c r="O715" s="12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3"/>
      <c r="D716" s="2"/>
      <c r="E716" s="4"/>
      <c r="F716" s="1374"/>
      <c r="G716" s="6"/>
      <c r="H716" s="1"/>
      <c r="I716" s="7"/>
      <c r="J716" s="8"/>
      <c r="K716" s="9"/>
      <c r="L716" s="10"/>
      <c r="M716" s="11"/>
      <c r="N716" s="11"/>
      <c r="O716" s="12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3"/>
      <c r="D717" s="2"/>
      <c r="E717" s="4"/>
      <c r="F717" s="1374"/>
      <c r="G717" s="6"/>
      <c r="H717" s="1"/>
      <c r="I717" s="7"/>
      <c r="J717" s="8"/>
      <c r="K717" s="9"/>
      <c r="L717" s="10"/>
      <c r="M717" s="11"/>
      <c r="N717" s="11"/>
      <c r="O717" s="12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3"/>
      <c r="D718" s="2"/>
      <c r="E718" s="4"/>
      <c r="F718" s="1374"/>
      <c r="G718" s="6"/>
      <c r="H718" s="1"/>
      <c r="I718" s="7"/>
      <c r="J718" s="8"/>
      <c r="K718" s="9"/>
      <c r="L718" s="10"/>
      <c r="M718" s="11"/>
      <c r="N718" s="11"/>
      <c r="O718" s="12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3"/>
      <c r="D719" s="2"/>
      <c r="E719" s="4"/>
      <c r="F719" s="1374"/>
      <c r="G719" s="6"/>
      <c r="H719" s="1"/>
      <c r="I719" s="7"/>
      <c r="J719" s="8"/>
      <c r="K719" s="9"/>
      <c r="L719" s="10"/>
      <c r="M719" s="11"/>
      <c r="N719" s="11"/>
      <c r="O719" s="12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3"/>
      <c r="D720" s="2"/>
      <c r="E720" s="4"/>
      <c r="F720" s="1374"/>
      <c r="G720" s="6"/>
      <c r="H720" s="1"/>
      <c r="I720" s="7"/>
      <c r="J720" s="8"/>
      <c r="K720" s="9"/>
      <c r="L720" s="10"/>
      <c r="M720" s="11"/>
      <c r="N720" s="11"/>
      <c r="O720" s="12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3"/>
      <c r="D721" s="2"/>
      <c r="E721" s="4"/>
      <c r="F721" s="1374"/>
      <c r="G721" s="6"/>
      <c r="H721" s="1"/>
      <c r="I721" s="7"/>
      <c r="J721" s="8"/>
      <c r="K721" s="9"/>
      <c r="L721" s="10"/>
      <c r="M721" s="11"/>
      <c r="N721" s="11"/>
      <c r="O721" s="12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3"/>
      <c r="D722" s="2"/>
      <c r="E722" s="4"/>
      <c r="F722" s="1374"/>
      <c r="G722" s="6"/>
      <c r="H722" s="1"/>
      <c r="I722" s="7"/>
      <c r="J722" s="8"/>
      <c r="K722" s="9"/>
      <c r="L722" s="10"/>
      <c r="M722" s="11"/>
      <c r="N722" s="11"/>
      <c r="O722" s="12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3"/>
      <c r="D723" s="2"/>
      <c r="E723" s="4"/>
      <c r="F723" s="1374"/>
      <c r="G723" s="6"/>
      <c r="H723" s="1"/>
      <c r="I723" s="7"/>
      <c r="J723" s="8"/>
      <c r="K723" s="9"/>
      <c r="L723" s="10"/>
      <c r="M723" s="11"/>
      <c r="N723" s="11"/>
      <c r="O723" s="12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3"/>
      <c r="D724" s="2"/>
      <c r="E724" s="4"/>
      <c r="F724" s="1374"/>
      <c r="G724" s="6"/>
      <c r="H724" s="1"/>
      <c r="I724" s="7"/>
      <c r="J724" s="8"/>
      <c r="K724" s="9"/>
      <c r="L724" s="10"/>
      <c r="M724" s="11"/>
      <c r="N724" s="11"/>
      <c r="O724" s="12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3"/>
      <c r="D725" s="2"/>
      <c r="E725" s="4"/>
      <c r="F725" s="1374"/>
      <c r="G725" s="6"/>
      <c r="H725" s="1"/>
      <c r="I725" s="7"/>
      <c r="J725" s="8"/>
      <c r="K725" s="9"/>
      <c r="L725" s="10"/>
      <c r="M725" s="11"/>
      <c r="N725" s="11"/>
      <c r="O725" s="12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3"/>
      <c r="D726" s="2"/>
      <c r="E726" s="4"/>
      <c r="F726" s="1374"/>
      <c r="G726" s="6"/>
      <c r="H726" s="1"/>
      <c r="I726" s="7"/>
      <c r="J726" s="8"/>
      <c r="K726" s="9"/>
      <c r="L726" s="10"/>
      <c r="M726" s="11"/>
      <c r="N726" s="11"/>
      <c r="O726" s="12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3"/>
      <c r="D727" s="2"/>
      <c r="E727" s="4"/>
      <c r="F727" s="1374"/>
      <c r="G727" s="6"/>
      <c r="H727" s="1"/>
      <c r="I727" s="7"/>
      <c r="J727" s="8"/>
      <c r="K727" s="9"/>
      <c r="L727" s="10"/>
      <c r="M727" s="11"/>
      <c r="N727" s="11"/>
      <c r="O727" s="12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3"/>
      <c r="D728" s="2"/>
      <c r="E728" s="4"/>
      <c r="F728" s="1374"/>
      <c r="G728" s="6"/>
      <c r="H728" s="1"/>
      <c r="I728" s="7"/>
      <c r="J728" s="8"/>
      <c r="K728" s="9"/>
      <c r="L728" s="10"/>
      <c r="M728" s="11"/>
      <c r="N728" s="11"/>
      <c r="O728" s="12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3"/>
      <c r="D729" s="2"/>
      <c r="E729" s="4"/>
      <c r="F729" s="1374"/>
      <c r="G729" s="6"/>
      <c r="H729" s="1"/>
      <c r="I729" s="7"/>
      <c r="J729" s="8"/>
      <c r="K729" s="9"/>
      <c r="L729" s="10"/>
      <c r="M729" s="11"/>
      <c r="N729" s="11"/>
      <c r="O729" s="12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3"/>
      <c r="D730" s="2"/>
      <c r="E730" s="4"/>
      <c r="F730" s="1374"/>
      <c r="G730" s="6"/>
      <c r="H730" s="1"/>
      <c r="I730" s="7"/>
      <c r="J730" s="8"/>
      <c r="K730" s="9"/>
      <c r="L730" s="10"/>
      <c r="M730" s="11"/>
      <c r="N730" s="11"/>
      <c r="O730" s="12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3"/>
      <c r="D731" s="2"/>
      <c r="E731" s="4"/>
      <c r="F731" s="1374"/>
      <c r="G731" s="6"/>
      <c r="H731" s="1"/>
      <c r="I731" s="7"/>
      <c r="J731" s="8"/>
      <c r="K731" s="9"/>
      <c r="L731" s="10"/>
      <c r="M731" s="11"/>
      <c r="N731" s="11"/>
      <c r="O731" s="12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3"/>
      <c r="D732" s="2"/>
      <c r="E732" s="4"/>
      <c r="F732" s="1374"/>
      <c r="G732" s="6"/>
      <c r="H732" s="1"/>
      <c r="I732" s="7"/>
      <c r="J732" s="8"/>
      <c r="K732" s="9"/>
      <c r="L732" s="10"/>
      <c r="M732" s="11"/>
      <c r="N732" s="11"/>
      <c r="O732" s="12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3"/>
      <c r="D733" s="2"/>
      <c r="E733" s="4"/>
      <c r="F733" s="1374"/>
      <c r="G733" s="6"/>
      <c r="H733" s="1"/>
      <c r="I733" s="7"/>
      <c r="J733" s="8"/>
      <c r="K733" s="9"/>
      <c r="L733" s="10"/>
      <c r="M733" s="11"/>
      <c r="N733" s="11"/>
      <c r="O733" s="12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3"/>
      <c r="D734" s="2"/>
      <c r="E734" s="4"/>
      <c r="F734" s="1374"/>
      <c r="G734" s="6"/>
      <c r="H734" s="1"/>
      <c r="I734" s="7"/>
      <c r="J734" s="8"/>
      <c r="K734" s="9"/>
      <c r="L734" s="10"/>
      <c r="M734" s="11"/>
      <c r="N734" s="11"/>
      <c r="O734" s="12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3"/>
      <c r="D735" s="2"/>
      <c r="E735" s="4"/>
      <c r="F735" s="1374"/>
      <c r="G735" s="6"/>
      <c r="H735" s="1"/>
      <c r="I735" s="7"/>
      <c r="J735" s="8"/>
      <c r="K735" s="9"/>
      <c r="L735" s="10"/>
      <c r="M735" s="11"/>
      <c r="N735" s="11"/>
      <c r="O735" s="12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3"/>
      <c r="D736" s="2"/>
      <c r="E736" s="4"/>
      <c r="F736" s="1374"/>
      <c r="G736" s="6"/>
      <c r="H736" s="1"/>
      <c r="I736" s="7"/>
      <c r="J736" s="8"/>
      <c r="K736" s="9"/>
      <c r="L736" s="10"/>
      <c r="M736" s="11"/>
      <c r="N736" s="11"/>
      <c r="O736" s="12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3"/>
      <c r="D737" s="2"/>
      <c r="E737" s="4"/>
      <c r="F737" s="1374"/>
      <c r="G737" s="6"/>
      <c r="H737" s="1"/>
      <c r="I737" s="7"/>
      <c r="J737" s="8"/>
      <c r="K737" s="9"/>
      <c r="L737" s="10"/>
      <c r="M737" s="11"/>
      <c r="N737" s="11"/>
      <c r="O737" s="12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3"/>
      <c r="D738" s="2"/>
      <c r="E738" s="4"/>
      <c r="F738" s="1374"/>
      <c r="G738" s="6"/>
      <c r="H738" s="1"/>
      <c r="I738" s="7"/>
      <c r="J738" s="8"/>
      <c r="K738" s="9"/>
      <c r="L738" s="10"/>
      <c r="M738" s="11"/>
      <c r="N738" s="11"/>
      <c r="O738" s="12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3"/>
      <c r="D739" s="2"/>
      <c r="E739" s="4"/>
      <c r="F739" s="1374"/>
      <c r="G739" s="6"/>
      <c r="H739" s="1"/>
      <c r="I739" s="7"/>
      <c r="J739" s="8"/>
      <c r="K739" s="9"/>
      <c r="L739" s="10"/>
      <c r="M739" s="11"/>
      <c r="N739" s="11"/>
      <c r="O739" s="12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3"/>
      <c r="D740" s="2"/>
      <c r="E740" s="4"/>
      <c r="F740" s="1374"/>
      <c r="G740" s="6"/>
      <c r="H740" s="1"/>
      <c r="I740" s="7"/>
      <c r="J740" s="8"/>
      <c r="K740" s="9"/>
      <c r="L740" s="10"/>
      <c r="M740" s="11"/>
      <c r="N740" s="11"/>
      <c r="O740" s="12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3"/>
      <c r="D741" s="2"/>
      <c r="E741" s="4"/>
      <c r="F741" s="1374"/>
      <c r="G741" s="6"/>
      <c r="H741" s="1"/>
      <c r="I741" s="7"/>
      <c r="J741" s="8"/>
      <c r="K741" s="9"/>
      <c r="L741" s="10"/>
      <c r="M741" s="11"/>
      <c r="N741" s="11"/>
      <c r="O741" s="12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3"/>
      <c r="D742" s="2"/>
      <c r="E742" s="4"/>
      <c r="F742" s="1374"/>
      <c r="G742" s="6"/>
      <c r="H742" s="1"/>
      <c r="I742" s="7"/>
      <c r="J742" s="8"/>
      <c r="K742" s="9"/>
      <c r="L742" s="10"/>
      <c r="M742" s="11"/>
      <c r="N742" s="11"/>
      <c r="O742" s="12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3"/>
      <c r="D743" s="2"/>
      <c r="E743" s="4"/>
      <c r="F743" s="1374"/>
      <c r="G743" s="6"/>
      <c r="H743" s="1"/>
      <c r="I743" s="7"/>
      <c r="J743" s="8"/>
      <c r="K743" s="9"/>
      <c r="L743" s="10"/>
      <c r="M743" s="11"/>
      <c r="N743" s="11"/>
      <c r="O743" s="12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3"/>
      <c r="D744" s="2"/>
      <c r="E744" s="4"/>
      <c r="F744" s="1374"/>
      <c r="G744" s="6"/>
      <c r="H744" s="1"/>
      <c r="I744" s="7"/>
      <c r="J744" s="8"/>
      <c r="K744" s="9"/>
      <c r="L744" s="10"/>
      <c r="M744" s="11"/>
      <c r="N744" s="11"/>
      <c r="O744" s="12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3"/>
      <c r="D745" s="2"/>
      <c r="E745" s="4"/>
      <c r="F745" s="1374"/>
      <c r="G745" s="6"/>
      <c r="H745" s="1"/>
      <c r="I745" s="7"/>
      <c r="J745" s="8"/>
      <c r="K745" s="9"/>
      <c r="L745" s="10"/>
      <c r="M745" s="11"/>
      <c r="N745" s="11"/>
      <c r="O745" s="12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3"/>
      <c r="D746" s="2"/>
      <c r="E746" s="4"/>
      <c r="F746" s="1374"/>
      <c r="G746" s="6"/>
      <c r="H746" s="1"/>
      <c r="I746" s="7"/>
      <c r="J746" s="8"/>
      <c r="K746" s="9"/>
      <c r="L746" s="10"/>
      <c r="M746" s="11"/>
      <c r="N746" s="11"/>
      <c r="O746" s="12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3"/>
      <c r="D747" s="2"/>
      <c r="E747" s="4"/>
      <c r="F747" s="1374"/>
      <c r="G747" s="6"/>
      <c r="H747" s="1"/>
      <c r="I747" s="7"/>
      <c r="J747" s="8"/>
      <c r="K747" s="9"/>
      <c r="L747" s="10"/>
      <c r="M747" s="11"/>
      <c r="N747" s="11"/>
      <c r="O747" s="12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3"/>
      <c r="D748" s="2"/>
      <c r="E748" s="4"/>
      <c r="F748" s="1374"/>
      <c r="G748" s="6"/>
      <c r="H748" s="1"/>
      <c r="I748" s="7"/>
      <c r="J748" s="8"/>
      <c r="K748" s="9"/>
      <c r="L748" s="10"/>
      <c r="M748" s="11"/>
      <c r="N748" s="11"/>
      <c r="O748" s="12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3"/>
      <c r="D749" s="2"/>
      <c r="E749" s="4"/>
      <c r="F749" s="1374"/>
      <c r="G749" s="6"/>
      <c r="H749" s="1"/>
      <c r="I749" s="7"/>
      <c r="J749" s="8"/>
      <c r="K749" s="9"/>
      <c r="L749" s="10"/>
      <c r="M749" s="11"/>
      <c r="N749" s="11"/>
      <c r="O749" s="12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3"/>
      <c r="D750" s="2"/>
      <c r="E750" s="4"/>
      <c r="F750" s="1374"/>
      <c r="G750" s="6"/>
      <c r="H750" s="1"/>
      <c r="I750" s="7"/>
      <c r="J750" s="8"/>
      <c r="K750" s="9"/>
      <c r="L750" s="10"/>
      <c r="M750" s="11"/>
      <c r="N750" s="11"/>
      <c r="O750" s="12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3"/>
      <c r="D751" s="2"/>
      <c r="E751" s="4"/>
      <c r="F751" s="1374"/>
      <c r="G751" s="6"/>
      <c r="H751" s="1"/>
      <c r="I751" s="7"/>
      <c r="J751" s="8"/>
      <c r="K751" s="9"/>
      <c r="L751" s="10"/>
      <c r="M751" s="11"/>
      <c r="N751" s="11"/>
      <c r="O751" s="12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3"/>
      <c r="D752" s="2"/>
      <c r="E752" s="4"/>
      <c r="F752" s="1374"/>
      <c r="G752" s="6"/>
      <c r="H752" s="1"/>
      <c r="I752" s="7"/>
      <c r="J752" s="8"/>
      <c r="K752" s="9"/>
      <c r="L752" s="10"/>
      <c r="M752" s="11"/>
      <c r="N752" s="11"/>
      <c r="O752" s="12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3"/>
      <c r="D753" s="2"/>
      <c r="E753" s="4"/>
      <c r="F753" s="1374"/>
      <c r="G753" s="6"/>
      <c r="H753" s="1"/>
      <c r="I753" s="7"/>
      <c r="J753" s="8"/>
      <c r="K753" s="9"/>
      <c r="L753" s="10"/>
      <c r="M753" s="11"/>
      <c r="N753" s="11"/>
      <c r="O753" s="12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3"/>
      <c r="D754" s="2"/>
      <c r="E754" s="4"/>
      <c r="F754" s="1374"/>
      <c r="G754" s="6"/>
      <c r="H754" s="1"/>
      <c r="I754" s="7"/>
      <c r="J754" s="8"/>
      <c r="K754" s="9"/>
      <c r="L754" s="10"/>
      <c r="M754" s="11"/>
      <c r="N754" s="11"/>
      <c r="O754" s="12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3"/>
      <c r="D755" s="2"/>
      <c r="E755" s="4"/>
      <c r="F755" s="1374"/>
      <c r="G755" s="6"/>
      <c r="H755" s="1"/>
      <c r="I755" s="7"/>
      <c r="J755" s="8"/>
      <c r="K755" s="9"/>
      <c r="L755" s="10"/>
      <c r="M755" s="11"/>
      <c r="N755" s="11"/>
      <c r="O755" s="12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3"/>
      <c r="D756" s="2"/>
      <c r="E756" s="4"/>
      <c r="F756" s="1374"/>
      <c r="G756" s="6"/>
      <c r="H756" s="1"/>
      <c r="I756" s="7"/>
      <c r="J756" s="8"/>
      <c r="K756" s="9"/>
      <c r="L756" s="10"/>
      <c r="M756" s="11"/>
      <c r="N756" s="11"/>
      <c r="O756" s="12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3"/>
      <c r="D757" s="2"/>
      <c r="E757" s="4"/>
      <c r="F757" s="1374"/>
      <c r="G757" s="6"/>
      <c r="H757" s="1"/>
      <c r="I757" s="7"/>
      <c r="J757" s="8"/>
      <c r="K757" s="9"/>
      <c r="L757" s="10"/>
      <c r="M757" s="11"/>
      <c r="N757" s="11"/>
      <c r="O757" s="12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3"/>
      <c r="D758" s="2"/>
      <c r="E758" s="4"/>
      <c r="F758" s="1374"/>
      <c r="G758" s="6"/>
      <c r="H758" s="1"/>
      <c r="I758" s="7"/>
      <c r="J758" s="8"/>
      <c r="K758" s="9"/>
      <c r="L758" s="10"/>
      <c r="M758" s="11"/>
      <c r="N758" s="11"/>
      <c r="O758" s="12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3"/>
      <c r="D759" s="2"/>
      <c r="E759" s="4"/>
      <c r="F759" s="1374"/>
      <c r="G759" s="6"/>
      <c r="H759" s="1"/>
      <c r="I759" s="7"/>
      <c r="J759" s="8"/>
      <c r="K759" s="9"/>
      <c r="L759" s="10"/>
      <c r="M759" s="11"/>
      <c r="N759" s="11"/>
      <c r="O759" s="12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3"/>
      <c r="D760" s="2"/>
      <c r="E760" s="4"/>
      <c r="F760" s="1374"/>
      <c r="G760" s="6"/>
      <c r="H760" s="1"/>
      <c r="I760" s="7"/>
      <c r="J760" s="8"/>
      <c r="K760" s="9"/>
      <c r="L760" s="10"/>
      <c r="M760" s="11"/>
      <c r="N760" s="11"/>
      <c r="O760" s="12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3"/>
      <c r="D761" s="2"/>
      <c r="E761" s="4"/>
      <c r="F761" s="1374"/>
      <c r="G761" s="6"/>
      <c r="H761" s="1"/>
      <c r="I761" s="7"/>
      <c r="J761" s="8"/>
      <c r="K761" s="9"/>
      <c r="L761" s="10"/>
      <c r="M761" s="11"/>
      <c r="N761" s="11"/>
      <c r="O761" s="12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3"/>
      <c r="D762" s="2"/>
      <c r="E762" s="4"/>
      <c r="F762" s="1374"/>
      <c r="G762" s="6"/>
      <c r="H762" s="1"/>
      <c r="I762" s="7"/>
      <c r="J762" s="8"/>
      <c r="K762" s="9"/>
      <c r="L762" s="10"/>
      <c r="M762" s="11"/>
      <c r="N762" s="11"/>
      <c r="O762" s="12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3"/>
      <c r="D763" s="2"/>
      <c r="E763" s="4"/>
      <c r="F763" s="1374"/>
      <c r="G763" s="6"/>
      <c r="H763" s="1"/>
      <c r="I763" s="7"/>
      <c r="J763" s="8"/>
      <c r="K763" s="9"/>
      <c r="L763" s="10"/>
      <c r="M763" s="11"/>
      <c r="N763" s="11"/>
      <c r="O763" s="12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3"/>
      <c r="D764" s="2"/>
      <c r="E764" s="4"/>
      <c r="F764" s="1374"/>
      <c r="G764" s="6"/>
      <c r="H764" s="1"/>
      <c r="I764" s="7"/>
      <c r="J764" s="8"/>
      <c r="K764" s="9"/>
      <c r="L764" s="10"/>
      <c r="M764" s="11"/>
      <c r="N764" s="11"/>
      <c r="O764" s="12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3"/>
      <c r="D765" s="2"/>
      <c r="E765" s="4"/>
      <c r="F765" s="1374"/>
      <c r="G765" s="6"/>
      <c r="H765" s="1"/>
      <c r="I765" s="7"/>
      <c r="J765" s="8"/>
      <c r="K765" s="9"/>
      <c r="L765" s="10"/>
      <c r="M765" s="11"/>
      <c r="N765" s="11"/>
      <c r="O765" s="12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3"/>
      <c r="D766" s="2"/>
      <c r="E766" s="4"/>
      <c r="F766" s="1374"/>
      <c r="G766" s="6"/>
      <c r="H766" s="1"/>
      <c r="I766" s="7"/>
      <c r="J766" s="8"/>
      <c r="K766" s="9"/>
      <c r="L766" s="10"/>
      <c r="M766" s="11"/>
      <c r="N766" s="11"/>
      <c r="O766" s="12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3"/>
      <c r="D767" s="2"/>
      <c r="E767" s="4"/>
      <c r="F767" s="1374"/>
      <c r="G767" s="6"/>
      <c r="H767" s="1"/>
      <c r="I767" s="7"/>
      <c r="J767" s="8"/>
      <c r="K767" s="9"/>
      <c r="L767" s="10"/>
      <c r="M767" s="11"/>
      <c r="N767" s="11"/>
      <c r="O767" s="12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3"/>
      <c r="D768" s="2"/>
      <c r="E768" s="4"/>
      <c r="F768" s="1374"/>
      <c r="G768" s="6"/>
      <c r="H768" s="1"/>
      <c r="I768" s="7"/>
      <c r="J768" s="8"/>
      <c r="K768" s="9"/>
      <c r="L768" s="10"/>
      <c r="M768" s="11"/>
      <c r="N768" s="11"/>
      <c r="O768" s="12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3"/>
      <c r="D769" s="2"/>
      <c r="E769" s="4"/>
      <c r="F769" s="1374"/>
      <c r="G769" s="6"/>
      <c r="H769" s="1"/>
      <c r="I769" s="7"/>
      <c r="J769" s="8"/>
      <c r="K769" s="9"/>
      <c r="L769" s="10"/>
      <c r="M769" s="11"/>
      <c r="N769" s="11"/>
      <c r="O769" s="12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3"/>
      <c r="D770" s="2"/>
      <c r="E770" s="4"/>
      <c r="F770" s="1374"/>
      <c r="G770" s="6"/>
      <c r="H770" s="1"/>
      <c r="I770" s="7"/>
      <c r="J770" s="8"/>
      <c r="K770" s="9"/>
      <c r="L770" s="10"/>
      <c r="M770" s="11"/>
      <c r="N770" s="11"/>
      <c r="O770" s="12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3"/>
      <c r="D771" s="2"/>
      <c r="E771" s="4"/>
      <c r="F771" s="1374"/>
      <c r="G771" s="6"/>
      <c r="H771" s="1"/>
      <c r="I771" s="7"/>
      <c r="J771" s="8"/>
      <c r="K771" s="9"/>
      <c r="L771" s="10"/>
      <c r="M771" s="11"/>
      <c r="N771" s="11"/>
      <c r="O771" s="12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3"/>
      <c r="D772" s="2"/>
      <c r="E772" s="4"/>
      <c r="F772" s="1374"/>
      <c r="G772" s="6"/>
      <c r="H772" s="1"/>
      <c r="I772" s="7"/>
      <c r="J772" s="8"/>
      <c r="K772" s="9"/>
      <c r="L772" s="10"/>
      <c r="M772" s="11"/>
      <c r="N772" s="11"/>
      <c r="O772" s="12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3"/>
      <c r="D773" s="2"/>
      <c r="E773" s="4"/>
      <c r="F773" s="1374"/>
      <c r="G773" s="6"/>
      <c r="H773" s="1"/>
      <c r="I773" s="7"/>
      <c r="J773" s="8"/>
      <c r="K773" s="9"/>
      <c r="L773" s="10"/>
      <c r="M773" s="11"/>
      <c r="N773" s="11"/>
      <c r="O773" s="12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3"/>
      <c r="D774" s="2"/>
      <c r="E774" s="4"/>
      <c r="F774" s="1374"/>
      <c r="G774" s="6"/>
      <c r="H774" s="1"/>
      <c r="I774" s="7"/>
      <c r="J774" s="8"/>
      <c r="K774" s="9"/>
      <c r="L774" s="10"/>
      <c r="M774" s="11"/>
      <c r="N774" s="11"/>
      <c r="O774" s="12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3"/>
      <c r="D775" s="2"/>
      <c r="E775" s="4"/>
      <c r="F775" s="1374"/>
      <c r="G775" s="6"/>
      <c r="H775" s="1"/>
      <c r="I775" s="7"/>
      <c r="J775" s="8"/>
      <c r="K775" s="9"/>
      <c r="L775" s="10"/>
      <c r="M775" s="11"/>
      <c r="N775" s="11"/>
      <c r="O775" s="12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3"/>
      <c r="D776" s="2"/>
      <c r="E776" s="4"/>
      <c r="F776" s="1374"/>
      <c r="G776" s="6"/>
      <c r="H776" s="1"/>
      <c r="I776" s="7"/>
      <c r="J776" s="8"/>
      <c r="K776" s="9"/>
      <c r="L776" s="10"/>
      <c r="M776" s="11"/>
      <c r="N776" s="11"/>
      <c r="O776" s="12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3"/>
      <c r="D777" s="2"/>
      <c r="E777" s="4"/>
      <c r="F777" s="1374"/>
      <c r="G777" s="6"/>
      <c r="H777" s="1"/>
      <c r="I777" s="7"/>
      <c r="J777" s="8"/>
      <c r="K777" s="9"/>
      <c r="L777" s="10"/>
      <c r="M777" s="11"/>
      <c r="N777" s="11"/>
      <c r="O777" s="12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3"/>
      <c r="D778" s="2"/>
      <c r="E778" s="4"/>
      <c r="F778" s="1374"/>
      <c r="G778" s="6"/>
      <c r="H778" s="1"/>
      <c r="I778" s="7"/>
      <c r="J778" s="8"/>
      <c r="K778" s="9"/>
      <c r="L778" s="10"/>
      <c r="M778" s="11"/>
      <c r="N778" s="11"/>
      <c r="O778" s="12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3"/>
      <c r="D779" s="2"/>
      <c r="E779" s="4"/>
      <c r="F779" s="1374"/>
      <c r="G779" s="6"/>
      <c r="H779" s="1"/>
      <c r="I779" s="7"/>
      <c r="J779" s="8"/>
      <c r="K779" s="9"/>
      <c r="L779" s="10"/>
      <c r="M779" s="11"/>
      <c r="N779" s="11"/>
      <c r="O779" s="12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3"/>
      <c r="D780" s="2"/>
      <c r="E780" s="4"/>
      <c r="F780" s="1374"/>
      <c r="G780" s="6"/>
      <c r="H780" s="1"/>
      <c r="I780" s="7"/>
      <c r="J780" s="8"/>
      <c r="K780" s="9"/>
      <c r="L780" s="10"/>
      <c r="M780" s="11"/>
      <c r="N780" s="11"/>
      <c r="O780" s="12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3"/>
      <c r="D781" s="2"/>
      <c r="E781" s="4"/>
      <c r="F781" s="1374"/>
      <c r="G781" s="6"/>
      <c r="H781" s="1"/>
      <c r="I781" s="7"/>
      <c r="J781" s="8"/>
      <c r="K781" s="9"/>
      <c r="L781" s="10"/>
      <c r="M781" s="11"/>
      <c r="N781" s="11"/>
      <c r="O781" s="12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3"/>
      <c r="D782" s="2"/>
      <c r="E782" s="4"/>
      <c r="F782" s="1374"/>
      <c r="G782" s="6"/>
      <c r="H782" s="1"/>
      <c r="I782" s="7"/>
      <c r="J782" s="8"/>
      <c r="K782" s="9"/>
      <c r="L782" s="10"/>
      <c r="M782" s="11"/>
      <c r="N782" s="11"/>
      <c r="O782" s="12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3"/>
      <c r="D783" s="2"/>
      <c r="E783" s="4"/>
      <c r="F783" s="1374"/>
      <c r="G783" s="6"/>
      <c r="H783" s="1"/>
      <c r="I783" s="7"/>
      <c r="J783" s="8"/>
      <c r="K783" s="9"/>
      <c r="L783" s="10"/>
      <c r="M783" s="11"/>
      <c r="N783" s="11"/>
      <c r="O783" s="12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3"/>
      <c r="D784" s="2"/>
      <c r="E784" s="4"/>
      <c r="F784" s="1374"/>
      <c r="G784" s="6"/>
      <c r="H784" s="1"/>
      <c r="I784" s="7"/>
      <c r="J784" s="8"/>
      <c r="K784" s="9"/>
      <c r="L784" s="10"/>
      <c r="M784" s="11"/>
      <c r="N784" s="11"/>
      <c r="O784" s="12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3"/>
      <c r="D785" s="2"/>
      <c r="E785" s="4"/>
      <c r="F785" s="1374"/>
      <c r="G785" s="6"/>
      <c r="H785" s="1"/>
      <c r="I785" s="7"/>
      <c r="J785" s="8"/>
      <c r="K785" s="9"/>
      <c r="L785" s="10"/>
      <c r="M785" s="11"/>
      <c r="N785" s="11"/>
      <c r="O785" s="12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3"/>
      <c r="D786" s="2"/>
      <c r="E786" s="4"/>
      <c r="F786" s="1374"/>
      <c r="G786" s="6"/>
      <c r="H786" s="1"/>
      <c r="I786" s="7"/>
      <c r="J786" s="8"/>
      <c r="K786" s="9"/>
      <c r="L786" s="10"/>
      <c r="M786" s="11"/>
      <c r="N786" s="11"/>
      <c r="O786" s="12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3"/>
      <c r="D787" s="2"/>
      <c r="E787" s="4"/>
      <c r="F787" s="1374"/>
      <c r="G787" s="6"/>
      <c r="H787" s="1"/>
      <c r="I787" s="7"/>
      <c r="J787" s="8"/>
      <c r="K787" s="9"/>
      <c r="L787" s="10"/>
      <c r="M787" s="11"/>
      <c r="N787" s="11"/>
      <c r="O787" s="12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3"/>
      <c r="D788" s="2"/>
      <c r="E788" s="4"/>
      <c r="F788" s="1374"/>
      <c r="G788" s="6"/>
      <c r="H788" s="1"/>
      <c r="I788" s="7"/>
      <c r="J788" s="8"/>
      <c r="K788" s="9"/>
      <c r="L788" s="10"/>
      <c r="M788" s="11"/>
      <c r="N788" s="11"/>
      <c r="O788" s="12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3"/>
      <c r="D789" s="2"/>
      <c r="E789" s="4"/>
      <c r="F789" s="1374"/>
      <c r="G789" s="6"/>
      <c r="H789" s="1"/>
      <c r="I789" s="7"/>
      <c r="J789" s="8"/>
      <c r="K789" s="9"/>
      <c r="L789" s="10"/>
      <c r="M789" s="11"/>
      <c r="N789" s="11"/>
      <c r="O789" s="12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3"/>
      <c r="D790" s="2"/>
      <c r="E790" s="4"/>
      <c r="F790" s="1374"/>
      <c r="G790" s="6"/>
      <c r="H790" s="1"/>
      <c r="I790" s="7"/>
      <c r="J790" s="8"/>
      <c r="K790" s="9"/>
      <c r="L790" s="10"/>
      <c r="M790" s="11"/>
      <c r="N790" s="11"/>
      <c r="O790" s="12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3"/>
      <c r="D791" s="2"/>
      <c r="E791" s="4"/>
      <c r="F791" s="1374"/>
      <c r="G791" s="6"/>
      <c r="H791" s="1"/>
      <c r="I791" s="7"/>
      <c r="J791" s="8"/>
      <c r="K791" s="9"/>
      <c r="L791" s="10"/>
      <c r="M791" s="11"/>
      <c r="N791" s="11"/>
      <c r="O791" s="12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3"/>
      <c r="D792" s="2"/>
      <c r="E792" s="4"/>
      <c r="F792" s="1374"/>
      <c r="G792" s="6"/>
      <c r="H792" s="1"/>
      <c r="I792" s="7"/>
      <c r="J792" s="8"/>
      <c r="K792" s="9"/>
      <c r="L792" s="10"/>
      <c r="M792" s="11"/>
      <c r="N792" s="11"/>
      <c r="O792" s="12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3"/>
      <c r="D793" s="2"/>
      <c r="E793" s="4"/>
      <c r="F793" s="1374"/>
      <c r="G793" s="6"/>
      <c r="H793" s="1"/>
      <c r="I793" s="7"/>
      <c r="J793" s="8"/>
      <c r="K793" s="9"/>
      <c r="L793" s="10"/>
      <c r="M793" s="11"/>
      <c r="N793" s="11"/>
      <c r="O793" s="12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3"/>
      <c r="D794" s="2"/>
      <c r="E794" s="4"/>
      <c r="F794" s="1374"/>
      <c r="G794" s="6"/>
      <c r="H794" s="1"/>
      <c r="I794" s="7"/>
      <c r="J794" s="8"/>
      <c r="K794" s="9"/>
      <c r="L794" s="10"/>
      <c r="M794" s="11"/>
      <c r="N794" s="11"/>
      <c r="O794" s="12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3"/>
      <c r="D795" s="2"/>
      <c r="E795" s="4"/>
      <c r="F795" s="1374"/>
      <c r="G795" s="6"/>
      <c r="H795" s="1"/>
      <c r="I795" s="7"/>
      <c r="J795" s="8"/>
      <c r="K795" s="9"/>
      <c r="L795" s="10"/>
      <c r="M795" s="11"/>
      <c r="N795" s="11"/>
      <c r="O795" s="12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3"/>
      <c r="D796" s="2"/>
      <c r="E796" s="4"/>
      <c r="F796" s="1374"/>
      <c r="G796" s="6"/>
      <c r="H796" s="1"/>
      <c r="I796" s="7"/>
      <c r="J796" s="8"/>
      <c r="K796" s="9"/>
      <c r="L796" s="10"/>
      <c r="M796" s="11"/>
      <c r="N796" s="11"/>
      <c r="O796" s="12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3"/>
      <c r="D797" s="2"/>
      <c r="E797" s="4"/>
      <c r="F797" s="1374"/>
      <c r="G797" s="6"/>
      <c r="H797" s="1"/>
      <c r="I797" s="7"/>
      <c r="J797" s="8"/>
      <c r="K797" s="9"/>
      <c r="L797" s="10"/>
      <c r="M797" s="11"/>
      <c r="N797" s="11"/>
      <c r="O797" s="12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3"/>
      <c r="D798" s="2"/>
      <c r="E798" s="4"/>
      <c r="F798" s="1374"/>
      <c r="G798" s="6"/>
      <c r="H798" s="1"/>
      <c r="I798" s="7"/>
      <c r="J798" s="8"/>
      <c r="K798" s="9"/>
      <c r="L798" s="10"/>
      <c r="M798" s="11"/>
      <c r="N798" s="11"/>
      <c r="O798" s="12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3"/>
      <c r="D799" s="2"/>
      <c r="E799" s="4"/>
      <c r="F799" s="1374"/>
      <c r="G799" s="6"/>
      <c r="H799" s="1"/>
      <c r="I799" s="7"/>
      <c r="J799" s="8"/>
      <c r="K799" s="9"/>
      <c r="L799" s="10"/>
      <c r="M799" s="11"/>
      <c r="N799" s="11"/>
      <c r="O799" s="12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3"/>
      <c r="D800" s="2"/>
      <c r="E800" s="4"/>
      <c r="F800" s="1374"/>
      <c r="G800" s="6"/>
      <c r="H800" s="1"/>
      <c r="I800" s="7"/>
      <c r="J800" s="8"/>
      <c r="K800" s="9"/>
      <c r="L800" s="10"/>
      <c r="M800" s="11"/>
      <c r="N800" s="11"/>
      <c r="O800" s="12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3"/>
      <c r="D801" s="2"/>
      <c r="E801" s="4"/>
      <c r="F801" s="1374"/>
      <c r="G801" s="6"/>
      <c r="H801" s="1"/>
      <c r="I801" s="7"/>
      <c r="J801" s="8"/>
      <c r="K801" s="9"/>
      <c r="L801" s="10"/>
      <c r="M801" s="11"/>
      <c r="N801" s="11"/>
      <c r="O801" s="12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3"/>
      <c r="D802" s="2"/>
      <c r="E802" s="4"/>
      <c r="F802" s="1374"/>
      <c r="G802" s="6"/>
      <c r="H802" s="1"/>
      <c r="I802" s="7"/>
      <c r="J802" s="8"/>
      <c r="K802" s="9"/>
      <c r="L802" s="10"/>
      <c r="M802" s="11"/>
      <c r="N802" s="11"/>
      <c r="O802" s="12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3"/>
      <c r="D803" s="2"/>
      <c r="E803" s="4"/>
      <c r="F803" s="1374"/>
      <c r="G803" s="6"/>
      <c r="H803" s="1"/>
      <c r="I803" s="7"/>
      <c r="J803" s="8"/>
      <c r="K803" s="9"/>
      <c r="L803" s="10"/>
      <c r="M803" s="11"/>
      <c r="N803" s="11"/>
      <c r="O803" s="12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3"/>
      <c r="D804" s="2"/>
      <c r="E804" s="4"/>
      <c r="F804" s="1374"/>
      <c r="G804" s="6"/>
      <c r="H804" s="1"/>
      <c r="I804" s="7"/>
      <c r="J804" s="8"/>
      <c r="K804" s="9"/>
      <c r="L804" s="10"/>
      <c r="M804" s="11"/>
      <c r="N804" s="11"/>
      <c r="O804" s="12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3"/>
      <c r="D805" s="2"/>
      <c r="E805" s="4"/>
      <c r="F805" s="1374"/>
      <c r="G805" s="6"/>
      <c r="H805" s="1"/>
      <c r="I805" s="7"/>
      <c r="J805" s="8"/>
      <c r="K805" s="9"/>
      <c r="L805" s="10"/>
      <c r="M805" s="11"/>
      <c r="N805" s="11"/>
      <c r="O805" s="12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3"/>
      <c r="D806" s="2"/>
      <c r="E806" s="4"/>
      <c r="F806" s="1374"/>
      <c r="G806" s="6"/>
      <c r="H806" s="1"/>
      <c r="I806" s="7"/>
      <c r="J806" s="8"/>
      <c r="K806" s="9"/>
      <c r="L806" s="10"/>
      <c r="M806" s="11"/>
      <c r="N806" s="11"/>
      <c r="O806" s="12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3"/>
      <c r="D807" s="2"/>
      <c r="E807" s="4"/>
      <c r="F807" s="1374"/>
      <c r="G807" s="6"/>
      <c r="H807" s="1"/>
      <c r="I807" s="7"/>
      <c r="J807" s="8"/>
      <c r="K807" s="9"/>
      <c r="L807" s="10"/>
      <c r="M807" s="11"/>
      <c r="N807" s="11"/>
      <c r="O807" s="12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3"/>
      <c r="D808" s="2"/>
      <c r="E808" s="4"/>
      <c r="F808" s="1374"/>
      <c r="G808" s="6"/>
      <c r="H808" s="1"/>
      <c r="I808" s="7"/>
      <c r="J808" s="8"/>
      <c r="K808" s="9"/>
      <c r="L808" s="10"/>
      <c r="M808" s="11"/>
      <c r="N808" s="11"/>
      <c r="O808" s="12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3"/>
      <c r="D809" s="2"/>
      <c r="E809" s="4"/>
      <c r="F809" s="1374"/>
      <c r="G809" s="6"/>
      <c r="H809" s="1"/>
      <c r="I809" s="7"/>
      <c r="J809" s="8"/>
      <c r="K809" s="9"/>
      <c r="L809" s="10"/>
      <c r="M809" s="11"/>
      <c r="N809" s="11"/>
      <c r="O809" s="12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3"/>
      <c r="D810" s="2"/>
      <c r="E810" s="4"/>
      <c r="F810" s="1374"/>
      <c r="G810" s="6"/>
      <c r="H810" s="1"/>
      <c r="I810" s="7"/>
      <c r="J810" s="8"/>
      <c r="K810" s="9"/>
      <c r="L810" s="10"/>
      <c r="M810" s="11"/>
      <c r="N810" s="11"/>
      <c r="O810" s="12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3"/>
      <c r="D811" s="2"/>
      <c r="E811" s="4"/>
      <c r="F811" s="1374"/>
      <c r="G811" s="6"/>
      <c r="H811" s="1"/>
      <c r="I811" s="7"/>
      <c r="J811" s="8"/>
      <c r="K811" s="9"/>
      <c r="L811" s="10"/>
      <c r="M811" s="11"/>
      <c r="N811" s="11"/>
      <c r="O811" s="12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3"/>
      <c r="D812" s="2"/>
      <c r="E812" s="4"/>
      <c r="F812" s="1374"/>
      <c r="G812" s="6"/>
      <c r="H812" s="1"/>
      <c r="I812" s="7"/>
      <c r="J812" s="8"/>
      <c r="K812" s="9"/>
      <c r="L812" s="10"/>
      <c r="M812" s="11"/>
      <c r="N812" s="11"/>
      <c r="O812" s="12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3"/>
      <c r="D813" s="2"/>
      <c r="E813" s="4"/>
      <c r="F813" s="1374"/>
      <c r="G813" s="6"/>
      <c r="H813" s="1"/>
      <c r="I813" s="7"/>
      <c r="J813" s="8"/>
      <c r="K813" s="9"/>
      <c r="L813" s="10"/>
      <c r="M813" s="11"/>
      <c r="N813" s="11"/>
      <c r="O813" s="12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3"/>
      <c r="D814" s="2"/>
      <c r="E814" s="4"/>
      <c r="F814" s="1374"/>
      <c r="G814" s="6"/>
      <c r="H814" s="1"/>
      <c r="I814" s="7"/>
      <c r="J814" s="8"/>
      <c r="K814" s="9"/>
      <c r="L814" s="10"/>
      <c r="M814" s="11"/>
      <c r="N814" s="11"/>
      <c r="O814" s="12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3"/>
      <c r="D815" s="2"/>
      <c r="E815" s="4"/>
      <c r="F815" s="1374"/>
      <c r="G815" s="6"/>
      <c r="H815" s="1"/>
      <c r="I815" s="7"/>
      <c r="J815" s="8"/>
      <c r="K815" s="9"/>
      <c r="L815" s="10"/>
      <c r="M815" s="11"/>
      <c r="N815" s="11"/>
      <c r="O815" s="12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3"/>
      <c r="D816" s="2"/>
      <c r="E816" s="4"/>
      <c r="F816" s="1374"/>
      <c r="G816" s="6"/>
      <c r="H816" s="1"/>
      <c r="I816" s="7"/>
      <c r="J816" s="8"/>
      <c r="K816" s="9"/>
      <c r="L816" s="10"/>
      <c r="M816" s="11"/>
      <c r="N816" s="11"/>
      <c r="O816" s="12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3"/>
      <c r="D817" s="2"/>
      <c r="E817" s="4"/>
      <c r="F817" s="1374"/>
      <c r="G817" s="6"/>
      <c r="H817" s="1"/>
      <c r="I817" s="7"/>
      <c r="J817" s="8"/>
      <c r="K817" s="9"/>
      <c r="L817" s="10"/>
      <c r="M817" s="11"/>
      <c r="N817" s="11"/>
      <c r="O817" s="12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3"/>
      <c r="D818" s="2"/>
      <c r="E818" s="4"/>
      <c r="F818" s="1374"/>
      <c r="G818" s="6"/>
      <c r="H818" s="1"/>
      <c r="I818" s="7"/>
      <c r="J818" s="8"/>
      <c r="K818" s="9"/>
      <c r="L818" s="10"/>
      <c r="M818" s="11"/>
      <c r="N818" s="11"/>
      <c r="O818" s="12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3"/>
      <c r="D819" s="2"/>
      <c r="E819" s="4"/>
      <c r="F819" s="1374"/>
      <c r="G819" s="6"/>
      <c r="H819" s="1"/>
      <c r="I819" s="7"/>
      <c r="J819" s="8"/>
      <c r="K819" s="9"/>
      <c r="L819" s="10"/>
      <c r="M819" s="11"/>
      <c r="N819" s="11"/>
      <c r="O819" s="12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3"/>
      <c r="D820" s="2"/>
      <c r="E820" s="4"/>
      <c r="F820" s="1374"/>
      <c r="G820" s="6"/>
      <c r="H820" s="1"/>
      <c r="I820" s="7"/>
      <c r="J820" s="8"/>
      <c r="K820" s="9"/>
      <c r="L820" s="10"/>
      <c r="M820" s="11"/>
      <c r="N820" s="11"/>
      <c r="O820" s="12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3"/>
      <c r="D821" s="2"/>
      <c r="E821" s="4"/>
      <c r="F821" s="1374"/>
      <c r="G821" s="6"/>
      <c r="H821" s="1"/>
      <c r="I821" s="7"/>
      <c r="J821" s="8"/>
      <c r="K821" s="9"/>
      <c r="L821" s="10"/>
      <c r="M821" s="11"/>
      <c r="N821" s="11"/>
      <c r="O821" s="12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3"/>
      <c r="D822" s="2"/>
      <c r="E822" s="4"/>
      <c r="F822" s="1374"/>
      <c r="G822" s="6"/>
      <c r="H822" s="1"/>
      <c r="I822" s="7"/>
      <c r="J822" s="8"/>
      <c r="K822" s="9"/>
      <c r="L822" s="10"/>
      <c r="M822" s="11"/>
      <c r="N822" s="11"/>
      <c r="O822" s="12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3"/>
      <c r="D823" s="2"/>
      <c r="E823" s="4"/>
      <c r="F823" s="1374"/>
      <c r="G823" s="6"/>
      <c r="H823" s="1"/>
      <c r="I823" s="7"/>
      <c r="J823" s="8"/>
      <c r="K823" s="9"/>
      <c r="L823" s="10"/>
      <c r="M823" s="11"/>
      <c r="N823" s="11"/>
      <c r="O823" s="12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3"/>
      <c r="D824" s="2"/>
      <c r="E824" s="4"/>
      <c r="F824" s="1374"/>
      <c r="G824" s="6"/>
      <c r="H824" s="1"/>
      <c r="I824" s="7"/>
      <c r="J824" s="8"/>
      <c r="K824" s="9"/>
      <c r="L824" s="10"/>
      <c r="M824" s="11"/>
      <c r="N824" s="11"/>
      <c r="O824" s="12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3"/>
      <c r="D825" s="2"/>
      <c r="E825" s="4"/>
      <c r="F825" s="1374"/>
      <c r="G825" s="6"/>
      <c r="H825" s="1"/>
      <c r="I825" s="7"/>
      <c r="J825" s="8"/>
      <c r="K825" s="9"/>
      <c r="L825" s="10"/>
      <c r="M825" s="11"/>
      <c r="N825" s="11"/>
      <c r="O825" s="12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3"/>
      <c r="D826" s="2"/>
      <c r="E826" s="4"/>
      <c r="F826" s="1374"/>
      <c r="G826" s="6"/>
      <c r="H826" s="1"/>
      <c r="I826" s="7"/>
      <c r="J826" s="8"/>
      <c r="K826" s="9"/>
      <c r="L826" s="10"/>
      <c r="M826" s="11"/>
      <c r="N826" s="11"/>
      <c r="O826" s="12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3"/>
      <c r="D827" s="2"/>
      <c r="E827" s="4"/>
      <c r="F827" s="1374"/>
      <c r="G827" s="6"/>
      <c r="H827" s="1"/>
      <c r="I827" s="7"/>
      <c r="J827" s="8"/>
      <c r="K827" s="9"/>
      <c r="L827" s="10"/>
      <c r="M827" s="11"/>
      <c r="N827" s="11"/>
      <c r="O827" s="12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3"/>
      <c r="D828" s="2"/>
      <c r="E828" s="4"/>
      <c r="F828" s="1374"/>
      <c r="G828" s="6"/>
      <c r="H828" s="1"/>
      <c r="I828" s="7"/>
      <c r="J828" s="8"/>
      <c r="K828" s="9"/>
      <c r="L828" s="10"/>
      <c r="M828" s="11"/>
      <c r="N828" s="11"/>
      <c r="O828" s="12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3"/>
      <c r="D829" s="2"/>
      <c r="E829" s="4"/>
      <c r="F829" s="1374"/>
      <c r="G829" s="6"/>
      <c r="H829" s="1"/>
      <c r="I829" s="7"/>
      <c r="J829" s="8"/>
      <c r="K829" s="9"/>
      <c r="L829" s="10"/>
      <c r="M829" s="11"/>
      <c r="N829" s="11"/>
      <c r="O829" s="12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3"/>
      <c r="D830" s="2"/>
      <c r="E830" s="4"/>
      <c r="F830" s="1374"/>
      <c r="G830" s="6"/>
      <c r="H830" s="1"/>
      <c r="I830" s="7"/>
      <c r="J830" s="8"/>
      <c r="K830" s="9"/>
      <c r="L830" s="10"/>
      <c r="M830" s="11"/>
      <c r="N830" s="11"/>
      <c r="O830" s="12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3"/>
      <c r="D831" s="2"/>
      <c r="E831" s="4"/>
      <c r="F831" s="1374"/>
      <c r="G831" s="6"/>
      <c r="H831" s="1"/>
      <c r="I831" s="7"/>
      <c r="J831" s="8"/>
      <c r="K831" s="9"/>
      <c r="L831" s="10"/>
      <c r="M831" s="11"/>
      <c r="N831" s="11"/>
      <c r="O831" s="12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3"/>
      <c r="D832" s="2"/>
      <c r="E832" s="4"/>
      <c r="F832" s="1374"/>
      <c r="G832" s="6"/>
      <c r="H832" s="1"/>
      <c r="I832" s="7"/>
      <c r="J832" s="8"/>
      <c r="K832" s="9"/>
      <c r="L832" s="10"/>
      <c r="M832" s="11"/>
      <c r="N832" s="11"/>
      <c r="O832" s="12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3"/>
      <c r="D833" s="2"/>
      <c r="E833" s="4"/>
      <c r="F833" s="1374"/>
      <c r="G833" s="6"/>
      <c r="H833" s="1"/>
      <c r="I833" s="7"/>
      <c r="J833" s="8"/>
      <c r="K833" s="9"/>
      <c r="L833" s="10"/>
      <c r="M833" s="11"/>
      <c r="N833" s="11"/>
      <c r="O833" s="12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3"/>
      <c r="D834" s="2"/>
      <c r="E834" s="4"/>
      <c r="F834" s="1374"/>
      <c r="G834" s="6"/>
      <c r="H834" s="1"/>
      <c r="I834" s="7"/>
      <c r="J834" s="8"/>
      <c r="K834" s="9"/>
      <c r="L834" s="10"/>
      <c r="M834" s="11"/>
      <c r="N834" s="11"/>
      <c r="O834" s="12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3"/>
      <c r="D835" s="2"/>
      <c r="E835" s="4"/>
      <c r="F835" s="1374"/>
      <c r="G835" s="6"/>
      <c r="H835" s="1"/>
      <c r="I835" s="7"/>
      <c r="J835" s="8"/>
      <c r="K835" s="9"/>
      <c r="L835" s="10"/>
      <c r="M835" s="11"/>
      <c r="N835" s="11"/>
      <c r="O835" s="12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3"/>
      <c r="D836" s="2"/>
      <c r="E836" s="4"/>
      <c r="F836" s="1374"/>
      <c r="G836" s="6"/>
      <c r="H836" s="1"/>
      <c r="I836" s="7"/>
      <c r="J836" s="8"/>
      <c r="K836" s="9"/>
      <c r="L836" s="10"/>
      <c r="M836" s="11"/>
      <c r="N836" s="11"/>
      <c r="O836" s="12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3"/>
      <c r="D837" s="2"/>
      <c r="E837" s="4"/>
      <c r="F837" s="1374"/>
      <c r="G837" s="6"/>
      <c r="H837" s="1"/>
      <c r="I837" s="7"/>
      <c r="J837" s="8"/>
      <c r="K837" s="9"/>
      <c r="L837" s="10"/>
      <c r="M837" s="11"/>
      <c r="N837" s="11"/>
      <c r="O837" s="12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3"/>
      <c r="D838" s="2"/>
      <c r="E838" s="4"/>
      <c r="F838" s="1374"/>
      <c r="G838" s="6"/>
      <c r="H838" s="1"/>
      <c r="I838" s="7"/>
      <c r="J838" s="8"/>
      <c r="K838" s="9"/>
      <c r="L838" s="10"/>
      <c r="M838" s="11"/>
      <c r="N838" s="11"/>
      <c r="O838" s="12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3"/>
      <c r="D839" s="2"/>
      <c r="E839" s="4"/>
      <c r="F839" s="1374"/>
      <c r="G839" s="6"/>
      <c r="H839" s="1"/>
      <c r="I839" s="7"/>
      <c r="J839" s="8"/>
      <c r="K839" s="9"/>
      <c r="L839" s="10"/>
      <c r="M839" s="11"/>
      <c r="N839" s="11"/>
      <c r="O839" s="12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3"/>
      <c r="D840" s="2"/>
      <c r="E840" s="4"/>
      <c r="F840" s="1374"/>
      <c r="G840" s="6"/>
      <c r="H840" s="1"/>
      <c r="I840" s="7"/>
      <c r="J840" s="8"/>
      <c r="K840" s="9"/>
      <c r="L840" s="10"/>
      <c r="M840" s="11"/>
      <c r="N840" s="11"/>
      <c r="O840" s="12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3"/>
      <c r="D841" s="2"/>
      <c r="E841" s="4"/>
      <c r="F841" s="1374"/>
      <c r="G841" s="6"/>
      <c r="H841" s="1"/>
      <c r="I841" s="7"/>
      <c r="J841" s="8"/>
      <c r="K841" s="9"/>
      <c r="L841" s="10"/>
      <c r="M841" s="11"/>
      <c r="N841" s="11"/>
      <c r="O841" s="12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3"/>
      <c r="D842" s="2"/>
      <c r="E842" s="4"/>
      <c r="F842" s="1374"/>
      <c r="G842" s="6"/>
      <c r="H842" s="1"/>
      <c r="I842" s="7"/>
      <c r="J842" s="8"/>
      <c r="K842" s="9"/>
      <c r="L842" s="10"/>
      <c r="M842" s="11"/>
      <c r="N842" s="11"/>
      <c r="O842" s="12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3"/>
      <c r="D843" s="2"/>
      <c r="E843" s="4"/>
      <c r="F843" s="1374"/>
      <c r="G843" s="6"/>
      <c r="H843" s="1"/>
      <c r="I843" s="7"/>
      <c r="J843" s="8"/>
      <c r="K843" s="9"/>
      <c r="L843" s="10"/>
      <c r="M843" s="11"/>
      <c r="N843" s="11"/>
      <c r="O843" s="12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3"/>
      <c r="D844" s="2"/>
      <c r="E844" s="4"/>
      <c r="F844" s="1374"/>
      <c r="G844" s="6"/>
      <c r="H844" s="1"/>
      <c r="I844" s="7"/>
      <c r="J844" s="8"/>
      <c r="K844" s="9"/>
      <c r="L844" s="10"/>
      <c r="M844" s="11"/>
      <c r="N844" s="11"/>
      <c r="O844" s="12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3"/>
      <c r="D845" s="2"/>
      <c r="E845" s="4"/>
      <c r="F845" s="1374"/>
      <c r="G845" s="6"/>
      <c r="H845" s="1"/>
      <c r="I845" s="7"/>
      <c r="J845" s="8"/>
      <c r="K845" s="9"/>
      <c r="L845" s="10"/>
      <c r="M845" s="11"/>
      <c r="N845" s="11"/>
      <c r="O845" s="12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3"/>
      <c r="D846" s="2"/>
      <c r="E846" s="4"/>
      <c r="F846" s="1374"/>
      <c r="G846" s="6"/>
      <c r="H846" s="1"/>
      <c r="I846" s="7"/>
      <c r="J846" s="8"/>
      <c r="K846" s="9"/>
      <c r="L846" s="10"/>
      <c r="M846" s="11"/>
      <c r="N846" s="11"/>
      <c r="O846" s="12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3"/>
      <c r="D847" s="2"/>
      <c r="E847" s="4"/>
      <c r="F847" s="1374"/>
      <c r="G847" s="6"/>
      <c r="H847" s="1"/>
      <c r="I847" s="7"/>
      <c r="J847" s="8"/>
      <c r="K847" s="9"/>
      <c r="L847" s="10"/>
      <c r="M847" s="11"/>
      <c r="N847" s="11"/>
      <c r="O847" s="12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3"/>
      <c r="D848" s="2"/>
      <c r="E848" s="4"/>
      <c r="F848" s="1374"/>
      <c r="G848" s="6"/>
      <c r="H848" s="1"/>
      <c r="I848" s="7"/>
      <c r="J848" s="8"/>
      <c r="K848" s="9"/>
      <c r="L848" s="10"/>
      <c r="M848" s="11"/>
      <c r="N848" s="11"/>
      <c r="O848" s="12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3"/>
      <c r="D849" s="2"/>
      <c r="E849" s="4"/>
      <c r="F849" s="1374"/>
      <c r="G849" s="6"/>
      <c r="H849" s="1"/>
      <c r="I849" s="7"/>
      <c r="J849" s="8"/>
      <c r="K849" s="9"/>
      <c r="L849" s="10"/>
      <c r="M849" s="11"/>
      <c r="N849" s="11"/>
      <c r="O849" s="12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3"/>
      <c r="D850" s="2"/>
      <c r="E850" s="4"/>
      <c r="F850" s="1374"/>
      <c r="G850" s="6"/>
      <c r="H850" s="1"/>
      <c r="I850" s="7"/>
      <c r="J850" s="8"/>
      <c r="K850" s="9"/>
      <c r="L850" s="10"/>
      <c r="M850" s="11"/>
      <c r="N850" s="11"/>
      <c r="O850" s="12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3"/>
      <c r="D851" s="2"/>
      <c r="E851" s="4"/>
      <c r="F851" s="1374"/>
      <c r="G851" s="6"/>
      <c r="H851" s="1"/>
      <c r="I851" s="7"/>
      <c r="J851" s="8"/>
      <c r="K851" s="9"/>
      <c r="L851" s="10"/>
      <c r="M851" s="11"/>
      <c r="N851" s="11"/>
      <c r="O851" s="12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3"/>
      <c r="D852" s="2"/>
      <c r="E852" s="4"/>
      <c r="F852" s="1374"/>
      <c r="G852" s="6"/>
      <c r="H852" s="1"/>
      <c r="I852" s="7"/>
      <c r="J852" s="8"/>
      <c r="K852" s="9"/>
      <c r="L852" s="10"/>
      <c r="M852" s="11"/>
      <c r="N852" s="11"/>
      <c r="O852" s="12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3"/>
      <c r="D853" s="2"/>
      <c r="E853" s="4"/>
      <c r="F853" s="1374"/>
      <c r="G853" s="6"/>
      <c r="H853" s="1"/>
      <c r="I853" s="7"/>
      <c r="J853" s="8"/>
      <c r="K853" s="9"/>
      <c r="L853" s="10"/>
      <c r="M853" s="11"/>
      <c r="N853" s="11"/>
      <c r="O853" s="12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3"/>
      <c r="D854" s="2"/>
      <c r="E854" s="4"/>
      <c r="F854" s="1374"/>
      <c r="G854" s="6"/>
      <c r="H854" s="1"/>
      <c r="I854" s="7"/>
      <c r="J854" s="8"/>
      <c r="K854" s="9"/>
      <c r="L854" s="10"/>
      <c r="M854" s="11"/>
      <c r="N854" s="11"/>
      <c r="O854" s="12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3"/>
      <c r="D855" s="2"/>
      <c r="E855" s="4"/>
      <c r="F855" s="1374"/>
      <c r="G855" s="6"/>
      <c r="H855" s="1"/>
      <c r="I855" s="7"/>
      <c r="J855" s="8"/>
      <c r="K855" s="9"/>
      <c r="L855" s="10"/>
      <c r="M855" s="11"/>
      <c r="N855" s="11"/>
      <c r="O855" s="12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3"/>
      <c r="D856" s="2"/>
      <c r="E856" s="4"/>
      <c r="F856" s="1374"/>
      <c r="G856" s="6"/>
      <c r="H856" s="1"/>
      <c r="I856" s="7"/>
      <c r="J856" s="8"/>
      <c r="K856" s="9"/>
      <c r="L856" s="10"/>
      <c r="M856" s="11"/>
      <c r="N856" s="11"/>
      <c r="O856" s="12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3"/>
      <c r="D857" s="2"/>
      <c r="E857" s="4"/>
      <c r="F857" s="1374"/>
      <c r="G857" s="6"/>
      <c r="H857" s="1"/>
      <c r="I857" s="7"/>
      <c r="J857" s="8"/>
      <c r="K857" s="9"/>
      <c r="L857" s="10"/>
      <c r="M857" s="11"/>
      <c r="N857" s="11"/>
      <c r="O857" s="12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3"/>
      <c r="D858" s="2"/>
      <c r="E858" s="4"/>
      <c r="F858" s="1374"/>
      <c r="G858" s="6"/>
      <c r="H858" s="1"/>
      <c r="I858" s="7"/>
      <c r="J858" s="8"/>
      <c r="K858" s="9"/>
      <c r="L858" s="10"/>
      <c r="M858" s="11"/>
      <c r="N858" s="11"/>
      <c r="O858" s="12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3"/>
      <c r="D859" s="2"/>
      <c r="E859" s="4"/>
      <c r="F859" s="1374"/>
      <c r="G859" s="6"/>
      <c r="H859" s="1"/>
      <c r="I859" s="7"/>
      <c r="J859" s="8"/>
      <c r="K859" s="9"/>
      <c r="L859" s="10"/>
      <c r="M859" s="11"/>
      <c r="N859" s="11"/>
      <c r="O859" s="12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3"/>
      <c r="D860" s="2"/>
      <c r="E860" s="4"/>
      <c r="F860" s="1374"/>
      <c r="G860" s="6"/>
      <c r="H860" s="1"/>
      <c r="I860" s="7"/>
      <c r="J860" s="8"/>
      <c r="K860" s="9"/>
      <c r="L860" s="10"/>
      <c r="M860" s="11"/>
      <c r="N860" s="11"/>
      <c r="O860" s="12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3"/>
      <c r="D861" s="2"/>
      <c r="E861" s="4"/>
      <c r="F861" s="1374"/>
      <c r="G861" s="6"/>
      <c r="H861" s="1"/>
      <c r="I861" s="7"/>
      <c r="J861" s="8"/>
      <c r="K861" s="9"/>
      <c r="L861" s="10"/>
      <c r="M861" s="11"/>
      <c r="N861" s="11"/>
      <c r="O861" s="12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3"/>
      <c r="D862" s="2"/>
      <c r="E862" s="4"/>
      <c r="F862" s="1374"/>
      <c r="G862" s="6"/>
      <c r="H862" s="1"/>
      <c r="I862" s="7"/>
      <c r="J862" s="8"/>
      <c r="K862" s="9"/>
      <c r="L862" s="10"/>
      <c r="M862" s="11"/>
      <c r="N862" s="11"/>
      <c r="O862" s="12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3"/>
      <c r="D863" s="2"/>
      <c r="E863" s="4"/>
      <c r="F863" s="1374"/>
      <c r="G863" s="6"/>
      <c r="H863" s="1"/>
      <c r="I863" s="7"/>
      <c r="J863" s="8"/>
      <c r="K863" s="9"/>
      <c r="L863" s="10"/>
      <c r="M863" s="11"/>
      <c r="N863" s="11"/>
      <c r="O863" s="12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3"/>
      <c r="D864" s="2"/>
      <c r="E864" s="4"/>
      <c r="F864" s="1374"/>
      <c r="G864" s="6"/>
      <c r="H864" s="1"/>
      <c r="I864" s="7"/>
      <c r="J864" s="8"/>
      <c r="K864" s="9"/>
      <c r="L864" s="10"/>
      <c r="M864" s="11"/>
      <c r="N864" s="11"/>
      <c r="O864" s="12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3"/>
      <c r="D865" s="2"/>
      <c r="E865" s="4"/>
      <c r="F865" s="1374"/>
      <c r="G865" s="6"/>
      <c r="H865" s="1"/>
      <c r="I865" s="7"/>
      <c r="J865" s="8"/>
      <c r="K865" s="9"/>
      <c r="L865" s="10"/>
      <c r="M865" s="11"/>
      <c r="N865" s="11"/>
      <c r="O865" s="12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3"/>
      <c r="D866" s="2"/>
      <c r="E866" s="4"/>
      <c r="F866" s="1374"/>
      <c r="G866" s="6"/>
      <c r="H866" s="1"/>
      <c r="I866" s="7"/>
      <c r="J866" s="8"/>
      <c r="K866" s="9"/>
      <c r="L866" s="10"/>
      <c r="M866" s="11"/>
      <c r="N866" s="11"/>
      <c r="O866" s="12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3"/>
      <c r="D867" s="2"/>
      <c r="E867" s="4"/>
      <c r="F867" s="1374"/>
      <c r="G867" s="6"/>
      <c r="H867" s="1"/>
      <c r="I867" s="7"/>
      <c r="J867" s="8"/>
      <c r="K867" s="9"/>
      <c r="L867" s="10"/>
      <c r="M867" s="11"/>
      <c r="N867" s="11"/>
      <c r="O867" s="12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3"/>
      <c r="D868" s="2"/>
      <c r="E868" s="4"/>
      <c r="F868" s="1374"/>
      <c r="G868" s="6"/>
      <c r="H868" s="1"/>
      <c r="I868" s="7"/>
      <c r="J868" s="8"/>
      <c r="K868" s="9"/>
      <c r="L868" s="10"/>
      <c r="M868" s="11"/>
      <c r="N868" s="11"/>
      <c r="O868" s="12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3"/>
      <c r="D869" s="2"/>
      <c r="E869" s="4"/>
      <c r="F869" s="1374"/>
      <c r="G869" s="6"/>
      <c r="H869" s="1"/>
      <c r="I869" s="7"/>
      <c r="J869" s="8"/>
      <c r="K869" s="9"/>
      <c r="L869" s="10"/>
      <c r="M869" s="11"/>
      <c r="N869" s="11"/>
      <c r="O869" s="12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3"/>
      <c r="D870" s="2"/>
      <c r="E870" s="4"/>
      <c r="F870" s="1374"/>
      <c r="G870" s="6"/>
      <c r="H870" s="1"/>
      <c r="I870" s="7"/>
      <c r="J870" s="8"/>
      <c r="K870" s="9"/>
      <c r="L870" s="10"/>
      <c r="M870" s="11"/>
      <c r="N870" s="11"/>
      <c r="O870" s="12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3"/>
      <c r="D871" s="2"/>
      <c r="E871" s="4"/>
      <c r="F871" s="1374"/>
      <c r="G871" s="6"/>
      <c r="H871" s="1"/>
      <c r="I871" s="7"/>
      <c r="J871" s="8"/>
      <c r="K871" s="9"/>
      <c r="L871" s="10"/>
      <c r="M871" s="11"/>
      <c r="N871" s="11"/>
      <c r="O871" s="12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3"/>
      <c r="D872" s="2"/>
      <c r="E872" s="4"/>
      <c r="F872" s="1374"/>
      <c r="G872" s="6"/>
      <c r="H872" s="1"/>
      <c r="I872" s="7"/>
      <c r="J872" s="8"/>
      <c r="K872" s="9"/>
      <c r="L872" s="10"/>
      <c r="M872" s="11"/>
      <c r="N872" s="11"/>
      <c r="O872" s="12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3"/>
      <c r="D873" s="2"/>
      <c r="E873" s="4"/>
      <c r="F873" s="1374"/>
      <c r="G873" s="6"/>
      <c r="H873" s="1"/>
      <c r="I873" s="7"/>
      <c r="J873" s="8"/>
      <c r="K873" s="9"/>
      <c r="L873" s="10"/>
      <c r="M873" s="11"/>
      <c r="N873" s="11"/>
      <c r="O873" s="12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3"/>
      <c r="D874" s="2"/>
      <c r="E874" s="4"/>
      <c r="F874" s="1374"/>
      <c r="G874" s="6"/>
      <c r="H874" s="1"/>
      <c r="I874" s="7"/>
      <c r="J874" s="8"/>
      <c r="K874" s="9"/>
      <c r="L874" s="10"/>
      <c r="M874" s="11"/>
      <c r="N874" s="11"/>
      <c r="O874" s="12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3"/>
      <c r="D875" s="2"/>
      <c r="E875" s="4"/>
      <c r="F875" s="1374"/>
      <c r="G875" s="6"/>
      <c r="H875" s="1"/>
      <c r="I875" s="7"/>
      <c r="J875" s="8"/>
      <c r="K875" s="9"/>
      <c r="L875" s="10"/>
      <c r="M875" s="11"/>
      <c r="N875" s="11"/>
      <c r="O875" s="12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3"/>
      <c r="D876" s="2"/>
      <c r="E876" s="4"/>
      <c r="F876" s="1374"/>
      <c r="G876" s="6"/>
      <c r="H876" s="1"/>
      <c r="I876" s="7"/>
      <c r="J876" s="8"/>
      <c r="K876" s="9"/>
      <c r="L876" s="10"/>
      <c r="M876" s="11"/>
      <c r="N876" s="11"/>
      <c r="O876" s="12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3"/>
      <c r="D877" s="2"/>
      <c r="E877" s="4"/>
      <c r="F877" s="1374"/>
      <c r="G877" s="6"/>
      <c r="H877" s="1"/>
      <c r="I877" s="7"/>
      <c r="J877" s="8"/>
      <c r="K877" s="9"/>
      <c r="L877" s="10"/>
      <c r="M877" s="11"/>
      <c r="N877" s="11"/>
      <c r="O877" s="12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3"/>
      <c r="D878" s="2"/>
      <c r="E878" s="4"/>
      <c r="F878" s="1374"/>
      <c r="G878" s="6"/>
      <c r="H878" s="1"/>
      <c r="I878" s="7"/>
      <c r="J878" s="8"/>
      <c r="K878" s="9"/>
      <c r="L878" s="10"/>
      <c r="M878" s="11"/>
      <c r="N878" s="11"/>
      <c r="O878" s="12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3"/>
      <c r="D879" s="2"/>
      <c r="E879" s="4"/>
      <c r="F879" s="1374"/>
      <c r="G879" s="6"/>
      <c r="H879" s="1"/>
      <c r="I879" s="7"/>
      <c r="J879" s="8"/>
      <c r="K879" s="9"/>
      <c r="L879" s="10"/>
      <c r="M879" s="11"/>
      <c r="N879" s="11"/>
      <c r="O879" s="12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3"/>
      <c r="D880" s="2"/>
      <c r="E880" s="4"/>
      <c r="F880" s="1374"/>
      <c r="G880" s="6"/>
      <c r="H880" s="1"/>
      <c r="I880" s="7"/>
      <c r="J880" s="8"/>
      <c r="K880" s="9"/>
      <c r="L880" s="10"/>
      <c r="M880" s="11"/>
      <c r="N880" s="11"/>
      <c r="O880" s="12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3"/>
      <c r="D881" s="2"/>
      <c r="E881" s="4"/>
      <c r="F881" s="1374"/>
      <c r="G881" s="6"/>
      <c r="H881" s="1"/>
      <c r="I881" s="7"/>
      <c r="J881" s="8"/>
      <c r="K881" s="9"/>
      <c r="L881" s="10"/>
      <c r="M881" s="11"/>
      <c r="N881" s="11"/>
      <c r="O881" s="12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3"/>
      <c r="D882" s="2"/>
      <c r="E882" s="4"/>
      <c r="F882" s="1374"/>
      <c r="G882" s="6"/>
      <c r="H882" s="1"/>
      <c r="I882" s="7"/>
      <c r="J882" s="8"/>
      <c r="K882" s="9"/>
      <c r="L882" s="10"/>
      <c r="M882" s="11"/>
      <c r="N882" s="11"/>
      <c r="O882" s="12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3"/>
      <c r="D883" s="2"/>
      <c r="E883" s="4"/>
      <c r="F883" s="1374"/>
      <c r="G883" s="6"/>
      <c r="H883" s="1"/>
      <c r="I883" s="7"/>
      <c r="J883" s="8"/>
      <c r="K883" s="9"/>
      <c r="L883" s="10"/>
      <c r="M883" s="11"/>
      <c r="N883" s="11"/>
      <c r="O883" s="12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3"/>
      <c r="D884" s="2"/>
      <c r="E884" s="4"/>
      <c r="F884" s="1374"/>
      <c r="G884" s="6"/>
      <c r="H884" s="1"/>
      <c r="I884" s="7"/>
      <c r="J884" s="8"/>
      <c r="K884" s="9"/>
      <c r="L884" s="10"/>
      <c r="M884" s="11"/>
      <c r="N884" s="11"/>
      <c r="O884" s="12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3"/>
      <c r="D885" s="2"/>
      <c r="E885" s="4"/>
      <c r="F885" s="1374"/>
      <c r="G885" s="6"/>
      <c r="H885" s="1"/>
      <c r="I885" s="7"/>
      <c r="J885" s="8"/>
      <c r="K885" s="9"/>
      <c r="L885" s="10"/>
      <c r="M885" s="11"/>
      <c r="N885" s="11"/>
      <c r="O885" s="12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3"/>
      <c r="D886" s="2"/>
      <c r="E886" s="4"/>
      <c r="F886" s="1374"/>
      <c r="G886" s="6"/>
      <c r="H886" s="1"/>
      <c r="I886" s="7"/>
      <c r="J886" s="8"/>
      <c r="K886" s="9"/>
      <c r="L886" s="10"/>
      <c r="M886" s="11"/>
      <c r="N886" s="11"/>
      <c r="O886" s="12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3"/>
      <c r="D887" s="2"/>
      <c r="E887" s="4"/>
      <c r="F887" s="1374"/>
      <c r="G887" s="6"/>
      <c r="H887" s="1"/>
      <c r="I887" s="7"/>
      <c r="J887" s="8"/>
      <c r="K887" s="9"/>
      <c r="L887" s="10"/>
      <c r="M887" s="11"/>
      <c r="N887" s="11"/>
      <c r="O887" s="12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3"/>
      <c r="D888" s="2"/>
      <c r="E888" s="4"/>
      <c r="F888" s="1374"/>
      <c r="G888" s="6"/>
      <c r="H888" s="1"/>
      <c r="I888" s="7"/>
      <c r="J888" s="8"/>
      <c r="K888" s="9"/>
      <c r="L888" s="10"/>
      <c r="M888" s="11"/>
      <c r="N888" s="11"/>
      <c r="O888" s="12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3"/>
      <c r="D889" s="2"/>
      <c r="E889" s="4"/>
      <c r="F889" s="1374"/>
      <c r="G889" s="6"/>
      <c r="H889" s="1"/>
      <c r="I889" s="7"/>
      <c r="J889" s="8"/>
      <c r="K889" s="9"/>
      <c r="L889" s="10"/>
      <c r="M889" s="11"/>
      <c r="N889" s="11"/>
      <c r="O889" s="12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3"/>
      <c r="D890" s="2"/>
      <c r="E890" s="4"/>
      <c r="F890" s="1374"/>
      <c r="G890" s="6"/>
      <c r="H890" s="1"/>
      <c r="I890" s="7"/>
      <c r="J890" s="8"/>
      <c r="K890" s="9"/>
      <c r="L890" s="10"/>
      <c r="M890" s="11"/>
      <c r="N890" s="11"/>
      <c r="O890" s="12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3"/>
      <c r="D891" s="2"/>
      <c r="E891" s="4"/>
      <c r="F891" s="1374"/>
      <c r="G891" s="6"/>
      <c r="H891" s="1"/>
      <c r="I891" s="7"/>
      <c r="J891" s="8"/>
      <c r="K891" s="9"/>
      <c r="L891" s="10"/>
      <c r="M891" s="11"/>
      <c r="N891" s="11"/>
      <c r="O891" s="12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3"/>
      <c r="D892" s="2"/>
      <c r="E892" s="4"/>
      <c r="F892" s="1374"/>
      <c r="G892" s="6"/>
      <c r="H892" s="1"/>
      <c r="I892" s="7"/>
      <c r="J892" s="8"/>
      <c r="K892" s="9"/>
      <c r="L892" s="10"/>
      <c r="M892" s="11"/>
      <c r="N892" s="11"/>
      <c r="O892" s="12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3"/>
      <c r="D893" s="2"/>
      <c r="E893" s="4"/>
      <c r="F893" s="1374"/>
      <c r="G893" s="6"/>
      <c r="H893" s="1"/>
      <c r="I893" s="7"/>
      <c r="J893" s="8"/>
      <c r="K893" s="9"/>
      <c r="L893" s="10"/>
      <c r="M893" s="11"/>
      <c r="N893" s="11"/>
      <c r="O893" s="12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3"/>
      <c r="D894" s="2"/>
      <c r="E894" s="4"/>
      <c r="F894" s="1374"/>
      <c r="G894" s="6"/>
      <c r="H894" s="1"/>
      <c r="I894" s="7"/>
      <c r="J894" s="8"/>
      <c r="K894" s="9"/>
      <c r="L894" s="10"/>
      <c r="M894" s="11"/>
      <c r="N894" s="11"/>
      <c r="O894" s="12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3"/>
      <c r="D895" s="2"/>
      <c r="E895" s="4"/>
      <c r="F895" s="1374"/>
      <c r="G895" s="6"/>
      <c r="H895" s="1"/>
      <c r="I895" s="7"/>
      <c r="J895" s="8"/>
      <c r="K895" s="9"/>
      <c r="L895" s="10"/>
      <c r="M895" s="11"/>
      <c r="N895" s="11"/>
      <c r="O895" s="12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3"/>
      <c r="D896" s="2"/>
      <c r="E896" s="4"/>
      <c r="F896" s="1374"/>
      <c r="G896" s="6"/>
      <c r="H896" s="1"/>
      <c r="I896" s="7"/>
      <c r="J896" s="8"/>
      <c r="K896" s="9"/>
      <c r="L896" s="10"/>
      <c r="M896" s="11"/>
      <c r="N896" s="11"/>
      <c r="O896" s="12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3"/>
      <c r="D897" s="2"/>
      <c r="E897" s="4"/>
      <c r="F897" s="1374"/>
      <c r="G897" s="6"/>
      <c r="H897" s="1"/>
      <c r="I897" s="7"/>
      <c r="J897" s="8"/>
      <c r="K897" s="9"/>
      <c r="L897" s="10"/>
      <c r="M897" s="11"/>
      <c r="N897" s="11"/>
      <c r="O897" s="12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3"/>
      <c r="D898" s="2"/>
      <c r="E898" s="4"/>
      <c r="F898" s="1374"/>
      <c r="G898" s="6"/>
      <c r="H898" s="1"/>
      <c r="I898" s="7"/>
      <c r="J898" s="8"/>
      <c r="K898" s="9"/>
      <c r="L898" s="10"/>
      <c r="M898" s="11"/>
      <c r="N898" s="11"/>
      <c r="O898" s="12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3"/>
      <c r="D899" s="2"/>
      <c r="E899" s="4"/>
      <c r="F899" s="1374"/>
      <c r="G899" s="6"/>
      <c r="H899" s="1"/>
      <c r="I899" s="7"/>
      <c r="J899" s="8"/>
      <c r="K899" s="9"/>
      <c r="L899" s="10"/>
      <c r="M899" s="11"/>
      <c r="N899" s="11"/>
      <c r="O899" s="12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3"/>
      <c r="D900" s="2"/>
      <c r="E900" s="4"/>
      <c r="F900" s="1374"/>
      <c r="G900" s="6"/>
      <c r="H900" s="1"/>
      <c r="I900" s="7"/>
      <c r="J900" s="8"/>
      <c r="K900" s="9"/>
      <c r="L900" s="10"/>
      <c r="M900" s="11"/>
      <c r="N900" s="11"/>
      <c r="O900" s="12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3"/>
      <c r="D901" s="2"/>
      <c r="E901" s="4"/>
      <c r="F901" s="1374"/>
      <c r="G901" s="6"/>
      <c r="H901" s="1"/>
      <c r="I901" s="7"/>
      <c r="J901" s="8"/>
      <c r="K901" s="9"/>
      <c r="L901" s="10"/>
      <c r="M901" s="11"/>
      <c r="N901" s="11"/>
      <c r="O901" s="12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3"/>
      <c r="D902" s="2"/>
      <c r="E902" s="4"/>
      <c r="F902" s="1374"/>
      <c r="G902" s="6"/>
      <c r="H902" s="1"/>
      <c r="I902" s="7"/>
      <c r="J902" s="8"/>
      <c r="K902" s="9"/>
      <c r="L902" s="10"/>
      <c r="M902" s="11"/>
      <c r="N902" s="11"/>
      <c r="O902" s="12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3"/>
      <c r="D903" s="2"/>
      <c r="E903" s="4"/>
      <c r="F903" s="1374"/>
      <c r="G903" s="6"/>
      <c r="H903" s="1"/>
      <c r="I903" s="7"/>
      <c r="J903" s="8"/>
      <c r="K903" s="9"/>
      <c r="L903" s="10"/>
      <c r="M903" s="11"/>
      <c r="N903" s="11"/>
      <c r="O903" s="12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3"/>
      <c r="D904" s="2"/>
      <c r="E904" s="4"/>
      <c r="F904" s="1374"/>
      <c r="G904" s="6"/>
      <c r="H904" s="1"/>
      <c r="I904" s="7"/>
      <c r="J904" s="8"/>
      <c r="K904" s="9"/>
      <c r="L904" s="10"/>
      <c r="M904" s="11"/>
      <c r="N904" s="11"/>
      <c r="O904" s="12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3"/>
      <c r="D905" s="2"/>
      <c r="E905" s="4"/>
      <c r="F905" s="1374"/>
      <c r="G905" s="6"/>
      <c r="H905" s="1"/>
      <c r="I905" s="7"/>
      <c r="J905" s="8"/>
      <c r="K905" s="9"/>
      <c r="L905" s="10"/>
      <c r="M905" s="11"/>
      <c r="N905" s="11"/>
      <c r="O905" s="12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3"/>
      <c r="D906" s="2"/>
      <c r="E906" s="4"/>
      <c r="F906" s="1374"/>
      <c r="G906" s="6"/>
      <c r="H906" s="1"/>
      <c r="I906" s="7"/>
      <c r="J906" s="8"/>
      <c r="K906" s="9"/>
      <c r="L906" s="10"/>
      <c r="M906" s="11"/>
      <c r="N906" s="11"/>
      <c r="O906" s="12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3"/>
      <c r="D907" s="2"/>
      <c r="E907" s="4"/>
      <c r="F907" s="1374"/>
      <c r="G907" s="6"/>
      <c r="H907" s="1"/>
      <c r="I907" s="7"/>
      <c r="J907" s="8"/>
      <c r="K907" s="9"/>
      <c r="L907" s="10"/>
      <c r="M907" s="11"/>
      <c r="N907" s="11"/>
      <c r="O907" s="12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3"/>
      <c r="D908" s="2"/>
      <c r="E908" s="4"/>
      <c r="F908" s="1374"/>
      <c r="G908" s="6"/>
      <c r="H908" s="1"/>
      <c r="I908" s="7"/>
      <c r="J908" s="8"/>
      <c r="K908" s="9"/>
      <c r="L908" s="10"/>
      <c r="M908" s="11"/>
      <c r="N908" s="11"/>
      <c r="O908" s="12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3"/>
      <c r="D909" s="2"/>
      <c r="E909" s="4"/>
      <c r="F909" s="1374"/>
      <c r="G909" s="6"/>
      <c r="H909" s="1"/>
      <c r="I909" s="7"/>
      <c r="J909" s="8"/>
      <c r="K909" s="9"/>
      <c r="L909" s="10"/>
      <c r="M909" s="11"/>
      <c r="N909" s="11"/>
      <c r="O909" s="12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3"/>
      <c r="D910" s="2"/>
      <c r="E910" s="4"/>
      <c r="F910" s="1374"/>
      <c r="G910" s="6"/>
      <c r="H910" s="1"/>
      <c r="I910" s="7"/>
      <c r="J910" s="8"/>
      <c r="K910" s="9"/>
      <c r="L910" s="10"/>
      <c r="M910" s="11"/>
      <c r="N910" s="11"/>
      <c r="O910" s="12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3"/>
      <c r="D911" s="2"/>
      <c r="E911" s="4"/>
      <c r="F911" s="1374"/>
      <c r="G911" s="6"/>
      <c r="H911" s="1"/>
      <c r="I911" s="7"/>
      <c r="J911" s="8"/>
      <c r="K911" s="9"/>
      <c r="L911" s="10"/>
      <c r="M911" s="11"/>
      <c r="N911" s="11"/>
      <c r="O911" s="12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3"/>
      <c r="D912" s="2"/>
      <c r="E912" s="4"/>
      <c r="F912" s="1374"/>
      <c r="G912" s="6"/>
      <c r="H912" s="1"/>
      <c r="I912" s="7"/>
      <c r="J912" s="8"/>
      <c r="K912" s="9"/>
      <c r="L912" s="10"/>
      <c r="M912" s="11"/>
      <c r="N912" s="11"/>
      <c r="O912" s="12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3"/>
      <c r="D913" s="2"/>
      <c r="E913" s="4"/>
      <c r="F913" s="1374"/>
      <c r="G913" s="6"/>
      <c r="H913" s="1"/>
      <c r="I913" s="7"/>
      <c r="J913" s="8"/>
      <c r="K913" s="9"/>
      <c r="L913" s="10"/>
      <c r="M913" s="11"/>
      <c r="N913" s="11"/>
      <c r="O913" s="12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3"/>
      <c r="D914" s="2"/>
      <c r="E914" s="4"/>
      <c r="F914" s="1374"/>
      <c r="G914" s="6"/>
      <c r="H914" s="1"/>
      <c r="I914" s="7"/>
      <c r="J914" s="8"/>
      <c r="K914" s="9"/>
      <c r="L914" s="10"/>
      <c r="M914" s="11"/>
      <c r="N914" s="11"/>
      <c r="O914" s="12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3"/>
      <c r="D915" s="2"/>
      <c r="E915" s="4"/>
      <c r="F915" s="1374"/>
      <c r="G915" s="6"/>
      <c r="H915" s="1"/>
      <c r="I915" s="7"/>
      <c r="J915" s="8"/>
      <c r="K915" s="9"/>
      <c r="L915" s="10"/>
      <c r="M915" s="11"/>
      <c r="N915" s="11"/>
      <c r="O915" s="12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3"/>
      <c r="D916" s="2"/>
      <c r="E916" s="4"/>
      <c r="F916" s="1374"/>
      <c r="G916" s="6"/>
      <c r="H916" s="1"/>
      <c r="I916" s="7"/>
      <c r="J916" s="8"/>
      <c r="K916" s="9"/>
      <c r="L916" s="10"/>
      <c r="M916" s="11"/>
      <c r="N916" s="11"/>
      <c r="O916" s="12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3"/>
      <c r="D917" s="2"/>
      <c r="E917" s="4"/>
      <c r="F917" s="1374"/>
      <c r="G917" s="6"/>
      <c r="H917" s="1"/>
      <c r="I917" s="7"/>
      <c r="J917" s="8"/>
      <c r="K917" s="9"/>
      <c r="L917" s="10"/>
      <c r="M917" s="11"/>
      <c r="N917" s="11"/>
      <c r="O917" s="12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3"/>
      <c r="D918" s="2"/>
      <c r="E918" s="4"/>
      <c r="F918" s="1374"/>
      <c r="G918" s="6"/>
      <c r="H918" s="1"/>
      <c r="I918" s="7"/>
      <c r="J918" s="8"/>
      <c r="K918" s="9"/>
      <c r="L918" s="10"/>
      <c r="M918" s="11"/>
      <c r="N918" s="11"/>
      <c r="O918" s="12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3"/>
      <c r="D919" s="2"/>
      <c r="E919" s="4"/>
      <c r="F919" s="1374"/>
      <c r="G919" s="6"/>
      <c r="H919" s="1"/>
      <c r="I919" s="7"/>
      <c r="J919" s="8"/>
      <c r="K919" s="9"/>
      <c r="L919" s="10"/>
      <c r="M919" s="11"/>
      <c r="N919" s="11"/>
      <c r="O919" s="12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3"/>
      <c r="D920" s="2"/>
      <c r="E920" s="4"/>
      <c r="F920" s="1374"/>
      <c r="G920" s="6"/>
      <c r="H920" s="1"/>
      <c r="I920" s="7"/>
      <c r="J920" s="8"/>
      <c r="K920" s="9"/>
      <c r="L920" s="10"/>
      <c r="M920" s="11"/>
      <c r="N920" s="11"/>
      <c r="O920" s="12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3"/>
      <c r="D921" s="2"/>
      <c r="E921" s="4"/>
      <c r="F921" s="1374"/>
      <c r="G921" s="6"/>
      <c r="H921" s="1"/>
      <c r="I921" s="7"/>
      <c r="J921" s="8"/>
      <c r="K921" s="9"/>
      <c r="L921" s="10"/>
      <c r="M921" s="11"/>
      <c r="N921" s="11"/>
      <c r="O921" s="12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3"/>
      <c r="D922" s="2"/>
      <c r="E922" s="4"/>
      <c r="F922" s="1374"/>
      <c r="G922" s="6"/>
      <c r="H922" s="1"/>
      <c r="I922" s="7"/>
      <c r="J922" s="8"/>
      <c r="K922" s="9"/>
      <c r="L922" s="10"/>
      <c r="M922" s="11"/>
      <c r="N922" s="11"/>
      <c r="O922" s="12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3"/>
      <c r="D923" s="2"/>
      <c r="E923" s="4"/>
      <c r="F923" s="1374"/>
      <c r="G923" s="6"/>
      <c r="H923" s="1"/>
      <c r="I923" s="7"/>
      <c r="J923" s="8"/>
      <c r="K923" s="9"/>
      <c r="L923" s="10"/>
      <c r="M923" s="11"/>
      <c r="N923" s="11"/>
      <c r="O923" s="12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3"/>
      <c r="D924" s="2"/>
      <c r="E924" s="4"/>
      <c r="F924" s="1374"/>
      <c r="G924" s="6"/>
      <c r="H924" s="1"/>
      <c r="I924" s="7"/>
      <c r="J924" s="8"/>
      <c r="K924" s="9"/>
      <c r="L924" s="10"/>
      <c r="M924" s="11"/>
      <c r="N924" s="11"/>
      <c r="O924" s="12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3"/>
      <c r="D925" s="2"/>
      <c r="E925" s="4"/>
      <c r="F925" s="1374"/>
      <c r="G925" s="6"/>
      <c r="H925" s="1"/>
      <c r="I925" s="7"/>
      <c r="J925" s="8"/>
      <c r="K925" s="9"/>
      <c r="L925" s="10"/>
      <c r="M925" s="11"/>
      <c r="N925" s="11"/>
      <c r="O925" s="12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3"/>
      <c r="D926" s="2"/>
      <c r="E926" s="4"/>
      <c r="F926" s="1374"/>
      <c r="G926" s="6"/>
      <c r="H926" s="1"/>
      <c r="I926" s="7"/>
      <c r="J926" s="8"/>
      <c r="K926" s="9"/>
      <c r="L926" s="10"/>
      <c r="M926" s="11"/>
      <c r="N926" s="11"/>
      <c r="O926" s="12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3"/>
      <c r="D927" s="2"/>
      <c r="E927" s="4"/>
      <c r="F927" s="1374"/>
      <c r="G927" s="6"/>
      <c r="H927" s="1"/>
      <c r="I927" s="7"/>
      <c r="J927" s="8"/>
      <c r="K927" s="9"/>
      <c r="L927" s="10"/>
      <c r="M927" s="11"/>
      <c r="N927" s="11"/>
      <c r="O927" s="12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3"/>
      <c r="D928" s="2"/>
      <c r="E928" s="4"/>
      <c r="F928" s="1374"/>
      <c r="G928" s="6"/>
      <c r="H928" s="1"/>
      <c r="I928" s="7"/>
      <c r="J928" s="8"/>
      <c r="K928" s="9"/>
      <c r="L928" s="10"/>
      <c r="M928" s="11"/>
      <c r="N928" s="11"/>
      <c r="O928" s="12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3"/>
      <c r="D929" s="2"/>
      <c r="E929" s="4"/>
      <c r="F929" s="1374"/>
      <c r="G929" s="6"/>
      <c r="H929" s="1"/>
      <c r="I929" s="7"/>
      <c r="J929" s="8"/>
      <c r="K929" s="9"/>
      <c r="L929" s="10"/>
      <c r="M929" s="11"/>
      <c r="N929" s="11"/>
      <c r="O929" s="12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3"/>
      <c r="D930" s="2"/>
      <c r="E930" s="4"/>
      <c r="F930" s="1374"/>
      <c r="G930" s="6"/>
      <c r="H930" s="1"/>
      <c r="I930" s="7"/>
      <c r="J930" s="8"/>
      <c r="K930" s="9"/>
      <c r="L930" s="10"/>
      <c r="M930" s="11"/>
      <c r="N930" s="11"/>
      <c r="O930" s="12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3"/>
      <c r="D931" s="2"/>
      <c r="E931" s="4"/>
      <c r="F931" s="1374"/>
      <c r="G931" s="6"/>
      <c r="H931" s="1"/>
      <c r="I931" s="7"/>
      <c r="J931" s="8"/>
      <c r="K931" s="9"/>
      <c r="L931" s="10"/>
      <c r="M931" s="11"/>
      <c r="N931" s="11"/>
      <c r="O931" s="12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3"/>
      <c r="D932" s="2"/>
      <c r="E932" s="4"/>
      <c r="F932" s="1374"/>
      <c r="G932" s="6"/>
      <c r="H932" s="1"/>
      <c r="I932" s="7"/>
      <c r="J932" s="8"/>
      <c r="K932" s="9"/>
      <c r="L932" s="10"/>
      <c r="M932" s="11"/>
      <c r="N932" s="11"/>
      <c r="O932" s="12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3"/>
      <c r="D933" s="2"/>
      <c r="E933" s="4"/>
      <c r="F933" s="1374"/>
      <c r="G933" s="6"/>
      <c r="H933" s="1"/>
      <c r="I933" s="7"/>
      <c r="J933" s="8"/>
      <c r="K933" s="9"/>
      <c r="L933" s="10"/>
      <c r="M933" s="11"/>
      <c r="N933" s="11"/>
      <c r="O933" s="12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3"/>
      <c r="D934" s="2"/>
      <c r="E934" s="4"/>
      <c r="F934" s="1374"/>
      <c r="G934" s="6"/>
      <c r="H934" s="1"/>
      <c r="I934" s="7"/>
      <c r="J934" s="8"/>
      <c r="K934" s="9"/>
      <c r="L934" s="10"/>
      <c r="M934" s="11"/>
      <c r="N934" s="11"/>
      <c r="O934" s="12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3"/>
      <c r="D935" s="2"/>
      <c r="E935" s="4"/>
      <c r="F935" s="1374"/>
      <c r="G935" s="6"/>
      <c r="H935" s="1"/>
      <c r="I935" s="7"/>
      <c r="J935" s="8"/>
      <c r="K935" s="9"/>
      <c r="L935" s="10"/>
      <c r="M935" s="11"/>
      <c r="N935" s="11"/>
      <c r="O935" s="12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3"/>
      <c r="D936" s="2"/>
      <c r="E936" s="4"/>
      <c r="F936" s="1374"/>
      <c r="G936" s="6"/>
      <c r="H936" s="1"/>
      <c r="I936" s="7"/>
      <c r="J936" s="8"/>
      <c r="K936" s="9"/>
      <c r="L936" s="10"/>
      <c r="M936" s="11"/>
      <c r="N936" s="11"/>
      <c r="O936" s="12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3"/>
      <c r="D937" s="2"/>
      <c r="E937" s="4"/>
      <c r="F937" s="1374"/>
      <c r="G937" s="6"/>
      <c r="H937" s="1"/>
      <c r="I937" s="7"/>
      <c r="J937" s="8"/>
      <c r="K937" s="9"/>
      <c r="L937" s="10"/>
      <c r="M937" s="11"/>
      <c r="N937" s="11"/>
      <c r="O937" s="12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3"/>
      <c r="D938" s="2"/>
      <c r="E938" s="4"/>
      <c r="F938" s="1374"/>
      <c r="G938" s="6"/>
      <c r="H938" s="1"/>
      <c r="I938" s="7"/>
      <c r="J938" s="8"/>
      <c r="K938" s="9"/>
      <c r="L938" s="10"/>
      <c r="M938" s="11"/>
      <c r="N938" s="11"/>
      <c r="O938" s="12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3"/>
      <c r="D939" s="2"/>
      <c r="E939" s="4"/>
      <c r="F939" s="1374"/>
      <c r="G939" s="6"/>
      <c r="H939" s="1"/>
      <c r="I939" s="7"/>
      <c r="J939" s="8"/>
      <c r="K939" s="9"/>
      <c r="L939" s="10"/>
      <c r="M939" s="11"/>
      <c r="N939" s="11"/>
      <c r="O939" s="12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3"/>
      <c r="D940" s="2"/>
      <c r="E940" s="4"/>
      <c r="F940" s="1374"/>
      <c r="G940" s="6"/>
      <c r="H940" s="1"/>
      <c r="I940" s="7"/>
      <c r="J940" s="8"/>
      <c r="K940" s="9"/>
      <c r="L940" s="10"/>
      <c r="M940" s="11"/>
      <c r="N940" s="11"/>
      <c r="O940" s="12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3"/>
      <c r="D941" s="2"/>
      <c r="E941" s="4"/>
      <c r="F941" s="1374"/>
      <c r="G941" s="6"/>
      <c r="H941" s="1"/>
      <c r="I941" s="7"/>
      <c r="J941" s="8"/>
      <c r="K941" s="9"/>
      <c r="L941" s="10"/>
      <c r="M941" s="11"/>
      <c r="N941" s="11"/>
      <c r="O941" s="12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3"/>
      <c r="D942" s="2"/>
      <c r="E942" s="4"/>
      <c r="F942" s="1374"/>
      <c r="G942" s="6"/>
      <c r="H942" s="1"/>
      <c r="I942" s="7"/>
      <c r="J942" s="8"/>
      <c r="K942" s="9"/>
      <c r="L942" s="10"/>
      <c r="M942" s="11"/>
      <c r="N942" s="11"/>
      <c r="O942" s="12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3"/>
      <c r="D943" s="2"/>
      <c r="E943" s="4"/>
      <c r="F943" s="1374"/>
      <c r="G943" s="6"/>
      <c r="H943" s="1"/>
      <c r="I943" s="7"/>
      <c r="J943" s="8"/>
      <c r="K943" s="9"/>
      <c r="L943" s="10"/>
      <c r="M943" s="11"/>
      <c r="N943" s="11"/>
      <c r="O943" s="12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3"/>
      <c r="D944" s="2"/>
      <c r="E944" s="4"/>
      <c r="F944" s="1374"/>
      <c r="G944" s="6"/>
      <c r="H944" s="1"/>
      <c r="I944" s="7"/>
      <c r="J944" s="8"/>
      <c r="K944" s="9"/>
      <c r="L944" s="10"/>
      <c r="M944" s="11"/>
      <c r="N944" s="11"/>
      <c r="O944" s="12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3"/>
      <c r="D945" s="2"/>
      <c r="E945" s="4"/>
      <c r="F945" s="1374"/>
      <c r="G945" s="6"/>
      <c r="H945" s="1"/>
      <c r="I945" s="7"/>
      <c r="J945" s="8"/>
      <c r="K945" s="9"/>
      <c r="L945" s="10"/>
      <c r="M945" s="11"/>
      <c r="N945" s="11"/>
      <c r="O945" s="12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3"/>
      <c r="D946" s="2"/>
      <c r="E946" s="4"/>
      <c r="F946" s="1374"/>
      <c r="G946" s="6"/>
      <c r="H946" s="1"/>
      <c r="I946" s="7"/>
      <c r="J946" s="8"/>
      <c r="K946" s="9"/>
      <c r="L946" s="10"/>
      <c r="M946" s="11"/>
      <c r="N946" s="11"/>
      <c r="O946" s="12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3"/>
      <c r="D947" s="2"/>
      <c r="E947" s="4"/>
      <c r="F947" s="1374"/>
      <c r="G947" s="6"/>
      <c r="H947" s="1"/>
      <c r="I947" s="7"/>
      <c r="J947" s="8"/>
      <c r="K947" s="9"/>
      <c r="L947" s="10"/>
      <c r="M947" s="11"/>
      <c r="N947" s="11"/>
      <c r="O947" s="12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3"/>
      <c r="D948" s="2"/>
      <c r="E948" s="4"/>
      <c r="F948" s="1374"/>
      <c r="G948" s="6"/>
      <c r="H948" s="1"/>
      <c r="I948" s="7"/>
      <c r="J948" s="8"/>
      <c r="K948" s="9"/>
      <c r="L948" s="10"/>
      <c r="M948" s="11"/>
      <c r="N948" s="11"/>
      <c r="O948" s="12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3"/>
      <c r="D949" s="2"/>
      <c r="E949" s="4"/>
      <c r="F949" s="1374"/>
      <c r="G949" s="6"/>
      <c r="H949" s="1"/>
      <c r="I949" s="7"/>
      <c r="J949" s="8"/>
      <c r="K949" s="9"/>
      <c r="L949" s="10"/>
      <c r="M949" s="11"/>
      <c r="N949" s="11"/>
      <c r="O949" s="12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3"/>
      <c r="D950" s="2"/>
      <c r="E950" s="4"/>
      <c r="F950" s="1374"/>
      <c r="G950" s="6"/>
      <c r="H950" s="1"/>
      <c r="I950" s="7"/>
      <c r="J950" s="8"/>
      <c r="K950" s="9"/>
      <c r="L950" s="10"/>
      <c r="M950" s="11"/>
      <c r="N950" s="11"/>
      <c r="O950" s="12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3"/>
      <c r="D951" s="2"/>
      <c r="E951" s="4"/>
      <c r="F951" s="1374"/>
      <c r="G951" s="6"/>
      <c r="H951" s="1"/>
      <c r="I951" s="7"/>
      <c r="J951" s="8"/>
      <c r="K951" s="9"/>
      <c r="L951" s="10"/>
      <c r="M951" s="11"/>
      <c r="N951" s="11"/>
      <c r="O951" s="12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3"/>
      <c r="D952" s="2"/>
      <c r="E952" s="4"/>
      <c r="F952" s="1374"/>
      <c r="G952" s="6"/>
      <c r="H952" s="1"/>
      <c r="I952" s="7"/>
      <c r="J952" s="8"/>
      <c r="K952" s="9"/>
      <c r="L952" s="10"/>
      <c r="M952" s="11"/>
      <c r="N952" s="11"/>
      <c r="O952" s="12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3"/>
      <c r="D953" s="2"/>
      <c r="E953" s="4"/>
      <c r="F953" s="1374"/>
      <c r="G953" s="6"/>
      <c r="H953" s="1"/>
      <c r="I953" s="7"/>
      <c r="J953" s="8"/>
      <c r="K953" s="9"/>
      <c r="L953" s="10"/>
      <c r="M953" s="11"/>
      <c r="N953" s="11"/>
      <c r="O953" s="12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3"/>
      <c r="D954" s="2"/>
      <c r="E954" s="4"/>
      <c r="F954" s="1374"/>
      <c r="G954" s="6"/>
      <c r="H954" s="1"/>
      <c r="I954" s="7"/>
      <c r="J954" s="8"/>
      <c r="K954" s="9"/>
      <c r="L954" s="10"/>
      <c r="M954" s="11"/>
      <c r="N954" s="11"/>
      <c r="O954" s="12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3"/>
      <c r="D955" s="2"/>
      <c r="E955" s="4"/>
      <c r="F955" s="1374"/>
      <c r="G955" s="6"/>
      <c r="H955" s="1"/>
      <c r="I955" s="7"/>
      <c r="J955" s="8"/>
      <c r="K955" s="9"/>
      <c r="L955" s="10"/>
      <c r="M955" s="11"/>
      <c r="N955" s="11"/>
      <c r="O955" s="12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3"/>
      <c r="D956" s="2"/>
      <c r="E956" s="4"/>
      <c r="F956" s="1374"/>
      <c r="G956" s="6"/>
      <c r="H956" s="1"/>
      <c r="I956" s="7"/>
      <c r="J956" s="8"/>
      <c r="K956" s="9"/>
      <c r="L956" s="10"/>
      <c r="M956" s="11"/>
      <c r="N956" s="11"/>
      <c r="O956" s="12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3"/>
      <c r="D957" s="2"/>
      <c r="E957" s="4"/>
      <c r="F957" s="1374"/>
      <c r="G957" s="6"/>
      <c r="H957" s="1"/>
      <c r="I957" s="7"/>
      <c r="J957" s="8"/>
      <c r="K957" s="9"/>
      <c r="L957" s="10"/>
      <c r="M957" s="11"/>
      <c r="N957" s="11"/>
      <c r="O957" s="12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3"/>
      <c r="D958" s="2"/>
      <c r="E958" s="4"/>
      <c r="F958" s="1374"/>
      <c r="G958" s="6"/>
      <c r="H958" s="1"/>
      <c r="I958" s="7"/>
      <c r="J958" s="8"/>
      <c r="K958" s="9"/>
      <c r="L958" s="10"/>
      <c r="M958" s="11"/>
      <c r="N958" s="11"/>
      <c r="O958" s="12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3"/>
      <c r="D959" s="2"/>
      <c r="E959" s="4"/>
      <c r="F959" s="1374"/>
      <c r="G959" s="6"/>
      <c r="H959" s="1"/>
      <c r="I959" s="7"/>
      <c r="J959" s="8"/>
      <c r="K959" s="9"/>
      <c r="L959" s="10"/>
      <c r="M959" s="11"/>
      <c r="N959" s="11"/>
      <c r="O959" s="12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3"/>
      <c r="D960" s="2"/>
      <c r="E960" s="4"/>
      <c r="F960" s="1374"/>
      <c r="G960" s="6"/>
      <c r="H960" s="1"/>
      <c r="I960" s="7"/>
      <c r="J960" s="8"/>
      <c r="K960" s="9"/>
      <c r="L960" s="10"/>
      <c r="M960" s="11"/>
      <c r="N960" s="11"/>
      <c r="O960" s="12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3"/>
      <c r="D961" s="2"/>
      <c r="E961" s="4"/>
      <c r="F961" s="1374"/>
      <c r="G961" s="6"/>
      <c r="H961" s="1"/>
      <c r="I961" s="7"/>
      <c r="J961" s="8"/>
      <c r="K961" s="9"/>
      <c r="L961" s="10"/>
      <c r="M961" s="11"/>
      <c r="N961" s="11"/>
      <c r="O961" s="12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3"/>
      <c r="D962" s="2"/>
      <c r="E962" s="4"/>
      <c r="F962" s="1374"/>
      <c r="G962" s="6"/>
      <c r="H962" s="1"/>
      <c r="I962" s="7"/>
      <c r="J962" s="8"/>
      <c r="K962" s="9"/>
      <c r="L962" s="10"/>
      <c r="M962" s="11"/>
      <c r="N962" s="11"/>
      <c r="O962" s="12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3"/>
      <c r="D963" s="2"/>
      <c r="E963" s="4"/>
      <c r="F963" s="1374"/>
      <c r="G963" s="6"/>
      <c r="H963" s="1"/>
      <c r="I963" s="7"/>
      <c r="J963" s="8"/>
      <c r="K963" s="9"/>
      <c r="L963" s="10"/>
      <c r="M963" s="11"/>
      <c r="N963" s="11"/>
      <c r="O963" s="12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3"/>
      <c r="D964" s="2"/>
      <c r="E964" s="4"/>
      <c r="F964" s="1374"/>
      <c r="G964" s="6"/>
      <c r="H964" s="1"/>
      <c r="I964" s="7"/>
      <c r="J964" s="8"/>
      <c r="K964" s="9"/>
      <c r="L964" s="10"/>
      <c r="M964" s="11"/>
      <c r="N964" s="11"/>
      <c r="O964" s="12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3"/>
      <c r="D965" s="2"/>
      <c r="E965" s="4"/>
      <c r="F965" s="1374"/>
      <c r="G965" s="6"/>
      <c r="H965" s="1"/>
      <c r="I965" s="7"/>
      <c r="J965" s="8"/>
      <c r="K965" s="9"/>
      <c r="L965" s="10"/>
      <c r="M965" s="11"/>
      <c r="N965" s="11"/>
      <c r="O965" s="12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3"/>
      <c r="D966" s="2"/>
      <c r="E966" s="4"/>
      <c r="F966" s="1374"/>
      <c r="G966" s="6"/>
      <c r="H966" s="1"/>
      <c r="I966" s="7"/>
      <c r="J966" s="8"/>
      <c r="K966" s="9"/>
      <c r="L966" s="10"/>
      <c r="M966" s="11"/>
      <c r="N966" s="11"/>
      <c r="O966" s="12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3"/>
      <c r="D967" s="2"/>
      <c r="E967" s="4"/>
      <c r="F967" s="1374"/>
      <c r="G967" s="6"/>
      <c r="H967" s="1"/>
      <c r="I967" s="7"/>
      <c r="J967" s="8"/>
      <c r="K967" s="9"/>
      <c r="L967" s="10"/>
      <c r="M967" s="11"/>
      <c r="N967" s="11"/>
      <c r="O967" s="12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3"/>
      <c r="D968" s="2"/>
      <c r="E968" s="4"/>
      <c r="F968" s="1374"/>
      <c r="G968" s="6"/>
      <c r="H968" s="1"/>
      <c r="I968" s="7"/>
      <c r="J968" s="8"/>
      <c r="K968" s="9"/>
      <c r="L968" s="10"/>
      <c r="M968" s="11"/>
      <c r="N968" s="11"/>
      <c r="O968" s="12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3"/>
      <c r="D969" s="2"/>
      <c r="E969" s="4"/>
      <c r="F969" s="1374"/>
      <c r="G969" s="6"/>
      <c r="H969" s="1"/>
      <c r="I969" s="7"/>
      <c r="J969" s="8"/>
      <c r="K969" s="9"/>
      <c r="L969" s="10"/>
      <c r="M969" s="11"/>
      <c r="N969" s="11"/>
      <c r="O969" s="12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3"/>
      <c r="D970" s="2"/>
      <c r="E970" s="4"/>
      <c r="F970" s="1374"/>
      <c r="G970" s="6"/>
      <c r="H970" s="1"/>
      <c r="I970" s="7"/>
      <c r="J970" s="8"/>
      <c r="K970" s="9"/>
      <c r="L970" s="10"/>
      <c r="M970" s="11"/>
      <c r="N970" s="11"/>
      <c r="O970" s="12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3"/>
      <c r="D971" s="2"/>
      <c r="E971" s="4"/>
      <c r="F971" s="1374"/>
      <c r="G971" s="6"/>
      <c r="H971" s="1"/>
      <c r="I971" s="7"/>
      <c r="J971" s="8"/>
      <c r="K971" s="9"/>
      <c r="L971" s="10"/>
      <c r="M971" s="11"/>
      <c r="N971" s="11"/>
      <c r="O971" s="12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3"/>
      <c r="D972" s="2"/>
      <c r="E972" s="4"/>
      <c r="F972" s="1374"/>
      <c r="G972" s="6"/>
      <c r="H972" s="1"/>
      <c r="I972" s="7"/>
      <c r="J972" s="8"/>
      <c r="K972" s="9"/>
      <c r="L972" s="10"/>
      <c r="M972" s="11"/>
      <c r="N972" s="11"/>
      <c r="O972" s="12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3"/>
      <c r="D973" s="2"/>
      <c r="E973" s="4"/>
      <c r="F973" s="1374"/>
      <c r="G973" s="6"/>
      <c r="H973" s="1"/>
      <c r="I973" s="7"/>
      <c r="J973" s="8"/>
      <c r="K973" s="9"/>
      <c r="L973" s="10"/>
      <c r="M973" s="11"/>
      <c r="N973" s="11"/>
      <c r="O973" s="12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3"/>
      <c r="D974" s="2"/>
      <c r="E974" s="4"/>
      <c r="F974" s="1374"/>
      <c r="G974" s="6"/>
      <c r="H974" s="1"/>
      <c r="I974" s="7"/>
      <c r="J974" s="8"/>
      <c r="K974" s="9"/>
      <c r="L974" s="10"/>
      <c r="M974" s="11"/>
      <c r="N974" s="11"/>
      <c r="O974" s="12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3"/>
      <c r="D975" s="2"/>
      <c r="E975" s="4"/>
      <c r="F975" s="1374"/>
      <c r="G975" s="6"/>
      <c r="H975" s="1"/>
      <c r="I975" s="7"/>
      <c r="J975" s="8"/>
      <c r="K975" s="9"/>
      <c r="L975" s="10"/>
      <c r="M975" s="11"/>
      <c r="N975" s="11"/>
      <c r="O975" s="12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3"/>
      <c r="D976" s="2"/>
      <c r="E976" s="4"/>
      <c r="F976" s="1374"/>
      <c r="G976" s="6"/>
      <c r="H976" s="1"/>
      <c r="I976" s="7"/>
      <c r="J976" s="8"/>
      <c r="K976" s="9"/>
      <c r="L976" s="10"/>
      <c r="M976" s="11"/>
      <c r="N976" s="11"/>
      <c r="O976" s="12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3"/>
      <c r="D977" s="2"/>
      <c r="E977" s="4"/>
      <c r="F977" s="1374"/>
      <c r="G977" s="6"/>
      <c r="H977" s="1"/>
      <c r="I977" s="7"/>
      <c r="J977" s="8"/>
      <c r="K977" s="9"/>
      <c r="L977" s="10"/>
      <c r="M977" s="11"/>
      <c r="N977" s="11"/>
      <c r="O977" s="12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3"/>
      <c r="D978" s="2"/>
      <c r="E978" s="4"/>
      <c r="F978" s="1374"/>
      <c r="G978" s="6"/>
      <c r="H978" s="1"/>
      <c r="I978" s="7"/>
      <c r="J978" s="8"/>
      <c r="K978" s="9"/>
      <c r="L978" s="10"/>
      <c r="M978" s="11"/>
      <c r="N978" s="11"/>
      <c r="O978" s="12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3"/>
      <c r="D979" s="2"/>
      <c r="E979" s="4"/>
      <c r="F979" s="1374"/>
      <c r="G979" s="6"/>
      <c r="H979" s="1"/>
      <c r="I979" s="7"/>
      <c r="J979" s="8"/>
      <c r="K979" s="9"/>
      <c r="L979" s="10"/>
      <c r="M979" s="11"/>
      <c r="N979" s="11"/>
      <c r="O979" s="12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3"/>
      <c r="D980" s="2"/>
      <c r="E980" s="4"/>
      <c r="F980" s="1374"/>
      <c r="G980" s="6"/>
      <c r="H980" s="1"/>
      <c r="I980" s="7"/>
      <c r="J980" s="8"/>
      <c r="K980" s="9"/>
      <c r="L980" s="10"/>
      <c r="M980" s="11"/>
      <c r="N980" s="11"/>
      <c r="O980" s="12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3"/>
      <c r="D981" s="2"/>
      <c r="E981" s="4"/>
      <c r="F981" s="1374"/>
      <c r="G981" s="6"/>
      <c r="H981" s="1"/>
      <c r="I981" s="7"/>
      <c r="J981" s="8"/>
      <c r="K981" s="9"/>
      <c r="L981" s="10"/>
      <c r="M981" s="11"/>
      <c r="N981" s="11"/>
      <c r="O981" s="12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3"/>
      <c r="D982" s="2"/>
      <c r="E982" s="4"/>
      <c r="F982" s="1374"/>
      <c r="G982" s="6"/>
      <c r="H982" s="1"/>
      <c r="I982" s="7"/>
      <c r="J982" s="8"/>
      <c r="K982" s="9"/>
      <c r="L982" s="10"/>
      <c r="M982" s="11"/>
      <c r="N982" s="11"/>
      <c r="O982" s="12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3"/>
      <c r="D983" s="2"/>
      <c r="E983" s="4"/>
      <c r="F983" s="1374"/>
      <c r="G983" s="6"/>
      <c r="H983" s="1"/>
      <c r="I983" s="7"/>
      <c r="J983" s="8"/>
      <c r="K983" s="9"/>
      <c r="L983" s="10"/>
      <c r="M983" s="11"/>
      <c r="N983" s="11"/>
      <c r="O983" s="12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3"/>
      <c r="D984" s="2"/>
      <c r="E984" s="4"/>
      <c r="F984" s="1374"/>
      <c r="G984" s="6"/>
      <c r="H984" s="1"/>
      <c r="I984" s="7"/>
      <c r="J984" s="8"/>
      <c r="K984" s="9"/>
      <c r="L984" s="10"/>
      <c r="M984" s="11"/>
      <c r="N984" s="11"/>
      <c r="O984" s="12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3"/>
      <c r="D985" s="2"/>
      <c r="E985" s="4"/>
      <c r="F985" s="1374"/>
      <c r="G985" s="6"/>
      <c r="H985" s="1"/>
      <c r="I985" s="7"/>
      <c r="J985" s="8"/>
      <c r="K985" s="9"/>
      <c r="L985" s="10"/>
      <c r="M985" s="11"/>
      <c r="N985" s="11"/>
      <c r="O985" s="12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3"/>
      <c r="D986" s="2"/>
      <c r="E986" s="4"/>
      <c r="F986" s="1374"/>
      <c r="G986" s="6"/>
      <c r="H986" s="1"/>
      <c r="I986" s="7"/>
      <c r="J986" s="8"/>
      <c r="K986" s="9"/>
      <c r="L986" s="10"/>
      <c r="M986" s="11"/>
      <c r="N986" s="11"/>
      <c r="O986" s="12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3"/>
      <c r="D987" s="2"/>
      <c r="E987" s="4"/>
      <c r="F987" s="1374"/>
      <c r="G987" s="6"/>
      <c r="H987" s="1"/>
      <c r="I987" s="7"/>
      <c r="J987" s="8"/>
      <c r="K987" s="9"/>
      <c r="L987" s="10"/>
      <c r="M987" s="11"/>
      <c r="N987" s="11"/>
      <c r="O987" s="12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3"/>
      <c r="D988" s="2"/>
      <c r="E988" s="4"/>
      <c r="F988" s="1374"/>
      <c r="G988" s="6"/>
      <c r="H988" s="1"/>
      <c r="I988" s="7"/>
      <c r="J988" s="8"/>
      <c r="K988" s="9"/>
      <c r="L988" s="10"/>
      <c r="M988" s="11"/>
      <c r="N988" s="11"/>
      <c r="O988" s="12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3"/>
      <c r="D989" s="2"/>
      <c r="E989" s="4"/>
      <c r="F989" s="1374"/>
      <c r="G989" s="6"/>
      <c r="H989" s="1"/>
      <c r="I989" s="7"/>
      <c r="J989" s="8"/>
      <c r="K989" s="9"/>
      <c r="L989" s="10"/>
      <c r="M989" s="11"/>
      <c r="N989" s="11"/>
      <c r="O989" s="12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3"/>
      <c r="D990" s="2"/>
      <c r="E990" s="4"/>
      <c r="F990" s="1374"/>
      <c r="G990" s="6"/>
      <c r="H990" s="1"/>
      <c r="I990" s="7"/>
      <c r="J990" s="8"/>
      <c r="K990" s="9"/>
      <c r="L990" s="10"/>
      <c r="M990" s="11"/>
      <c r="N990" s="11"/>
      <c r="O990" s="12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3"/>
      <c r="D991" s="2"/>
      <c r="E991" s="4"/>
      <c r="F991" s="1374"/>
      <c r="G991" s="6"/>
      <c r="H991" s="1"/>
      <c r="I991" s="7"/>
      <c r="J991" s="8"/>
      <c r="K991" s="9"/>
      <c r="L991" s="10"/>
      <c r="M991" s="11"/>
      <c r="N991" s="11"/>
      <c r="O991" s="12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3"/>
      <c r="D992" s="2"/>
      <c r="E992" s="4"/>
      <c r="F992" s="1374"/>
      <c r="G992" s="6"/>
      <c r="H992" s="1"/>
      <c r="I992" s="7"/>
      <c r="J992" s="8"/>
      <c r="K992" s="9"/>
      <c r="L992" s="10"/>
      <c r="M992" s="11"/>
      <c r="N992" s="11"/>
      <c r="O992" s="12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3"/>
      <c r="D993" s="2"/>
      <c r="E993" s="4"/>
      <c r="F993" s="1374"/>
      <c r="G993" s="6"/>
      <c r="H993" s="1"/>
      <c r="I993" s="7"/>
      <c r="J993" s="8"/>
      <c r="K993" s="9"/>
      <c r="L993" s="10"/>
      <c r="M993" s="11"/>
      <c r="N993" s="11"/>
      <c r="O993" s="12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3"/>
      <c r="D994" s="2"/>
      <c r="E994" s="4"/>
      <c r="F994" s="1374"/>
      <c r="G994" s="6"/>
      <c r="H994" s="1"/>
      <c r="I994" s="7"/>
      <c r="J994" s="8"/>
      <c r="K994" s="9"/>
      <c r="L994" s="10"/>
      <c r="M994" s="11"/>
      <c r="N994" s="11"/>
      <c r="O994" s="12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3"/>
      <c r="D995" s="2"/>
      <c r="E995" s="4"/>
      <c r="F995" s="1374"/>
      <c r="G995" s="6"/>
      <c r="H995" s="1"/>
      <c r="I995" s="7"/>
      <c r="J995" s="8"/>
      <c r="K995" s="9"/>
      <c r="L995" s="10"/>
      <c r="M995" s="11"/>
      <c r="N995" s="11"/>
      <c r="O995" s="12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3"/>
      <c r="D996" s="2"/>
      <c r="E996" s="4"/>
      <c r="F996" s="1374"/>
      <c r="G996" s="6"/>
      <c r="H996" s="1"/>
      <c r="I996" s="7"/>
      <c r="J996" s="8"/>
      <c r="K996" s="9"/>
      <c r="L996" s="10"/>
      <c r="M996" s="11"/>
      <c r="N996" s="11"/>
      <c r="O996" s="12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3"/>
      <c r="D997" s="2"/>
      <c r="E997" s="4"/>
      <c r="F997" s="1374"/>
      <c r="G997" s="6"/>
      <c r="H997" s="1"/>
      <c r="I997" s="7"/>
      <c r="J997" s="8"/>
      <c r="K997" s="9"/>
      <c r="L997" s="10"/>
      <c r="M997" s="11"/>
      <c r="N997" s="11"/>
      <c r="O997" s="12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3"/>
      <c r="D998" s="2"/>
      <c r="E998" s="4"/>
      <c r="F998" s="1374"/>
      <c r="G998" s="6"/>
      <c r="H998" s="1"/>
      <c r="I998" s="7"/>
      <c r="J998" s="8"/>
      <c r="K998" s="9"/>
      <c r="L998" s="10"/>
      <c r="M998" s="11"/>
      <c r="N998" s="11"/>
      <c r="O998" s="12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3"/>
      <c r="D999" s="2"/>
      <c r="E999" s="4"/>
      <c r="F999" s="1374"/>
      <c r="G999" s="6"/>
      <c r="H999" s="1"/>
      <c r="I999" s="7"/>
      <c r="J999" s="8"/>
      <c r="K999" s="9"/>
      <c r="L999" s="10"/>
      <c r="M999" s="11"/>
      <c r="N999" s="11"/>
      <c r="O999" s="12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3"/>
      <c r="D1000" s="2"/>
      <c r="E1000" s="4"/>
      <c r="F1000" s="1374"/>
      <c r="G1000" s="6"/>
      <c r="H1000" s="1"/>
      <c r="I1000" s="7"/>
      <c r="J1000" s="8"/>
      <c r="K1000" s="9"/>
      <c r="L1000" s="10"/>
      <c r="M1000" s="11"/>
      <c r="N1000" s="11"/>
      <c r="O1000" s="12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A3:B3"/>
    <mergeCell ref="A5:B5"/>
    <mergeCell ref="B82:C82"/>
    <mergeCell ref="A109:B109"/>
    <mergeCell ref="A111:B111"/>
    <mergeCell ref="A144:B144"/>
    <mergeCell ref="A146:B146"/>
    <mergeCell ref="A483:B483"/>
    <mergeCell ref="A523:B523"/>
    <mergeCell ref="A525:B525"/>
    <mergeCell ref="A565:B565"/>
    <mergeCell ref="A567:B567"/>
    <mergeCell ref="A607:B607"/>
    <mergeCell ref="A609:B609"/>
    <mergeCell ref="A179:B179"/>
    <mergeCell ref="A181:B181"/>
    <mergeCell ref="A397:B397"/>
    <mergeCell ref="A399:B399"/>
    <mergeCell ref="A439:B439"/>
    <mergeCell ref="A441:B441"/>
    <mergeCell ref="A481:B481"/>
  </mergeCells>
  <hyperlinks>
    <hyperlink ref="K43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00"/>
  </sheetPr>
  <dimension ref="A1:Z1000"/>
  <sheetViews>
    <sheetView workbookViewId="0"/>
  </sheetViews>
  <sheetFormatPr defaultColWidth="14.42578125" defaultRowHeight="15" customHeight="1"/>
  <cols>
    <col min="1" max="1" width="1.85546875" customWidth="1"/>
    <col min="2" max="2" width="32" customWidth="1"/>
    <col min="3" max="3" width="11.5703125" customWidth="1"/>
    <col min="4" max="4" width="10.28515625" customWidth="1"/>
    <col min="5" max="5" width="9.85546875" customWidth="1"/>
    <col min="6" max="6" width="11.28515625" customWidth="1"/>
    <col min="7" max="7" width="10.5703125" customWidth="1"/>
    <col min="8" max="8" width="12.42578125" customWidth="1"/>
    <col min="9" max="9" width="27.28515625" customWidth="1"/>
    <col min="10" max="10" width="11.85546875" customWidth="1"/>
    <col min="11" max="12" width="11.28515625" customWidth="1"/>
    <col min="13" max="13" width="14.7109375" customWidth="1"/>
    <col min="14" max="14" width="13.85546875" customWidth="1"/>
    <col min="15" max="15" width="14.5703125" customWidth="1"/>
    <col min="16" max="16" width="18.140625" customWidth="1"/>
    <col min="17" max="17" width="12.140625" customWidth="1"/>
    <col min="18" max="26" width="8" customWidth="1"/>
  </cols>
  <sheetData>
    <row r="1" spans="1:26" ht="34.5" customHeight="1">
      <c r="A1" s="1"/>
      <c r="B1" s="2"/>
      <c r="C1" s="250"/>
      <c r="D1" s="250"/>
      <c r="E1" s="4"/>
      <c r="F1" s="251"/>
      <c r="G1" s="252"/>
      <c r="H1" s="253"/>
      <c r="I1" s="254"/>
      <c r="J1" s="255"/>
      <c r="K1" s="256">
        <v>1</v>
      </c>
      <c r="L1" s="256"/>
      <c r="M1" s="11"/>
      <c r="N1" s="11"/>
      <c r="O1" s="11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250"/>
      <c r="E2" s="4"/>
      <c r="F2" s="251"/>
      <c r="G2" s="252"/>
      <c r="H2" s="253"/>
      <c r="I2" s="254"/>
      <c r="J2" s="255"/>
      <c r="K2" s="257"/>
      <c r="L2" s="257"/>
      <c r="M2" s="11"/>
      <c r="N2" s="11"/>
      <c r="O2" s="11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4" t="s">
        <v>1031</v>
      </c>
      <c r="B3" s="4"/>
      <c r="C3" s="96"/>
      <c r="D3" s="250"/>
      <c r="E3" s="4"/>
      <c r="F3" s="251"/>
      <c r="G3" s="252"/>
      <c r="H3" s="253"/>
      <c r="I3" s="254"/>
      <c r="J3" s="255"/>
      <c r="K3" s="257"/>
      <c r="L3" s="257"/>
      <c r="M3" s="11"/>
      <c r="N3" s="11"/>
      <c r="O3" s="11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1"/>
      <c r="B4" s="2"/>
      <c r="C4" s="250"/>
      <c r="D4" s="250"/>
      <c r="E4" s="4"/>
      <c r="F4" s="251"/>
      <c r="G4" s="252"/>
      <c r="H4" s="253"/>
      <c r="I4" s="254"/>
      <c r="J4" s="255"/>
      <c r="K4" s="257"/>
      <c r="L4" s="257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81" t="s">
        <v>2</v>
      </c>
      <c r="B5" s="1388"/>
      <c r="C5" s="258" t="s">
        <v>3</v>
      </c>
      <c r="D5" s="1140" t="s">
        <v>4</v>
      </c>
      <c r="E5" s="17" t="s">
        <v>5</v>
      </c>
      <c r="F5" s="1141" t="s">
        <v>5</v>
      </c>
      <c r="G5" s="259" t="s">
        <v>6</v>
      </c>
      <c r="H5" s="19" t="s">
        <v>7</v>
      </c>
      <c r="I5" s="260" t="s">
        <v>8</v>
      </c>
      <c r="J5" s="261" t="s">
        <v>9</v>
      </c>
      <c r="K5" s="920" t="s">
        <v>9</v>
      </c>
      <c r="L5" s="262"/>
      <c r="M5" s="23"/>
      <c r="N5" s="11"/>
      <c r="O5" s="11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96"/>
      <c r="B6" s="922"/>
      <c r="C6" s="923"/>
      <c r="D6" s="1142" t="s">
        <v>10</v>
      </c>
      <c r="E6" s="24" t="s">
        <v>11</v>
      </c>
      <c r="F6" s="1143" t="s">
        <v>12</v>
      </c>
      <c r="G6" s="1144"/>
      <c r="H6" s="965" t="s">
        <v>13</v>
      </c>
      <c r="I6" s="1145" t="s">
        <v>14</v>
      </c>
      <c r="J6" s="1146" t="s">
        <v>15</v>
      </c>
      <c r="K6" s="930" t="s">
        <v>16</v>
      </c>
      <c r="L6" s="262"/>
      <c r="M6" s="23"/>
      <c r="N6" s="11"/>
      <c r="O6" s="11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25" customHeight="1">
      <c r="A7" s="1147"/>
      <c r="B7" s="263" t="s">
        <v>1032</v>
      </c>
      <c r="C7" s="51"/>
      <c r="D7" s="264"/>
      <c r="E7" s="979"/>
      <c r="F7" s="265"/>
      <c r="G7" s="1090"/>
      <c r="H7" s="29"/>
      <c r="I7" s="30"/>
      <c r="J7" s="31"/>
      <c r="K7" s="995"/>
      <c r="L7" s="257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147" t="s">
        <v>1033</v>
      </c>
      <c r="B8" s="266"/>
      <c r="C8" s="51"/>
      <c r="D8" s="264"/>
      <c r="E8" s="979"/>
      <c r="F8" s="265"/>
      <c r="G8" s="1090"/>
      <c r="H8" s="29"/>
      <c r="I8" s="30"/>
      <c r="J8" s="31"/>
      <c r="K8" s="995"/>
      <c r="L8" s="257"/>
      <c r="M8" s="11"/>
      <c r="N8" s="11"/>
      <c r="O8" s="11"/>
      <c r="P8" s="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69"/>
      <c r="B9" s="935" t="s">
        <v>1034</v>
      </c>
      <c r="C9" s="51" t="s">
        <v>968</v>
      </c>
      <c r="D9" s="1107" t="s">
        <v>19</v>
      </c>
      <c r="E9" s="106">
        <v>76</v>
      </c>
      <c r="F9" s="28"/>
      <c r="G9" s="40" t="s">
        <v>469</v>
      </c>
      <c r="H9" s="41">
        <v>1515</v>
      </c>
      <c r="I9" s="42"/>
      <c r="J9" s="43" t="s">
        <v>1035</v>
      </c>
      <c r="K9" s="44">
        <v>66.19</v>
      </c>
      <c r="L9" s="257"/>
      <c r="M9" s="11"/>
      <c r="N9" s="11"/>
      <c r="O9" s="11"/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69"/>
      <c r="B10" s="935" t="s">
        <v>1034</v>
      </c>
      <c r="C10" s="51" t="s">
        <v>871</v>
      </c>
      <c r="D10" s="1107" t="s">
        <v>19</v>
      </c>
      <c r="E10" s="106">
        <v>72</v>
      </c>
      <c r="F10" s="28"/>
      <c r="G10" s="1090" t="s">
        <v>1036</v>
      </c>
      <c r="H10" s="29"/>
      <c r="I10" s="30"/>
      <c r="J10" s="31"/>
      <c r="K10" s="1006">
        <v>61.17</v>
      </c>
      <c r="L10" s="257"/>
      <c r="M10" s="11"/>
      <c r="N10" s="11"/>
      <c r="O10" s="11"/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5.25" customHeight="1">
      <c r="A11" s="1148"/>
      <c r="B11" s="1149" t="s">
        <v>1034</v>
      </c>
      <c r="C11" s="110" t="s">
        <v>1037</v>
      </c>
      <c r="D11" s="1150" t="s">
        <v>24</v>
      </c>
      <c r="E11" s="1151">
        <v>132</v>
      </c>
      <c r="F11" s="112"/>
      <c r="G11" s="1109" t="s">
        <v>1038</v>
      </c>
      <c r="H11" s="113">
        <v>2213</v>
      </c>
      <c r="I11" s="114" t="s">
        <v>1039</v>
      </c>
      <c r="J11" s="115" t="s">
        <v>1040</v>
      </c>
      <c r="K11" s="1052">
        <v>171.45</v>
      </c>
      <c r="L11" s="257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267"/>
      <c r="B12" s="1152" t="s">
        <v>1041</v>
      </c>
      <c r="C12" s="978" t="s">
        <v>871</v>
      </c>
      <c r="D12" s="264" t="s">
        <v>19</v>
      </c>
      <c r="E12" s="1153">
        <v>69</v>
      </c>
      <c r="F12" s="1098"/>
      <c r="G12" s="1154" t="s">
        <v>1042</v>
      </c>
      <c r="H12" s="1155">
        <v>1472</v>
      </c>
      <c r="I12" s="1156" t="s">
        <v>1043</v>
      </c>
      <c r="J12" s="1157" t="s">
        <v>1044</v>
      </c>
      <c r="K12" s="268">
        <v>56.95</v>
      </c>
      <c r="L12" s="257"/>
      <c r="M12" s="11"/>
      <c r="N12" s="11"/>
      <c r="O12" s="11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5.25" customHeight="1">
      <c r="A13" s="1148"/>
      <c r="B13" s="1158" t="s">
        <v>1045</v>
      </c>
      <c r="C13" s="110" t="s">
        <v>595</v>
      </c>
      <c r="D13" s="1150" t="s">
        <v>24</v>
      </c>
      <c r="E13" s="1151">
        <v>185</v>
      </c>
      <c r="F13" s="269">
        <v>210</v>
      </c>
      <c r="G13" s="1109" t="s">
        <v>1042</v>
      </c>
      <c r="H13" s="113">
        <v>2064</v>
      </c>
      <c r="I13" s="114" t="s">
        <v>1046</v>
      </c>
      <c r="J13" s="115"/>
      <c r="K13" s="1052">
        <v>139.87</v>
      </c>
      <c r="L13" s="257"/>
      <c r="M13" s="11"/>
      <c r="N13" s="11"/>
      <c r="O13" s="11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267"/>
      <c r="B14" s="1152" t="s">
        <v>1047</v>
      </c>
      <c r="C14" s="978" t="s">
        <v>871</v>
      </c>
      <c r="D14" s="264" t="s">
        <v>19</v>
      </c>
      <c r="E14" s="1153">
        <v>59</v>
      </c>
      <c r="F14" s="1098"/>
      <c r="G14" s="1154" t="s">
        <v>1042</v>
      </c>
      <c r="H14" s="1155">
        <v>1240</v>
      </c>
      <c r="I14" s="1156" t="s">
        <v>1048</v>
      </c>
      <c r="J14" s="1157" t="s">
        <v>1049</v>
      </c>
      <c r="K14" s="268">
        <v>47.79</v>
      </c>
      <c r="L14" s="270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969"/>
      <c r="B15" s="1158" t="s">
        <v>1050</v>
      </c>
      <c r="C15" s="110" t="s">
        <v>595</v>
      </c>
      <c r="D15" s="1150" t="s">
        <v>24</v>
      </c>
      <c r="E15" s="1151">
        <v>175</v>
      </c>
      <c r="F15" s="112"/>
      <c r="G15" s="1109" t="s">
        <v>1042</v>
      </c>
      <c r="H15" s="113">
        <v>1713</v>
      </c>
      <c r="I15" s="114"/>
      <c r="J15" s="271" t="s">
        <v>1051</v>
      </c>
      <c r="K15" s="1052">
        <v>149.69</v>
      </c>
      <c r="L15" s="270"/>
      <c r="M15" s="11"/>
      <c r="N15" s="11"/>
      <c r="O15" s="11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69"/>
      <c r="B16" s="272" t="s">
        <v>1052</v>
      </c>
      <c r="C16" s="273" t="s">
        <v>1053</v>
      </c>
      <c r="D16" s="274" t="s">
        <v>24</v>
      </c>
      <c r="E16" s="979"/>
      <c r="F16" s="265"/>
      <c r="G16" s="275"/>
      <c r="H16" s="276"/>
      <c r="I16" s="277"/>
      <c r="J16" s="278"/>
      <c r="K16" s="279"/>
      <c r="L16" s="257"/>
      <c r="M16" s="11"/>
      <c r="N16" s="11"/>
      <c r="O16" s="11"/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5.25" customHeight="1">
      <c r="A17" s="969"/>
      <c r="B17" s="1158" t="s">
        <v>1052</v>
      </c>
      <c r="C17" s="110" t="s">
        <v>595</v>
      </c>
      <c r="D17" s="1150" t="s">
        <v>24</v>
      </c>
      <c r="E17" s="1151">
        <v>175</v>
      </c>
      <c r="F17" s="112"/>
      <c r="G17" s="1109" t="s">
        <v>1042</v>
      </c>
      <c r="H17" s="113">
        <v>1713</v>
      </c>
      <c r="I17" s="114"/>
      <c r="J17" s="271" t="s">
        <v>1051</v>
      </c>
      <c r="K17" s="1052">
        <v>149.69</v>
      </c>
      <c r="L17" s="257"/>
      <c r="M17" s="11"/>
      <c r="N17" s="11"/>
      <c r="O17" s="11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69"/>
      <c r="B18" s="280" t="s">
        <v>1054</v>
      </c>
      <c r="C18" s="163" t="s">
        <v>871</v>
      </c>
      <c r="D18" s="281" t="s">
        <v>19</v>
      </c>
      <c r="E18" s="282">
        <v>69</v>
      </c>
      <c r="F18" s="165"/>
      <c r="G18" s="1159" t="s">
        <v>1055</v>
      </c>
      <c r="H18" s="283">
        <v>1400</v>
      </c>
      <c r="I18" s="168" t="s">
        <v>1056</v>
      </c>
      <c r="J18" s="169" t="s">
        <v>1057</v>
      </c>
      <c r="K18" s="170">
        <v>55.32</v>
      </c>
      <c r="L18" s="270"/>
      <c r="M18" s="11"/>
      <c r="N18" s="11"/>
      <c r="O18" s="11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69"/>
      <c r="B19" s="280" t="s">
        <v>1054</v>
      </c>
      <c r="C19" s="163" t="s">
        <v>1058</v>
      </c>
      <c r="D19" s="281" t="s">
        <v>24</v>
      </c>
      <c r="E19" s="282">
        <v>187</v>
      </c>
      <c r="F19" s="165"/>
      <c r="G19" s="1159" t="s">
        <v>1055</v>
      </c>
      <c r="H19" s="167">
        <v>1964</v>
      </c>
      <c r="I19" s="168"/>
      <c r="J19" s="169"/>
      <c r="K19" s="170">
        <v>137.28</v>
      </c>
      <c r="L19" s="257"/>
      <c r="M19" s="11"/>
      <c r="N19" s="11"/>
      <c r="O19" s="11"/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69"/>
      <c r="B20" s="284" t="s">
        <v>1059</v>
      </c>
      <c r="C20" s="285" t="s">
        <v>871</v>
      </c>
      <c r="D20" s="286" t="s">
        <v>19</v>
      </c>
      <c r="E20" s="287"/>
      <c r="F20" s="288"/>
      <c r="G20" s="1160"/>
      <c r="H20" s="289"/>
      <c r="I20" s="290"/>
      <c r="J20" s="291"/>
      <c r="K20" s="292"/>
      <c r="L20" s="270"/>
      <c r="M20" s="11"/>
      <c r="N20" s="11"/>
      <c r="O20" s="11"/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69"/>
      <c r="B21" s="284" t="s">
        <v>1060</v>
      </c>
      <c r="C21" s="285" t="s">
        <v>595</v>
      </c>
      <c r="D21" s="286" t="s">
        <v>24</v>
      </c>
      <c r="E21" s="287">
        <v>157</v>
      </c>
      <c r="F21" s="288"/>
      <c r="G21" s="1160" t="s">
        <v>1061</v>
      </c>
      <c r="H21" s="289">
        <v>1571</v>
      </c>
      <c r="I21" s="290"/>
      <c r="J21" s="293" t="s">
        <v>1062</v>
      </c>
      <c r="K21" s="292">
        <v>137.27000000000001</v>
      </c>
      <c r="L21" s="257"/>
      <c r="M21" s="11"/>
      <c r="N21" s="11"/>
      <c r="O21" s="11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69"/>
      <c r="B22" s="935" t="s">
        <v>1063</v>
      </c>
      <c r="C22" s="51" t="s">
        <v>1064</v>
      </c>
      <c r="D22" s="1107" t="s">
        <v>69</v>
      </c>
      <c r="E22" s="229">
        <v>27</v>
      </c>
      <c r="F22" s="28"/>
      <c r="G22" s="1090" t="s">
        <v>1042</v>
      </c>
      <c r="H22" s="29"/>
      <c r="I22" s="30"/>
      <c r="J22" s="31"/>
      <c r="K22" s="1006">
        <v>23.17</v>
      </c>
      <c r="L22" s="257"/>
      <c r="M22" s="11"/>
      <c r="N22" s="11"/>
      <c r="O22" s="11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71"/>
      <c r="B23" s="935" t="s">
        <v>1065</v>
      </c>
      <c r="C23" s="51" t="s">
        <v>1066</v>
      </c>
      <c r="D23" s="1107" t="s">
        <v>19</v>
      </c>
      <c r="E23" s="294">
        <v>49</v>
      </c>
      <c r="F23" s="28">
        <v>57</v>
      </c>
      <c r="G23" s="1090" t="s">
        <v>1042</v>
      </c>
      <c r="H23" s="29">
        <v>1197</v>
      </c>
      <c r="I23" s="30" t="s">
        <v>1067</v>
      </c>
      <c r="J23" s="31" t="s">
        <v>1068</v>
      </c>
      <c r="K23" s="1006">
        <v>43.57</v>
      </c>
      <c r="L23" s="257"/>
      <c r="M23" s="11"/>
      <c r="N23" s="11"/>
      <c r="O23" s="11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1031"/>
      <c r="B24" s="935"/>
      <c r="C24" s="1161" t="s">
        <v>1058</v>
      </c>
      <c r="D24" s="1107" t="s">
        <v>30</v>
      </c>
      <c r="E24" s="131">
        <v>179</v>
      </c>
      <c r="F24" s="28"/>
      <c r="G24" s="1090" t="s">
        <v>1042</v>
      </c>
      <c r="H24" s="29">
        <v>1672</v>
      </c>
      <c r="I24" s="30"/>
      <c r="J24" s="31" t="s">
        <v>1069</v>
      </c>
      <c r="K24" s="1006">
        <v>154.77000000000001</v>
      </c>
      <c r="L24" s="257"/>
      <c r="M24" s="11"/>
      <c r="N24" s="11"/>
      <c r="O24" s="11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69"/>
      <c r="B25" s="935" t="s">
        <v>1070</v>
      </c>
      <c r="C25" s="51" t="s">
        <v>1064</v>
      </c>
      <c r="D25" s="1107" t="s">
        <v>69</v>
      </c>
      <c r="E25" s="229">
        <v>27</v>
      </c>
      <c r="F25" s="28"/>
      <c r="G25" s="1090" t="s">
        <v>1042</v>
      </c>
      <c r="H25" s="29"/>
      <c r="I25" s="30"/>
      <c r="J25" s="31"/>
      <c r="K25" s="1006">
        <v>23.17</v>
      </c>
      <c r="L25" s="257"/>
      <c r="M25" s="11"/>
      <c r="N25" s="11"/>
      <c r="O25" s="11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69"/>
      <c r="B26" s="935"/>
      <c r="C26" s="51" t="s">
        <v>1066</v>
      </c>
      <c r="D26" s="1107" t="s">
        <v>19</v>
      </c>
      <c r="E26" s="294">
        <v>49</v>
      </c>
      <c r="F26" s="28">
        <v>57</v>
      </c>
      <c r="G26" s="1090" t="s">
        <v>1042</v>
      </c>
      <c r="H26" s="29">
        <v>1197</v>
      </c>
      <c r="I26" s="30" t="s">
        <v>1067</v>
      </c>
      <c r="J26" s="31" t="s">
        <v>1068</v>
      </c>
      <c r="K26" s="1006">
        <v>43.57</v>
      </c>
      <c r="L26" s="257"/>
      <c r="M26" s="11"/>
      <c r="N26" s="11"/>
      <c r="O26" s="11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69"/>
      <c r="B27" s="1162"/>
      <c r="C27" s="1161" t="s">
        <v>1058</v>
      </c>
      <c r="D27" s="1107" t="s">
        <v>30</v>
      </c>
      <c r="E27" s="131">
        <v>137</v>
      </c>
      <c r="F27" s="108"/>
      <c r="G27" s="1090" t="s">
        <v>1071</v>
      </c>
      <c r="H27" s="109">
        <v>1571</v>
      </c>
      <c r="I27" s="30" t="s">
        <v>1072</v>
      </c>
      <c r="J27" s="31">
        <v>1438.68</v>
      </c>
      <c r="K27" s="1006">
        <v>119.89</v>
      </c>
      <c r="L27" s="257"/>
      <c r="M27" s="11"/>
      <c r="N27" s="11"/>
      <c r="O27" s="11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69"/>
      <c r="B28" s="935" t="s">
        <v>1073</v>
      </c>
      <c r="C28" s="51" t="s">
        <v>1064</v>
      </c>
      <c r="D28" s="1107" t="s">
        <v>69</v>
      </c>
      <c r="E28" s="229">
        <v>27</v>
      </c>
      <c r="F28" s="28"/>
      <c r="G28" s="1090" t="s">
        <v>1042</v>
      </c>
      <c r="H28" s="29"/>
      <c r="I28" s="30"/>
      <c r="J28" s="31"/>
      <c r="K28" s="1006">
        <v>23.17</v>
      </c>
      <c r="L28" s="257"/>
      <c r="M28" s="11"/>
      <c r="N28" s="11"/>
      <c r="O28" s="11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69"/>
      <c r="B29" s="935"/>
      <c r="C29" s="51" t="s">
        <v>1066</v>
      </c>
      <c r="D29" s="1107" t="s">
        <v>19</v>
      </c>
      <c r="E29" s="294">
        <v>49</v>
      </c>
      <c r="F29" s="28">
        <v>57</v>
      </c>
      <c r="G29" s="1090" t="s">
        <v>1042</v>
      </c>
      <c r="H29" s="29">
        <v>1197</v>
      </c>
      <c r="I29" s="30" t="s">
        <v>1067</v>
      </c>
      <c r="J29" s="31" t="s">
        <v>1068</v>
      </c>
      <c r="K29" s="1006">
        <v>43.57</v>
      </c>
      <c r="L29" s="257"/>
      <c r="M29" s="11"/>
      <c r="N29" s="11"/>
      <c r="O29" s="11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69"/>
      <c r="B30" s="935"/>
      <c r="C30" s="1161" t="s">
        <v>1058</v>
      </c>
      <c r="D30" s="1107" t="s">
        <v>30</v>
      </c>
      <c r="E30" s="131">
        <v>137</v>
      </c>
      <c r="F30" s="108"/>
      <c r="G30" s="1090" t="s">
        <v>1071</v>
      </c>
      <c r="H30" s="109">
        <v>1571</v>
      </c>
      <c r="I30" s="30" t="s">
        <v>1072</v>
      </c>
      <c r="J30" s="31">
        <v>1438.68</v>
      </c>
      <c r="K30" s="1006">
        <v>119.89</v>
      </c>
      <c r="L30" s="257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69"/>
      <c r="B31" s="935"/>
      <c r="C31" s="51"/>
      <c r="D31" s="1107"/>
      <c r="E31" s="294"/>
      <c r="F31" s="28"/>
      <c r="G31" s="1090"/>
      <c r="H31" s="29"/>
      <c r="I31" s="30"/>
      <c r="J31" s="31"/>
      <c r="K31" s="1006"/>
      <c r="L31" s="257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69"/>
      <c r="B32" s="1162"/>
      <c r="C32" s="1161"/>
      <c r="D32" s="1107"/>
      <c r="E32" s="131"/>
      <c r="F32" s="108"/>
      <c r="G32" s="1090"/>
      <c r="H32" s="109"/>
      <c r="I32" s="30"/>
      <c r="J32" s="31"/>
      <c r="K32" s="1006"/>
      <c r="L32" s="257"/>
      <c r="M32" s="11"/>
      <c r="N32" s="11"/>
      <c r="O32" s="11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935"/>
      <c r="C33" s="51"/>
      <c r="D33" s="1107"/>
      <c r="E33" s="229"/>
      <c r="F33" s="28"/>
      <c r="G33" s="1090"/>
      <c r="H33" s="29"/>
      <c r="I33" s="30"/>
      <c r="J33" s="31"/>
      <c r="K33" s="1006"/>
      <c r="L33" s="257"/>
      <c r="M33" s="11"/>
      <c r="N33" s="11"/>
      <c r="O33" s="11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69"/>
      <c r="B34" s="935"/>
      <c r="C34" s="51"/>
      <c r="D34" s="1107"/>
      <c r="E34" s="294"/>
      <c r="F34" s="28"/>
      <c r="G34" s="1090"/>
      <c r="H34" s="29"/>
      <c r="I34" s="30"/>
      <c r="J34" s="31"/>
      <c r="K34" s="1006"/>
      <c r="L34" s="257"/>
      <c r="M34" s="11"/>
      <c r="N34" s="11"/>
      <c r="O34" s="11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69"/>
      <c r="B35" s="935"/>
      <c r="C35" s="1161"/>
      <c r="D35" s="1107"/>
      <c r="E35" s="131"/>
      <c r="F35" s="108"/>
      <c r="G35" s="1090"/>
      <c r="H35" s="109"/>
      <c r="I35" s="30"/>
      <c r="J35" s="31"/>
      <c r="K35" s="1006"/>
      <c r="L35" s="257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969"/>
      <c r="B36" s="935"/>
      <c r="C36" s="51"/>
      <c r="D36" s="1107"/>
      <c r="E36" s="131"/>
      <c r="F36" s="108"/>
      <c r="G36" s="1090"/>
      <c r="H36" s="109"/>
      <c r="I36" s="30"/>
      <c r="J36" s="295"/>
      <c r="K36" s="1006"/>
      <c r="L36" s="257"/>
      <c r="M36" s="11"/>
      <c r="N36" s="11"/>
      <c r="O36" s="11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"/>
      <c r="B37" s="4"/>
      <c r="C37" s="250"/>
      <c r="D37" s="250"/>
      <c r="E37" s="94"/>
      <c r="F37" s="296"/>
      <c r="G37" s="252"/>
      <c r="H37" s="297"/>
      <c r="I37" s="254"/>
      <c r="J37" s="298"/>
      <c r="K37" s="299">
        <v>2</v>
      </c>
      <c r="L37" s="299"/>
      <c r="M37" s="11"/>
      <c r="N37" s="11"/>
      <c r="O37" s="11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4" t="s">
        <v>0</v>
      </c>
      <c r="B38" s="1368"/>
      <c r="C38" s="250"/>
      <c r="D38" s="250"/>
      <c r="E38" s="4"/>
      <c r="F38" s="251"/>
      <c r="G38" s="252"/>
      <c r="H38" s="253"/>
      <c r="I38" s="254"/>
      <c r="J38" s="255"/>
      <c r="K38" s="257"/>
      <c r="L38" s="257"/>
      <c r="M38" s="11"/>
      <c r="N38" s="11"/>
      <c r="O38" s="11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5.25" customHeight="1">
      <c r="A39" s="1376" t="s">
        <v>1031</v>
      </c>
      <c r="B39" s="1387"/>
      <c r="C39" s="96"/>
      <c r="D39" s="250"/>
      <c r="E39" s="4"/>
      <c r="F39" s="251"/>
      <c r="G39" s="252"/>
      <c r="H39" s="253"/>
      <c r="I39" s="254"/>
      <c r="J39" s="255"/>
      <c r="K39" s="257"/>
      <c r="L39" s="257"/>
      <c r="M39" s="11"/>
      <c r="N39" s="11"/>
      <c r="O39" s="11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2"/>
      <c r="C40" s="250"/>
      <c r="D40" s="250"/>
      <c r="E40" s="4"/>
      <c r="F40" s="251"/>
      <c r="G40" s="252"/>
      <c r="H40" s="253"/>
      <c r="I40" s="254"/>
      <c r="J40" s="255"/>
      <c r="K40" s="257"/>
      <c r="L40" s="257"/>
      <c r="M40" s="11"/>
      <c r="N40" s="11"/>
      <c r="O40" s="11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81" t="s">
        <v>2</v>
      </c>
      <c r="B41" s="1388"/>
      <c r="C41" s="258" t="s">
        <v>3</v>
      </c>
      <c r="D41" s="1140" t="s">
        <v>4</v>
      </c>
      <c r="E41" s="17" t="s">
        <v>5</v>
      </c>
      <c r="F41" s="919" t="s">
        <v>5</v>
      </c>
      <c r="G41" s="259" t="s">
        <v>6</v>
      </c>
      <c r="H41" s="19" t="s">
        <v>7</v>
      </c>
      <c r="I41" s="260" t="s">
        <v>8</v>
      </c>
      <c r="J41" s="300" t="s">
        <v>9</v>
      </c>
      <c r="K41" s="920" t="s">
        <v>9</v>
      </c>
      <c r="L41" s="262"/>
      <c r="M41" s="23"/>
      <c r="N41" s="11"/>
      <c r="O41" s="11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996"/>
      <c r="B42" s="922"/>
      <c r="C42" s="923"/>
      <c r="D42" s="1142" t="s">
        <v>10</v>
      </c>
      <c r="E42" s="24" t="s">
        <v>11</v>
      </c>
      <c r="F42" s="925" t="s">
        <v>12</v>
      </c>
      <c r="G42" s="1144"/>
      <c r="H42" s="965" t="s">
        <v>13</v>
      </c>
      <c r="I42" s="1145" t="s">
        <v>14</v>
      </c>
      <c r="J42" s="1163" t="s">
        <v>15</v>
      </c>
      <c r="K42" s="930" t="s">
        <v>16</v>
      </c>
      <c r="L42" s="262"/>
      <c r="M42" s="23"/>
      <c r="N42" s="11"/>
      <c r="O42" s="11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301" t="s">
        <v>1074</v>
      </c>
      <c r="B43" s="266"/>
      <c r="C43" s="51"/>
      <c r="D43" s="1164"/>
      <c r="E43" s="106"/>
      <c r="F43" s="28"/>
      <c r="G43" s="1090"/>
      <c r="H43" s="29"/>
      <c r="I43" s="30"/>
      <c r="J43" s="31"/>
      <c r="K43" s="1006"/>
      <c r="L43" s="257"/>
      <c r="M43" s="11"/>
      <c r="N43" s="11"/>
      <c r="O43" s="11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1165"/>
      <c r="B44" s="935" t="s">
        <v>1075</v>
      </c>
      <c r="C44" s="51" t="s">
        <v>1076</v>
      </c>
      <c r="D44" s="1107" t="s">
        <v>19</v>
      </c>
      <c r="E44" s="302">
        <v>35</v>
      </c>
      <c r="F44" s="28"/>
      <c r="G44" s="1090" t="s">
        <v>1077</v>
      </c>
      <c r="H44" s="29"/>
      <c r="I44" s="30"/>
      <c r="J44" s="31"/>
      <c r="K44" s="1006">
        <v>30.4</v>
      </c>
      <c r="L44" s="257"/>
      <c r="M44" s="11"/>
      <c r="N44" s="11"/>
      <c r="O44" s="11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1165"/>
      <c r="B45" s="935" t="s">
        <v>1078</v>
      </c>
      <c r="C45" s="51" t="s">
        <v>979</v>
      </c>
      <c r="D45" s="1107" t="s">
        <v>27</v>
      </c>
      <c r="E45" s="302">
        <v>20</v>
      </c>
      <c r="F45" s="28"/>
      <c r="G45" s="1090" t="s">
        <v>1079</v>
      </c>
      <c r="H45" s="29"/>
      <c r="I45" s="30"/>
      <c r="J45" s="31"/>
      <c r="K45" s="1006">
        <v>15.82</v>
      </c>
      <c r="L45" s="257"/>
      <c r="M45" s="11"/>
      <c r="N45" s="11"/>
      <c r="O45" s="11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1166"/>
      <c r="B46" s="935" t="s">
        <v>1080</v>
      </c>
      <c r="C46" s="51"/>
      <c r="D46" s="1167" t="s">
        <v>19</v>
      </c>
      <c r="E46" s="302">
        <v>35</v>
      </c>
      <c r="F46" s="28"/>
      <c r="G46" s="1090" t="s">
        <v>1081</v>
      </c>
      <c r="H46" s="29"/>
      <c r="I46" s="30"/>
      <c r="J46" s="31"/>
      <c r="K46" s="1006">
        <v>30.8</v>
      </c>
      <c r="L46" s="257"/>
      <c r="M46" s="11"/>
      <c r="N46" s="11"/>
      <c r="O46" s="11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1165"/>
      <c r="B47" s="935" t="s">
        <v>1082</v>
      </c>
      <c r="C47" s="51" t="s">
        <v>915</v>
      </c>
      <c r="D47" s="1107" t="s">
        <v>19</v>
      </c>
      <c r="E47" s="302">
        <v>65</v>
      </c>
      <c r="F47" s="28"/>
      <c r="G47" s="1090" t="s">
        <v>506</v>
      </c>
      <c r="H47" s="29"/>
      <c r="I47" s="30"/>
      <c r="J47" s="31"/>
      <c r="K47" s="1006">
        <v>54.75</v>
      </c>
      <c r="L47" s="257"/>
      <c r="M47" s="11"/>
      <c r="N47" s="11"/>
      <c r="O47" s="11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1165"/>
      <c r="B48" s="935" t="s">
        <v>1083</v>
      </c>
      <c r="C48" s="51" t="s">
        <v>1084</v>
      </c>
      <c r="D48" s="1107" t="s">
        <v>19</v>
      </c>
      <c r="E48" s="302">
        <v>36</v>
      </c>
      <c r="F48" s="28"/>
      <c r="G48" s="1090" t="s">
        <v>1077</v>
      </c>
      <c r="H48" s="29"/>
      <c r="I48" s="30"/>
      <c r="J48" s="31"/>
      <c r="K48" s="1006">
        <v>30.4</v>
      </c>
      <c r="L48" s="257"/>
      <c r="M48" s="11"/>
      <c r="N48" s="11"/>
      <c r="O48" s="11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1165"/>
      <c r="B49" s="935"/>
      <c r="C49" s="51"/>
      <c r="D49" s="1107"/>
      <c r="E49" s="302"/>
      <c r="F49" s="28"/>
      <c r="G49" s="1090"/>
      <c r="H49" s="29"/>
      <c r="I49" s="30"/>
      <c r="J49" s="31"/>
      <c r="K49" s="1006"/>
      <c r="L49" s="257"/>
      <c r="M49" s="11"/>
      <c r="N49" s="11"/>
      <c r="O49" s="11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1165"/>
      <c r="B50" s="154"/>
      <c r="C50" s="37"/>
      <c r="D50" s="1094"/>
      <c r="E50" s="38"/>
      <c r="F50" s="303"/>
      <c r="G50" s="40"/>
      <c r="H50" s="41"/>
      <c r="I50" s="42"/>
      <c r="J50" s="43"/>
      <c r="K50" s="44"/>
      <c r="L50" s="257"/>
      <c r="M50" s="11"/>
      <c r="N50" s="11"/>
      <c r="O50" s="11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301" t="s">
        <v>1085</v>
      </c>
      <c r="B51" s="266"/>
      <c r="C51" s="51"/>
      <c r="D51" s="304"/>
      <c r="E51" s="302"/>
      <c r="F51" s="28"/>
      <c r="G51" s="54"/>
      <c r="H51" s="101"/>
      <c r="I51" s="102"/>
      <c r="J51" s="103"/>
      <c r="K51" s="104"/>
      <c r="L51" s="270"/>
      <c r="M51" s="11"/>
      <c r="N51" s="11"/>
      <c r="O51" s="11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1165"/>
      <c r="B52" s="935" t="s">
        <v>1086</v>
      </c>
      <c r="C52" s="51" t="s">
        <v>1087</v>
      </c>
      <c r="D52" s="1107" t="s">
        <v>69</v>
      </c>
      <c r="E52" s="302">
        <v>20</v>
      </c>
      <c r="F52" s="28"/>
      <c r="G52" s="1090" t="s">
        <v>1042</v>
      </c>
      <c r="H52" s="29">
        <v>732</v>
      </c>
      <c r="I52" s="30" t="s">
        <v>1088</v>
      </c>
      <c r="J52" s="31"/>
      <c r="K52" s="1006">
        <v>15.99</v>
      </c>
      <c r="L52" s="257"/>
      <c r="M52" s="11"/>
      <c r="N52" s="11"/>
      <c r="O52" s="11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1165"/>
      <c r="B53" s="935"/>
      <c r="C53" s="51" t="s">
        <v>816</v>
      </c>
      <c r="D53" s="1107" t="s">
        <v>69</v>
      </c>
      <c r="E53" s="302">
        <v>52</v>
      </c>
      <c r="F53" s="28"/>
      <c r="G53" s="1090" t="s">
        <v>1089</v>
      </c>
      <c r="H53" s="29">
        <v>2025</v>
      </c>
      <c r="I53" s="30"/>
      <c r="J53" s="31">
        <v>530.76</v>
      </c>
      <c r="K53" s="1006">
        <v>44.23</v>
      </c>
      <c r="L53" s="257"/>
      <c r="M53" s="11"/>
      <c r="N53" s="11"/>
      <c r="O53" s="11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1165"/>
      <c r="B54" s="935" t="s">
        <v>1090</v>
      </c>
      <c r="C54" s="51" t="s">
        <v>874</v>
      </c>
      <c r="D54" s="304"/>
      <c r="E54" s="107">
        <v>20</v>
      </c>
      <c r="F54" s="108"/>
      <c r="G54" s="1090" t="s">
        <v>1091</v>
      </c>
      <c r="H54" s="109">
        <v>732</v>
      </c>
      <c r="I54" s="30"/>
      <c r="J54" s="31" t="s">
        <v>1092</v>
      </c>
      <c r="K54" s="1006">
        <v>15.99</v>
      </c>
      <c r="L54" s="270"/>
      <c r="M54" s="11"/>
      <c r="N54" s="11"/>
      <c r="O54" s="11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1165"/>
      <c r="B55" s="1168"/>
      <c r="C55" s="51" t="s">
        <v>816</v>
      </c>
      <c r="D55" s="1107"/>
      <c r="E55" s="302"/>
      <c r="F55" s="28"/>
      <c r="G55" s="1090"/>
      <c r="H55" s="29"/>
      <c r="I55" s="30"/>
      <c r="J55" s="31"/>
      <c r="K55" s="1006"/>
      <c r="L55" s="257"/>
      <c r="M55" s="11"/>
      <c r="N55" s="11"/>
      <c r="O55" s="11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1165"/>
      <c r="B56" s="935" t="s">
        <v>1093</v>
      </c>
      <c r="C56" s="51" t="s">
        <v>874</v>
      </c>
      <c r="D56" s="1107" t="s">
        <v>69</v>
      </c>
      <c r="E56" s="106">
        <v>15</v>
      </c>
      <c r="F56" s="28"/>
      <c r="G56" s="305" t="s">
        <v>1094</v>
      </c>
      <c r="H56" s="29"/>
      <c r="I56" s="30"/>
      <c r="J56" s="31"/>
      <c r="K56" s="1006">
        <v>12.06</v>
      </c>
      <c r="L56" s="257"/>
      <c r="M56" s="11"/>
      <c r="N56" s="11"/>
      <c r="O56" s="11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1165"/>
      <c r="B57" s="935" t="s">
        <v>1095</v>
      </c>
      <c r="C57" s="1107" t="s">
        <v>1096</v>
      </c>
      <c r="D57" s="1107" t="s">
        <v>1097</v>
      </c>
      <c r="E57" s="107">
        <v>20</v>
      </c>
      <c r="F57" s="108"/>
      <c r="G57" s="1090" t="s">
        <v>469</v>
      </c>
      <c r="H57" s="109">
        <v>732</v>
      </c>
      <c r="I57" s="30"/>
      <c r="J57" s="31" t="s">
        <v>1098</v>
      </c>
      <c r="K57" s="1006">
        <v>15.99</v>
      </c>
      <c r="L57" s="257"/>
      <c r="M57" s="11"/>
      <c r="N57" s="11"/>
      <c r="O57" s="11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1165"/>
      <c r="B58" s="935"/>
      <c r="C58" s="51"/>
      <c r="D58" s="1107"/>
      <c r="E58" s="107"/>
      <c r="F58" s="108"/>
      <c r="G58" s="1090"/>
      <c r="H58" s="109"/>
      <c r="I58" s="30"/>
      <c r="J58" s="31"/>
      <c r="K58" s="1006"/>
      <c r="L58" s="257"/>
      <c r="M58" s="11"/>
      <c r="N58" s="11"/>
      <c r="O58" s="11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1165"/>
      <c r="B59" s="935"/>
      <c r="C59" s="1107"/>
      <c r="D59" s="1107"/>
      <c r="E59" s="107"/>
      <c r="F59" s="108"/>
      <c r="G59" s="1090"/>
      <c r="H59" s="109"/>
      <c r="I59" s="30"/>
      <c r="J59" s="31"/>
      <c r="K59" s="1006"/>
      <c r="L59" s="257"/>
      <c r="M59" s="11"/>
      <c r="N59" s="11"/>
      <c r="O59" s="11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1165"/>
      <c r="B60" s="1169"/>
      <c r="C60" s="37"/>
      <c r="D60" s="1094"/>
      <c r="E60" s="306"/>
      <c r="F60" s="303"/>
      <c r="G60" s="40"/>
      <c r="H60" s="41"/>
      <c r="I60" s="42"/>
      <c r="J60" s="43"/>
      <c r="K60" s="151"/>
      <c r="L60" s="257"/>
      <c r="M60" s="11"/>
      <c r="N60" s="11"/>
      <c r="O60" s="11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1165"/>
      <c r="B61" s="935"/>
      <c r="C61" s="51"/>
      <c r="D61" s="1107"/>
      <c r="E61" s="106"/>
      <c r="F61" s="28"/>
      <c r="G61" s="305"/>
      <c r="H61" s="29"/>
      <c r="I61" s="30"/>
      <c r="J61" s="31"/>
      <c r="K61" s="1006"/>
      <c r="L61" s="257"/>
      <c r="M61" s="11"/>
      <c r="N61" s="11"/>
      <c r="O61" s="11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301" t="s">
        <v>1099</v>
      </c>
      <c r="B62" s="307"/>
      <c r="C62" s="51"/>
      <c r="D62" s="1107"/>
      <c r="E62" s="302"/>
      <c r="F62" s="28"/>
      <c r="G62" s="1090"/>
      <c r="H62" s="29"/>
      <c r="I62" s="30"/>
      <c r="J62" s="31"/>
      <c r="K62" s="1006"/>
      <c r="L62" s="257"/>
      <c r="M62" s="11"/>
      <c r="N62" s="11"/>
      <c r="O62" s="11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1165"/>
      <c r="B63" s="1170" t="s">
        <v>1100</v>
      </c>
      <c r="C63" s="37" t="s">
        <v>1101</v>
      </c>
      <c r="D63" s="1094" t="s">
        <v>1102</v>
      </c>
      <c r="E63" s="306" t="s">
        <v>1103</v>
      </c>
      <c r="F63" s="303" t="s">
        <v>1104</v>
      </c>
      <c r="G63" s="40" t="s">
        <v>122</v>
      </c>
      <c r="H63" s="41">
        <v>1560</v>
      </c>
      <c r="I63" s="42"/>
      <c r="J63" s="74" t="s">
        <v>1105</v>
      </c>
      <c r="K63" s="151" t="s">
        <v>1106</v>
      </c>
      <c r="L63" s="257"/>
      <c r="M63" s="11"/>
      <c r="N63" s="11"/>
      <c r="O63" s="11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1165"/>
      <c r="B64" s="1171" t="s">
        <v>1107</v>
      </c>
      <c r="C64" s="51"/>
      <c r="D64" s="1107"/>
      <c r="E64" s="302"/>
      <c r="F64" s="28">
        <v>60</v>
      </c>
      <c r="G64" s="1090" t="s">
        <v>1094</v>
      </c>
      <c r="H64" s="29">
        <v>1872</v>
      </c>
      <c r="I64" s="30" t="s">
        <v>1088</v>
      </c>
      <c r="J64" s="31"/>
      <c r="K64" s="1006">
        <v>55</v>
      </c>
      <c r="L64" s="257"/>
      <c r="M64" s="11"/>
      <c r="N64" s="11"/>
      <c r="O64" s="11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1165"/>
      <c r="B65" s="1169" t="s">
        <v>1108</v>
      </c>
      <c r="C65" s="37" t="s">
        <v>1101</v>
      </c>
      <c r="D65" s="1094" t="s">
        <v>1102</v>
      </c>
      <c r="E65" s="306" t="s">
        <v>1103</v>
      </c>
      <c r="F65" s="303" t="s">
        <v>1104</v>
      </c>
      <c r="G65" s="40" t="s">
        <v>122</v>
      </c>
      <c r="H65" s="41">
        <v>1560</v>
      </c>
      <c r="I65" s="42"/>
      <c r="J65" s="74" t="s">
        <v>1105</v>
      </c>
      <c r="K65" s="151" t="s">
        <v>1106</v>
      </c>
      <c r="L65" s="257"/>
      <c r="M65" s="11"/>
      <c r="N65" s="11"/>
      <c r="O65" s="11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1165"/>
      <c r="B66" s="154" t="s">
        <v>1109</v>
      </c>
      <c r="C66" s="37" t="s">
        <v>1101</v>
      </c>
      <c r="D66" s="1094" t="s">
        <v>1102</v>
      </c>
      <c r="E66" s="38" t="s">
        <v>1110</v>
      </c>
      <c r="F66" s="303" t="s">
        <v>1111</v>
      </c>
      <c r="G66" s="40" t="s">
        <v>122</v>
      </c>
      <c r="H66" s="41">
        <v>1247</v>
      </c>
      <c r="I66" s="42" t="s">
        <v>1112</v>
      </c>
      <c r="J66" s="308" t="s">
        <v>1113</v>
      </c>
      <c r="K66" s="151" t="s">
        <v>1114</v>
      </c>
      <c r="L66" s="257"/>
      <c r="M66" s="11"/>
      <c r="N66" s="11"/>
      <c r="O66" s="11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1165"/>
      <c r="B67" s="154"/>
      <c r="C67" s="37"/>
      <c r="D67" s="1094"/>
      <c r="E67" s="38" t="s">
        <v>1110</v>
      </c>
      <c r="F67" s="303" t="s">
        <v>1111</v>
      </c>
      <c r="G67" s="40" t="s">
        <v>1038</v>
      </c>
      <c r="H67" s="41">
        <v>1039</v>
      </c>
      <c r="I67" s="42" t="s">
        <v>1115</v>
      </c>
      <c r="J67" s="74" t="s">
        <v>1116</v>
      </c>
      <c r="K67" s="151" t="s">
        <v>1117</v>
      </c>
      <c r="L67" s="257"/>
      <c r="M67" s="11"/>
      <c r="N67" s="11"/>
      <c r="O67" s="11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309"/>
      <c r="B68" s="154" t="s">
        <v>1118</v>
      </c>
      <c r="C68" s="37" t="s">
        <v>1101</v>
      </c>
      <c r="D68" s="1094" t="s">
        <v>1102</v>
      </c>
      <c r="E68" s="38" t="s">
        <v>1110</v>
      </c>
      <c r="F68" s="303" t="s">
        <v>1111</v>
      </c>
      <c r="G68" s="40" t="s">
        <v>122</v>
      </c>
      <c r="H68" s="41">
        <v>1247</v>
      </c>
      <c r="I68" s="42" t="s">
        <v>1112</v>
      </c>
      <c r="J68" s="74" t="s">
        <v>1113</v>
      </c>
      <c r="K68" s="44" t="s">
        <v>1114</v>
      </c>
      <c r="L68" s="257"/>
      <c r="M68" s="11"/>
      <c r="N68" s="11"/>
      <c r="O68" s="11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1165"/>
      <c r="B69" s="935" t="s">
        <v>1119</v>
      </c>
      <c r="C69" s="51" t="s">
        <v>887</v>
      </c>
      <c r="D69" s="1107" t="s">
        <v>69</v>
      </c>
      <c r="E69" s="310">
        <v>67</v>
      </c>
      <c r="F69" s="28"/>
      <c r="G69" s="1090" t="s">
        <v>1055</v>
      </c>
      <c r="H69" s="1104">
        <v>2621</v>
      </c>
      <c r="I69" s="30" t="s">
        <v>1088</v>
      </c>
      <c r="J69" s="1106"/>
      <c r="K69" s="1016">
        <v>57.26</v>
      </c>
      <c r="L69" s="257"/>
      <c r="M69" s="11"/>
      <c r="N69" s="11"/>
      <c r="O69" s="11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1166"/>
      <c r="B70" s="1171"/>
      <c r="C70" s="51"/>
      <c r="D70" s="1107"/>
      <c r="E70" s="310"/>
      <c r="F70" s="28"/>
      <c r="G70" s="1090"/>
      <c r="H70" s="29"/>
      <c r="I70" s="30"/>
      <c r="J70" s="31"/>
      <c r="K70" s="1006"/>
      <c r="L70" s="257"/>
      <c r="M70" s="11"/>
      <c r="N70" s="11"/>
      <c r="O70" s="11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309"/>
      <c r="B71" s="1171"/>
      <c r="C71" s="51"/>
      <c r="D71" s="1107"/>
      <c r="E71" s="302"/>
      <c r="F71" s="28"/>
      <c r="G71" s="1090"/>
      <c r="H71" s="29"/>
      <c r="I71" s="30"/>
      <c r="J71" s="31"/>
      <c r="K71" s="1006"/>
      <c r="L71" s="257"/>
      <c r="M71" s="11"/>
      <c r="N71" s="11"/>
      <c r="O71" s="11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1165"/>
      <c r="B72" s="935"/>
      <c r="C72" s="51"/>
      <c r="D72" s="1107"/>
      <c r="E72" s="107"/>
      <c r="F72" s="108"/>
      <c r="G72" s="1090"/>
      <c r="H72" s="109"/>
      <c r="I72" s="30"/>
      <c r="J72" s="31"/>
      <c r="K72" s="1006"/>
      <c r="L72" s="257"/>
      <c r="M72" s="11"/>
      <c r="N72" s="11"/>
      <c r="O72" s="11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"/>
      <c r="B73" s="7"/>
      <c r="C73" s="311"/>
      <c r="D73" s="250"/>
      <c r="E73" s="158"/>
      <c r="F73" s="312"/>
      <c r="G73" s="313"/>
      <c r="H73" s="314"/>
      <c r="I73" s="254"/>
      <c r="J73" s="255"/>
      <c r="K73" s="256">
        <v>3</v>
      </c>
      <c r="L73" s="256"/>
      <c r="M73" s="11"/>
      <c r="N73" s="11"/>
      <c r="O73" s="11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13" t="s">
        <v>0</v>
      </c>
      <c r="B74" s="315"/>
      <c r="C74" s="311"/>
      <c r="D74" s="250"/>
      <c r="E74" s="4"/>
      <c r="F74" s="251"/>
      <c r="G74" s="252"/>
      <c r="H74" s="253"/>
      <c r="I74" s="254"/>
      <c r="J74" s="255"/>
      <c r="K74" s="257"/>
      <c r="L74" s="257"/>
      <c r="M74" s="11"/>
      <c r="N74" s="11"/>
      <c r="O74" s="11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5.25" customHeight="1">
      <c r="A75" s="1376" t="s">
        <v>1031</v>
      </c>
      <c r="B75" s="1387"/>
      <c r="C75" s="6"/>
      <c r="D75" s="250"/>
      <c r="E75" s="4"/>
      <c r="F75" s="251"/>
      <c r="G75" s="252"/>
      <c r="H75" s="253"/>
      <c r="I75" s="254"/>
      <c r="J75" s="255"/>
      <c r="K75" s="257"/>
      <c r="L75" s="257"/>
      <c r="M75" s="11"/>
      <c r="N75" s="11"/>
      <c r="O75" s="11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7"/>
      <c r="B76" s="248"/>
      <c r="C76" s="311"/>
      <c r="D76" s="250"/>
      <c r="E76" s="4"/>
      <c r="F76" s="251"/>
      <c r="G76" s="252"/>
      <c r="H76" s="253"/>
      <c r="I76" s="254"/>
      <c r="J76" s="255"/>
      <c r="K76" s="257"/>
      <c r="L76" s="257"/>
      <c r="M76" s="11"/>
      <c r="N76" s="11"/>
      <c r="O76" s="11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84" t="s">
        <v>2</v>
      </c>
      <c r="B77" s="1390"/>
      <c r="C77" s="1172" t="s">
        <v>3</v>
      </c>
      <c r="D77" s="1173" t="s">
        <v>4</v>
      </c>
      <c r="E77" s="17" t="s">
        <v>5</v>
      </c>
      <c r="F77" s="1141" t="s">
        <v>5</v>
      </c>
      <c r="G77" s="259" t="s">
        <v>6</v>
      </c>
      <c r="H77" s="19" t="s">
        <v>7</v>
      </c>
      <c r="I77" s="260" t="s">
        <v>8</v>
      </c>
      <c r="J77" s="300" t="s">
        <v>9</v>
      </c>
      <c r="K77" s="920" t="s">
        <v>9</v>
      </c>
      <c r="L77" s="262"/>
      <c r="M77" s="23"/>
      <c r="N77" s="11"/>
      <c r="O77" s="11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996"/>
      <c r="B78" s="1037"/>
      <c r="C78" s="923"/>
      <c r="D78" s="316" t="s">
        <v>10</v>
      </c>
      <c r="E78" s="24" t="s">
        <v>11</v>
      </c>
      <c r="F78" s="1143" t="s">
        <v>12</v>
      </c>
      <c r="G78" s="1144"/>
      <c r="H78" s="965" t="s">
        <v>13</v>
      </c>
      <c r="I78" s="1145" t="s">
        <v>14</v>
      </c>
      <c r="J78" s="1163" t="s">
        <v>15</v>
      </c>
      <c r="K78" s="930" t="s">
        <v>16</v>
      </c>
      <c r="L78" s="262"/>
      <c r="M78" s="23"/>
      <c r="N78" s="11"/>
      <c r="O78" s="11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174"/>
      <c r="B79" s="317" t="s">
        <v>1120</v>
      </c>
      <c r="C79" s="51"/>
      <c r="D79" s="1107"/>
      <c r="E79" s="302"/>
      <c r="F79" s="28"/>
      <c r="G79" s="1090"/>
      <c r="H79" s="29"/>
      <c r="I79" s="30"/>
      <c r="J79" s="31"/>
      <c r="K79" s="1006"/>
      <c r="L79" s="257"/>
      <c r="M79" s="11"/>
      <c r="N79" s="11"/>
      <c r="O79" s="11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76"/>
      <c r="B80" s="935" t="s">
        <v>1121</v>
      </c>
      <c r="C80" s="51" t="s">
        <v>915</v>
      </c>
      <c r="D80" s="1107" t="s">
        <v>828</v>
      </c>
      <c r="E80" s="302">
        <v>19</v>
      </c>
      <c r="F80" s="28">
        <v>205</v>
      </c>
      <c r="G80" s="1090" t="s">
        <v>1122</v>
      </c>
      <c r="H80" s="29">
        <v>1109</v>
      </c>
      <c r="I80" s="30" t="s">
        <v>1123</v>
      </c>
      <c r="J80" s="31">
        <v>193.8</v>
      </c>
      <c r="K80" s="1006">
        <v>16.149999999999999</v>
      </c>
      <c r="L80" s="257"/>
      <c r="M80" s="11"/>
      <c r="N80" s="11"/>
      <c r="O80" s="11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76"/>
      <c r="B81" s="935"/>
      <c r="C81" s="51" t="s">
        <v>968</v>
      </c>
      <c r="D81" s="1107" t="s">
        <v>828</v>
      </c>
      <c r="E81" s="302">
        <v>29</v>
      </c>
      <c r="F81" s="28"/>
      <c r="G81" s="1090" t="s">
        <v>1124</v>
      </c>
      <c r="H81" s="29"/>
      <c r="I81" s="30"/>
      <c r="J81" s="31"/>
      <c r="K81" s="1006">
        <v>16.23</v>
      </c>
      <c r="L81" s="257"/>
      <c r="M81" s="11"/>
      <c r="N81" s="11"/>
      <c r="O81" s="11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76"/>
      <c r="B82" s="935"/>
      <c r="C82" s="51" t="s">
        <v>1125</v>
      </c>
      <c r="D82" s="1107" t="s">
        <v>69</v>
      </c>
      <c r="E82" s="302">
        <v>35</v>
      </c>
      <c r="F82" s="28">
        <v>375</v>
      </c>
      <c r="G82" s="1090" t="s">
        <v>1126</v>
      </c>
      <c r="H82" s="29">
        <v>1435</v>
      </c>
      <c r="I82" s="30" t="s">
        <v>1127</v>
      </c>
      <c r="J82" s="31">
        <v>354.84</v>
      </c>
      <c r="K82" s="1006">
        <v>29.57</v>
      </c>
      <c r="L82" s="257"/>
      <c r="M82" s="11"/>
      <c r="N82" s="11"/>
      <c r="O82" s="11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76"/>
      <c r="B83" s="935"/>
      <c r="C83" s="51" t="s">
        <v>1128</v>
      </c>
      <c r="D83" s="1107" t="s">
        <v>81</v>
      </c>
      <c r="E83" s="302">
        <v>95</v>
      </c>
      <c r="F83" s="28"/>
      <c r="G83" s="1090" t="s">
        <v>1129</v>
      </c>
      <c r="H83" s="29">
        <v>2507</v>
      </c>
      <c r="I83" s="30" t="s">
        <v>1130</v>
      </c>
      <c r="J83" s="31"/>
      <c r="K83" s="1006">
        <v>72.25</v>
      </c>
      <c r="L83" s="257"/>
      <c r="M83" s="11"/>
      <c r="N83" s="11"/>
      <c r="O83" s="11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76"/>
      <c r="B84" s="935"/>
      <c r="C84" s="51" t="s">
        <v>1131</v>
      </c>
      <c r="D84" s="1107" t="s">
        <v>24</v>
      </c>
      <c r="E84" s="302">
        <v>125</v>
      </c>
      <c r="F84" s="28"/>
      <c r="G84" s="1090" t="s">
        <v>1122</v>
      </c>
      <c r="H84" s="29">
        <v>1515</v>
      </c>
      <c r="I84" s="30"/>
      <c r="J84" s="31"/>
      <c r="K84" s="1006">
        <v>88.82</v>
      </c>
      <c r="L84" s="257"/>
      <c r="M84" s="11"/>
      <c r="N84" s="11"/>
      <c r="O84" s="11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76"/>
      <c r="B85" s="935" t="s">
        <v>1132</v>
      </c>
      <c r="C85" s="51" t="s">
        <v>915</v>
      </c>
      <c r="D85" s="1107" t="s">
        <v>69</v>
      </c>
      <c r="E85" s="302">
        <v>19</v>
      </c>
      <c r="F85" s="28"/>
      <c r="G85" s="1090" t="s">
        <v>506</v>
      </c>
      <c r="H85" s="29">
        <v>740</v>
      </c>
      <c r="I85" s="30" t="s">
        <v>1133</v>
      </c>
      <c r="J85" s="31"/>
      <c r="K85" s="1006">
        <v>15.59</v>
      </c>
      <c r="L85" s="257"/>
      <c r="M85" s="11"/>
      <c r="N85" s="11"/>
      <c r="O85" s="11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76"/>
      <c r="B86" s="935"/>
      <c r="C86" s="51" t="s">
        <v>1134</v>
      </c>
      <c r="D86" s="1107" t="s">
        <v>19</v>
      </c>
      <c r="E86" s="302">
        <v>65</v>
      </c>
      <c r="F86" s="28"/>
      <c r="G86" s="54" t="s">
        <v>1094</v>
      </c>
      <c r="H86" s="101">
        <v>1251</v>
      </c>
      <c r="I86" s="102"/>
      <c r="J86" s="103"/>
      <c r="K86" s="104">
        <v>44.74</v>
      </c>
      <c r="L86" s="257"/>
      <c r="M86" s="11"/>
      <c r="N86" s="11"/>
      <c r="O86" s="11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76"/>
      <c r="B87" s="318" t="s">
        <v>1135</v>
      </c>
      <c r="C87" s="319" t="s">
        <v>915</v>
      </c>
      <c r="D87" s="320" t="s">
        <v>98</v>
      </c>
      <c r="E87" s="321">
        <v>19</v>
      </c>
      <c r="F87" s="322"/>
      <c r="G87" s="323" t="s">
        <v>563</v>
      </c>
      <c r="H87" s="324">
        <v>553</v>
      </c>
      <c r="I87" s="325"/>
      <c r="J87" s="326"/>
      <c r="K87" s="327">
        <v>16.100000000000001</v>
      </c>
      <c r="L87" s="257"/>
      <c r="M87" s="11"/>
      <c r="N87" s="11"/>
      <c r="O87" s="11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76"/>
      <c r="B88" s="318"/>
      <c r="C88" s="319" t="s">
        <v>1136</v>
      </c>
      <c r="D88" s="320" t="s">
        <v>19</v>
      </c>
      <c r="E88" s="321">
        <v>65</v>
      </c>
      <c r="F88" s="328"/>
      <c r="G88" s="323" t="s">
        <v>1137</v>
      </c>
      <c r="H88" s="324"/>
      <c r="I88" s="325"/>
      <c r="J88" s="326"/>
      <c r="K88" s="327">
        <v>52.44</v>
      </c>
      <c r="L88" s="257"/>
      <c r="M88" s="11"/>
      <c r="N88" s="11"/>
      <c r="O88" s="11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76"/>
      <c r="B89" s="318"/>
      <c r="C89" s="319" t="s">
        <v>1037</v>
      </c>
      <c r="D89" s="320" t="s">
        <v>19</v>
      </c>
      <c r="E89" s="321">
        <v>105</v>
      </c>
      <c r="F89" s="322"/>
      <c r="G89" s="323" t="s">
        <v>1138</v>
      </c>
      <c r="H89" s="324"/>
      <c r="I89" s="325"/>
      <c r="J89" s="326"/>
      <c r="K89" s="327">
        <v>87.22</v>
      </c>
      <c r="L89" s="257"/>
      <c r="M89" s="11"/>
      <c r="N89" s="11"/>
      <c r="O89" s="11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76"/>
      <c r="B90" s="318" t="s">
        <v>1139</v>
      </c>
      <c r="C90" s="319" t="s">
        <v>906</v>
      </c>
      <c r="D90" s="329" t="s">
        <v>69</v>
      </c>
      <c r="E90" s="330">
        <v>29</v>
      </c>
      <c r="F90" s="322"/>
      <c r="G90" s="323" t="s">
        <v>1140</v>
      </c>
      <c r="H90" s="324"/>
      <c r="I90" s="325"/>
      <c r="J90" s="326"/>
      <c r="K90" s="327">
        <v>23.35</v>
      </c>
      <c r="L90" s="270"/>
      <c r="M90" s="11"/>
      <c r="N90" s="11"/>
      <c r="O90" s="11"/>
      <c r="P90" s="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76"/>
      <c r="B91" s="318" t="s">
        <v>1139</v>
      </c>
      <c r="C91" s="319" t="s">
        <v>906</v>
      </c>
      <c r="D91" s="329" t="s">
        <v>69</v>
      </c>
      <c r="E91" s="330">
        <v>29</v>
      </c>
      <c r="F91" s="322"/>
      <c r="G91" s="323" t="s">
        <v>1140</v>
      </c>
      <c r="H91" s="324"/>
      <c r="I91" s="325"/>
      <c r="J91" s="326"/>
      <c r="K91" s="327">
        <v>23.35</v>
      </c>
      <c r="L91" s="257"/>
      <c r="M91" s="11"/>
      <c r="N91" s="11"/>
      <c r="O91" s="11"/>
      <c r="P91" s="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76"/>
      <c r="B92" s="1171" t="s">
        <v>1141</v>
      </c>
      <c r="C92" s="51" t="s">
        <v>915</v>
      </c>
      <c r="D92" s="1164" t="s">
        <v>828</v>
      </c>
      <c r="E92" s="302">
        <v>25</v>
      </c>
      <c r="F92" s="28"/>
      <c r="G92" s="1090" t="s">
        <v>563</v>
      </c>
      <c r="H92" s="29">
        <v>1674</v>
      </c>
      <c r="I92" s="30"/>
      <c r="J92" s="58" t="s">
        <v>1142</v>
      </c>
      <c r="K92" s="1006">
        <v>21.08</v>
      </c>
      <c r="L92" s="270"/>
      <c r="M92" s="11"/>
      <c r="N92" s="11"/>
      <c r="O92" s="11"/>
      <c r="P92" s="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76"/>
      <c r="B93" s="1171" t="s">
        <v>1143</v>
      </c>
      <c r="C93" s="51" t="s">
        <v>74</v>
      </c>
      <c r="D93" s="1164" t="s">
        <v>69</v>
      </c>
      <c r="E93" s="302">
        <v>85</v>
      </c>
      <c r="F93" s="28"/>
      <c r="G93" s="1090" t="s">
        <v>1126</v>
      </c>
      <c r="H93" s="29">
        <v>3170</v>
      </c>
      <c r="I93" s="30"/>
      <c r="J93" s="295" t="s">
        <v>1144</v>
      </c>
      <c r="K93" s="1006">
        <v>72.62</v>
      </c>
      <c r="L93" s="257"/>
      <c r="M93" s="11"/>
      <c r="N93" s="11"/>
      <c r="O93" s="11"/>
      <c r="P93" s="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76"/>
      <c r="B94" s="1171"/>
      <c r="C94" s="51"/>
      <c r="D94" s="1164"/>
      <c r="E94" s="302"/>
      <c r="F94" s="28"/>
      <c r="G94" s="1090"/>
      <c r="H94" s="29"/>
      <c r="I94" s="30"/>
      <c r="J94" s="295"/>
      <c r="K94" s="1006"/>
      <c r="L94" s="257"/>
      <c r="M94" s="11"/>
      <c r="N94" s="11"/>
      <c r="O94" s="11"/>
      <c r="P94" s="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127"/>
      <c r="B95" s="1171" t="s">
        <v>1145</v>
      </c>
      <c r="C95" s="51" t="s">
        <v>1146</v>
      </c>
      <c r="D95" s="1164" t="s">
        <v>828</v>
      </c>
      <c r="E95" s="302">
        <v>25</v>
      </c>
      <c r="F95" s="28"/>
      <c r="G95" s="1090"/>
      <c r="H95" s="29"/>
      <c r="I95" s="30"/>
      <c r="J95" s="295"/>
      <c r="K95" s="1006"/>
      <c r="L95" s="257"/>
      <c r="M95" s="11"/>
      <c r="N95" s="11"/>
      <c r="O95" s="11"/>
      <c r="P95" s="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1113"/>
      <c r="B96" s="1171" t="s">
        <v>1145</v>
      </c>
      <c r="C96" s="51" t="s">
        <v>1147</v>
      </c>
      <c r="D96" s="1164" t="s">
        <v>69</v>
      </c>
      <c r="E96" s="302">
        <v>85</v>
      </c>
      <c r="F96" s="28"/>
      <c r="G96" s="1090" t="s">
        <v>1126</v>
      </c>
      <c r="H96" s="29">
        <v>3170</v>
      </c>
      <c r="I96" s="30"/>
      <c r="J96" s="295" t="s">
        <v>1144</v>
      </c>
      <c r="K96" s="1006">
        <v>72.62</v>
      </c>
      <c r="L96" s="257"/>
      <c r="M96" s="11"/>
      <c r="N96" s="11"/>
      <c r="O96" s="11"/>
      <c r="P96" s="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76"/>
      <c r="B97" s="45"/>
      <c r="C97" s="37"/>
      <c r="D97" s="89"/>
      <c r="E97" s="331"/>
      <c r="F97" s="332"/>
      <c r="G97" s="40"/>
      <c r="H97" s="41"/>
      <c r="I97" s="42"/>
      <c r="J97" s="43"/>
      <c r="K97" s="44"/>
      <c r="L97" s="257"/>
      <c r="M97" s="11"/>
      <c r="N97" s="11"/>
      <c r="O97" s="11"/>
      <c r="P97" s="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76"/>
      <c r="B98" s="45"/>
      <c r="C98" s="37"/>
      <c r="D98" s="89"/>
      <c r="E98" s="331"/>
      <c r="F98" s="332"/>
      <c r="G98" s="40"/>
      <c r="H98" s="41"/>
      <c r="I98" s="42"/>
      <c r="J98" s="43"/>
      <c r="K98" s="44"/>
      <c r="L98" s="257"/>
      <c r="M98" s="11"/>
      <c r="N98" s="11"/>
      <c r="O98" s="11"/>
      <c r="P98" s="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76"/>
      <c r="B99" s="306"/>
      <c r="C99" s="37"/>
      <c r="D99" s="89"/>
      <c r="E99" s="331"/>
      <c r="F99" s="332"/>
      <c r="G99" s="40"/>
      <c r="H99" s="41"/>
      <c r="I99" s="42"/>
      <c r="J99" s="43"/>
      <c r="K99" s="44"/>
      <c r="L99" s="257"/>
      <c r="M99" s="11"/>
      <c r="N99" s="11"/>
      <c r="O99" s="11"/>
      <c r="P99" s="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5.25" customHeight="1">
      <c r="A100" s="76"/>
      <c r="B100" s="45"/>
      <c r="C100" s="37"/>
      <c r="D100" s="148"/>
      <c r="E100" s="333"/>
      <c r="F100" s="332"/>
      <c r="G100" s="40"/>
      <c r="H100" s="41"/>
      <c r="I100" s="42"/>
      <c r="J100" s="43"/>
      <c r="K100" s="77"/>
      <c r="L100" s="257"/>
      <c r="M100" s="11"/>
      <c r="N100" s="11"/>
      <c r="O100" s="11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76"/>
      <c r="B101" s="50"/>
      <c r="C101" s="51"/>
      <c r="D101" s="52"/>
      <c r="E101" s="70"/>
      <c r="F101" s="1098"/>
      <c r="G101" s="1090"/>
      <c r="H101" s="29"/>
      <c r="I101" s="30"/>
      <c r="J101" s="31"/>
      <c r="K101" s="995"/>
      <c r="L101" s="257"/>
      <c r="M101" s="11"/>
      <c r="N101" s="11"/>
      <c r="O101" s="11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76"/>
      <c r="B102" s="1029"/>
      <c r="C102" s="69"/>
      <c r="D102" s="1102"/>
      <c r="E102" s="53"/>
      <c r="F102" s="28"/>
      <c r="G102" s="54"/>
      <c r="H102" s="101"/>
      <c r="I102" s="102"/>
      <c r="J102" s="103"/>
      <c r="K102" s="104"/>
      <c r="L102" s="257"/>
      <c r="M102" s="11"/>
      <c r="N102" s="11"/>
      <c r="O102" s="11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76"/>
      <c r="B103" s="1110"/>
      <c r="C103" s="51"/>
      <c r="D103" s="52"/>
      <c r="E103" s="53"/>
      <c r="F103" s="28"/>
      <c r="G103" s="1090"/>
      <c r="H103" s="147"/>
      <c r="I103" s="30"/>
      <c r="J103" s="31"/>
      <c r="K103" s="1006"/>
      <c r="L103" s="257"/>
      <c r="M103" s="11"/>
      <c r="N103" s="11"/>
      <c r="O103" s="11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5.25" customHeight="1">
      <c r="A104" s="76"/>
      <c r="B104" s="149"/>
      <c r="C104" s="37"/>
      <c r="D104" s="89"/>
      <c r="E104" s="334"/>
      <c r="F104" s="335"/>
      <c r="G104" s="40"/>
      <c r="H104" s="92"/>
      <c r="I104" s="42"/>
      <c r="J104" s="43"/>
      <c r="K104" s="44"/>
      <c r="L104" s="257"/>
      <c r="M104" s="1368"/>
      <c r="N104" s="11"/>
      <c r="O104" s="11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5.25" customHeight="1">
      <c r="A105" s="969"/>
      <c r="B105" s="149"/>
      <c r="C105" s="37"/>
      <c r="D105" s="89"/>
      <c r="E105" s="334"/>
      <c r="F105" s="335"/>
      <c r="G105" s="40"/>
      <c r="H105" s="92"/>
      <c r="I105" s="42"/>
      <c r="J105" s="43"/>
      <c r="K105" s="44"/>
      <c r="L105" s="257"/>
      <c r="M105" s="1368"/>
      <c r="N105" s="11"/>
      <c r="O105" s="11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969"/>
      <c r="B106" s="149"/>
      <c r="C106" s="37"/>
      <c r="D106" s="89"/>
      <c r="E106" s="334"/>
      <c r="F106" s="335"/>
      <c r="G106" s="40"/>
      <c r="H106" s="92"/>
      <c r="I106" s="42"/>
      <c r="J106" s="43"/>
      <c r="K106" s="44"/>
      <c r="L106" s="257"/>
      <c r="M106" s="1368"/>
      <c r="N106" s="11"/>
      <c r="O106" s="11"/>
      <c r="P106" s="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969"/>
      <c r="B107" s="935"/>
      <c r="C107" s="51"/>
      <c r="D107" s="1107"/>
      <c r="E107" s="107"/>
      <c r="F107" s="108"/>
      <c r="G107" s="1090"/>
      <c r="H107" s="109"/>
      <c r="I107" s="30"/>
      <c r="J107" s="31"/>
      <c r="K107" s="1006"/>
      <c r="L107" s="257"/>
      <c r="M107" s="1368"/>
      <c r="N107" s="11"/>
      <c r="O107" s="11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1"/>
      <c r="B108" s="4"/>
      <c r="C108" s="250"/>
      <c r="D108" s="250"/>
      <c r="E108" s="4"/>
      <c r="F108" s="251"/>
      <c r="G108" s="252"/>
      <c r="H108" s="253"/>
      <c r="I108" s="254"/>
      <c r="J108" s="255"/>
      <c r="K108" s="257"/>
      <c r="L108" s="257"/>
      <c r="M108" s="11"/>
      <c r="N108" s="11"/>
      <c r="O108" s="11"/>
      <c r="P108" s="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1"/>
      <c r="B109" s="4"/>
      <c r="C109" s="250"/>
      <c r="D109" s="250"/>
      <c r="E109" s="4"/>
      <c r="F109" s="251"/>
      <c r="G109" s="252"/>
      <c r="H109" s="253"/>
      <c r="I109" s="254"/>
      <c r="J109" s="255"/>
      <c r="K109" s="256">
        <v>4</v>
      </c>
      <c r="L109" s="256"/>
      <c r="M109" s="11"/>
      <c r="N109" s="11"/>
      <c r="O109" s="11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4" t="s">
        <v>0</v>
      </c>
      <c r="B110" s="1368"/>
      <c r="C110" s="250"/>
      <c r="D110" s="250"/>
      <c r="E110" s="4"/>
      <c r="F110" s="251"/>
      <c r="G110" s="252"/>
      <c r="H110" s="253"/>
      <c r="I110" s="254"/>
      <c r="J110" s="255"/>
      <c r="K110" s="257"/>
      <c r="L110" s="257"/>
      <c r="M110" s="11"/>
      <c r="N110" s="11"/>
      <c r="O110" s="11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5.25" customHeight="1">
      <c r="A111" s="1376" t="s">
        <v>1031</v>
      </c>
      <c r="B111" s="1387"/>
      <c r="C111" s="96"/>
      <c r="D111" s="250"/>
      <c r="E111" s="4"/>
      <c r="F111" s="251"/>
      <c r="G111" s="252"/>
      <c r="H111" s="253"/>
      <c r="I111" s="254"/>
      <c r="J111" s="255"/>
      <c r="K111" s="257"/>
      <c r="L111" s="257"/>
      <c r="M111" s="11"/>
      <c r="N111" s="11"/>
      <c r="O111" s="11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"/>
      <c r="C112" s="250"/>
      <c r="D112" s="250"/>
      <c r="E112" s="4"/>
      <c r="F112" s="251"/>
      <c r="G112" s="252"/>
      <c r="H112" s="253"/>
      <c r="I112" s="254"/>
      <c r="J112" s="255"/>
      <c r="K112" s="257"/>
      <c r="L112" s="257"/>
      <c r="M112" s="11"/>
      <c r="N112" s="11"/>
      <c r="O112" s="11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1381" t="s">
        <v>2</v>
      </c>
      <c r="B113" s="1388"/>
      <c r="C113" s="258" t="s">
        <v>3</v>
      </c>
      <c r="D113" s="1140" t="s">
        <v>4</v>
      </c>
      <c r="E113" s="17" t="s">
        <v>5</v>
      </c>
      <c r="F113" s="1141" t="s">
        <v>5</v>
      </c>
      <c r="G113" s="259" t="s">
        <v>6</v>
      </c>
      <c r="H113" s="19" t="s">
        <v>7</v>
      </c>
      <c r="I113" s="260" t="s">
        <v>8</v>
      </c>
      <c r="J113" s="300" t="s">
        <v>9</v>
      </c>
      <c r="K113" s="920" t="s">
        <v>9</v>
      </c>
      <c r="L113" s="262"/>
      <c r="M113" s="23"/>
      <c r="N113" s="11"/>
      <c r="O113" s="11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996"/>
      <c r="B114" s="922"/>
      <c r="C114" s="923"/>
      <c r="D114" s="1142" t="s">
        <v>10</v>
      </c>
      <c r="E114" s="24" t="s">
        <v>11</v>
      </c>
      <c r="F114" s="1143" t="s">
        <v>12</v>
      </c>
      <c r="G114" s="1144"/>
      <c r="H114" s="965" t="s">
        <v>13</v>
      </c>
      <c r="I114" s="1145" t="s">
        <v>14</v>
      </c>
      <c r="J114" s="1163" t="s">
        <v>16</v>
      </c>
      <c r="K114" s="930" t="s">
        <v>15</v>
      </c>
      <c r="L114" s="262"/>
      <c r="M114" s="23"/>
      <c r="N114" s="11"/>
      <c r="O114" s="11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76"/>
      <c r="B115" s="317" t="s">
        <v>1148</v>
      </c>
      <c r="C115" s="37"/>
      <c r="D115" s="89"/>
      <c r="E115" s="146"/>
      <c r="F115" s="39"/>
      <c r="G115" s="40"/>
      <c r="H115" s="41"/>
      <c r="I115" s="42"/>
      <c r="J115" s="43"/>
      <c r="K115" s="44"/>
      <c r="L115" s="257"/>
      <c r="M115" s="11"/>
      <c r="N115" s="11"/>
      <c r="O115" s="11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1101"/>
      <c r="B116" s="45" t="s">
        <v>1149</v>
      </c>
      <c r="C116" s="37" t="s">
        <v>1150</v>
      </c>
      <c r="D116" s="148" t="s">
        <v>98</v>
      </c>
      <c r="E116" s="336">
        <v>49</v>
      </c>
      <c r="F116" s="39"/>
      <c r="G116" s="40" t="s">
        <v>28</v>
      </c>
      <c r="H116" s="41">
        <v>1655</v>
      </c>
      <c r="I116" s="42"/>
      <c r="J116" s="43">
        <v>1483.76</v>
      </c>
      <c r="K116" s="77" t="s">
        <v>1151</v>
      </c>
      <c r="L116" s="257"/>
      <c r="M116" s="11"/>
      <c r="N116" s="11"/>
      <c r="O116" s="11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76"/>
      <c r="B117" s="45"/>
      <c r="C117" s="37" t="s">
        <v>1152</v>
      </c>
      <c r="D117" s="148" t="s">
        <v>19</v>
      </c>
      <c r="E117" s="337"/>
      <c r="F117" s="39"/>
      <c r="G117" s="40"/>
      <c r="H117" s="117"/>
      <c r="I117" s="338"/>
      <c r="J117" s="118"/>
      <c r="K117" s="1112"/>
      <c r="L117" s="257"/>
      <c r="M117" s="11"/>
      <c r="N117" s="11"/>
      <c r="O117" s="11"/>
      <c r="P117" s="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76"/>
      <c r="B118" s="45" t="s">
        <v>1153</v>
      </c>
      <c r="C118" s="37" t="s">
        <v>1154</v>
      </c>
      <c r="D118" s="148" t="s">
        <v>98</v>
      </c>
      <c r="E118" s="339">
        <v>43</v>
      </c>
      <c r="F118" s="39"/>
      <c r="G118" s="40" t="s">
        <v>1155</v>
      </c>
      <c r="H118" s="41"/>
      <c r="I118" s="42"/>
      <c r="J118" s="43"/>
      <c r="K118" s="44">
        <v>32.450000000000003</v>
      </c>
      <c r="L118" s="257"/>
      <c r="M118" s="11"/>
      <c r="N118" s="11"/>
      <c r="O118" s="11"/>
      <c r="P118" s="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76"/>
      <c r="B119" s="149" t="s">
        <v>1156</v>
      </c>
      <c r="C119" s="37" t="s">
        <v>1154</v>
      </c>
      <c r="D119" s="89" t="s">
        <v>98</v>
      </c>
      <c r="E119" s="90">
        <v>57</v>
      </c>
      <c r="F119" s="91"/>
      <c r="G119" s="40" t="s">
        <v>1157</v>
      </c>
      <c r="H119" s="92"/>
      <c r="I119" s="42"/>
      <c r="J119" s="43"/>
      <c r="K119" s="44">
        <v>51.12</v>
      </c>
      <c r="L119" s="257"/>
      <c r="M119" s="11"/>
      <c r="N119" s="11"/>
      <c r="O119" s="11"/>
      <c r="P119" s="8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76"/>
      <c r="B120" s="149" t="s">
        <v>1158</v>
      </c>
      <c r="C120" s="37" t="s">
        <v>675</v>
      </c>
      <c r="D120" s="89"/>
      <c r="E120" s="150"/>
      <c r="F120" s="91"/>
      <c r="G120" s="40"/>
      <c r="H120" s="92"/>
      <c r="I120" s="42"/>
      <c r="J120" s="43"/>
      <c r="K120" s="44">
        <v>51.85</v>
      </c>
      <c r="L120" s="257"/>
      <c r="M120" s="11"/>
      <c r="N120" s="11"/>
      <c r="O120" s="11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76"/>
      <c r="B121" s="149" t="s">
        <v>1156</v>
      </c>
      <c r="C121" s="37" t="s">
        <v>675</v>
      </c>
      <c r="D121" s="89"/>
      <c r="E121" s="150"/>
      <c r="F121" s="91"/>
      <c r="G121" s="40"/>
      <c r="H121" s="92"/>
      <c r="I121" s="42"/>
      <c r="J121" s="43"/>
      <c r="K121" s="44">
        <v>29.01</v>
      </c>
      <c r="L121" s="257"/>
      <c r="M121" s="11"/>
      <c r="N121" s="11"/>
      <c r="O121" s="11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76"/>
      <c r="B122" s="149" t="s">
        <v>1159</v>
      </c>
      <c r="C122" s="37" t="s">
        <v>589</v>
      </c>
      <c r="D122" s="89" t="s">
        <v>27</v>
      </c>
      <c r="E122" s="150"/>
      <c r="F122" s="91"/>
      <c r="G122" s="40" t="s">
        <v>1160</v>
      </c>
      <c r="H122" s="92">
        <v>1020</v>
      </c>
      <c r="I122" s="42" t="s">
        <v>1161</v>
      </c>
      <c r="J122" s="43" t="s">
        <v>1162</v>
      </c>
      <c r="K122" s="44">
        <v>98.58</v>
      </c>
      <c r="L122" s="270"/>
      <c r="M122" s="11"/>
      <c r="N122" s="11"/>
      <c r="O122" s="11"/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76"/>
      <c r="B123" s="935" t="s">
        <v>1163</v>
      </c>
      <c r="C123" s="51" t="s">
        <v>57</v>
      </c>
      <c r="D123" s="1107" t="s">
        <v>24</v>
      </c>
      <c r="E123" s="107">
        <v>125</v>
      </c>
      <c r="F123" s="108"/>
      <c r="G123" s="1090" t="s">
        <v>522</v>
      </c>
      <c r="H123" s="109">
        <v>1428</v>
      </c>
      <c r="I123" s="30" t="s">
        <v>1164</v>
      </c>
      <c r="J123" s="31" t="s">
        <v>1165</v>
      </c>
      <c r="K123" s="1006">
        <v>84.76</v>
      </c>
      <c r="L123" s="257"/>
      <c r="M123" s="11"/>
      <c r="N123" s="11"/>
      <c r="O123" s="11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76"/>
      <c r="B124" s="935"/>
      <c r="C124" s="51"/>
      <c r="D124" s="1107"/>
      <c r="E124" s="107"/>
      <c r="F124" s="108"/>
      <c r="G124" s="1090"/>
      <c r="H124" s="109"/>
      <c r="I124" s="30"/>
      <c r="J124" s="31"/>
      <c r="K124" s="1006"/>
      <c r="L124" s="257"/>
      <c r="M124" s="11"/>
      <c r="N124" s="11"/>
      <c r="O124" s="11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76"/>
      <c r="B125" s="935"/>
      <c r="C125" s="1107"/>
      <c r="D125" s="1107"/>
      <c r="E125" s="107"/>
      <c r="F125" s="108"/>
      <c r="G125" s="1090"/>
      <c r="H125" s="109"/>
      <c r="I125" s="30"/>
      <c r="J125" s="31"/>
      <c r="K125" s="1006"/>
      <c r="L125" s="270"/>
      <c r="M125" s="11"/>
      <c r="N125" s="11"/>
      <c r="O125" s="11"/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76"/>
      <c r="B126" s="1168"/>
      <c r="C126" s="51"/>
      <c r="D126" s="1107"/>
      <c r="E126" s="131"/>
      <c r="F126" s="108"/>
      <c r="G126" s="1090"/>
      <c r="H126" s="109"/>
      <c r="I126" s="30"/>
      <c r="J126" s="31"/>
      <c r="K126" s="1006"/>
      <c r="L126" s="257"/>
      <c r="M126" s="11"/>
      <c r="N126" s="11"/>
      <c r="O126" s="11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76"/>
      <c r="B127" s="1097"/>
      <c r="C127" s="1107"/>
      <c r="D127" s="1107"/>
      <c r="E127" s="107"/>
      <c r="F127" s="108"/>
      <c r="G127" s="1090"/>
      <c r="H127" s="109"/>
      <c r="I127" s="30"/>
      <c r="J127" s="31"/>
      <c r="K127" s="1006"/>
      <c r="L127" s="270"/>
      <c r="M127" s="11"/>
      <c r="N127" s="11"/>
      <c r="O127" s="11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76"/>
      <c r="B128" s="36"/>
      <c r="C128" s="37"/>
      <c r="D128" s="1094"/>
      <c r="E128" s="71"/>
      <c r="F128" s="72"/>
      <c r="G128" s="40"/>
      <c r="H128" s="41"/>
      <c r="I128" s="42"/>
      <c r="J128" s="43"/>
      <c r="K128" s="44"/>
      <c r="L128" s="270"/>
      <c r="M128" s="11"/>
      <c r="N128" s="11"/>
      <c r="O128" s="11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76"/>
      <c r="B129" s="45"/>
      <c r="C129" s="37"/>
      <c r="D129" s="1094"/>
      <c r="E129" s="86"/>
      <c r="F129" s="87"/>
      <c r="G129" s="40"/>
      <c r="H129" s="41"/>
      <c r="I129" s="42"/>
      <c r="J129" s="43"/>
      <c r="K129" s="44"/>
      <c r="L129" s="270"/>
      <c r="M129" s="11"/>
      <c r="N129" s="11"/>
      <c r="O129" s="11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76"/>
      <c r="B130" s="48"/>
      <c r="C130" s="37"/>
      <c r="D130" s="1094"/>
      <c r="E130" s="71"/>
      <c r="F130" s="72"/>
      <c r="G130" s="40"/>
      <c r="H130" s="41"/>
      <c r="I130" s="49"/>
      <c r="J130" s="43"/>
      <c r="K130" s="44"/>
      <c r="L130" s="257"/>
      <c r="M130" s="11"/>
      <c r="N130" s="11"/>
      <c r="O130" s="11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76"/>
      <c r="B131" s="88"/>
      <c r="C131" s="37"/>
      <c r="D131" s="1094"/>
      <c r="E131" s="71"/>
      <c r="F131" s="72"/>
      <c r="G131" s="40"/>
      <c r="H131" s="41"/>
      <c r="I131" s="42"/>
      <c r="J131" s="43"/>
      <c r="K131" s="44"/>
      <c r="L131" s="257"/>
      <c r="M131" s="11"/>
      <c r="N131" s="11"/>
      <c r="O131" s="11"/>
      <c r="P131" s="8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76"/>
      <c r="B132" s="154"/>
      <c r="C132" s="37"/>
      <c r="D132" s="1094"/>
      <c r="E132" s="38"/>
      <c r="F132" s="303"/>
      <c r="G132" s="40"/>
      <c r="H132" s="41"/>
      <c r="I132" s="42"/>
      <c r="J132" s="43"/>
      <c r="K132" s="44"/>
      <c r="L132" s="257"/>
      <c r="M132" s="11"/>
      <c r="N132" s="11"/>
      <c r="O132" s="11"/>
      <c r="P132" s="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69"/>
      <c r="B133" s="1124"/>
      <c r="C133" s="37"/>
      <c r="D133" s="1094"/>
      <c r="E133" s="306"/>
      <c r="F133" s="303"/>
      <c r="G133" s="40"/>
      <c r="H133" s="41"/>
      <c r="I133" s="42"/>
      <c r="J133" s="43"/>
      <c r="K133" s="151"/>
      <c r="L133" s="257"/>
      <c r="M133" s="11"/>
      <c r="N133" s="11"/>
      <c r="O133" s="11"/>
      <c r="P133" s="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5.25" customHeight="1">
      <c r="A134" s="969"/>
      <c r="B134" s="154"/>
      <c r="C134" s="37"/>
      <c r="D134" s="1094"/>
      <c r="E134" s="90"/>
      <c r="F134" s="91"/>
      <c r="G134" s="40"/>
      <c r="H134" s="41"/>
      <c r="I134" s="42"/>
      <c r="J134" s="43"/>
      <c r="K134" s="44"/>
      <c r="L134" s="257"/>
      <c r="M134" s="11"/>
      <c r="N134" s="11"/>
      <c r="O134" s="11"/>
      <c r="P134" s="8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69"/>
      <c r="B135" s="152"/>
      <c r="C135" s="37"/>
      <c r="D135" s="1094"/>
      <c r="E135" s="306"/>
      <c r="F135" s="39"/>
      <c r="G135" s="40"/>
      <c r="H135" s="41"/>
      <c r="I135" s="42"/>
      <c r="J135" s="43"/>
      <c r="K135" s="153"/>
      <c r="L135" s="257"/>
      <c r="M135" s="11"/>
      <c r="N135" s="11"/>
      <c r="O135" s="11"/>
      <c r="P135" s="8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71"/>
      <c r="B136" s="48"/>
      <c r="C136" s="37"/>
      <c r="D136" s="1094"/>
      <c r="E136" s="126"/>
      <c r="F136" s="39"/>
      <c r="G136" s="40"/>
      <c r="H136" s="41"/>
      <c r="I136" s="42"/>
      <c r="J136" s="43"/>
      <c r="K136" s="44"/>
      <c r="L136" s="257"/>
      <c r="M136" s="11"/>
      <c r="N136" s="11"/>
      <c r="O136" s="11"/>
      <c r="P136" s="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1031"/>
      <c r="B137" s="48"/>
      <c r="C137" s="37"/>
      <c r="D137" s="1094"/>
      <c r="E137" s="1175"/>
      <c r="F137" s="39"/>
      <c r="G137" s="40"/>
      <c r="H137" s="41"/>
      <c r="I137" s="42"/>
      <c r="J137" s="43"/>
      <c r="K137" s="44"/>
      <c r="L137" s="257"/>
      <c r="M137" s="11"/>
      <c r="N137" s="11"/>
      <c r="O137" s="11"/>
      <c r="P137" s="8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69"/>
      <c r="B138" s="48"/>
      <c r="C138" s="37"/>
      <c r="D138" s="1094"/>
      <c r="E138" s="339"/>
      <c r="F138" s="39"/>
      <c r="G138" s="40"/>
      <c r="H138" s="41"/>
      <c r="I138" s="42"/>
      <c r="J138" s="43"/>
      <c r="K138" s="44"/>
      <c r="L138" s="257"/>
      <c r="M138" s="11"/>
      <c r="N138" s="11"/>
      <c r="O138" s="11"/>
      <c r="P138" s="8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69"/>
      <c r="B139" s="154"/>
      <c r="C139" s="37"/>
      <c r="D139" s="1094"/>
      <c r="E139" s="90"/>
      <c r="F139" s="91"/>
      <c r="G139" s="40"/>
      <c r="H139" s="41"/>
      <c r="I139" s="42"/>
      <c r="J139" s="43"/>
      <c r="K139" s="44"/>
      <c r="L139" s="257"/>
      <c r="M139" s="11"/>
      <c r="N139" s="11"/>
      <c r="O139" s="11"/>
      <c r="P139" s="8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69"/>
      <c r="B140" s="1176"/>
      <c r="C140" s="51"/>
      <c r="D140" s="1164"/>
      <c r="E140" s="106"/>
      <c r="F140" s="28"/>
      <c r="G140" s="1090"/>
      <c r="H140" s="29"/>
      <c r="I140" s="30"/>
      <c r="J140" s="31"/>
      <c r="K140" s="1006"/>
      <c r="L140" s="257"/>
      <c r="M140" s="11"/>
      <c r="N140" s="11"/>
      <c r="O140" s="11"/>
      <c r="P140" s="8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69"/>
      <c r="B141" s="992"/>
      <c r="C141" s="51"/>
      <c r="D141" s="1107"/>
      <c r="E141" s="107"/>
      <c r="F141" s="108"/>
      <c r="G141" s="1090"/>
      <c r="H141" s="109"/>
      <c r="I141" s="30"/>
      <c r="J141" s="31"/>
      <c r="K141" s="1006"/>
      <c r="L141" s="257"/>
      <c r="M141" s="11"/>
      <c r="N141" s="11"/>
      <c r="O141" s="11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69"/>
      <c r="B142" s="1176"/>
      <c r="C142" s="51"/>
      <c r="D142" s="1107"/>
      <c r="E142" s="131"/>
      <c r="F142" s="108"/>
      <c r="G142" s="1090"/>
      <c r="H142" s="109"/>
      <c r="I142" s="30"/>
      <c r="J142" s="31"/>
      <c r="K142" s="1006"/>
      <c r="L142" s="257"/>
      <c r="M142" s="11"/>
      <c r="N142" s="11"/>
      <c r="O142" s="11"/>
      <c r="P142" s="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69"/>
      <c r="B143" s="1176"/>
      <c r="C143" s="51"/>
      <c r="D143" s="1107"/>
      <c r="E143" s="131"/>
      <c r="F143" s="108"/>
      <c r="G143" s="1090"/>
      <c r="H143" s="109"/>
      <c r="I143" s="30"/>
      <c r="J143" s="31"/>
      <c r="K143" s="1006"/>
      <c r="L143" s="257"/>
      <c r="M143" s="11"/>
      <c r="N143" s="11"/>
      <c r="O143" s="11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.75" customHeight="1">
      <c r="A144" s="984"/>
      <c r="B144" s="1177"/>
      <c r="C144" s="1178"/>
      <c r="D144" s="1178"/>
      <c r="E144" s="958"/>
      <c r="F144" s="1179"/>
      <c r="G144" s="1180"/>
      <c r="H144" s="1181"/>
      <c r="I144" s="1182"/>
      <c r="J144" s="1181"/>
      <c r="K144" s="1179"/>
      <c r="L144" s="312"/>
      <c r="M144" s="11"/>
      <c r="N144" s="11"/>
      <c r="O144" s="11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1"/>
      <c r="B145" s="158"/>
      <c r="C145" s="250"/>
      <c r="D145" s="250"/>
      <c r="E145" s="223"/>
      <c r="F145" s="340"/>
      <c r="G145" s="252"/>
      <c r="H145" s="253"/>
      <c r="I145" s="254"/>
      <c r="J145" s="255"/>
      <c r="K145" s="256">
        <v>1</v>
      </c>
      <c r="L145" s="256"/>
      <c r="M145" s="11"/>
      <c r="N145" s="11"/>
      <c r="O145" s="11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4" t="s">
        <v>0</v>
      </c>
      <c r="B146" s="1368"/>
      <c r="C146" s="250"/>
      <c r="D146" s="250"/>
      <c r="E146" s="4"/>
      <c r="F146" s="251"/>
      <c r="G146" s="252"/>
      <c r="H146" s="253"/>
      <c r="I146" s="254"/>
      <c r="J146" s="255"/>
      <c r="K146" s="257"/>
      <c r="L146" s="257"/>
      <c r="M146" s="11"/>
      <c r="N146" s="11"/>
      <c r="O146" s="11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1376" t="s">
        <v>1031</v>
      </c>
      <c r="B147" s="1387"/>
      <c r="C147" s="96"/>
      <c r="D147" s="250"/>
      <c r="E147" s="4"/>
      <c r="F147" s="251"/>
      <c r="G147" s="252"/>
      <c r="H147" s="253"/>
      <c r="I147" s="254"/>
      <c r="J147" s="255"/>
      <c r="K147" s="257"/>
      <c r="L147" s="257"/>
      <c r="M147" s="11"/>
      <c r="N147" s="11"/>
      <c r="O147" s="11"/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1"/>
      <c r="B148" s="2"/>
      <c r="C148" s="250"/>
      <c r="D148" s="250"/>
      <c r="E148" s="4"/>
      <c r="F148" s="251"/>
      <c r="G148" s="252"/>
      <c r="H148" s="253"/>
      <c r="I148" s="254"/>
      <c r="J148" s="255"/>
      <c r="K148" s="257"/>
      <c r="L148" s="257"/>
      <c r="M148" s="11"/>
      <c r="N148" s="11"/>
      <c r="O148" s="11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381" t="s">
        <v>2</v>
      </c>
      <c r="B149" s="1388"/>
      <c r="C149" s="258" t="s">
        <v>3</v>
      </c>
      <c r="D149" s="1140" t="s">
        <v>4</v>
      </c>
      <c r="E149" s="17" t="s">
        <v>5</v>
      </c>
      <c r="F149" s="919" t="s">
        <v>5</v>
      </c>
      <c r="G149" s="259" t="s">
        <v>6</v>
      </c>
      <c r="H149" s="16" t="s">
        <v>7</v>
      </c>
      <c r="I149" s="260" t="s">
        <v>8</v>
      </c>
      <c r="J149" s="300" t="s">
        <v>9</v>
      </c>
      <c r="K149" s="920" t="s">
        <v>9</v>
      </c>
      <c r="L149" s="262"/>
      <c r="M149" s="23"/>
      <c r="N149" s="11"/>
      <c r="O149" s="11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5.25" customHeight="1">
      <c r="A150" s="996"/>
      <c r="B150" s="922"/>
      <c r="C150" s="923"/>
      <c r="D150" s="1142" t="s">
        <v>10</v>
      </c>
      <c r="E150" s="24" t="s">
        <v>11</v>
      </c>
      <c r="F150" s="925" t="s">
        <v>12</v>
      </c>
      <c r="G150" s="1144"/>
      <c r="H150" s="927" t="s">
        <v>13</v>
      </c>
      <c r="I150" s="1145" t="s">
        <v>14</v>
      </c>
      <c r="J150" s="1163" t="s">
        <v>15</v>
      </c>
      <c r="K150" s="930" t="s">
        <v>16</v>
      </c>
      <c r="L150" s="262"/>
      <c r="M150" s="23"/>
      <c r="N150" s="11"/>
      <c r="O150" s="11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76"/>
      <c r="B151" s="152"/>
      <c r="C151" s="1183"/>
      <c r="D151" s="341"/>
      <c r="E151" s="175"/>
      <c r="F151" s="28"/>
      <c r="G151" s="40"/>
      <c r="H151" s="41"/>
      <c r="I151" s="42"/>
      <c r="J151" s="43"/>
      <c r="K151" s="153"/>
      <c r="L151" s="257"/>
      <c r="M151" s="11"/>
      <c r="N151" s="11"/>
      <c r="O151" s="11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76"/>
      <c r="B152" s="88"/>
      <c r="C152" s="37"/>
      <c r="D152" s="1094"/>
      <c r="E152" s="177"/>
      <c r="F152" s="28"/>
      <c r="G152" s="40"/>
      <c r="H152" s="41"/>
      <c r="I152" s="42"/>
      <c r="J152" s="43"/>
      <c r="K152" s="44"/>
      <c r="L152" s="257"/>
      <c r="M152" s="11">
        <v>99.4</v>
      </c>
      <c r="N152" s="11">
        <v>7.0000000000000007E-2</v>
      </c>
      <c r="O152" s="11">
        <f t="shared" ref="O152:O153" si="0">(M152*N152)+M152</f>
        <v>106.358</v>
      </c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69"/>
      <c r="B153" s="88"/>
      <c r="C153" s="37"/>
      <c r="D153" s="1094"/>
      <c r="E153" s="177"/>
      <c r="F153" s="28"/>
      <c r="G153" s="40"/>
      <c r="H153" s="41"/>
      <c r="I153" s="42"/>
      <c r="J153" s="43"/>
      <c r="K153" s="44"/>
      <c r="L153" s="257"/>
      <c r="M153" s="11">
        <v>289.43</v>
      </c>
      <c r="N153" s="11">
        <v>7.0000000000000007E-2</v>
      </c>
      <c r="O153" s="11">
        <f t="shared" si="0"/>
        <v>309.69010000000003</v>
      </c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69"/>
      <c r="B154" s="88"/>
      <c r="C154" s="37"/>
      <c r="D154" s="1094"/>
      <c r="E154" s="175"/>
      <c r="F154" s="28"/>
      <c r="G154" s="40"/>
      <c r="H154" s="41"/>
      <c r="I154" s="42"/>
      <c r="J154" s="43"/>
      <c r="K154" s="44"/>
      <c r="L154" s="257"/>
      <c r="M154" s="11"/>
      <c r="N154" s="11"/>
      <c r="O154" s="11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969"/>
      <c r="B155" s="128"/>
      <c r="C155" s="37"/>
      <c r="D155" s="1094"/>
      <c r="E155" s="105"/>
      <c r="F155" s="28"/>
      <c r="G155" s="40"/>
      <c r="H155" s="41"/>
      <c r="I155" s="42"/>
      <c r="J155" s="157"/>
      <c r="K155" s="342"/>
      <c r="L155" s="257"/>
      <c r="M155" s="11"/>
      <c r="N155" s="11"/>
      <c r="O155" s="11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69"/>
      <c r="B156" s="128"/>
      <c r="C156" s="37"/>
      <c r="D156" s="1094"/>
      <c r="E156" s="105"/>
      <c r="F156" s="28"/>
      <c r="G156" s="40"/>
      <c r="H156" s="41"/>
      <c r="I156" s="42"/>
      <c r="J156" s="157"/>
      <c r="K156" s="342"/>
      <c r="L156" s="257"/>
      <c r="M156" s="11"/>
      <c r="N156" s="11"/>
      <c r="O156" s="11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69"/>
      <c r="B157" s="88"/>
      <c r="C157" s="37"/>
      <c r="D157" s="1094"/>
      <c r="E157" s="53"/>
      <c r="F157" s="28"/>
      <c r="G157" s="40"/>
      <c r="H157" s="41"/>
      <c r="I157" s="42"/>
      <c r="J157" s="43"/>
      <c r="K157" s="44"/>
      <c r="L157" s="257"/>
      <c r="M157" s="11"/>
      <c r="N157" s="11"/>
      <c r="O157" s="11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6.75" customHeight="1">
      <c r="A158" s="969"/>
      <c r="B158" s="174"/>
      <c r="C158" s="51"/>
      <c r="D158" s="52"/>
      <c r="E158" s="53"/>
      <c r="F158" s="28"/>
      <c r="G158" s="54"/>
      <c r="H158" s="29"/>
      <c r="I158" s="30"/>
      <c r="J158" s="176"/>
      <c r="K158" s="1006"/>
      <c r="L158" s="270"/>
      <c r="M158" s="11">
        <v>293.55</v>
      </c>
      <c r="N158" s="11">
        <v>7.0000000000000007E-2</v>
      </c>
      <c r="O158" s="11">
        <f>(M158*N158)+M158</f>
        <v>314.0985</v>
      </c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69"/>
      <c r="B159" s="174"/>
      <c r="C159" s="51"/>
      <c r="D159" s="52"/>
      <c r="E159" s="177"/>
      <c r="F159" s="28"/>
      <c r="G159" s="54"/>
      <c r="H159" s="29"/>
      <c r="I159" s="30"/>
      <c r="J159" s="31"/>
      <c r="K159" s="1006"/>
      <c r="L159" s="270"/>
      <c r="M159" s="11"/>
      <c r="N159" s="11"/>
      <c r="O159" s="11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6.75" customHeight="1">
      <c r="A160" s="969"/>
      <c r="B160" s="174"/>
      <c r="C160" s="51"/>
      <c r="D160" s="52"/>
      <c r="E160" s="177"/>
      <c r="F160" s="28"/>
      <c r="G160" s="54"/>
      <c r="H160" s="29"/>
      <c r="I160" s="30"/>
      <c r="J160" s="176"/>
      <c r="K160" s="1006"/>
      <c r="L160" s="257"/>
      <c r="M160" s="11">
        <v>1192.74</v>
      </c>
      <c r="N160" s="11">
        <v>7.0000000000000007E-2</v>
      </c>
      <c r="O160" s="11">
        <f>(M160*N160)+M160</f>
        <v>1276.2318</v>
      </c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69"/>
      <c r="B161" s="174"/>
      <c r="C161" s="51"/>
      <c r="D161" s="52"/>
      <c r="E161" s="175"/>
      <c r="F161" s="28"/>
      <c r="G161" s="54"/>
      <c r="H161" s="29"/>
      <c r="I161" s="30"/>
      <c r="J161" s="31"/>
      <c r="K161" s="1006"/>
      <c r="L161" s="270"/>
      <c r="M161" s="11"/>
      <c r="N161" s="11"/>
      <c r="O161" s="11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69"/>
      <c r="B162" s="174"/>
      <c r="C162" s="51"/>
      <c r="D162" s="52"/>
      <c r="E162" s="105"/>
      <c r="F162" s="28"/>
      <c r="G162" s="1090"/>
      <c r="H162" s="29"/>
      <c r="I162" s="30"/>
      <c r="J162" s="31"/>
      <c r="K162" s="1006"/>
      <c r="L162" s="257"/>
      <c r="M162" s="11"/>
      <c r="N162" s="11"/>
      <c r="O162" s="11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343"/>
      <c r="B163" s="174"/>
      <c r="C163" s="51"/>
      <c r="D163" s="52"/>
      <c r="E163" s="105"/>
      <c r="F163" s="28"/>
      <c r="G163" s="54"/>
      <c r="H163" s="29"/>
      <c r="I163" s="30"/>
      <c r="J163" s="31"/>
      <c r="K163" s="1006"/>
      <c r="L163" s="270"/>
      <c r="M163" s="11"/>
      <c r="N163" s="11"/>
      <c r="O163" s="11"/>
      <c r="P163" s="8"/>
      <c r="Q163" s="1">
        <f>598.5/12</f>
        <v>49.875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69"/>
      <c r="B164" s="174"/>
      <c r="C164" s="51"/>
      <c r="D164" s="52"/>
      <c r="E164" s="53"/>
      <c r="F164" s="28"/>
      <c r="G164" s="54"/>
      <c r="H164" s="29"/>
      <c r="I164" s="30"/>
      <c r="J164" s="178"/>
      <c r="K164" s="1117"/>
      <c r="L164" s="257"/>
      <c r="M164" s="11"/>
      <c r="N164" s="11"/>
      <c r="O164" s="11"/>
      <c r="P164" s="8"/>
      <c r="Q164" s="1">
        <f>450/12</f>
        <v>37.5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69"/>
      <c r="B165" s="88"/>
      <c r="C165" s="51"/>
      <c r="D165" s="52"/>
      <c r="E165" s="53"/>
      <c r="F165" s="28"/>
      <c r="G165" s="54"/>
      <c r="H165" s="29"/>
      <c r="I165" s="30"/>
      <c r="J165" s="55"/>
      <c r="K165" s="1006"/>
      <c r="L165" s="257"/>
      <c r="M165" s="11"/>
      <c r="N165" s="11"/>
      <c r="O165" s="11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76"/>
      <c r="B166" s="1184"/>
      <c r="C166" s="344"/>
      <c r="D166" s="345"/>
      <c r="E166" s="177"/>
      <c r="F166" s="28"/>
      <c r="G166" s="1185"/>
      <c r="H166" s="117"/>
      <c r="I166" s="338"/>
      <c r="J166" s="118"/>
      <c r="K166" s="1112"/>
      <c r="L166" s="257"/>
      <c r="M166" s="11"/>
      <c r="N166" s="11"/>
      <c r="O166" s="11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76"/>
      <c r="B167" s="346"/>
      <c r="C167" s="347"/>
      <c r="D167" s="37"/>
      <c r="E167" s="177"/>
      <c r="F167" s="28"/>
      <c r="G167" s="348"/>
      <c r="H167" s="41"/>
      <c r="I167" s="42"/>
      <c r="J167" s="43"/>
      <c r="K167" s="349"/>
      <c r="L167" s="257"/>
      <c r="M167" s="11"/>
      <c r="N167" s="11"/>
      <c r="O167" s="11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76"/>
      <c r="B168" s="346"/>
      <c r="C168" s="37"/>
      <c r="D168" s="37"/>
      <c r="E168" s="175"/>
      <c r="F168" s="28"/>
      <c r="G168" s="348"/>
      <c r="H168" s="41"/>
      <c r="I168" s="42"/>
      <c r="J168" s="145"/>
      <c r="K168" s="350"/>
      <c r="L168" s="257"/>
      <c r="M168" s="11"/>
      <c r="N168" s="11"/>
      <c r="O168" s="11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76"/>
      <c r="B169" s="346"/>
      <c r="C169" s="37"/>
      <c r="D169" s="37"/>
      <c r="E169" s="105"/>
      <c r="F169" s="28"/>
      <c r="G169" s="348"/>
      <c r="H169" s="41"/>
      <c r="I169" s="42"/>
      <c r="J169" s="43"/>
      <c r="K169" s="349"/>
      <c r="L169" s="257"/>
      <c r="M169" s="11"/>
      <c r="N169" s="11"/>
      <c r="O169" s="11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76"/>
      <c r="B170" s="346"/>
      <c r="C170" s="347"/>
      <c r="D170" s="37"/>
      <c r="E170" s="105"/>
      <c r="F170" s="28"/>
      <c r="G170" s="348"/>
      <c r="H170" s="41"/>
      <c r="I170" s="42"/>
      <c r="J170" s="43"/>
      <c r="K170" s="349"/>
      <c r="L170" s="257"/>
      <c r="M170" s="11"/>
      <c r="N170" s="11"/>
      <c r="O170" s="11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76"/>
      <c r="B171" s="346"/>
      <c r="C171" s="37"/>
      <c r="D171" s="37"/>
      <c r="E171" s="53"/>
      <c r="F171" s="28"/>
      <c r="G171" s="348"/>
      <c r="H171" s="41"/>
      <c r="I171" s="42"/>
      <c r="J171" s="145"/>
      <c r="K171" s="350"/>
      <c r="L171" s="257"/>
      <c r="M171" s="11"/>
      <c r="N171" s="11"/>
      <c r="O171" s="11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76"/>
      <c r="B172" s="351"/>
      <c r="C172" s="352"/>
      <c r="D172" s="1186"/>
      <c r="E172" s="53"/>
      <c r="F172" s="28"/>
      <c r="G172" s="353"/>
      <c r="H172" s="354"/>
      <c r="I172" s="355"/>
      <c r="J172" s="356"/>
      <c r="K172" s="1187"/>
      <c r="L172" s="257"/>
      <c r="M172" s="11"/>
      <c r="N172" s="11"/>
      <c r="O172" s="11"/>
      <c r="P172" s="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76"/>
      <c r="B173" s="88"/>
      <c r="C173" s="227"/>
      <c r="D173" s="1094"/>
      <c r="E173" s="177"/>
      <c r="F173" s="28"/>
      <c r="G173" s="40"/>
      <c r="H173" s="41"/>
      <c r="I173" s="42"/>
      <c r="J173" s="43"/>
      <c r="K173" s="151"/>
      <c r="L173" s="257"/>
      <c r="M173" s="11"/>
      <c r="N173" s="11"/>
      <c r="O173" s="11"/>
      <c r="P173" s="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76"/>
      <c r="B174" s="88"/>
      <c r="C174" s="227"/>
      <c r="D174" s="1094"/>
      <c r="E174" s="177"/>
      <c r="F174" s="28"/>
      <c r="G174" s="40"/>
      <c r="H174" s="41"/>
      <c r="I174" s="42"/>
      <c r="J174" s="43"/>
      <c r="K174" s="151"/>
      <c r="L174" s="257"/>
      <c r="M174" s="11"/>
      <c r="N174" s="11"/>
      <c r="O174" s="11"/>
      <c r="P174" s="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76"/>
      <c r="B175" s="88"/>
      <c r="C175" s="227"/>
      <c r="D175" s="1094"/>
      <c r="E175" s="175"/>
      <c r="F175" s="28"/>
      <c r="G175" s="40"/>
      <c r="H175" s="41"/>
      <c r="I175" s="42"/>
      <c r="J175" s="356"/>
      <c r="K175" s="1187"/>
      <c r="L175" s="270"/>
      <c r="M175" s="11"/>
      <c r="N175" s="11"/>
      <c r="O175" s="11"/>
      <c r="P175" s="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76"/>
      <c r="B176" s="88"/>
      <c r="C176" s="227"/>
      <c r="D176" s="1094"/>
      <c r="E176" s="105"/>
      <c r="F176" s="28"/>
      <c r="G176" s="40"/>
      <c r="H176" s="41"/>
      <c r="I176" s="42"/>
      <c r="J176" s="43"/>
      <c r="K176" s="151"/>
      <c r="L176" s="257"/>
      <c r="M176" s="11"/>
      <c r="N176" s="11"/>
      <c r="O176" s="11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76"/>
      <c r="B177" s="88"/>
      <c r="C177" s="227"/>
      <c r="D177" s="1094"/>
      <c r="E177" s="105"/>
      <c r="F177" s="28"/>
      <c r="G177" s="40"/>
      <c r="H177" s="41"/>
      <c r="I177" s="42"/>
      <c r="J177" s="43"/>
      <c r="K177" s="151"/>
      <c r="L177" s="257"/>
      <c r="M177" s="11"/>
      <c r="N177" s="11"/>
      <c r="O177" s="11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76"/>
      <c r="B178" s="88"/>
      <c r="C178" s="227"/>
      <c r="D178" s="1094"/>
      <c r="E178" s="53"/>
      <c r="F178" s="28"/>
      <c r="G178" s="40"/>
      <c r="H178" s="41"/>
      <c r="I178" s="42"/>
      <c r="J178" s="43"/>
      <c r="K178" s="151"/>
      <c r="L178" s="270"/>
      <c r="M178" s="11"/>
      <c r="N178" s="11"/>
      <c r="O178" s="11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69"/>
      <c r="B179" s="1168"/>
      <c r="C179" s="51"/>
      <c r="D179" s="1107"/>
      <c r="E179" s="53"/>
      <c r="F179" s="28"/>
      <c r="G179" s="1090"/>
      <c r="H179" s="109"/>
      <c r="I179" s="30"/>
      <c r="J179" s="31"/>
      <c r="K179" s="1006"/>
      <c r="L179" s="257"/>
      <c r="M179" s="11"/>
      <c r="N179" s="11"/>
      <c r="O179" s="11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4"/>
      <c r="B180" s="1080"/>
      <c r="C180" s="1178"/>
      <c r="D180" s="1178"/>
      <c r="E180" s="958"/>
      <c r="F180" s="1179"/>
      <c r="G180" s="1180"/>
      <c r="H180" s="1181"/>
      <c r="I180" s="1182"/>
      <c r="J180" s="1188"/>
      <c r="K180" s="1189"/>
      <c r="L180" s="257"/>
      <c r="M180" s="11"/>
      <c r="N180" s="11"/>
      <c r="O180" s="11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4"/>
      <c r="B181" s="251"/>
      <c r="C181" s="250"/>
      <c r="D181" s="250"/>
      <c r="E181" s="357"/>
      <c r="F181" s="312"/>
      <c r="G181" s="358"/>
      <c r="H181" s="297"/>
      <c r="I181" s="359"/>
      <c r="J181" s="255"/>
      <c r="K181" s="360">
        <v>2</v>
      </c>
      <c r="L181" s="360"/>
      <c r="M181" s="11"/>
      <c r="N181" s="11"/>
      <c r="O181" s="11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4" t="s">
        <v>0</v>
      </c>
      <c r="B182" s="1368"/>
      <c r="C182" s="250"/>
      <c r="D182" s="250"/>
      <c r="E182" s="4"/>
      <c r="F182" s="251"/>
      <c r="G182" s="252"/>
      <c r="H182" s="253"/>
      <c r="I182" s="254"/>
      <c r="J182" s="255"/>
      <c r="K182" s="257"/>
      <c r="L182" s="257"/>
      <c r="M182" s="11"/>
      <c r="N182" s="11"/>
      <c r="O182" s="11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1376" t="s">
        <v>1031</v>
      </c>
      <c r="B183" s="1387"/>
      <c r="C183" s="96"/>
      <c r="D183" s="250"/>
      <c r="E183" s="4"/>
      <c r="F183" s="251"/>
      <c r="G183" s="252"/>
      <c r="H183" s="253"/>
      <c r="I183" s="254"/>
      <c r="J183" s="255"/>
      <c r="K183" s="257"/>
      <c r="L183" s="257"/>
      <c r="M183" s="11"/>
      <c r="N183" s="11"/>
      <c r="O183" s="11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2"/>
      <c r="C184" s="250"/>
      <c r="D184" s="250"/>
      <c r="E184" s="4"/>
      <c r="F184" s="251"/>
      <c r="G184" s="252"/>
      <c r="H184" s="253"/>
      <c r="I184" s="254"/>
      <c r="J184" s="255"/>
      <c r="K184" s="257"/>
      <c r="L184" s="257"/>
      <c r="M184" s="11"/>
      <c r="N184" s="11"/>
      <c r="O184" s="11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1381" t="s">
        <v>2</v>
      </c>
      <c r="B185" s="1388"/>
      <c r="C185" s="258" t="s">
        <v>3</v>
      </c>
      <c r="D185" s="1140" t="s">
        <v>4</v>
      </c>
      <c r="E185" s="17" t="s">
        <v>5</v>
      </c>
      <c r="F185" s="919" t="s">
        <v>5</v>
      </c>
      <c r="G185" s="259" t="s">
        <v>6</v>
      </c>
      <c r="H185" s="16" t="s">
        <v>7</v>
      </c>
      <c r="I185" s="260" t="s">
        <v>8</v>
      </c>
      <c r="J185" s="300" t="s">
        <v>9</v>
      </c>
      <c r="K185" s="920" t="s">
        <v>9</v>
      </c>
      <c r="L185" s="262"/>
      <c r="M185" s="23"/>
      <c r="N185" s="11"/>
      <c r="O185" s="11"/>
      <c r="P185" s="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5.25" customHeight="1">
      <c r="A186" s="996"/>
      <c r="B186" s="922"/>
      <c r="C186" s="923"/>
      <c r="D186" s="1142" t="s">
        <v>10</v>
      </c>
      <c r="E186" s="24" t="s">
        <v>11</v>
      </c>
      <c r="F186" s="925" t="s">
        <v>12</v>
      </c>
      <c r="G186" s="1144"/>
      <c r="H186" s="927" t="s">
        <v>13</v>
      </c>
      <c r="I186" s="1145" t="s">
        <v>14</v>
      </c>
      <c r="J186" s="1163" t="s">
        <v>15</v>
      </c>
      <c r="K186" s="930" t="s">
        <v>16</v>
      </c>
      <c r="L186" s="262"/>
      <c r="M186" s="23"/>
      <c r="N186" s="11"/>
      <c r="O186" s="11"/>
      <c r="P186" s="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1190"/>
      <c r="B187" s="50"/>
      <c r="C187" s="51"/>
      <c r="D187" s="52"/>
      <c r="E187" s="106"/>
      <c r="F187" s="28"/>
      <c r="G187" s="1090"/>
      <c r="H187" s="29"/>
      <c r="I187" s="30"/>
      <c r="J187" s="31"/>
      <c r="K187" s="1006"/>
      <c r="L187" s="257"/>
      <c r="M187" s="11"/>
      <c r="N187" s="11"/>
      <c r="O187" s="11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69"/>
      <c r="B188" s="1029"/>
      <c r="C188" s="51"/>
      <c r="D188" s="1107"/>
      <c r="E188" s="107"/>
      <c r="F188" s="108"/>
      <c r="G188" s="1090"/>
      <c r="H188" s="109"/>
      <c r="I188" s="30"/>
      <c r="J188" s="31"/>
      <c r="K188" s="1006"/>
      <c r="L188" s="257"/>
      <c r="M188" s="11"/>
      <c r="N188" s="11"/>
      <c r="O188" s="11"/>
      <c r="P188" s="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69"/>
      <c r="B189" s="1029"/>
      <c r="C189" s="51"/>
      <c r="D189" s="1107"/>
      <c r="E189" s="131"/>
      <c r="F189" s="108"/>
      <c r="G189" s="1090"/>
      <c r="H189" s="109"/>
      <c r="I189" s="30"/>
      <c r="J189" s="55"/>
      <c r="K189" s="1117"/>
      <c r="L189" s="270"/>
      <c r="M189" s="11"/>
      <c r="N189" s="11"/>
      <c r="O189" s="11"/>
      <c r="P189" s="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5.25" customHeight="1">
      <c r="A190" s="969"/>
      <c r="B190" s="1029"/>
      <c r="C190" s="51"/>
      <c r="D190" s="1107"/>
      <c r="E190" s="131"/>
      <c r="F190" s="108"/>
      <c r="G190" s="1090"/>
      <c r="H190" s="109"/>
      <c r="I190" s="30"/>
      <c r="J190" s="55"/>
      <c r="K190" s="1117"/>
      <c r="L190" s="270"/>
      <c r="M190" s="11"/>
      <c r="N190" s="11"/>
      <c r="O190" s="11"/>
      <c r="P190" s="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5.25" customHeight="1">
      <c r="A191" s="343"/>
      <c r="B191" s="132"/>
      <c r="C191" s="133"/>
      <c r="D191" s="134"/>
      <c r="E191" s="53"/>
      <c r="F191" s="135"/>
      <c r="G191" s="933"/>
      <c r="H191" s="132"/>
      <c r="I191" s="136"/>
      <c r="J191" s="137"/>
      <c r="K191" s="1118"/>
      <c r="L191" s="270"/>
      <c r="M191" s="11"/>
      <c r="N191" s="11"/>
      <c r="O191" s="11"/>
      <c r="P191" s="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69"/>
      <c r="B192" s="982"/>
      <c r="C192" s="133"/>
      <c r="D192" s="1119"/>
      <c r="E192" s="979"/>
      <c r="F192" s="138"/>
      <c r="G192" s="933"/>
      <c r="H192" s="132"/>
      <c r="I192" s="136"/>
      <c r="J192" s="137"/>
      <c r="K192" s="21"/>
      <c r="L192" s="257"/>
      <c r="M192" s="11"/>
      <c r="N192" s="11"/>
      <c r="O192" s="11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969"/>
      <c r="B193" s="1110"/>
      <c r="C193" s="51"/>
      <c r="D193" s="52"/>
      <c r="E193" s="53"/>
      <c r="F193" s="28"/>
      <c r="G193" s="1090"/>
      <c r="H193" s="29"/>
      <c r="I193" s="30"/>
      <c r="J193" s="55"/>
      <c r="K193" s="1117"/>
      <c r="L193" s="257"/>
      <c r="M193" s="11"/>
      <c r="N193" s="11"/>
      <c r="O193" s="11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969"/>
      <c r="B194" s="139"/>
      <c r="C194" s="133"/>
      <c r="D194" s="1047"/>
      <c r="E194" s="106"/>
      <c r="F194" s="135"/>
      <c r="G194" s="933"/>
      <c r="H194" s="132"/>
      <c r="I194" s="136"/>
      <c r="J194" s="137"/>
      <c r="K194" s="140"/>
      <c r="L194" s="257"/>
      <c r="M194" s="11"/>
      <c r="N194" s="11"/>
      <c r="O194" s="11"/>
      <c r="P194" s="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69"/>
      <c r="B195" s="1120"/>
      <c r="C195" s="51"/>
      <c r="D195" s="52"/>
      <c r="E195" s="53"/>
      <c r="F195" s="28"/>
      <c r="G195" s="1090"/>
      <c r="H195" s="29"/>
      <c r="I195" s="30"/>
      <c r="J195" s="31"/>
      <c r="K195" s="1006"/>
      <c r="L195" s="257"/>
      <c r="M195" s="11"/>
      <c r="N195" s="11"/>
      <c r="O195" s="11"/>
      <c r="P195" s="8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69"/>
      <c r="B196" s="1110"/>
      <c r="C196" s="51"/>
      <c r="D196" s="52"/>
      <c r="E196" s="53"/>
      <c r="F196" s="28"/>
      <c r="G196" s="1090"/>
      <c r="H196" s="29"/>
      <c r="I196" s="30"/>
      <c r="J196" s="55"/>
      <c r="K196" s="1006"/>
      <c r="L196" s="257"/>
      <c r="M196" s="11"/>
      <c r="N196" s="11"/>
      <c r="O196" s="11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69"/>
      <c r="B197" s="1110"/>
      <c r="C197" s="51"/>
      <c r="D197" s="52"/>
      <c r="E197" s="53"/>
      <c r="F197" s="28"/>
      <c r="G197" s="1090"/>
      <c r="H197" s="29"/>
      <c r="I197" s="30"/>
      <c r="J197" s="55"/>
      <c r="K197" s="104"/>
      <c r="L197" s="257"/>
      <c r="M197" s="11"/>
      <c r="N197" s="11"/>
      <c r="O197" s="11"/>
      <c r="P197" s="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69"/>
      <c r="B198" s="1122"/>
      <c r="C198" s="51"/>
      <c r="D198" s="142"/>
      <c r="E198" s="53"/>
      <c r="F198" s="28"/>
      <c r="G198" s="1090"/>
      <c r="H198" s="29"/>
      <c r="I198" s="30"/>
      <c r="J198" s="55"/>
      <c r="K198" s="1006"/>
      <c r="L198" s="257"/>
      <c r="M198" s="11"/>
      <c r="N198" s="11"/>
      <c r="O198" s="11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69"/>
      <c r="B199" s="1110"/>
      <c r="C199" s="51"/>
      <c r="D199" s="52"/>
      <c r="E199" s="53"/>
      <c r="F199" s="28"/>
      <c r="G199" s="1090"/>
      <c r="H199" s="29"/>
      <c r="I199" s="30"/>
      <c r="J199" s="55"/>
      <c r="K199" s="1006"/>
      <c r="L199" s="257"/>
      <c r="M199" s="11">
        <v>535.6</v>
      </c>
      <c r="N199" s="11">
        <v>7.0000000000000007E-2</v>
      </c>
      <c r="O199" s="11">
        <f>(M199*N199)+M199</f>
        <v>573.09199999999998</v>
      </c>
      <c r="P199" s="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71"/>
      <c r="B200" s="1110"/>
      <c r="C200" s="69"/>
      <c r="D200" s="1102"/>
      <c r="E200" s="143"/>
      <c r="F200" s="144"/>
      <c r="G200" s="54"/>
      <c r="H200" s="101"/>
      <c r="I200" s="102"/>
      <c r="J200" s="103"/>
      <c r="K200" s="104"/>
      <c r="L200" s="257"/>
      <c r="M200" s="11"/>
      <c r="N200" s="11"/>
      <c r="O200" s="11"/>
      <c r="P200" s="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1031"/>
      <c r="B201" s="1110"/>
      <c r="C201" s="51"/>
      <c r="D201" s="52"/>
      <c r="E201" s="53"/>
      <c r="F201" s="28"/>
      <c r="G201" s="1090"/>
      <c r="H201" s="29"/>
      <c r="I201" s="30"/>
      <c r="J201" s="55"/>
      <c r="K201" s="1006"/>
      <c r="L201" s="257"/>
      <c r="M201" s="11">
        <v>1050</v>
      </c>
      <c r="N201" s="11">
        <v>7.0000000000000007E-2</v>
      </c>
      <c r="O201" s="11">
        <f>(M201*N201)+M201</f>
        <v>1123.5</v>
      </c>
      <c r="P201" s="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69"/>
      <c r="B202" s="1029"/>
      <c r="C202" s="69"/>
      <c r="D202" s="1102"/>
      <c r="E202" s="53"/>
      <c r="F202" s="28"/>
      <c r="G202" s="54"/>
      <c r="H202" s="101"/>
      <c r="I202" s="102"/>
      <c r="J202" s="103"/>
      <c r="K202" s="104"/>
      <c r="L202" s="257"/>
      <c r="M202" s="11"/>
      <c r="N202" s="11"/>
      <c r="O202" s="11"/>
      <c r="P202" s="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69"/>
      <c r="B203" s="1029"/>
      <c r="C203" s="51"/>
      <c r="D203" s="1102"/>
      <c r="E203" s="53"/>
      <c r="F203" s="28"/>
      <c r="G203" s="54"/>
      <c r="H203" s="101"/>
      <c r="I203" s="102"/>
      <c r="J203" s="103"/>
      <c r="K203" s="104"/>
      <c r="L203" s="257"/>
      <c r="M203" s="11"/>
      <c r="N203" s="11"/>
      <c r="O203" s="11"/>
      <c r="P203" s="8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69"/>
      <c r="B204" s="1029"/>
      <c r="C204" s="51"/>
      <c r="D204" s="1107"/>
      <c r="E204" s="107"/>
      <c r="F204" s="108"/>
      <c r="G204" s="1090"/>
      <c r="H204" s="109"/>
      <c r="I204" s="30"/>
      <c r="J204" s="31"/>
      <c r="K204" s="1006"/>
      <c r="L204" s="257"/>
      <c r="M204" s="11"/>
      <c r="N204" s="11"/>
      <c r="O204" s="11"/>
      <c r="P204" s="8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5.25" customHeight="1">
      <c r="A205" s="969"/>
      <c r="B205" s="935"/>
      <c r="C205" s="51"/>
      <c r="D205" s="52"/>
      <c r="E205" s="105"/>
      <c r="F205" s="28"/>
      <c r="G205" s="1090"/>
      <c r="H205" s="29"/>
      <c r="I205" s="30"/>
      <c r="J205" s="31"/>
      <c r="K205" s="1006"/>
      <c r="L205" s="257"/>
      <c r="M205" s="11"/>
      <c r="N205" s="11"/>
      <c r="O205" s="11"/>
      <c r="P205" s="8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5.25" customHeight="1">
      <c r="A206" s="969"/>
      <c r="B206" s="935"/>
      <c r="C206" s="51"/>
      <c r="D206" s="52"/>
      <c r="E206" s="105"/>
      <c r="F206" s="28"/>
      <c r="G206" s="1090"/>
      <c r="H206" s="29"/>
      <c r="I206" s="30"/>
      <c r="J206" s="31"/>
      <c r="K206" s="1006"/>
      <c r="L206" s="257"/>
      <c r="M206" s="11"/>
      <c r="N206" s="11"/>
      <c r="O206" s="11"/>
      <c r="P206" s="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5.25" customHeight="1">
      <c r="A207" s="969"/>
      <c r="B207" s="935"/>
      <c r="C207" s="51"/>
      <c r="D207" s="52"/>
      <c r="E207" s="105"/>
      <c r="F207" s="28"/>
      <c r="G207" s="1090"/>
      <c r="H207" s="29"/>
      <c r="I207" s="30"/>
      <c r="J207" s="31"/>
      <c r="K207" s="1006"/>
      <c r="L207" s="257"/>
      <c r="M207" s="11"/>
      <c r="N207" s="11"/>
      <c r="O207" s="11"/>
      <c r="P207" s="8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5.25" customHeight="1">
      <c r="A208" s="969"/>
      <c r="B208" s="1171"/>
      <c r="C208" s="51"/>
      <c r="D208" s="52"/>
      <c r="E208" s="105"/>
      <c r="F208" s="28"/>
      <c r="G208" s="1090"/>
      <c r="H208" s="29"/>
      <c r="I208" s="30"/>
      <c r="J208" s="31"/>
      <c r="K208" s="1006"/>
      <c r="L208" s="257"/>
      <c r="M208" s="11"/>
      <c r="N208" s="11"/>
      <c r="O208" s="11"/>
      <c r="P208" s="8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5.25" customHeight="1">
      <c r="A209" s="969"/>
      <c r="B209" s="935"/>
      <c r="C209" s="51"/>
      <c r="D209" s="52"/>
      <c r="E209" s="105"/>
      <c r="F209" s="28"/>
      <c r="G209" s="1090"/>
      <c r="H209" s="29"/>
      <c r="I209" s="30"/>
      <c r="J209" s="31"/>
      <c r="K209" s="1006"/>
      <c r="L209" s="257"/>
      <c r="M209" s="11"/>
      <c r="N209" s="11"/>
      <c r="O209" s="11"/>
      <c r="P209" s="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5.25" customHeight="1">
      <c r="A210" s="969"/>
      <c r="B210" s="935"/>
      <c r="C210" s="51"/>
      <c r="D210" s="52"/>
      <c r="E210" s="105"/>
      <c r="F210" s="28"/>
      <c r="G210" s="1090"/>
      <c r="H210" s="29"/>
      <c r="I210" s="30"/>
      <c r="J210" s="31"/>
      <c r="K210" s="1006"/>
      <c r="L210" s="257"/>
      <c r="M210" s="11"/>
      <c r="N210" s="11"/>
      <c r="O210" s="11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5.25" customHeight="1">
      <c r="A211" s="969"/>
      <c r="B211" s="1029"/>
      <c r="C211" s="51"/>
      <c r="D211" s="52"/>
      <c r="E211" s="988"/>
      <c r="F211" s="28"/>
      <c r="G211" s="1090"/>
      <c r="H211" s="1104"/>
      <c r="I211" s="1105"/>
      <c r="J211" s="1106"/>
      <c r="K211" s="1016"/>
      <c r="L211" s="257"/>
      <c r="M211" s="11"/>
      <c r="N211" s="11"/>
      <c r="O211" s="11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5.25" customHeight="1">
      <c r="A212" s="969"/>
      <c r="B212" s="1029"/>
      <c r="C212" s="51"/>
      <c r="D212" s="52"/>
      <c r="E212" s="106"/>
      <c r="F212" s="28"/>
      <c r="G212" s="1090"/>
      <c r="H212" s="29"/>
      <c r="I212" s="30"/>
      <c r="J212" s="58"/>
      <c r="K212" s="1006"/>
      <c r="L212" s="257"/>
      <c r="M212" s="11"/>
      <c r="N212" s="11"/>
      <c r="O212" s="11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969"/>
      <c r="B213" s="1029"/>
      <c r="C213" s="51"/>
      <c r="D213" s="1107"/>
      <c r="E213" s="107"/>
      <c r="F213" s="108"/>
      <c r="G213" s="1090"/>
      <c r="H213" s="109"/>
      <c r="I213" s="30"/>
      <c r="J213" s="31"/>
      <c r="K213" s="1006"/>
      <c r="L213" s="257"/>
      <c r="M213" s="11"/>
      <c r="N213" s="11"/>
      <c r="O213" s="11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5.25" customHeight="1">
      <c r="A214" s="969"/>
      <c r="B214" s="1029"/>
      <c r="C214" s="51"/>
      <c r="D214" s="1107"/>
      <c r="E214" s="131"/>
      <c r="F214" s="108"/>
      <c r="G214" s="1090"/>
      <c r="H214" s="109"/>
      <c r="I214" s="30"/>
      <c r="J214" s="31"/>
      <c r="K214" s="1006"/>
      <c r="L214" s="257"/>
      <c r="M214" s="11"/>
      <c r="N214" s="11"/>
      <c r="O214" s="11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69"/>
      <c r="B215" s="1029"/>
      <c r="C215" s="51"/>
      <c r="D215" s="1107"/>
      <c r="E215" s="131"/>
      <c r="F215" s="108"/>
      <c r="G215" s="1090"/>
      <c r="H215" s="109"/>
      <c r="I215" s="30"/>
      <c r="J215" s="31"/>
      <c r="K215" s="1006"/>
      <c r="L215" s="257"/>
      <c r="M215" s="11"/>
      <c r="N215" s="11"/>
      <c r="O215" s="11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56"/>
      <c r="B216" s="935"/>
      <c r="C216" s="51"/>
      <c r="D216" s="52"/>
      <c r="E216" s="53"/>
      <c r="F216" s="28"/>
      <c r="G216" s="1090"/>
      <c r="H216" s="29"/>
      <c r="I216" s="30"/>
      <c r="J216" s="31"/>
      <c r="K216" s="1006"/>
      <c r="L216" s="1368"/>
      <c r="M216" s="11"/>
      <c r="N216" s="11"/>
      <c r="O216" s="11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.75" customHeight="1">
      <c r="A217" s="1"/>
      <c r="B217" s="2"/>
      <c r="C217" s="250"/>
      <c r="D217" s="250"/>
      <c r="E217" s="4"/>
      <c r="F217" s="251"/>
      <c r="G217" s="252"/>
      <c r="H217" s="253"/>
      <c r="I217" s="254"/>
      <c r="J217" s="255"/>
      <c r="K217" s="257"/>
      <c r="L217" s="257"/>
      <c r="M217" s="11"/>
      <c r="N217" s="11"/>
      <c r="O217" s="11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4" t="s">
        <v>0</v>
      </c>
      <c r="B218" s="1368"/>
      <c r="C218" s="250"/>
      <c r="D218" s="250"/>
      <c r="E218" s="4"/>
      <c r="F218" s="251"/>
      <c r="G218" s="252"/>
      <c r="H218" s="253"/>
      <c r="I218" s="254"/>
      <c r="J218" s="255"/>
      <c r="K218" s="257"/>
      <c r="L218" s="257"/>
      <c r="M218" s="11"/>
      <c r="N218" s="11"/>
      <c r="O218" s="11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4" t="s">
        <v>1031</v>
      </c>
      <c r="B219" s="4"/>
      <c r="C219" s="96"/>
      <c r="D219" s="250"/>
      <c r="E219" s="4"/>
      <c r="F219" s="251"/>
      <c r="G219" s="252"/>
      <c r="H219" s="253"/>
      <c r="I219" s="254"/>
      <c r="J219" s="255"/>
      <c r="K219" s="257"/>
      <c r="L219" s="257"/>
      <c r="M219" s="11"/>
      <c r="N219" s="11"/>
      <c r="O219" s="11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"/>
      <c r="C220" s="250"/>
      <c r="D220" s="250"/>
      <c r="E220" s="4"/>
      <c r="F220" s="251"/>
      <c r="G220" s="252"/>
      <c r="H220" s="253"/>
      <c r="I220" s="254"/>
      <c r="J220" s="255"/>
      <c r="K220" s="257"/>
      <c r="L220" s="257"/>
      <c r="M220" s="11"/>
      <c r="N220" s="11"/>
      <c r="O220" s="11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1375" t="s">
        <v>2</v>
      </c>
      <c r="B221" s="1388"/>
      <c r="C221" s="361" t="s">
        <v>3</v>
      </c>
      <c r="D221" s="1140" t="s">
        <v>4</v>
      </c>
      <c r="E221" s="17" t="s">
        <v>5</v>
      </c>
      <c r="F221" s="1141" t="s">
        <v>5</v>
      </c>
      <c r="G221" s="362" t="s">
        <v>6</v>
      </c>
      <c r="H221" s="363" t="s">
        <v>7</v>
      </c>
      <c r="I221" s="260" t="s">
        <v>8</v>
      </c>
      <c r="J221" s="364" t="s">
        <v>9</v>
      </c>
      <c r="K221" s="995" t="s">
        <v>9</v>
      </c>
      <c r="L221" s="257"/>
      <c r="M221" s="23"/>
      <c r="N221" s="11"/>
      <c r="O221" s="11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5.25" customHeight="1">
      <c r="A222" s="921"/>
      <c r="B222" s="922"/>
      <c r="C222" s="1191"/>
      <c r="D222" s="1142" t="s">
        <v>10</v>
      </c>
      <c r="E222" s="24" t="s">
        <v>11</v>
      </c>
      <c r="F222" s="1143" t="s">
        <v>12</v>
      </c>
      <c r="G222" s="1192"/>
      <c r="H222" s="1193" t="s">
        <v>13</v>
      </c>
      <c r="I222" s="1145" t="s">
        <v>14</v>
      </c>
      <c r="J222" s="1194" t="s">
        <v>16</v>
      </c>
      <c r="K222" s="1001" t="s">
        <v>15</v>
      </c>
      <c r="L222" s="257"/>
      <c r="M222" s="23"/>
      <c r="N222" s="11"/>
      <c r="O222" s="11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5.25" customHeight="1">
      <c r="A223" s="1195"/>
      <c r="B223" s="1125"/>
      <c r="C223" s="1382"/>
      <c r="D223" s="1393"/>
      <c r="E223" s="1390"/>
      <c r="F223" s="365"/>
      <c r="G223" s="1185"/>
      <c r="H223" s="117"/>
      <c r="I223" s="338"/>
      <c r="J223" s="118"/>
      <c r="K223" s="153"/>
      <c r="L223" s="257"/>
      <c r="M223" s="11"/>
      <c r="N223" s="11"/>
      <c r="O223" s="11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339"/>
      <c r="B224" s="366"/>
      <c r="C224" s="367"/>
      <c r="D224" s="368"/>
      <c r="E224" s="369"/>
      <c r="F224" s="370"/>
      <c r="G224" s="1196"/>
      <c r="H224" s="371"/>
      <c r="I224" s="372"/>
      <c r="J224" s="373"/>
      <c r="K224" s="374"/>
      <c r="L224" s="257"/>
      <c r="M224" s="11"/>
      <c r="N224" s="11"/>
      <c r="O224" s="11"/>
      <c r="P224" s="8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339"/>
      <c r="B225" s="375"/>
      <c r="C225" s="37"/>
      <c r="D225" s="1094"/>
      <c r="E225" s="38"/>
      <c r="F225" s="39"/>
      <c r="G225" s="40"/>
      <c r="H225" s="41"/>
      <c r="I225" s="42"/>
      <c r="J225" s="145"/>
      <c r="K225" s="376"/>
      <c r="L225" s="257"/>
      <c r="M225" s="11">
        <v>1021</v>
      </c>
      <c r="N225" s="11">
        <v>7.0000000000000007E-2</v>
      </c>
      <c r="O225" s="11">
        <f>(M225*N225)+M225</f>
        <v>1092.47</v>
      </c>
      <c r="P225" s="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339"/>
      <c r="B226" s="375"/>
      <c r="C226" s="37"/>
      <c r="D226" s="1094"/>
      <c r="E226" s="38"/>
      <c r="F226" s="39"/>
      <c r="G226" s="40"/>
      <c r="H226" s="41"/>
      <c r="I226" s="42"/>
      <c r="J226" s="43"/>
      <c r="K226" s="377"/>
      <c r="L226" s="257"/>
      <c r="M226" s="11"/>
      <c r="N226" s="11"/>
      <c r="O226" s="11"/>
      <c r="P226" s="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339"/>
      <c r="B227" s="375"/>
      <c r="C227" s="378"/>
      <c r="D227" s="1094"/>
      <c r="E227" s="38"/>
      <c r="F227" s="39"/>
      <c r="G227" s="40"/>
      <c r="H227" s="41"/>
      <c r="I227" s="42"/>
      <c r="J227" s="43"/>
      <c r="K227" s="377"/>
      <c r="L227" s="257"/>
      <c r="M227" s="11"/>
      <c r="N227" s="11"/>
      <c r="O227" s="11"/>
      <c r="P227" s="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5.25" customHeight="1">
      <c r="A228" s="339"/>
      <c r="B228" s="379"/>
      <c r="C228" s="120"/>
      <c r="D228" s="121"/>
      <c r="E228" s="380"/>
      <c r="F228" s="381"/>
      <c r="G228" s="122"/>
      <c r="H228" s="123"/>
      <c r="I228" s="382"/>
      <c r="J228" s="383"/>
      <c r="K228" s="384"/>
      <c r="L228" s="257"/>
      <c r="M228" s="11"/>
      <c r="N228" s="11"/>
      <c r="O228" s="11"/>
      <c r="P228" s="8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5.25" customHeight="1">
      <c r="A229" s="339"/>
      <c r="B229" s="385"/>
      <c r="C229" s="386"/>
      <c r="D229" s="1186"/>
      <c r="E229" s="387"/>
      <c r="F229" s="1197"/>
      <c r="G229" s="353"/>
      <c r="H229" s="354"/>
      <c r="I229" s="355"/>
      <c r="J229" s="356"/>
      <c r="K229" s="1187"/>
      <c r="L229" s="257"/>
      <c r="M229" s="11"/>
      <c r="N229" s="11"/>
      <c r="O229" s="11"/>
      <c r="P229" s="8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339"/>
      <c r="B230" s="45"/>
      <c r="C230" s="37"/>
      <c r="D230" s="1094"/>
      <c r="E230" s="38"/>
      <c r="F230" s="39"/>
      <c r="G230" s="40"/>
      <c r="H230" s="41"/>
      <c r="I230" s="42"/>
      <c r="J230" s="43"/>
      <c r="K230" s="151"/>
      <c r="L230" s="388"/>
      <c r="M230" s="11"/>
      <c r="N230" s="11"/>
      <c r="O230" s="11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339"/>
      <c r="B231" s="45"/>
      <c r="C231" s="37"/>
      <c r="D231" s="1094"/>
      <c r="E231" s="38"/>
      <c r="F231" s="39"/>
      <c r="G231" s="40"/>
      <c r="H231" s="41"/>
      <c r="I231" s="42"/>
      <c r="J231" s="43"/>
      <c r="K231" s="151"/>
      <c r="L231" s="257"/>
      <c r="M231" s="11"/>
      <c r="N231" s="11"/>
      <c r="O231" s="11"/>
      <c r="P231" s="8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339"/>
      <c r="B232" s="45"/>
      <c r="C232" s="37"/>
      <c r="D232" s="1094"/>
      <c r="E232" s="38"/>
      <c r="F232" s="39"/>
      <c r="G232" s="40"/>
      <c r="H232" s="41"/>
      <c r="I232" s="42"/>
      <c r="J232" s="356"/>
      <c r="K232" s="1187"/>
      <c r="L232" s="257"/>
      <c r="M232" s="11"/>
      <c r="N232" s="11"/>
      <c r="O232" s="11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339"/>
      <c r="B233" s="45"/>
      <c r="C233" s="37"/>
      <c r="D233" s="1094"/>
      <c r="E233" s="38"/>
      <c r="F233" s="39"/>
      <c r="G233" s="40"/>
      <c r="H233" s="41"/>
      <c r="I233" s="42"/>
      <c r="J233" s="43"/>
      <c r="K233" s="151"/>
      <c r="L233" s="257"/>
      <c r="M233" s="11">
        <v>503</v>
      </c>
      <c r="N233" s="11">
        <v>7.0000000000000007E-2</v>
      </c>
      <c r="O233" s="11">
        <f t="shared" ref="O233:O234" si="1">(M233*N233)+M233</f>
        <v>538.21</v>
      </c>
      <c r="P233" s="8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339"/>
      <c r="B234" s="45"/>
      <c r="C234" s="37"/>
      <c r="D234" s="1094"/>
      <c r="E234" s="38"/>
      <c r="F234" s="39"/>
      <c r="G234" s="40"/>
      <c r="H234" s="41"/>
      <c r="I234" s="42"/>
      <c r="J234" s="43"/>
      <c r="K234" s="151"/>
      <c r="L234" s="257"/>
      <c r="M234" s="11">
        <v>964</v>
      </c>
      <c r="N234" s="11">
        <v>7.0000000000000007E-2</v>
      </c>
      <c r="O234" s="11">
        <f t="shared" si="1"/>
        <v>1031.48</v>
      </c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45"/>
      <c r="C235" s="37"/>
      <c r="D235" s="1094"/>
      <c r="E235" s="38"/>
      <c r="F235" s="39"/>
      <c r="G235" s="40"/>
      <c r="H235" s="41"/>
      <c r="I235" s="42"/>
      <c r="J235" s="43"/>
      <c r="K235" s="44"/>
      <c r="L235" s="257"/>
      <c r="M235" s="11"/>
      <c r="N235" s="11"/>
      <c r="O235" s="11"/>
      <c r="P235" s="8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45"/>
      <c r="C236" s="37"/>
      <c r="D236" s="1094"/>
      <c r="E236" s="38"/>
      <c r="F236" s="39"/>
      <c r="G236" s="40"/>
      <c r="H236" s="41"/>
      <c r="I236" s="42"/>
      <c r="J236" s="43"/>
      <c r="K236" s="44"/>
      <c r="L236" s="257"/>
      <c r="M236" s="11">
        <v>68.25</v>
      </c>
      <c r="N236" s="11">
        <v>7.0000000000000007E-2</v>
      </c>
      <c r="O236" s="11">
        <f>(M236*N236)+M236</f>
        <v>73.027500000000003</v>
      </c>
      <c r="P236" s="8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45"/>
      <c r="C237" s="37"/>
      <c r="D237" s="1094"/>
      <c r="E237" s="38"/>
      <c r="F237" s="39"/>
      <c r="G237" s="40"/>
      <c r="H237" s="41"/>
      <c r="I237" s="42"/>
      <c r="J237" s="43"/>
      <c r="K237" s="44"/>
      <c r="L237" s="257"/>
      <c r="M237" s="11"/>
      <c r="N237" s="11"/>
      <c r="O237" s="11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34"/>
      <c r="B238" s="48"/>
      <c r="C238" s="37"/>
      <c r="D238" s="1094"/>
      <c r="E238" s="38"/>
      <c r="F238" s="39"/>
      <c r="G238" s="40"/>
      <c r="H238" s="41"/>
      <c r="I238" s="42"/>
      <c r="J238" s="157"/>
      <c r="K238" s="342"/>
      <c r="L238" s="360"/>
      <c r="M238" s="11"/>
      <c r="N238" s="11"/>
      <c r="O238" s="11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45"/>
      <c r="C239" s="37"/>
      <c r="D239" s="1094"/>
      <c r="E239" s="38"/>
      <c r="F239" s="39"/>
      <c r="G239" s="40"/>
      <c r="H239" s="41"/>
      <c r="I239" s="42"/>
      <c r="J239" s="43"/>
      <c r="K239" s="44"/>
      <c r="L239" s="257"/>
      <c r="M239" s="11"/>
      <c r="N239" s="11"/>
      <c r="O239" s="11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6.75" customHeight="1">
      <c r="A240" s="934"/>
      <c r="B240" s="48"/>
      <c r="C240" s="37"/>
      <c r="D240" s="1094"/>
      <c r="E240" s="306"/>
      <c r="F240" s="39"/>
      <c r="G240" s="40"/>
      <c r="H240" s="41"/>
      <c r="I240" s="42"/>
      <c r="J240" s="389"/>
      <c r="K240" s="44"/>
      <c r="L240" s="257"/>
      <c r="M240" s="11"/>
      <c r="N240" s="11"/>
      <c r="O240" s="11"/>
      <c r="P240" s="8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48"/>
      <c r="C241" s="37"/>
      <c r="D241" s="1094"/>
      <c r="E241" s="38"/>
      <c r="F241" s="39"/>
      <c r="G241" s="40"/>
      <c r="H241" s="41"/>
      <c r="I241" s="42"/>
      <c r="J241" s="43"/>
      <c r="K241" s="44"/>
      <c r="L241" s="257"/>
      <c r="M241" s="11"/>
      <c r="N241" s="11"/>
      <c r="O241" s="11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6.75" customHeight="1">
      <c r="A242" s="934"/>
      <c r="B242" s="48"/>
      <c r="C242" s="37"/>
      <c r="D242" s="1094"/>
      <c r="E242" s="38"/>
      <c r="F242" s="39"/>
      <c r="G242" s="40"/>
      <c r="H242" s="41"/>
      <c r="I242" s="42"/>
      <c r="J242" s="389"/>
      <c r="K242" s="44"/>
      <c r="L242" s="257"/>
      <c r="M242" s="11"/>
      <c r="N242" s="11"/>
      <c r="O242" s="11"/>
      <c r="P242" s="8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5.25" customHeight="1">
      <c r="A243" s="945"/>
      <c r="B243" s="48"/>
      <c r="C243" s="37"/>
      <c r="D243" s="1094"/>
      <c r="E243" s="306"/>
      <c r="F243" s="39"/>
      <c r="G243" s="40"/>
      <c r="H243" s="41"/>
      <c r="I243" s="42"/>
      <c r="J243" s="43"/>
      <c r="K243" s="44"/>
      <c r="L243" s="257"/>
      <c r="M243" s="11"/>
      <c r="N243" s="11"/>
      <c r="O243" s="11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46"/>
      <c r="B244" s="48"/>
      <c r="C244" s="37"/>
      <c r="D244" s="1094"/>
      <c r="E244" s="306"/>
      <c r="F244" s="39"/>
      <c r="G244" s="40"/>
      <c r="H244" s="41"/>
      <c r="I244" s="42"/>
      <c r="J244" s="43"/>
      <c r="K244" s="44"/>
      <c r="L244" s="257"/>
      <c r="M244" s="11"/>
      <c r="N244" s="11"/>
      <c r="O244" s="11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48"/>
      <c r="C245" s="37"/>
      <c r="D245" s="1094"/>
      <c r="E245" s="306"/>
      <c r="F245" s="39"/>
      <c r="G245" s="40"/>
      <c r="H245" s="41"/>
      <c r="I245" s="42"/>
      <c r="J245" s="43"/>
      <c r="K245" s="44"/>
      <c r="L245" s="257"/>
      <c r="M245" s="11"/>
      <c r="N245" s="11"/>
      <c r="O245" s="11"/>
      <c r="P245" s="8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48"/>
      <c r="C246" s="37"/>
      <c r="D246" s="1094"/>
      <c r="E246" s="38"/>
      <c r="F246" s="39"/>
      <c r="G246" s="40"/>
      <c r="H246" s="41"/>
      <c r="I246" s="42"/>
      <c r="J246" s="157"/>
      <c r="K246" s="342"/>
      <c r="L246" s="388"/>
      <c r="M246" s="11"/>
      <c r="N246" s="11"/>
      <c r="O246" s="11"/>
      <c r="P246" s="8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45"/>
      <c r="C247" s="37"/>
      <c r="D247" s="1094"/>
      <c r="E247" s="38"/>
      <c r="F247" s="39"/>
      <c r="G247" s="40"/>
      <c r="H247" s="41"/>
      <c r="I247" s="42"/>
      <c r="J247" s="157"/>
      <c r="K247" s="44"/>
      <c r="L247" s="360"/>
      <c r="M247" s="11"/>
      <c r="N247" s="11"/>
      <c r="O247" s="11"/>
      <c r="P247" s="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56"/>
      <c r="C248" s="51"/>
      <c r="D248" s="52"/>
      <c r="E248" s="53"/>
      <c r="F248" s="28"/>
      <c r="G248" s="54"/>
      <c r="H248" s="29"/>
      <c r="I248" s="30"/>
      <c r="J248" s="178"/>
      <c r="K248" s="1117"/>
      <c r="L248" s="360"/>
      <c r="M248" s="11"/>
      <c r="N248" s="11"/>
      <c r="O248" s="11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390"/>
      <c r="C249" s="51"/>
      <c r="D249" s="52"/>
      <c r="E249" s="53"/>
      <c r="F249" s="28"/>
      <c r="G249" s="54"/>
      <c r="H249" s="29"/>
      <c r="I249" s="30"/>
      <c r="J249" s="55"/>
      <c r="K249" s="1006"/>
      <c r="L249" s="257"/>
      <c r="M249" s="11"/>
      <c r="N249" s="11"/>
      <c r="O249" s="11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56"/>
      <c r="C250" s="51"/>
      <c r="D250" s="52"/>
      <c r="E250" s="105"/>
      <c r="F250" s="28"/>
      <c r="G250" s="54"/>
      <c r="H250" s="29"/>
      <c r="I250" s="30"/>
      <c r="J250" s="31"/>
      <c r="K250" s="1006"/>
      <c r="L250" s="257"/>
      <c r="M250" s="11"/>
      <c r="N250" s="11"/>
      <c r="O250" s="11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56"/>
      <c r="B251" s="56"/>
      <c r="C251" s="51"/>
      <c r="D251" s="52"/>
      <c r="E251" s="105"/>
      <c r="F251" s="28"/>
      <c r="G251" s="54"/>
      <c r="H251" s="29"/>
      <c r="I251" s="30"/>
      <c r="J251" s="31"/>
      <c r="K251" s="1006"/>
      <c r="L251" s="257"/>
      <c r="M251" s="11"/>
      <c r="N251" s="11"/>
      <c r="O251" s="11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56"/>
      <c r="B252" s="56"/>
      <c r="C252" s="51"/>
      <c r="D252" s="52"/>
      <c r="E252" s="105"/>
      <c r="F252" s="28"/>
      <c r="G252" s="54"/>
      <c r="H252" s="29"/>
      <c r="I252" s="30"/>
      <c r="J252" s="31"/>
      <c r="K252" s="1006"/>
      <c r="L252" s="257"/>
      <c r="M252" s="11"/>
      <c r="N252" s="11"/>
      <c r="O252" s="11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1"/>
      <c r="B253" s="2"/>
      <c r="C253" s="250"/>
      <c r="D253" s="250"/>
      <c r="E253" s="4"/>
      <c r="F253" s="251"/>
      <c r="G253" s="252"/>
      <c r="H253" s="253"/>
      <c r="I253" s="254"/>
      <c r="J253" s="255"/>
      <c r="K253" s="257"/>
      <c r="L253" s="257"/>
      <c r="M253" s="11"/>
      <c r="N253" s="11"/>
      <c r="O253" s="11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4" t="s">
        <v>0</v>
      </c>
      <c r="B254" s="1368"/>
      <c r="C254" s="250"/>
      <c r="D254" s="250"/>
      <c r="E254" s="4"/>
      <c r="F254" s="251"/>
      <c r="G254" s="252"/>
      <c r="H254" s="253"/>
      <c r="I254" s="254"/>
      <c r="J254" s="255"/>
      <c r="K254" s="257"/>
      <c r="L254" s="257"/>
      <c r="M254" s="11"/>
      <c r="N254" s="11"/>
      <c r="O254" s="11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4" t="s">
        <v>1031</v>
      </c>
      <c r="B255" s="4"/>
      <c r="C255" s="96"/>
      <c r="D255" s="250"/>
      <c r="E255" s="4"/>
      <c r="F255" s="251"/>
      <c r="G255" s="252"/>
      <c r="H255" s="253"/>
      <c r="I255" s="254"/>
      <c r="J255" s="255"/>
      <c r="K255" s="257"/>
      <c r="L255" s="257"/>
      <c r="M255" s="11"/>
      <c r="N255" s="11"/>
      <c r="O255" s="11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1"/>
      <c r="B256" s="2"/>
      <c r="C256" s="250"/>
      <c r="D256" s="250"/>
      <c r="E256" s="4"/>
      <c r="F256" s="251"/>
      <c r="G256" s="252"/>
      <c r="H256" s="253"/>
      <c r="I256" s="254"/>
      <c r="J256" s="255"/>
      <c r="K256" s="257"/>
      <c r="L256" s="257"/>
      <c r="M256" s="11"/>
      <c r="N256" s="11"/>
      <c r="O256" s="11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1381" t="s">
        <v>2</v>
      </c>
      <c r="B257" s="1388"/>
      <c r="C257" s="258" t="s">
        <v>3</v>
      </c>
      <c r="D257" s="1140" t="s">
        <v>4</v>
      </c>
      <c r="E257" s="17" t="s">
        <v>5</v>
      </c>
      <c r="F257" s="919" t="s">
        <v>5</v>
      </c>
      <c r="G257" s="259" t="s">
        <v>6</v>
      </c>
      <c r="H257" s="16" t="s">
        <v>7</v>
      </c>
      <c r="I257" s="260" t="s">
        <v>8</v>
      </c>
      <c r="J257" s="300" t="s">
        <v>9</v>
      </c>
      <c r="K257" s="920" t="s">
        <v>9</v>
      </c>
      <c r="L257" s="262"/>
      <c r="M257" s="23"/>
      <c r="N257" s="11"/>
      <c r="O257" s="11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5.25" customHeight="1">
      <c r="A258" s="996"/>
      <c r="B258" s="922"/>
      <c r="C258" s="923"/>
      <c r="D258" s="1142" t="s">
        <v>10</v>
      </c>
      <c r="E258" s="24" t="s">
        <v>11</v>
      </c>
      <c r="F258" s="925" t="s">
        <v>12</v>
      </c>
      <c r="G258" s="1144"/>
      <c r="H258" s="927" t="s">
        <v>13</v>
      </c>
      <c r="I258" s="1145" t="s">
        <v>14</v>
      </c>
      <c r="J258" s="1163" t="s">
        <v>15</v>
      </c>
      <c r="K258" s="930" t="s">
        <v>1166</v>
      </c>
      <c r="L258" s="262"/>
      <c r="M258" s="23"/>
      <c r="N258" s="11"/>
      <c r="O258" s="11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75"/>
      <c r="B259" s="152"/>
      <c r="C259" s="51"/>
      <c r="D259" s="52"/>
      <c r="E259" s="70"/>
      <c r="F259" s="1098"/>
      <c r="G259" s="1090"/>
      <c r="H259" s="29"/>
      <c r="I259" s="30"/>
      <c r="J259" s="31"/>
      <c r="K259" s="995"/>
      <c r="L259" s="257"/>
      <c r="M259" s="11"/>
      <c r="N259" s="11"/>
      <c r="O259" s="11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76"/>
      <c r="B260" s="48"/>
      <c r="C260" s="51"/>
      <c r="D260" s="52"/>
      <c r="E260" s="53"/>
      <c r="F260" s="28"/>
      <c r="G260" s="1090"/>
      <c r="H260" s="29"/>
      <c r="I260" s="30"/>
      <c r="J260" s="55"/>
      <c r="K260" s="1006"/>
      <c r="L260" s="257"/>
      <c r="M260" s="11"/>
      <c r="N260" s="11"/>
      <c r="O260" s="11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76"/>
      <c r="B261" s="149"/>
      <c r="C261" s="51"/>
      <c r="D261" s="52"/>
      <c r="E261" s="53"/>
      <c r="F261" s="28"/>
      <c r="G261" s="1090"/>
      <c r="H261" s="29"/>
      <c r="I261" s="30"/>
      <c r="J261" s="31"/>
      <c r="K261" s="1006"/>
      <c r="L261" s="257"/>
      <c r="M261" s="11"/>
      <c r="N261" s="11"/>
      <c r="O261" s="11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76"/>
      <c r="B262" s="48"/>
      <c r="C262" s="51"/>
      <c r="D262" s="52"/>
      <c r="E262" s="53"/>
      <c r="F262" s="28"/>
      <c r="G262" s="1090"/>
      <c r="H262" s="29"/>
      <c r="I262" s="30"/>
      <c r="J262" s="31"/>
      <c r="K262" s="1006"/>
      <c r="L262" s="257"/>
      <c r="M262" s="11"/>
      <c r="N262" s="11"/>
      <c r="O262" s="11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76"/>
      <c r="B263" s="48"/>
      <c r="C263" s="51"/>
      <c r="D263" s="52"/>
      <c r="E263" s="53"/>
      <c r="F263" s="28"/>
      <c r="G263" s="1090"/>
      <c r="H263" s="29"/>
      <c r="I263" s="30"/>
      <c r="J263" s="31"/>
      <c r="K263" s="1006"/>
      <c r="L263" s="257"/>
      <c r="M263" s="11"/>
      <c r="N263" s="11"/>
      <c r="O263" s="11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76"/>
      <c r="B264" s="1125"/>
      <c r="C264" s="51"/>
      <c r="D264" s="52"/>
      <c r="E264" s="53"/>
      <c r="F264" s="28"/>
      <c r="G264" s="1090"/>
      <c r="H264" s="29"/>
      <c r="I264" s="30"/>
      <c r="J264" s="31"/>
      <c r="K264" s="1006"/>
      <c r="L264" s="257"/>
      <c r="M264" s="11"/>
      <c r="N264" s="11"/>
      <c r="O264" s="11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76"/>
      <c r="B265" s="1124"/>
      <c r="C265" s="51"/>
      <c r="D265" s="52"/>
      <c r="E265" s="53"/>
      <c r="F265" s="28"/>
      <c r="G265" s="1090"/>
      <c r="H265" s="29"/>
      <c r="I265" s="30"/>
      <c r="J265" s="55"/>
      <c r="K265" s="1006"/>
      <c r="L265" s="257"/>
      <c r="M265" s="11"/>
      <c r="N265" s="11"/>
      <c r="O265" s="11"/>
      <c r="P265" s="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76"/>
      <c r="B266" s="1124"/>
      <c r="C266" s="51"/>
      <c r="D266" s="52"/>
      <c r="E266" s="53"/>
      <c r="F266" s="28"/>
      <c r="G266" s="1090"/>
      <c r="H266" s="29"/>
      <c r="I266" s="30"/>
      <c r="J266" s="55"/>
      <c r="K266" s="104"/>
      <c r="L266" s="270"/>
      <c r="M266" s="11"/>
      <c r="N266" s="11"/>
      <c r="O266" s="11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76"/>
      <c r="B267" s="1169"/>
      <c r="C267" s="51"/>
      <c r="D267" s="142"/>
      <c r="E267" s="53"/>
      <c r="F267" s="28"/>
      <c r="G267" s="1090"/>
      <c r="H267" s="29"/>
      <c r="I267" s="30"/>
      <c r="J267" s="55"/>
      <c r="K267" s="1006"/>
      <c r="L267" s="257"/>
      <c r="M267" s="11"/>
      <c r="N267" s="11"/>
      <c r="O267" s="11"/>
      <c r="P267" s="8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76"/>
      <c r="B268" s="1124"/>
      <c r="C268" s="51"/>
      <c r="D268" s="52"/>
      <c r="E268" s="53"/>
      <c r="F268" s="28"/>
      <c r="G268" s="1090"/>
      <c r="H268" s="29"/>
      <c r="I268" s="30"/>
      <c r="J268" s="55"/>
      <c r="K268" s="1006"/>
      <c r="L268" s="257"/>
      <c r="M268" s="11"/>
      <c r="N268" s="11"/>
      <c r="O268" s="11"/>
      <c r="P268" s="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76"/>
      <c r="B269" s="1124"/>
      <c r="C269" s="69"/>
      <c r="D269" s="1102"/>
      <c r="E269" s="143"/>
      <c r="F269" s="144"/>
      <c r="G269" s="54"/>
      <c r="H269" s="101"/>
      <c r="I269" s="102"/>
      <c r="J269" s="103"/>
      <c r="K269" s="104"/>
      <c r="L269" s="270"/>
      <c r="M269" s="11"/>
      <c r="N269" s="11"/>
      <c r="O269" s="11"/>
      <c r="P269" s="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76"/>
      <c r="B270" s="1124"/>
      <c r="C270" s="51"/>
      <c r="D270" s="52"/>
      <c r="E270" s="53"/>
      <c r="F270" s="28"/>
      <c r="G270" s="1090"/>
      <c r="H270" s="29"/>
      <c r="I270" s="30"/>
      <c r="J270" s="55"/>
      <c r="K270" s="1006"/>
      <c r="L270" s="257"/>
      <c r="M270" s="11"/>
      <c r="N270" s="11"/>
      <c r="O270" s="11"/>
      <c r="P270" s="8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76"/>
      <c r="B271" s="48"/>
      <c r="C271" s="69"/>
      <c r="D271" s="1102"/>
      <c r="E271" s="53"/>
      <c r="F271" s="28"/>
      <c r="G271" s="54"/>
      <c r="H271" s="101"/>
      <c r="I271" s="102"/>
      <c r="J271" s="103"/>
      <c r="K271" s="104"/>
      <c r="L271" s="270"/>
      <c r="M271" s="11"/>
      <c r="N271" s="11"/>
      <c r="O271" s="11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76"/>
      <c r="B272" s="48"/>
      <c r="C272" s="69"/>
      <c r="D272" s="1102"/>
      <c r="E272" s="53"/>
      <c r="F272" s="28"/>
      <c r="G272" s="54"/>
      <c r="H272" s="101"/>
      <c r="I272" s="102"/>
      <c r="J272" s="103"/>
      <c r="K272" s="104"/>
      <c r="L272" s="270"/>
      <c r="M272" s="11"/>
      <c r="N272" s="11"/>
      <c r="O272" s="11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76"/>
      <c r="B273" s="152"/>
      <c r="C273" s="69"/>
      <c r="D273" s="1102"/>
      <c r="E273" s="53"/>
      <c r="F273" s="28"/>
      <c r="G273" s="54"/>
      <c r="H273" s="101"/>
      <c r="I273" s="102"/>
      <c r="J273" s="103"/>
      <c r="K273" s="104"/>
      <c r="L273" s="270"/>
      <c r="M273" s="11"/>
      <c r="N273" s="11"/>
      <c r="O273" s="11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76"/>
      <c r="B274" s="48"/>
      <c r="C274" s="51"/>
      <c r="D274" s="52"/>
      <c r="E274" s="53"/>
      <c r="F274" s="28"/>
      <c r="G274" s="1090"/>
      <c r="H274" s="29"/>
      <c r="I274" s="30"/>
      <c r="J274" s="103"/>
      <c r="K274" s="1103"/>
      <c r="L274" s="391"/>
      <c r="M274" s="11"/>
      <c r="N274" s="11"/>
      <c r="O274" s="11"/>
      <c r="P274" s="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69"/>
      <c r="B275" s="1029"/>
      <c r="C275" s="51"/>
      <c r="D275" s="52"/>
      <c r="E275" s="53"/>
      <c r="F275" s="28"/>
      <c r="G275" s="1090"/>
      <c r="H275" s="29"/>
      <c r="I275" s="30"/>
      <c r="J275" s="31"/>
      <c r="K275" s="1006"/>
      <c r="L275" s="257"/>
      <c r="M275" s="11"/>
      <c r="N275" s="11"/>
      <c r="O275" s="11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69"/>
      <c r="B276" s="1029"/>
      <c r="C276" s="51"/>
      <c r="D276" s="142"/>
      <c r="E276" s="105"/>
      <c r="F276" s="28"/>
      <c r="G276" s="1090"/>
      <c r="H276" s="29"/>
      <c r="I276" s="30"/>
      <c r="J276" s="58"/>
      <c r="K276" s="1103"/>
      <c r="L276" s="257"/>
      <c r="M276" s="11"/>
      <c r="N276" s="11"/>
      <c r="O276" s="11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69"/>
      <c r="B277" s="1029"/>
      <c r="C277" s="51"/>
      <c r="D277" s="52"/>
      <c r="E277" s="105"/>
      <c r="F277" s="28"/>
      <c r="G277" s="1090"/>
      <c r="H277" s="29"/>
      <c r="I277" s="30"/>
      <c r="J277" s="31"/>
      <c r="K277" s="1006"/>
      <c r="L277" s="257"/>
      <c r="M277" s="11"/>
      <c r="N277" s="11"/>
      <c r="O277" s="11"/>
      <c r="P277" s="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69"/>
      <c r="B278" s="1029"/>
      <c r="C278" s="51"/>
      <c r="D278" s="52"/>
      <c r="E278" s="105"/>
      <c r="F278" s="28"/>
      <c r="G278" s="1090"/>
      <c r="H278" s="29"/>
      <c r="I278" s="30"/>
      <c r="J278" s="31"/>
      <c r="K278" s="1006"/>
      <c r="L278" s="257"/>
      <c r="M278" s="11"/>
      <c r="N278" s="11"/>
      <c r="O278" s="11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5.25" customHeight="1">
      <c r="A279" s="969"/>
      <c r="B279" s="1029"/>
      <c r="C279" s="51"/>
      <c r="D279" s="52"/>
      <c r="E279" s="105"/>
      <c r="F279" s="28"/>
      <c r="G279" s="1090"/>
      <c r="H279" s="29"/>
      <c r="I279" s="30"/>
      <c r="J279" s="31"/>
      <c r="K279" s="1006"/>
      <c r="L279" s="257"/>
      <c r="M279" s="11"/>
      <c r="N279" s="11"/>
      <c r="O279" s="11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71"/>
      <c r="B280" s="1029"/>
      <c r="C280" s="51"/>
      <c r="D280" s="52"/>
      <c r="E280" s="57"/>
      <c r="F280" s="28"/>
      <c r="G280" s="1090"/>
      <c r="H280" s="29"/>
      <c r="I280" s="30"/>
      <c r="J280" s="31"/>
      <c r="K280" s="1006"/>
      <c r="L280" s="257"/>
      <c r="M280" s="11"/>
      <c r="N280" s="11"/>
      <c r="O280" s="11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031"/>
      <c r="B281" s="1029"/>
      <c r="C281" s="51"/>
      <c r="D281" s="52"/>
      <c r="E281" s="988"/>
      <c r="F281" s="28"/>
      <c r="G281" s="1090"/>
      <c r="H281" s="1104"/>
      <c r="I281" s="1105"/>
      <c r="J281" s="1106"/>
      <c r="K281" s="1016"/>
      <c r="L281" s="257"/>
      <c r="M281" s="11"/>
      <c r="N281" s="11"/>
      <c r="O281" s="11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69"/>
      <c r="B282" s="1029"/>
      <c r="C282" s="51"/>
      <c r="D282" s="52"/>
      <c r="E282" s="229"/>
      <c r="F282" s="28"/>
      <c r="G282" s="1090"/>
      <c r="H282" s="29"/>
      <c r="I282" s="30"/>
      <c r="J282" s="31"/>
      <c r="K282" s="1006"/>
      <c r="L282" s="257"/>
      <c r="M282" s="11"/>
      <c r="N282" s="11"/>
      <c r="O282" s="11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969"/>
      <c r="B283" s="1029"/>
      <c r="C283" s="51"/>
      <c r="D283" s="52"/>
      <c r="E283" s="106"/>
      <c r="F283" s="28"/>
      <c r="G283" s="1090"/>
      <c r="H283" s="29"/>
      <c r="I283" s="30"/>
      <c r="J283" s="31"/>
      <c r="K283" s="1006"/>
      <c r="L283" s="257"/>
      <c r="M283" s="11"/>
      <c r="N283" s="11"/>
      <c r="O283" s="11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69"/>
      <c r="B284" s="1029"/>
      <c r="C284" s="51"/>
      <c r="D284" s="1107"/>
      <c r="E284" s="107"/>
      <c r="F284" s="108"/>
      <c r="G284" s="1090"/>
      <c r="H284" s="109"/>
      <c r="I284" s="30"/>
      <c r="J284" s="31"/>
      <c r="K284" s="1006"/>
      <c r="L284" s="257"/>
      <c r="M284" s="11"/>
      <c r="N284" s="11"/>
      <c r="O284" s="11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69"/>
      <c r="B285" s="1029"/>
      <c r="C285" s="51"/>
      <c r="D285" s="1107"/>
      <c r="E285" s="131"/>
      <c r="F285" s="108"/>
      <c r="G285" s="1090"/>
      <c r="H285" s="109"/>
      <c r="I285" s="30"/>
      <c r="J285" s="31"/>
      <c r="K285" s="1006"/>
      <c r="L285" s="257"/>
      <c r="M285" s="11"/>
      <c r="N285" s="11"/>
      <c r="O285" s="11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69"/>
      <c r="B286" s="1029"/>
      <c r="C286" s="51"/>
      <c r="D286" s="1107"/>
      <c r="E286" s="131"/>
      <c r="F286" s="108"/>
      <c r="G286" s="1090"/>
      <c r="H286" s="109"/>
      <c r="I286" s="30"/>
      <c r="J286" s="31"/>
      <c r="K286" s="1006"/>
      <c r="L286" s="257"/>
      <c r="M286" s="11"/>
      <c r="N286" s="11"/>
      <c r="O286" s="11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69"/>
      <c r="B287" s="1029"/>
      <c r="C287" s="51"/>
      <c r="D287" s="1107"/>
      <c r="E287" s="131"/>
      <c r="F287" s="108"/>
      <c r="G287" s="1090"/>
      <c r="H287" s="109"/>
      <c r="I287" s="30"/>
      <c r="J287" s="31"/>
      <c r="K287" s="1006"/>
      <c r="L287" s="257"/>
      <c r="M287" s="11"/>
      <c r="N287" s="11"/>
      <c r="O287" s="11"/>
      <c r="P287" s="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1177"/>
      <c r="C288" s="1178"/>
      <c r="D288" s="1178"/>
      <c r="E288" s="958"/>
      <c r="F288" s="1179"/>
      <c r="G288" s="1180"/>
      <c r="H288" s="1181"/>
      <c r="I288" s="1182"/>
      <c r="J288" s="1181"/>
      <c r="K288" s="1189"/>
      <c r="L288" s="257"/>
      <c r="M288" s="11"/>
      <c r="N288" s="11"/>
      <c r="O288" s="11"/>
      <c r="P288" s="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1"/>
      <c r="B289" s="2"/>
      <c r="C289" s="250"/>
      <c r="D289" s="250"/>
      <c r="E289" s="4"/>
      <c r="F289" s="251"/>
      <c r="G289" s="252"/>
      <c r="H289" s="253"/>
      <c r="I289" s="254"/>
      <c r="J289" s="255"/>
      <c r="K289" s="257"/>
      <c r="L289" s="257"/>
      <c r="M289" s="11"/>
      <c r="N289" s="11"/>
      <c r="O289" s="11"/>
      <c r="P289" s="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4" t="s">
        <v>0</v>
      </c>
      <c r="B290" s="1368"/>
      <c r="C290" s="250"/>
      <c r="D290" s="250"/>
      <c r="E290" s="4"/>
      <c r="F290" s="251"/>
      <c r="G290" s="252"/>
      <c r="H290" s="253"/>
      <c r="I290" s="254"/>
      <c r="J290" s="255"/>
      <c r="K290" s="257"/>
      <c r="L290" s="257"/>
      <c r="M290" s="11"/>
      <c r="N290" s="11"/>
      <c r="O290" s="11"/>
      <c r="P290" s="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4" t="s">
        <v>1031</v>
      </c>
      <c r="B291" s="4"/>
      <c r="C291" s="96"/>
      <c r="D291" s="250"/>
      <c r="E291" s="4"/>
      <c r="F291" s="251"/>
      <c r="G291" s="252"/>
      <c r="H291" s="253"/>
      <c r="I291" s="254"/>
      <c r="J291" s="255"/>
      <c r="K291" s="257"/>
      <c r="L291" s="257"/>
      <c r="M291" s="11"/>
      <c r="N291" s="11"/>
      <c r="O291" s="11"/>
      <c r="P291" s="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>
      <c r="A292" s="1"/>
      <c r="B292" s="2"/>
      <c r="C292" s="250"/>
      <c r="D292" s="250"/>
      <c r="E292" s="4"/>
      <c r="F292" s="251"/>
      <c r="G292" s="252"/>
      <c r="H292" s="253"/>
      <c r="I292" s="254"/>
      <c r="J292" s="255"/>
      <c r="K292" s="257"/>
      <c r="L292" s="257"/>
      <c r="M292" s="11"/>
      <c r="N292" s="11"/>
      <c r="O292" s="11"/>
      <c r="P292" s="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1381" t="s">
        <v>2</v>
      </c>
      <c r="B293" s="1388"/>
      <c r="C293" s="258" t="s">
        <v>3</v>
      </c>
      <c r="D293" s="1140" t="s">
        <v>4</v>
      </c>
      <c r="E293" s="17" t="s">
        <v>5</v>
      </c>
      <c r="F293" s="919" t="s">
        <v>5</v>
      </c>
      <c r="G293" s="259" t="s">
        <v>6</v>
      </c>
      <c r="H293" s="16" t="s">
        <v>7</v>
      </c>
      <c r="I293" s="260" t="s">
        <v>8</v>
      </c>
      <c r="J293" s="21" t="s">
        <v>9</v>
      </c>
      <c r="K293" s="920" t="s">
        <v>9</v>
      </c>
      <c r="L293" s="262"/>
      <c r="M293" s="23"/>
      <c r="N293" s="11"/>
      <c r="O293" s="11"/>
      <c r="P293" s="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5.25" customHeight="1">
      <c r="A294" s="996"/>
      <c r="B294" s="922"/>
      <c r="C294" s="923"/>
      <c r="D294" s="1142" t="s">
        <v>10</v>
      </c>
      <c r="E294" s="24" t="s">
        <v>11</v>
      </c>
      <c r="F294" s="925" t="s">
        <v>12</v>
      </c>
      <c r="G294" s="1144"/>
      <c r="H294" s="927" t="s">
        <v>13</v>
      </c>
      <c r="I294" s="1145" t="s">
        <v>14</v>
      </c>
      <c r="J294" s="1087" t="s">
        <v>15</v>
      </c>
      <c r="K294" s="930" t="s">
        <v>16</v>
      </c>
      <c r="L294" s="262"/>
      <c r="M294" s="23"/>
      <c r="N294" s="11"/>
      <c r="O294" s="11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75"/>
      <c r="B295" s="152"/>
      <c r="C295" s="37"/>
      <c r="D295" s="1094"/>
      <c r="E295" s="387"/>
      <c r="F295" s="1197"/>
      <c r="G295" s="40"/>
      <c r="H295" s="41"/>
      <c r="I295" s="42"/>
      <c r="J295" s="43"/>
      <c r="K295" s="153"/>
      <c r="L295" s="257"/>
      <c r="M295" s="11"/>
      <c r="N295" s="11"/>
      <c r="O295" s="11"/>
      <c r="P295" s="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76"/>
      <c r="B296" s="48"/>
      <c r="C296" s="37"/>
      <c r="D296" s="1094"/>
      <c r="E296" s="38"/>
      <c r="F296" s="39"/>
      <c r="G296" s="40"/>
      <c r="H296" s="41"/>
      <c r="I296" s="42"/>
      <c r="J296" s="43"/>
      <c r="K296" s="44"/>
      <c r="L296" s="257"/>
      <c r="M296" s="11"/>
      <c r="N296" s="11"/>
      <c r="O296" s="11"/>
      <c r="P296" s="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76"/>
      <c r="B297" s="149"/>
      <c r="C297" s="37"/>
      <c r="D297" s="1094"/>
      <c r="E297" s="38"/>
      <c r="F297" s="39"/>
      <c r="G297" s="40"/>
      <c r="H297" s="41"/>
      <c r="I297" s="42"/>
      <c r="J297" s="43"/>
      <c r="K297" s="44"/>
      <c r="L297" s="257"/>
      <c r="M297" s="11"/>
      <c r="N297" s="11"/>
      <c r="O297" s="11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76"/>
      <c r="B298" s="149"/>
      <c r="C298" s="37"/>
      <c r="D298" s="1094"/>
      <c r="E298" s="38"/>
      <c r="F298" s="39"/>
      <c r="G298" s="40"/>
      <c r="H298" s="41"/>
      <c r="I298" s="42"/>
      <c r="J298" s="43"/>
      <c r="K298" s="44"/>
      <c r="L298" s="257"/>
      <c r="M298" s="11"/>
      <c r="N298" s="11"/>
      <c r="O298" s="11"/>
      <c r="P298" s="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76"/>
      <c r="B299" s="149"/>
      <c r="C299" s="37"/>
      <c r="D299" s="1094"/>
      <c r="E299" s="38"/>
      <c r="F299" s="39"/>
      <c r="G299" s="40"/>
      <c r="H299" s="41"/>
      <c r="I299" s="42"/>
      <c r="J299" s="43"/>
      <c r="K299" s="44"/>
      <c r="L299" s="257"/>
      <c r="M299" s="11"/>
      <c r="N299" s="11"/>
      <c r="O299" s="11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76"/>
      <c r="B300" s="48"/>
      <c r="C300" s="37"/>
      <c r="D300" s="1094"/>
      <c r="E300" s="38"/>
      <c r="F300" s="39"/>
      <c r="G300" s="40"/>
      <c r="H300" s="41"/>
      <c r="I300" s="42"/>
      <c r="J300" s="157"/>
      <c r="K300" s="44"/>
      <c r="L300" s="257"/>
      <c r="M300" s="11"/>
      <c r="N300" s="11"/>
      <c r="O300" s="11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76"/>
      <c r="B301" s="48"/>
      <c r="C301" s="37"/>
      <c r="D301" s="1094"/>
      <c r="E301" s="38"/>
      <c r="F301" s="39"/>
      <c r="G301" s="40"/>
      <c r="H301" s="41"/>
      <c r="I301" s="42"/>
      <c r="J301" s="74"/>
      <c r="K301" s="44"/>
      <c r="L301" s="257"/>
      <c r="M301" s="11"/>
      <c r="N301" s="11"/>
      <c r="O301" s="11"/>
      <c r="P301" s="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76"/>
      <c r="B302" s="48"/>
      <c r="C302" s="37"/>
      <c r="D302" s="1094"/>
      <c r="E302" s="38"/>
      <c r="F302" s="39"/>
      <c r="G302" s="40"/>
      <c r="H302" s="41"/>
      <c r="I302" s="42"/>
      <c r="J302" s="43"/>
      <c r="K302" s="44"/>
      <c r="L302" s="257"/>
      <c r="M302" s="11"/>
      <c r="N302" s="11"/>
      <c r="O302" s="11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76"/>
      <c r="B303" s="48"/>
      <c r="C303" s="37"/>
      <c r="D303" s="1094"/>
      <c r="E303" s="38"/>
      <c r="F303" s="39"/>
      <c r="G303" s="40"/>
      <c r="H303" s="41"/>
      <c r="I303" s="42"/>
      <c r="J303" s="43"/>
      <c r="K303" s="44"/>
      <c r="L303" s="270"/>
      <c r="M303" s="11"/>
      <c r="N303" s="11"/>
      <c r="O303" s="11"/>
      <c r="P303" s="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76"/>
      <c r="B304" s="48"/>
      <c r="C304" s="37"/>
      <c r="D304" s="1094"/>
      <c r="E304" s="38"/>
      <c r="F304" s="39"/>
      <c r="G304" s="40"/>
      <c r="H304" s="41"/>
      <c r="I304" s="42"/>
      <c r="J304" s="43"/>
      <c r="K304" s="44"/>
      <c r="L304" s="257"/>
      <c r="M304" s="11"/>
      <c r="N304" s="11"/>
      <c r="O304" s="11"/>
      <c r="P304" s="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76"/>
      <c r="B305" s="48"/>
      <c r="C305" s="37"/>
      <c r="D305" s="1094"/>
      <c r="E305" s="38"/>
      <c r="F305" s="39"/>
      <c r="G305" s="40"/>
      <c r="H305" s="41"/>
      <c r="I305" s="42"/>
      <c r="J305" s="43"/>
      <c r="K305" s="44"/>
      <c r="L305" s="257"/>
      <c r="M305" s="11"/>
      <c r="N305" s="11"/>
      <c r="O305" s="11"/>
      <c r="P305" s="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76"/>
      <c r="B306" s="1124"/>
      <c r="C306" s="37"/>
      <c r="D306" s="1094"/>
      <c r="E306" s="46"/>
      <c r="F306" s="47"/>
      <c r="G306" s="40"/>
      <c r="H306" s="41"/>
      <c r="I306" s="42"/>
      <c r="J306" s="43"/>
      <c r="K306" s="44"/>
      <c r="L306" s="270"/>
      <c r="M306" s="11"/>
      <c r="N306" s="11"/>
      <c r="O306" s="11"/>
      <c r="P306" s="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76"/>
      <c r="B307" s="1124"/>
      <c r="C307" s="37"/>
      <c r="D307" s="1094"/>
      <c r="E307" s="38"/>
      <c r="F307" s="39"/>
      <c r="G307" s="40"/>
      <c r="H307" s="41"/>
      <c r="I307" s="42"/>
      <c r="J307" s="43"/>
      <c r="K307" s="44"/>
      <c r="L307" s="257"/>
      <c r="M307" s="11"/>
      <c r="N307" s="11"/>
      <c r="O307" s="11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76"/>
      <c r="B308" s="48"/>
      <c r="C308" s="37"/>
      <c r="D308" s="1094"/>
      <c r="E308" s="38"/>
      <c r="F308" s="39"/>
      <c r="G308" s="40"/>
      <c r="H308" s="41"/>
      <c r="I308" s="42"/>
      <c r="J308" s="43"/>
      <c r="K308" s="44"/>
      <c r="L308" s="270"/>
      <c r="M308" s="11"/>
      <c r="N308" s="11"/>
      <c r="O308" s="11"/>
      <c r="P308" s="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76"/>
      <c r="B309" s="48"/>
      <c r="C309" s="37"/>
      <c r="D309" s="1094"/>
      <c r="E309" s="38"/>
      <c r="F309" s="39"/>
      <c r="G309" s="40"/>
      <c r="H309" s="41"/>
      <c r="I309" s="42"/>
      <c r="J309" s="43"/>
      <c r="K309" s="44"/>
      <c r="L309" s="270"/>
      <c r="M309" s="11"/>
      <c r="N309" s="11"/>
      <c r="O309" s="11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343"/>
      <c r="B310" s="392"/>
      <c r="C310" s="69"/>
      <c r="D310" s="1102"/>
      <c r="E310" s="53"/>
      <c r="F310" s="28"/>
      <c r="G310" s="54"/>
      <c r="H310" s="101"/>
      <c r="I310" s="102"/>
      <c r="J310" s="103"/>
      <c r="K310" s="104"/>
      <c r="L310" s="270"/>
      <c r="M310" s="11"/>
      <c r="N310" s="11"/>
      <c r="O310" s="11"/>
      <c r="P310" s="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69"/>
      <c r="B311" s="1029"/>
      <c r="C311" s="51"/>
      <c r="D311" s="52"/>
      <c r="E311" s="105"/>
      <c r="F311" s="28"/>
      <c r="G311" s="1090"/>
      <c r="H311" s="29"/>
      <c r="I311" s="30"/>
      <c r="J311" s="31"/>
      <c r="K311" s="1006"/>
      <c r="L311" s="257"/>
      <c r="M311" s="11"/>
      <c r="N311" s="11"/>
      <c r="O311" s="11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69"/>
      <c r="B312" s="1029"/>
      <c r="C312" s="51"/>
      <c r="D312" s="52"/>
      <c r="E312" s="105"/>
      <c r="F312" s="28"/>
      <c r="G312" s="1090"/>
      <c r="H312" s="29"/>
      <c r="I312" s="30"/>
      <c r="J312" s="31"/>
      <c r="K312" s="1006"/>
      <c r="L312" s="257"/>
      <c r="M312" s="11"/>
      <c r="N312" s="11"/>
      <c r="O312" s="11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393"/>
      <c r="B313" s="394"/>
      <c r="C313" s="51"/>
      <c r="D313" s="52"/>
      <c r="E313" s="105"/>
      <c r="F313" s="28"/>
      <c r="G313" s="1090"/>
      <c r="H313" s="29"/>
      <c r="I313" s="30"/>
      <c r="J313" s="31"/>
      <c r="K313" s="1006"/>
      <c r="L313" s="257"/>
      <c r="M313" s="11"/>
      <c r="N313" s="11"/>
      <c r="O313" s="11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69"/>
      <c r="B314" s="1029"/>
      <c r="C314" s="51"/>
      <c r="D314" s="52"/>
      <c r="E314" s="105"/>
      <c r="F314" s="28"/>
      <c r="G314" s="1090"/>
      <c r="H314" s="29"/>
      <c r="I314" s="30"/>
      <c r="J314" s="55"/>
      <c r="K314" s="1006"/>
      <c r="L314" s="257"/>
      <c r="M314" s="11"/>
      <c r="N314" s="11"/>
      <c r="O314" s="11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71"/>
      <c r="B315" s="1029"/>
      <c r="C315" s="51"/>
      <c r="D315" s="52"/>
      <c r="E315" s="228"/>
      <c r="F315" s="28"/>
      <c r="G315" s="1090"/>
      <c r="H315" s="29"/>
      <c r="I315" s="30"/>
      <c r="J315" s="31"/>
      <c r="K315" s="1006"/>
      <c r="L315" s="257"/>
      <c r="M315" s="11"/>
      <c r="N315" s="11"/>
      <c r="O315" s="11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1031"/>
      <c r="B316" s="1029"/>
      <c r="C316" s="51"/>
      <c r="D316" s="52"/>
      <c r="E316" s="988"/>
      <c r="F316" s="28"/>
      <c r="G316" s="1090"/>
      <c r="H316" s="1104"/>
      <c r="I316" s="1105"/>
      <c r="J316" s="1106"/>
      <c r="K316" s="1016"/>
      <c r="L316" s="257"/>
      <c r="M316" s="11"/>
      <c r="N316" s="11"/>
      <c r="O316" s="11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69"/>
      <c r="B317" s="1029"/>
      <c r="C317" s="51"/>
      <c r="D317" s="52"/>
      <c r="E317" s="229"/>
      <c r="F317" s="28"/>
      <c r="G317" s="1090"/>
      <c r="H317" s="29"/>
      <c r="I317" s="30"/>
      <c r="J317" s="31"/>
      <c r="K317" s="1006"/>
      <c r="L317" s="257"/>
      <c r="M317" s="11"/>
      <c r="N317" s="11"/>
      <c r="O317" s="11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69"/>
      <c r="B318" s="1029"/>
      <c r="C318" s="51"/>
      <c r="D318" s="1164"/>
      <c r="E318" s="229"/>
      <c r="F318" s="28"/>
      <c r="G318" s="1090"/>
      <c r="H318" s="29"/>
      <c r="I318" s="42"/>
      <c r="J318" s="31"/>
      <c r="K318" s="1006"/>
      <c r="L318" s="257"/>
      <c r="M318" s="11"/>
      <c r="N318" s="11"/>
      <c r="O318" s="11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76"/>
      <c r="B319" s="48"/>
      <c r="C319" s="37"/>
      <c r="D319" s="1094"/>
      <c r="E319" s="339"/>
      <c r="F319" s="39"/>
      <c r="G319" s="40"/>
      <c r="H319" s="41"/>
      <c r="I319" s="42"/>
      <c r="J319" s="43"/>
      <c r="K319" s="44"/>
      <c r="L319" s="257"/>
      <c r="M319" s="11"/>
      <c r="N319" s="11"/>
      <c r="O319" s="11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76"/>
      <c r="B320" s="48"/>
      <c r="C320" s="37"/>
      <c r="D320" s="89"/>
      <c r="E320" s="90"/>
      <c r="F320" s="91"/>
      <c r="G320" s="40"/>
      <c r="H320" s="92"/>
      <c r="I320" s="42"/>
      <c r="J320" s="43"/>
      <c r="K320" s="44"/>
      <c r="L320" s="257"/>
      <c r="M320" s="11"/>
      <c r="N320" s="11"/>
      <c r="O320" s="11"/>
      <c r="P320" s="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76"/>
      <c r="B321" s="48"/>
      <c r="C321" s="37"/>
      <c r="D321" s="89"/>
      <c r="E321" s="150"/>
      <c r="F321" s="91"/>
      <c r="G321" s="40"/>
      <c r="H321" s="92"/>
      <c r="I321" s="42"/>
      <c r="J321" s="157"/>
      <c r="K321" s="342"/>
      <c r="L321" s="360"/>
      <c r="M321" s="11"/>
      <c r="N321" s="11"/>
      <c r="O321" s="11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76"/>
      <c r="B322" s="48"/>
      <c r="C322" s="37"/>
      <c r="D322" s="89"/>
      <c r="E322" s="150"/>
      <c r="F322" s="91"/>
      <c r="G322" s="40"/>
      <c r="H322" s="92"/>
      <c r="I322" s="42"/>
      <c r="J322" s="157"/>
      <c r="K322" s="342"/>
      <c r="L322" s="360"/>
      <c r="M322" s="11"/>
      <c r="N322" s="11"/>
      <c r="O322" s="11"/>
      <c r="P322" s="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69"/>
      <c r="B323" s="1029"/>
      <c r="C323" s="51"/>
      <c r="D323" s="1107"/>
      <c r="E323" s="106"/>
      <c r="F323" s="28"/>
      <c r="G323" s="1090"/>
      <c r="H323" s="29"/>
      <c r="I323" s="30"/>
      <c r="J323" s="31"/>
      <c r="K323" s="1006"/>
      <c r="L323" s="257"/>
      <c r="M323" s="11"/>
      <c r="N323" s="11"/>
      <c r="O323" s="11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1177"/>
      <c r="C324" s="1178"/>
      <c r="D324" s="1178"/>
      <c r="E324" s="958"/>
      <c r="F324" s="1179"/>
      <c r="G324" s="1180"/>
      <c r="H324" s="1181"/>
      <c r="I324" s="1182"/>
      <c r="J324" s="1188"/>
      <c r="K324" s="1189"/>
      <c r="L324" s="257"/>
      <c r="M324" s="11"/>
      <c r="N324" s="11"/>
      <c r="O324" s="11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1"/>
      <c r="B325" s="2"/>
      <c r="C325" s="250"/>
      <c r="D325" s="250"/>
      <c r="E325" s="4"/>
      <c r="F325" s="251"/>
      <c r="G325" s="252"/>
      <c r="H325" s="253"/>
      <c r="I325" s="254"/>
      <c r="J325" s="255"/>
      <c r="K325" s="257"/>
      <c r="L325" s="257"/>
      <c r="M325" s="11"/>
      <c r="N325" s="11"/>
      <c r="O325" s="11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4" t="s">
        <v>0</v>
      </c>
      <c r="B326" s="1368"/>
      <c r="C326" s="250"/>
      <c r="D326" s="250"/>
      <c r="E326" s="4"/>
      <c r="F326" s="251"/>
      <c r="G326" s="252"/>
      <c r="H326" s="253"/>
      <c r="I326" s="254"/>
      <c r="J326" s="255"/>
      <c r="K326" s="257"/>
      <c r="L326" s="257"/>
      <c r="M326" s="11"/>
      <c r="N326" s="11"/>
      <c r="O326" s="11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4" t="s">
        <v>1031</v>
      </c>
      <c r="B327" s="4"/>
      <c r="C327" s="96"/>
      <c r="D327" s="250"/>
      <c r="E327" s="4"/>
      <c r="F327" s="251"/>
      <c r="G327" s="252"/>
      <c r="H327" s="253"/>
      <c r="I327" s="254"/>
      <c r="J327" s="255"/>
      <c r="K327" s="257"/>
      <c r="L327" s="257"/>
      <c r="M327" s="11"/>
      <c r="N327" s="11"/>
      <c r="O327" s="11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2"/>
      <c r="C328" s="250"/>
      <c r="D328" s="250"/>
      <c r="E328" s="4"/>
      <c r="F328" s="251"/>
      <c r="G328" s="252"/>
      <c r="H328" s="253"/>
      <c r="I328" s="254"/>
      <c r="J328" s="255"/>
      <c r="K328" s="257"/>
      <c r="L328" s="257"/>
      <c r="M328" s="11"/>
      <c r="N328" s="11"/>
      <c r="O328" s="11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1381" t="s">
        <v>2</v>
      </c>
      <c r="B329" s="1388"/>
      <c r="C329" s="258" t="s">
        <v>3</v>
      </c>
      <c r="D329" s="1140" t="s">
        <v>4</v>
      </c>
      <c r="E329" s="17" t="s">
        <v>5</v>
      </c>
      <c r="F329" s="919" t="s">
        <v>5</v>
      </c>
      <c r="G329" s="259" t="s">
        <v>6</v>
      </c>
      <c r="H329" s="16" t="s">
        <v>7</v>
      </c>
      <c r="I329" s="260" t="s">
        <v>8</v>
      </c>
      <c r="J329" s="21" t="s">
        <v>9</v>
      </c>
      <c r="K329" s="920" t="s">
        <v>9</v>
      </c>
      <c r="L329" s="262"/>
      <c r="M329" s="23"/>
      <c r="N329" s="11"/>
      <c r="O329" s="11"/>
      <c r="P329" s="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5.25" customHeight="1">
      <c r="A330" s="996"/>
      <c r="B330" s="922"/>
      <c r="C330" s="923"/>
      <c r="D330" s="1142" t="s">
        <v>10</v>
      </c>
      <c r="E330" s="24" t="s">
        <v>11</v>
      </c>
      <c r="F330" s="925" t="s">
        <v>12</v>
      </c>
      <c r="G330" s="1144"/>
      <c r="H330" s="927" t="s">
        <v>13</v>
      </c>
      <c r="I330" s="1145" t="s">
        <v>14</v>
      </c>
      <c r="J330" s="1087" t="s">
        <v>15</v>
      </c>
      <c r="K330" s="930" t="s">
        <v>16</v>
      </c>
      <c r="L330" s="262"/>
      <c r="M330" s="23"/>
      <c r="N330" s="11"/>
      <c r="O330" s="11"/>
      <c r="P330" s="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395"/>
      <c r="B331" s="394"/>
      <c r="C331" s="51"/>
      <c r="D331" s="52"/>
      <c r="E331" s="70"/>
      <c r="F331" s="1098"/>
      <c r="G331" s="1090"/>
      <c r="H331" s="29"/>
      <c r="I331" s="30"/>
      <c r="J331" s="31"/>
      <c r="K331" s="995"/>
      <c r="L331" s="257"/>
      <c r="M331" s="11"/>
      <c r="N331" s="11"/>
      <c r="O331" s="11"/>
      <c r="P331" s="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69"/>
      <c r="B332" s="1029"/>
      <c r="C332" s="51"/>
      <c r="D332" s="52"/>
      <c r="E332" s="53"/>
      <c r="F332" s="28"/>
      <c r="G332" s="1090"/>
      <c r="H332" s="29"/>
      <c r="I332" s="30"/>
      <c r="J332" s="31"/>
      <c r="K332" s="1006"/>
      <c r="L332" s="257"/>
      <c r="M332" s="11"/>
      <c r="N332" s="11"/>
      <c r="O332" s="11"/>
      <c r="P332" s="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69"/>
      <c r="B333" s="1029"/>
      <c r="C333" s="51"/>
      <c r="D333" s="52"/>
      <c r="E333" s="53"/>
      <c r="F333" s="28"/>
      <c r="G333" s="1090"/>
      <c r="H333" s="29"/>
      <c r="I333" s="30"/>
      <c r="J333" s="31"/>
      <c r="K333" s="1006"/>
      <c r="L333" s="257"/>
      <c r="M333" s="11"/>
      <c r="N333" s="11"/>
      <c r="O333" s="11"/>
      <c r="P333" s="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69"/>
      <c r="B334" s="1029"/>
      <c r="C334" s="51"/>
      <c r="D334" s="52"/>
      <c r="E334" s="53"/>
      <c r="F334" s="28"/>
      <c r="G334" s="1090"/>
      <c r="H334" s="29"/>
      <c r="I334" s="30"/>
      <c r="J334" s="31"/>
      <c r="K334" s="1006"/>
      <c r="L334" s="257"/>
      <c r="M334" s="11"/>
      <c r="N334" s="11"/>
      <c r="O334" s="11"/>
      <c r="P334" s="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69"/>
      <c r="B335" s="1168"/>
      <c r="C335" s="51"/>
      <c r="D335" s="52"/>
      <c r="E335" s="53"/>
      <c r="F335" s="108"/>
      <c r="G335" s="1090"/>
      <c r="H335" s="29"/>
      <c r="I335" s="30"/>
      <c r="J335" s="31"/>
      <c r="K335" s="1006"/>
      <c r="L335" s="257"/>
      <c r="M335" s="11"/>
      <c r="N335" s="11"/>
      <c r="O335" s="11"/>
      <c r="P335" s="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69"/>
      <c r="B336" s="1029"/>
      <c r="C336" s="51"/>
      <c r="D336" s="52"/>
      <c r="E336" s="53"/>
      <c r="F336" s="28"/>
      <c r="G336" s="1090"/>
      <c r="H336" s="29"/>
      <c r="I336" s="30"/>
      <c r="J336" s="31"/>
      <c r="K336" s="1006"/>
      <c r="L336" s="257"/>
      <c r="M336" s="11"/>
      <c r="N336" s="11"/>
      <c r="O336" s="11"/>
      <c r="P336" s="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69"/>
      <c r="B337" s="1029"/>
      <c r="C337" s="51"/>
      <c r="D337" s="52"/>
      <c r="E337" s="53"/>
      <c r="F337" s="28"/>
      <c r="G337" s="1090"/>
      <c r="H337" s="29"/>
      <c r="I337" s="30"/>
      <c r="J337" s="396"/>
      <c r="K337" s="1006"/>
      <c r="L337" s="257"/>
      <c r="M337" s="11"/>
      <c r="N337" s="11"/>
      <c r="O337" s="11"/>
      <c r="P337" s="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69"/>
      <c r="B338" s="1029"/>
      <c r="C338" s="69"/>
      <c r="D338" s="1102"/>
      <c r="E338" s="53"/>
      <c r="F338" s="28"/>
      <c r="G338" s="54"/>
      <c r="H338" s="101"/>
      <c r="I338" s="102"/>
      <c r="J338" s="103"/>
      <c r="K338" s="104"/>
      <c r="L338" s="257"/>
      <c r="M338" s="11"/>
      <c r="N338" s="11"/>
      <c r="O338" s="11"/>
      <c r="P338" s="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69"/>
      <c r="B339" s="1029"/>
      <c r="C339" s="51"/>
      <c r="D339" s="52"/>
      <c r="E339" s="53"/>
      <c r="F339" s="28"/>
      <c r="G339" s="1090"/>
      <c r="H339" s="29"/>
      <c r="I339" s="30"/>
      <c r="J339" s="31"/>
      <c r="K339" s="1006"/>
      <c r="L339" s="257"/>
      <c r="M339" s="11"/>
      <c r="N339" s="11"/>
      <c r="O339" s="11"/>
      <c r="P339" s="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69"/>
      <c r="B340" s="1029"/>
      <c r="C340" s="51"/>
      <c r="D340" s="52"/>
      <c r="E340" s="53"/>
      <c r="F340" s="28"/>
      <c r="G340" s="1090"/>
      <c r="H340" s="29"/>
      <c r="I340" s="30"/>
      <c r="J340" s="31"/>
      <c r="K340" s="1006"/>
      <c r="L340" s="270"/>
      <c r="M340" s="11"/>
      <c r="N340" s="11"/>
      <c r="O340" s="11"/>
      <c r="P340" s="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69"/>
      <c r="B341" s="1029"/>
      <c r="C341" s="69"/>
      <c r="D341" s="1102"/>
      <c r="E341" s="53"/>
      <c r="F341" s="28"/>
      <c r="G341" s="54"/>
      <c r="H341" s="101"/>
      <c r="I341" s="102"/>
      <c r="J341" s="103"/>
      <c r="K341" s="104"/>
      <c r="L341" s="257"/>
      <c r="M341" s="11"/>
      <c r="N341" s="11"/>
      <c r="O341" s="11"/>
      <c r="P341" s="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69"/>
      <c r="B342" s="1029"/>
      <c r="C342" s="51"/>
      <c r="D342" s="52"/>
      <c r="E342" s="53"/>
      <c r="F342" s="28"/>
      <c r="G342" s="1090"/>
      <c r="H342" s="29"/>
      <c r="I342" s="30"/>
      <c r="J342" s="31"/>
      <c r="K342" s="1006"/>
      <c r="L342" s="257"/>
      <c r="M342" s="11"/>
      <c r="N342" s="11"/>
      <c r="O342" s="11"/>
      <c r="P342" s="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69"/>
      <c r="B343" s="1029"/>
      <c r="C343" s="51"/>
      <c r="D343" s="52"/>
      <c r="E343" s="53"/>
      <c r="F343" s="28"/>
      <c r="G343" s="1090"/>
      <c r="H343" s="29"/>
      <c r="I343" s="30"/>
      <c r="J343" s="31"/>
      <c r="K343" s="1006"/>
      <c r="L343" s="270"/>
      <c r="M343" s="11"/>
      <c r="N343" s="11"/>
      <c r="O343" s="11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69"/>
      <c r="B344" s="1110"/>
      <c r="C344" s="51"/>
      <c r="D344" s="52"/>
      <c r="E344" s="53"/>
      <c r="F344" s="28"/>
      <c r="G344" s="1090"/>
      <c r="H344" s="29"/>
      <c r="I344" s="30"/>
      <c r="J344" s="295"/>
      <c r="K344" s="1006"/>
      <c r="L344" s="257"/>
      <c r="M344" s="11"/>
      <c r="N344" s="11"/>
      <c r="O344" s="11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76"/>
      <c r="B345" s="1110"/>
      <c r="C345" s="37"/>
      <c r="D345" s="1094"/>
      <c r="E345" s="38"/>
      <c r="F345" s="39"/>
      <c r="G345" s="40"/>
      <c r="H345" s="41"/>
      <c r="I345" s="42"/>
      <c r="J345" s="74"/>
      <c r="K345" s="44"/>
      <c r="L345" s="270"/>
      <c r="M345" s="11"/>
      <c r="N345" s="11"/>
      <c r="O345" s="11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76"/>
      <c r="B346" s="48"/>
      <c r="C346" s="37"/>
      <c r="D346" s="1094"/>
      <c r="E346" s="38"/>
      <c r="F346" s="39"/>
      <c r="G346" s="40"/>
      <c r="H346" s="41"/>
      <c r="I346" s="42"/>
      <c r="J346" s="43"/>
      <c r="K346" s="44"/>
      <c r="L346" s="270"/>
      <c r="M346" s="11"/>
      <c r="N346" s="11"/>
      <c r="O346" s="11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393"/>
      <c r="B347" s="394"/>
      <c r="C347" s="69"/>
      <c r="D347" s="1102"/>
      <c r="E347" s="53"/>
      <c r="F347" s="28"/>
      <c r="G347" s="54"/>
      <c r="H347" s="101"/>
      <c r="I347" s="102"/>
      <c r="J347" s="103"/>
      <c r="K347" s="104"/>
      <c r="L347" s="270"/>
      <c r="M347" s="11"/>
      <c r="N347" s="11"/>
      <c r="O347" s="11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69"/>
      <c r="B348" s="1029"/>
      <c r="C348" s="69"/>
      <c r="D348" s="1102"/>
      <c r="E348" s="53"/>
      <c r="F348" s="28"/>
      <c r="G348" s="54"/>
      <c r="H348" s="101"/>
      <c r="I348" s="102"/>
      <c r="J348" s="103"/>
      <c r="K348" s="104"/>
      <c r="L348" s="257"/>
      <c r="M348" s="11"/>
      <c r="N348" s="11"/>
      <c r="O348" s="11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343"/>
      <c r="B349" s="1029"/>
      <c r="C349" s="69"/>
      <c r="D349" s="1102"/>
      <c r="E349" s="53"/>
      <c r="F349" s="28"/>
      <c r="G349" s="54"/>
      <c r="H349" s="101"/>
      <c r="I349" s="102"/>
      <c r="J349" s="103"/>
      <c r="K349" s="104"/>
      <c r="L349" s="257"/>
      <c r="M349" s="11"/>
      <c r="N349" s="11"/>
      <c r="O349" s="11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69"/>
      <c r="B350" s="1029"/>
      <c r="C350" s="51"/>
      <c r="D350" s="52"/>
      <c r="E350" s="53"/>
      <c r="F350" s="28"/>
      <c r="G350" s="1090"/>
      <c r="H350" s="29"/>
      <c r="I350" s="30"/>
      <c r="J350" s="103"/>
      <c r="K350" s="1006"/>
      <c r="L350" s="257"/>
      <c r="M350" s="11"/>
      <c r="N350" s="11"/>
      <c r="O350" s="11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69"/>
      <c r="B351" s="1029"/>
      <c r="C351" s="51"/>
      <c r="D351" s="52"/>
      <c r="E351" s="53"/>
      <c r="F351" s="28"/>
      <c r="G351" s="1090"/>
      <c r="H351" s="29"/>
      <c r="I351" s="30"/>
      <c r="J351" s="31"/>
      <c r="K351" s="1006"/>
      <c r="L351" s="257"/>
      <c r="M351" s="11"/>
      <c r="N351" s="11"/>
      <c r="O351" s="11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69"/>
      <c r="B352" s="1029"/>
      <c r="C352" s="51"/>
      <c r="D352" s="52"/>
      <c r="E352" s="105"/>
      <c r="F352" s="28"/>
      <c r="G352" s="1090"/>
      <c r="H352" s="29"/>
      <c r="I352" s="30"/>
      <c r="J352" s="31"/>
      <c r="K352" s="1006"/>
      <c r="L352" s="257"/>
      <c r="M352" s="11"/>
      <c r="N352" s="11"/>
      <c r="O352" s="11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69"/>
      <c r="B353" s="1029"/>
      <c r="C353" s="51"/>
      <c r="D353" s="52"/>
      <c r="E353" s="105"/>
      <c r="F353" s="28"/>
      <c r="G353" s="1090"/>
      <c r="H353" s="29"/>
      <c r="I353" s="30"/>
      <c r="J353" s="55"/>
      <c r="K353" s="1006"/>
      <c r="L353" s="257"/>
      <c r="M353" s="11"/>
      <c r="N353" s="11"/>
      <c r="O353" s="11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69"/>
      <c r="B354" s="1029"/>
      <c r="C354" s="51"/>
      <c r="D354" s="52"/>
      <c r="E354" s="105"/>
      <c r="F354" s="28"/>
      <c r="G354" s="1090"/>
      <c r="H354" s="29"/>
      <c r="I354" s="30"/>
      <c r="J354" s="31"/>
      <c r="K354" s="1006"/>
      <c r="L354" s="257"/>
      <c r="M354" s="11"/>
      <c r="N354" s="11"/>
      <c r="O354" s="11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393"/>
      <c r="B355" s="394"/>
      <c r="C355" s="51"/>
      <c r="D355" s="52"/>
      <c r="E355" s="229"/>
      <c r="F355" s="28"/>
      <c r="G355" s="1090"/>
      <c r="H355" s="29"/>
      <c r="I355" s="30"/>
      <c r="J355" s="31"/>
      <c r="K355" s="1006"/>
      <c r="L355" s="257"/>
      <c r="M355" s="11"/>
      <c r="N355" s="11"/>
      <c r="O355" s="11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69"/>
      <c r="B356" s="1029"/>
      <c r="C356" s="51"/>
      <c r="D356" s="52"/>
      <c r="E356" s="106"/>
      <c r="F356" s="28"/>
      <c r="G356" s="1090"/>
      <c r="H356" s="29"/>
      <c r="I356" s="30"/>
      <c r="J356" s="55"/>
      <c r="K356" s="1006"/>
      <c r="L356" s="257"/>
      <c r="M356" s="11"/>
      <c r="N356" s="11"/>
      <c r="O356" s="11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69"/>
      <c r="B357" s="1029"/>
      <c r="C357" s="51"/>
      <c r="D357" s="1107"/>
      <c r="E357" s="107"/>
      <c r="F357" s="108"/>
      <c r="G357" s="1090"/>
      <c r="H357" s="109"/>
      <c r="I357" s="30"/>
      <c r="J357" s="55"/>
      <c r="K357" s="1006"/>
      <c r="L357" s="257"/>
      <c r="M357" s="11"/>
      <c r="N357" s="11"/>
      <c r="O357" s="11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69"/>
      <c r="B358" s="1029"/>
      <c r="C358" s="51"/>
      <c r="D358" s="1107"/>
      <c r="E358" s="131"/>
      <c r="F358" s="108"/>
      <c r="G358" s="1090"/>
      <c r="H358" s="109"/>
      <c r="I358" s="30"/>
      <c r="J358" s="55"/>
      <c r="K358" s="1006"/>
      <c r="L358" s="257"/>
      <c r="M358" s="11"/>
      <c r="N358" s="11"/>
      <c r="O358" s="11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69"/>
      <c r="B359" s="1029"/>
      <c r="C359" s="51"/>
      <c r="D359" s="1107"/>
      <c r="E359" s="131"/>
      <c r="F359" s="108"/>
      <c r="G359" s="1090"/>
      <c r="H359" s="109"/>
      <c r="I359" s="30"/>
      <c r="J359" s="31"/>
      <c r="K359" s="1006"/>
      <c r="L359" s="257"/>
      <c r="M359" s="11"/>
      <c r="N359" s="11"/>
      <c r="O359" s="11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1177"/>
      <c r="C360" s="1178"/>
      <c r="D360" s="1178"/>
      <c r="E360" s="958"/>
      <c r="F360" s="1179"/>
      <c r="G360" s="1180"/>
      <c r="H360" s="1181"/>
      <c r="I360" s="1182"/>
      <c r="J360" s="1181"/>
      <c r="K360" s="1189"/>
      <c r="L360" s="257"/>
      <c r="M360" s="11"/>
      <c r="N360" s="11"/>
      <c r="O360" s="11"/>
      <c r="P360" s="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1"/>
      <c r="B361" s="2"/>
      <c r="C361" s="250"/>
      <c r="D361" s="250"/>
      <c r="E361" s="4"/>
      <c r="F361" s="251"/>
      <c r="G361" s="252"/>
      <c r="H361" s="253"/>
      <c r="I361" s="254"/>
      <c r="J361" s="255"/>
      <c r="K361" s="257"/>
      <c r="L361" s="257"/>
      <c r="M361" s="11"/>
      <c r="N361" s="11"/>
      <c r="O361" s="11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4" t="s">
        <v>0</v>
      </c>
      <c r="B362" s="1368"/>
      <c r="C362" s="250"/>
      <c r="D362" s="250"/>
      <c r="E362" s="4"/>
      <c r="F362" s="251"/>
      <c r="G362" s="252"/>
      <c r="H362" s="253"/>
      <c r="I362" s="254"/>
      <c r="J362" s="255"/>
      <c r="K362" s="257"/>
      <c r="L362" s="257"/>
      <c r="M362" s="11"/>
      <c r="N362" s="11"/>
      <c r="O362" s="11"/>
      <c r="P362" s="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4" t="s">
        <v>1031</v>
      </c>
      <c r="B363" s="4"/>
      <c r="C363" s="96"/>
      <c r="D363" s="250"/>
      <c r="E363" s="4"/>
      <c r="F363" s="251"/>
      <c r="G363" s="252"/>
      <c r="H363" s="253"/>
      <c r="I363" s="254"/>
      <c r="J363" s="255"/>
      <c r="K363" s="257"/>
      <c r="L363" s="257"/>
      <c r="M363" s="11"/>
      <c r="N363" s="11"/>
      <c r="O363" s="11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>
      <c r="A364" s="1"/>
      <c r="B364" s="2"/>
      <c r="C364" s="250"/>
      <c r="D364" s="250"/>
      <c r="E364" s="4"/>
      <c r="F364" s="251"/>
      <c r="G364" s="252"/>
      <c r="H364" s="253"/>
      <c r="I364" s="254"/>
      <c r="J364" s="255"/>
      <c r="K364" s="257"/>
      <c r="L364" s="257"/>
      <c r="M364" s="11"/>
      <c r="N364" s="11"/>
      <c r="O364" s="11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1381" t="s">
        <v>2</v>
      </c>
      <c r="B365" s="1388"/>
      <c r="C365" s="258" t="s">
        <v>3</v>
      </c>
      <c r="D365" s="1140" t="s">
        <v>4</v>
      </c>
      <c r="E365" s="17" t="s">
        <v>5</v>
      </c>
      <c r="F365" s="919" t="s">
        <v>5</v>
      </c>
      <c r="G365" s="259" t="s">
        <v>6</v>
      </c>
      <c r="H365" s="16" t="s">
        <v>7</v>
      </c>
      <c r="I365" s="260" t="s">
        <v>8</v>
      </c>
      <c r="J365" s="21" t="s">
        <v>9</v>
      </c>
      <c r="K365" s="920" t="s">
        <v>9</v>
      </c>
      <c r="L365" s="262"/>
      <c r="M365" s="23"/>
      <c r="N365" s="11"/>
      <c r="O365" s="11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5.25" customHeight="1">
      <c r="A366" s="996"/>
      <c r="B366" s="922"/>
      <c r="C366" s="923"/>
      <c r="D366" s="1142" t="s">
        <v>10</v>
      </c>
      <c r="E366" s="24" t="s">
        <v>11</v>
      </c>
      <c r="F366" s="925" t="s">
        <v>12</v>
      </c>
      <c r="G366" s="1144"/>
      <c r="H366" s="927" t="s">
        <v>13</v>
      </c>
      <c r="I366" s="1145" t="s">
        <v>14</v>
      </c>
      <c r="J366" s="1087" t="s">
        <v>15</v>
      </c>
      <c r="K366" s="930" t="s">
        <v>16</v>
      </c>
      <c r="L366" s="262"/>
      <c r="M366" s="23"/>
      <c r="N366" s="11"/>
      <c r="O366" s="11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395"/>
      <c r="B367" s="394"/>
      <c r="C367" s="51"/>
      <c r="D367" s="52"/>
      <c r="E367" s="70"/>
      <c r="F367" s="1098"/>
      <c r="G367" s="1090"/>
      <c r="H367" s="29"/>
      <c r="I367" s="30"/>
      <c r="J367" s="31"/>
      <c r="K367" s="995"/>
      <c r="L367" s="257"/>
      <c r="M367" s="11"/>
      <c r="N367" s="11"/>
      <c r="O367" s="11"/>
      <c r="P367" s="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69"/>
      <c r="B368" s="1029"/>
      <c r="C368" s="51"/>
      <c r="D368" s="52"/>
      <c r="E368" s="53"/>
      <c r="F368" s="28"/>
      <c r="G368" s="1090"/>
      <c r="H368" s="29"/>
      <c r="I368" s="30"/>
      <c r="J368" s="31"/>
      <c r="K368" s="1006"/>
      <c r="L368" s="257"/>
      <c r="M368" s="11"/>
      <c r="N368" s="11"/>
      <c r="O368" s="11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69"/>
      <c r="B369" s="1029"/>
      <c r="C369" s="51"/>
      <c r="D369" s="52"/>
      <c r="E369" s="53"/>
      <c r="F369" s="28"/>
      <c r="G369" s="1090"/>
      <c r="H369" s="29"/>
      <c r="I369" s="30"/>
      <c r="J369" s="31"/>
      <c r="K369" s="1006"/>
      <c r="L369" s="257"/>
      <c r="M369" s="11"/>
      <c r="N369" s="11"/>
      <c r="O369" s="11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69"/>
      <c r="B370" s="1029"/>
      <c r="C370" s="51"/>
      <c r="D370" s="52"/>
      <c r="E370" s="53"/>
      <c r="F370" s="28"/>
      <c r="G370" s="1090"/>
      <c r="H370" s="29"/>
      <c r="I370" s="30"/>
      <c r="J370" s="31"/>
      <c r="K370" s="1006"/>
      <c r="L370" s="257"/>
      <c r="M370" s="11"/>
      <c r="N370" s="11"/>
      <c r="O370" s="11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69"/>
      <c r="B371" s="1029"/>
      <c r="C371" s="51"/>
      <c r="D371" s="52"/>
      <c r="E371" s="53"/>
      <c r="F371" s="28"/>
      <c r="G371" s="1090"/>
      <c r="H371" s="29"/>
      <c r="I371" s="30"/>
      <c r="J371" s="31"/>
      <c r="K371" s="1006"/>
      <c r="L371" s="257"/>
      <c r="M371" s="11"/>
      <c r="N371" s="11"/>
      <c r="O371" s="11"/>
      <c r="P371" s="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69"/>
      <c r="B372" s="1029"/>
      <c r="C372" s="51"/>
      <c r="D372" s="52"/>
      <c r="E372" s="53"/>
      <c r="F372" s="28"/>
      <c r="G372" s="1090"/>
      <c r="H372" s="29"/>
      <c r="I372" s="30"/>
      <c r="J372" s="31"/>
      <c r="K372" s="1006"/>
      <c r="L372" s="257"/>
      <c r="M372" s="11"/>
      <c r="N372" s="11"/>
      <c r="O372" s="11"/>
      <c r="P372" s="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69"/>
      <c r="B373" s="1029"/>
      <c r="C373" s="51"/>
      <c r="D373" s="52"/>
      <c r="E373" s="53"/>
      <c r="F373" s="28"/>
      <c r="G373" s="1090"/>
      <c r="H373" s="29"/>
      <c r="I373" s="30"/>
      <c r="J373" s="31"/>
      <c r="K373" s="1006"/>
      <c r="L373" s="257"/>
      <c r="M373" s="11"/>
      <c r="N373" s="11"/>
      <c r="O373" s="11"/>
      <c r="P373" s="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69"/>
      <c r="B374" s="1029"/>
      <c r="C374" s="51"/>
      <c r="D374" s="52"/>
      <c r="E374" s="53"/>
      <c r="F374" s="28"/>
      <c r="G374" s="1090"/>
      <c r="H374" s="29"/>
      <c r="I374" s="30"/>
      <c r="J374" s="31"/>
      <c r="K374" s="1006"/>
      <c r="L374" s="257"/>
      <c r="M374" s="11"/>
      <c r="N374" s="11"/>
      <c r="O374" s="11"/>
      <c r="P374" s="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69"/>
      <c r="B375" s="1029"/>
      <c r="C375" s="69"/>
      <c r="D375" s="1102"/>
      <c r="E375" s="53"/>
      <c r="F375" s="28"/>
      <c r="G375" s="54"/>
      <c r="H375" s="101"/>
      <c r="I375" s="102"/>
      <c r="J375" s="103"/>
      <c r="K375" s="104"/>
      <c r="L375" s="270"/>
      <c r="M375" s="11"/>
      <c r="N375" s="11"/>
      <c r="O375" s="11"/>
      <c r="P375" s="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69"/>
      <c r="B376" s="1110"/>
      <c r="C376" s="51"/>
      <c r="D376" s="52"/>
      <c r="E376" s="53"/>
      <c r="F376" s="28"/>
      <c r="G376" s="1090"/>
      <c r="H376" s="147"/>
      <c r="I376" s="30"/>
      <c r="J376" s="31"/>
      <c r="K376" s="1006"/>
      <c r="L376" s="257"/>
      <c r="M376" s="11"/>
      <c r="N376" s="11"/>
      <c r="O376" s="11"/>
      <c r="P376" s="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69"/>
      <c r="B377" s="1110"/>
      <c r="C377" s="51"/>
      <c r="D377" s="52"/>
      <c r="E377" s="53"/>
      <c r="F377" s="28"/>
      <c r="G377" s="1090"/>
      <c r="H377" s="29"/>
      <c r="I377" s="30"/>
      <c r="J377" s="55"/>
      <c r="K377" s="1117"/>
      <c r="L377" s="360"/>
      <c r="M377" s="11"/>
      <c r="N377" s="11"/>
      <c r="O377" s="11"/>
      <c r="P377" s="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69"/>
      <c r="B378" s="1110"/>
      <c r="C378" s="69"/>
      <c r="D378" s="1102"/>
      <c r="E378" s="143"/>
      <c r="F378" s="144"/>
      <c r="G378" s="54"/>
      <c r="H378" s="101"/>
      <c r="I378" s="102"/>
      <c r="J378" s="103"/>
      <c r="K378" s="397"/>
      <c r="L378" s="388"/>
      <c r="M378" s="11"/>
      <c r="N378" s="11"/>
      <c r="O378" s="11"/>
      <c r="P378" s="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69"/>
      <c r="B379" s="1110"/>
      <c r="C379" s="51"/>
      <c r="D379" s="52"/>
      <c r="E379" s="53"/>
      <c r="F379" s="28"/>
      <c r="G379" s="1090"/>
      <c r="H379" s="29"/>
      <c r="I379" s="30"/>
      <c r="J379" s="31"/>
      <c r="K379" s="1117"/>
      <c r="L379" s="360"/>
      <c r="M379" s="11"/>
      <c r="N379" s="11"/>
      <c r="O379" s="11"/>
      <c r="P379" s="8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69"/>
      <c r="B380" s="990"/>
      <c r="C380" s="69"/>
      <c r="D380" s="1102"/>
      <c r="E380" s="53"/>
      <c r="F380" s="28"/>
      <c r="G380" s="54"/>
      <c r="H380" s="101"/>
      <c r="I380" s="102"/>
      <c r="J380" s="103"/>
      <c r="K380" s="397"/>
      <c r="L380" s="388"/>
      <c r="M380" s="11"/>
      <c r="N380" s="11"/>
      <c r="O380" s="11"/>
      <c r="P380" s="8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343"/>
      <c r="B381" s="398"/>
      <c r="C381" s="399"/>
      <c r="D381" s="400"/>
      <c r="E381" s="53"/>
      <c r="F381" s="28"/>
      <c r="G381" s="54"/>
      <c r="H381" s="101"/>
      <c r="I381" s="102"/>
      <c r="J381" s="103"/>
      <c r="K381" s="397"/>
      <c r="L381" s="388"/>
      <c r="M381" s="11"/>
      <c r="N381" s="11"/>
      <c r="O381" s="11"/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343"/>
      <c r="B382" s="56"/>
      <c r="C382" s="69"/>
      <c r="D382" s="1102"/>
      <c r="E382" s="53"/>
      <c r="F382" s="28"/>
      <c r="G382" s="54"/>
      <c r="H382" s="101"/>
      <c r="I382" s="102"/>
      <c r="J382" s="178"/>
      <c r="K382" s="397"/>
      <c r="L382" s="388"/>
      <c r="M382" s="11"/>
      <c r="N382" s="11"/>
      <c r="O382" s="11"/>
      <c r="P382" s="8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69"/>
      <c r="B383" s="56"/>
      <c r="C383" s="51"/>
      <c r="D383" s="52"/>
      <c r="E383" s="53"/>
      <c r="F383" s="28"/>
      <c r="G383" s="54"/>
      <c r="H383" s="29"/>
      <c r="I383" s="30"/>
      <c r="J383" s="178"/>
      <c r="K383" s="1117"/>
      <c r="L383" s="360"/>
      <c r="M383" s="11"/>
      <c r="N383" s="11"/>
      <c r="O383" s="11"/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401"/>
      <c r="B384" s="402"/>
      <c r="C384" s="51"/>
      <c r="D384" s="52"/>
      <c r="E384" s="53"/>
      <c r="F384" s="28"/>
      <c r="G384" s="54"/>
      <c r="H384" s="29"/>
      <c r="I384" s="30"/>
      <c r="J384" s="55"/>
      <c r="K384" s="1006"/>
      <c r="L384" s="257"/>
      <c r="M384" s="11"/>
      <c r="N384" s="11"/>
      <c r="O384" s="11"/>
      <c r="P384" s="8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69"/>
      <c r="B385" s="56"/>
      <c r="C385" s="51"/>
      <c r="D385" s="52"/>
      <c r="E385" s="57"/>
      <c r="F385" s="28"/>
      <c r="G385" s="54"/>
      <c r="H385" s="29"/>
      <c r="I385" s="30"/>
      <c r="J385" s="58"/>
      <c r="K385" s="1006"/>
      <c r="L385" s="257"/>
      <c r="M385" s="11">
        <v>1815</v>
      </c>
      <c r="N385" s="11">
        <v>7.0000000000000007E-2</v>
      </c>
      <c r="O385" s="11">
        <f t="shared" ref="O385:O387" si="2">(M385*N385)+M385</f>
        <v>1942.05</v>
      </c>
      <c r="P385" s="8">
        <f t="shared" ref="P385:P387" si="3">O385</f>
        <v>1942.05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69"/>
      <c r="B386" s="56"/>
      <c r="C386" s="51"/>
      <c r="D386" s="52"/>
      <c r="E386" s="57"/>
      <c r="F386" s="28"/>
      <c r="G386" s="1090"/>
      <c r="H386" s="29"/>
      <c r="I386" s="30"/>
      <c r="J386" s="58"/>
      <c r="K386" s="1006"/>
      <c r="L386" s="257"/>
      <c r="M386" s="11">
        <f>1942.05/120</f>
        <v>16.18375</v>
      </c>
      <c r="N386" s="11"/>
      <c r="O386" s="11">
        <f t="shared" si="2"/>
        <v>16.18375</v>
      </c>
      <c r="P386" s="8">
        <f t="shared" si="3"/>
        <v>16.18375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69"/>
      <c r="B387" s="56"/>
      <c r="C387" s="51"/>
      <c r="D387" s="52"/>
      <c r="E387" s="57"/>
      <c r="F387" s="28"/>
      <c r="G387" s="1090"/>
      <c r="H387" s="29"/>
      <c r="I387" s="30"/>
      <c r="J387" s="31"/>
      <c r="K387" s="1006"/>
      <c r="L387" s="257"/>
      <c r="M387" s="11">
        <v>1734</v>
      </c>
      <c r="N387" s="11">
        <v>7.0000000000000007E-2</v>
      </c>
      <c r="O387" s="11">
        <f t="shared" si="2"/>
        <v>1855.38</v>
      </c>
      <c r="P387" s="8">
        <f t="shared" si="3"/>
        <v>1855.38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71"/>
      <c r="B388" s="56"/>
      <c r="C388" s="51"/>
      <c r="D388" s="52"/>
      <c r="E388" s="57"/>
      <c r="F388" s="28"/>
      <c r="G388" s="1090"/>
      <c r="H388" s="29"/>
      <c r="I388" s="30"/>
      <c r="J388" s="31"/>
      <c r="K388" s="1006"/>
      <c r="L388" s="257"/>
      <c r="M388" s="11"/>
      <c r="N388" s="11"/>
      <c r="O388" s="11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1031"/>
      <c r="B389" s="56"/>
      <c r="C389" s="51"/>
      <c r="D389" s="52"/>
      <c r="E389" s="1014"/>
      <c r="F389" s="28"/>
      <c r="G389" s="1090"/>
      <c r="H389" s="1104"/>
      <c r="I389" s="1105"/>
      <c r="J389" s="1106"/>
      <c r="K389" s="1016"/>
      <c r="L389" s="257"/>
      <c r="M389" s="11"/>
      <c r="N389" s="11"/>
      <c r="O389" s="11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69"/>
      <c r="B390" s="1029"/>
      <c r="C390" s="51"/>
      <c r="D390" s="52"/>
      <c r="E390" s="229"/>
      <c r="F390" s="28"/>
      <c r="G390" s="1090"/>
      <c r="H390" s="29"/>
      <c r="I390" s="30"/>
      <c r="J390" s="31"/>
      <c r="K390" s="1006"/>
      <c r="L390" s="257"/>
      <c r="M390" s="11"/>
      <c r="N390" s="11"/>
      <c r="O390" s="11"/>
      <c r="P390" s="8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343"/>
      <c r="B391" s="56"/>
      <c r="C391" s="51"/>
      <c r="D391" s="52"/>
      <c r="E391" s="106"/>
      <c r="F391" s="28"/>
      <c r="G391" s="1090"/>
      <c r="H391" s="29"/>
      <c r="I391" s="30"/>
      <c r="J391" s="31"/>
      <c r="K391" s="1006"/>
      <c r="L391" s="257"/>
      <c r="M391" s="11"/>
      <c r="N391" s="11"/>
      <c r="O391" s="11"/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69"/>
      <c r="B392" s="1029"/>
      <c r="C392" s="51"/>
      <c r="D392" s="1107"/>
      <c r="E392" s="107"/>
      <c r="F392" s="108"/>
      <c r="G392" s="1090"/>
      <c r="H392" s="109"/>
      <c r="I392" s="30"/>
      <c r="J392" s="31"/>
      <c r="K392" s="1006"/>
      <c r="L392" s="257"/>
      <c r="M392" s="11"/>
      <c r="N392" s="11"/>
      <c r="O392" s="11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69"/>
      <c r="B393" s="1029"/>
      <c r="C393" s="51"/>
      <c r="D393" s="1107"/>
      <c r="E393" s="131"/>
      <c r="F393" s="108"/>
      <c r="G393" s="1090"/>
      <c r="H393" s="109"/>
      <c r="I393" s="30"/>
      <c r="J393" s="55"/>
      <c r="K393" s="1117"/>
      <c r="L393" s="360"/>
      <c r="M393" s="11"/>
      <c r="N393" s="11"/>
      <c r="O393" s="11"/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69"/>
      <c r="B394" s="1029"/>
      <c r="C394" s="51"/>
      <c r="D394" s="1107"/>
      <c r="E394" s="131"/>
      <c r="F394" s="108"/>
      <c r="G394" s="1090"/>
      <c r="H394" s="109"/>
      <c r="I394" s="30"/>
      <c r="J394" s="55"/>
      <c r="K394" s="1117"/>
      <c r="L394" s="360"/>
      <c r="M394" s="11"/>
      <c r="N394" s="11"/>
      <c r="O394" s="11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69"/>
      <c r="B395" s="1029"/>
      <c r="C395" s="51"/>
      <c r="D395" s="1107"/>
      <c r="E395" s="131"/>
      <c r="F395" s="108"/>
      <c r="G395" s="1090"/>
      <c r="H395" s="109"/>
      <c r="I395" s="30"/>
      <c r="J395" s="31"/>
      <c r="K395" s="1006"/>
      <c r="L395" s="257"/>
      <c r="M395" s="11"/>
      <c r="N395" s="11"/>
      <c r="O395" s="11"/>
      <c r="P395" s="8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1177"/>
      <c r="C396" s="1078"/>
      <c r="D396" s="1079"/>
      <c r="E396" s="1177"/>
      <c r="F396" s="1080"/>
      <c r="G396" s="1198"/>
      <c r="H396" s="1199"/>
      <c r="I396" s="1200"/>
      <c r="J396" s="1199"/>
      <c r="K396" s="1080"/>
      <c r="L396" s="251"/>
      <c r="M396" s="11"/>
      <c r="N396" s="11"/>
      <c r="O396" s="11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250"/>
      <c r="D397" s="250"/>
      <c r="E397" s="4"/>
      <c r="F397" s="251"/>
      <c r="G397" s="252"/>
      <c r="H397" s="253"/>
      <c r="I397" s="254"/>
      <c r="J397" s="255"/>
      <c r="K397" s="257"/>
      <c r="L397" s="257"/>
      <c r="M397" s="11"/>
      <c r="N397" s="11"/>
      <c r="O397" s="11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4" t="s">
        <v>0</v>
      </c>
      <c r="B398" s="1368"/>
      <c r="C398" s="250"/>
      <c r="D398" s="250"/>
      <c r="E398" s="4"/>
      <c r="F398" s="251"/>
      <c r="G398" s="252"/>
      <c r="H398" s="253"/>
      <c r="I398" s="254"/>
      <c r="J398" s="255"/>
      <c r="K398" s="257"/>
      <c r="L398" s="257"/>
      <c r="M398" s="11"/>
      <c r="N398" s="11"/>
      <c r="O398" s="11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4" t="s">
        <v>1031</v>
      </c>
      <c r="B399" s="4"/>
      <c r="C399" s="96"/>
      <c r="D399" s="250"/>
      <c r="E399" s="4"/>
      <c r="F399" s="251"/>
      <c r="G399" s="252"/>
      <c r="H399" s="253"/>
      <c r="I399" s="254"/>
      <c r="J399" s="255"/>
      <c r="K399" s="257"/>
      <c r="L399" s="257"/>
      <c r="M399" s="11"/>
      <c r="N399" s="11"/>
      <c r="O399" s="11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1"/>
      <c r="B400" s="2"/>
      <c r="C400" s="250"/>
      <c r="D400" s="250"/>
      <c r="E400" s="4"/>
      <c r="F400" s="251"/>
      <c r="G400" s="252"/>
      <c r="H400" s="253"/>
      <c r="I400" s="254"/>
      <c r="J400" s="255"/>
      <c r="K400" s="257"/>
      <c r="L400" s="257"/>
      <c r="M400" s="11"/>
      <c r="N400" s="11"/>
      <c r="O400" s="11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1375" t="s">
        <v>2</v>
      </c>
      <c r="B401" s="1388"/>
      <c r="C401" s="361" t="s">
        <v>3</v>
      </c>
      <c r="D401" s="1140" t="s">
        <v>4</v>
      </c>
      <c r="E401" s="17" t="s">
        <v>5</v>
      </c>
      <c r="F401" s="1141" t="s">
        <v>5</v>
      </c>
      <c r="G401" s="362" t="s">
        <v>6</v>
      </c>
      <c r="H401" s="363" t="s">
        <v>7</v>
      </c>
      <c r="I401" s="260" t="s">
        <v>8</v>
      </c>
      <c r="J401" s="364" t="s">
        <v>9</v>
      </c>
      <c r="K401" s="995" t="s">
        <v>9</v>
      </c>
      <c r="L401" s="257"/>
      <c r="M401" s="23"/>
      <c r="N401" s="11"/>
      <c r="O401" s="11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5.25" customHeight="1">
      <c r="A402" s="921"/>
      <c r="B402" s="922"/>
      <c r="C402" s="1191"/>
      <c r="D402" s="1142" t="s">
        <v>10</v>
      </c>
      <c r="E402" s="24" t="s">
        <v>11</v>
      </c>
      <c r="F402" s="1143" t="s">
        <v>12</v>
      </c>
      <c r="G402" s="1192"/>
      <c r="H402" s="1193" t="s">
        <v>13</v>
      </c>
      <c r="I402" s="1145" t="s">
        <v>14</v>
      </c>
      <c r="J402" s="1194" t="s">
        <v>16</v>
      </c>
      <c r="K402" s="1001" t="s">
        <v>15</v>
      </c>
      <c r="L402" s="257"/>
      <c r="M402" s="23"/>
      <c r="N402" s="11"/>
      <c r="O402" s="11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1201"/>
      <c r="B403" s="394"/>
      <c r="C403" s="1383"/>
      <c r="D403" s="1394"/>
      <c r="E403" s="1392"/>
      <c r="F403" s="1098"/>
      <c r="G403" s="1090"/>
      <c r="H403" s="29"/>
      <c r="I403" s="30"/>
      <c r="J403" s="31"/>
      <c r="K403" s="995"/>
      <c r="L403" s="257"/>
      <c r="M403" s="11"/>
      <c r="N403" s="11"/>
      <c r="O403" s="11"/>
      <c r="P403" s="8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34"/>
      <c r="B404" s="390"/>
      <c r="C404" s="51"/>
      <c r="D404" s="52"/>
      <c r="E404" s="53"/>
      <c r="F404" s="28"/>
      <c r="G404" s="1090"/>
      <c r="H404" s="29"/>
      <c r="I404" s="30"/>
      <c r="J404" s="31"/>
      <c r="K404" s="1006"/>
      <c r="L404" s="257"/>
      <c r="M404" s="11"/>
      <c r="N404" s="11"/>
      <c r="O404" s="11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390"/>
      <c r="C405" s="51"/>
      <c r="D405" s="52"/>
      <c r="E405" s="53"/>
      <c r="F405" s="28"/>
      <c r="G405" s="1090"/>
      <c r="H405" s="29"/>
      <c r="I405" s="30"/>
      <c r="J405" s="31"/>
      <c r="K405" s="1006"/>
      <c r="L405" s="257"/>
      <c r="M405" s="11"/>
      <c r="N405" s="11"/>
      <c r="O405" s="11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390"/>
      <c r="C406" s="51"/>
      <c r="D406" s="52"/>
      <c r="E406" s="53"/>
      <c r="F406" s="28"/>
      <c r="G406" s="1090"/>
      <c r="H406" s="29"/>
      <c r="I406" s="30"/>
      <c r="J406" s="31"/>
      <c r="K406" s="1006"/>
      <c r="L406" s="257"/>
      <c r="M406" s="11"/>
      <c r="N406" s="11"/>
      <c r="O406" s="11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390"/>
      <c r="C407" s="51"/>
      <c r="D407" s="52"/>
      <c r="E407" s="53"/>
      <c r="F407" s="28"/>
      <c r="G407" s="1090"/>
      <c r="H407" s="29"/>
      <c r="I407" s="30"/>
      <c r="J407" s="31"/>
      <c r="K407" s="1006"/>
      <c r="L407" s="257"/>
      <c r="M407" s="11"/>
      <c r="N407" s="11"/>
      <c r="O407" s="11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390"/>
      <c r="C408" s="51"/>
      <c r="D408" s="52"/>
      <c r="E408" s="53"/>
      <c r="F408" s="28"/>
      <c r="G408" s="1090"/>
      <c r="H408" s="29"/>
      <c r="I408" s="30"/>
      <c r="J408" s="31"/>
      <c r="K408" s="1006"/>
      <c r="L408" s="257"/>
      <c r="M408" s="11"/>
      <c r="N408" s="11"/>
      <c r="O408" s="11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390"/>
      <c r="C409" s="51"/>
      <c r="D409" s="52"/>
      <c r="E409" s="53"/>
      <c r="F409" s="28"/>
      <c r="G409" s="1090"/>
      <c r="H409" s="29"/>
      <c r="I409" s="30"/>
      <c r="J409" s="31"/>
      <c r="K409" s="1006"/>
      <c r="L409" s="257"/>
      <c r="M409" s="11"/>
      <c r="N409" s="11"/>
      <c r="O409" s="11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56"/>
      <c r="C410" s="69"/>
      <c r="D410" s="1102"/>
      <c r="E410" s="53"/>
      <c r="F410" s="28"/>
      <c r="G410" s="54"/>
      <c r="H410" s="101"/>
      <c r="I410" s="102"/>
      <c r="J410" s="178"/>
      <c r="K410" s="397"/>
      <c r="L410" s="270"/>
      <c r="M410" s="11"/>
      <c r="N410" s="11"/>
      <c r="O410" s="11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390"/>
      <c r="C411" s="51"/>
      <c r="D411" s="52"/>
      <c r="E411" s="53"/>
      <c r="F411" s="28"/>
      <c r="G411" s="1090"/>
      <c r="H411" s="29"/>
      <c r="I411" s="30"/>
      <c r="J411" s="31"/>
      <c r="K411" s="1006"/>
      <c r="L411" s="257"/>
      <c r="M411" s="11"/>
      <c r="N411" s="11"/>
      <c r="O411" s="11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390"/>
      <c r="C412" s="51"/>
      <c r="D412" s="52"/>
      <c r="E412" s="53"/>
      <c r="F412" s="28"/>
      <c r="G412" s="1090"/>
      <c r="H412" s="29"/>
      <c r="I412" s="30"/>
      <c r="J412" s="31"/>
      <c r="K412" s="1006"/>
      <c r="L412" s="257"/>
      <c r="M412" s="11"/>
      <c r="N412" s="11"/>
      <c r="O412" s="11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390"/>
      <c r="C413" s="51"/>
      <c r="D413" s="52"/>
      <c r="E413" s="53"/>
      <c r="F413" s="28"/>
      <c r="G413" s="1090"/>
      <c r="H413" s="29"/>
      <c r="I413" s="30"/>
      <c r="J413" s="31"/>
      <c r="K413" s="1006"/>
      <c r="L413" s="270"/>
      <c r="M413" s="11"/>
      <c r="N413" s="11"/>
      <c r="O413" s="11"/>
      <c r="P413" s="8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390"/>
      <c r="C414" s="51"/>
      <c r="D414" s="52"/>
      <c r="E414" s="53"/>
      <c r="F414" s="28"/>
      <c r="G414" s="1090"/>
      <c r="H414" s="29"/>
      <c r="I414" s="30"/>
      <c r="J414" s="31"/>
      <c r="K414" s="1006"/>
      <c r="L414" s="257"/>
      <c r="M414" s="11"/>
      <c r="N414" s="11"/>
      <c r="O414" s="11"/>
      <c r="P414" s="8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390"/>
      <c r="C415" s="51"/>
      <c r="D415" s="52"/>
      <c r="E415" s="53"/>
      <c r="F415" s="28"/>
      <c r="G415" s="1090"/>
      <c r="H415" s="29"/>
      <c r="I415" s="30"/>
      <c r="J415" s="31"/>
      <c r="K415" s="1006"/>
      <c r="L415" s="270"/>
      <c r="M415" s="11"/>
      <c r="N415" s="11"/>
      <c r="O415" s="11"/>
      <c r="P415" s="8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390"/>
      <c r="C416" s="51"/>
      <c r="D416" s="52"/>
      <c r="E416" s="53"/>
      <c r="F416" s="28"/>
      <c r="G416" s="1090"/>
      <c r="H416" s="29"/>
      <c r="I416" s="30"/>
      <c r="J416" s="31"/>
      <c r="K416" s="1006"/>
      <c r="L416" s="270"/>
      <c r="M416" s="11"/>
      <c r="N416" s="11"/>
      <c r="O416" s="11"/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390"/>
      <c r="C417" s="51"/>
      <c r="D417" s="52"/>
      <c r="E417" s="53"/>
      <c r="F417" s="28"/>
      <c r="G417" s="1090"/>
      <c r="H417" s="29"/>
      <c r="I417" s="30"/>
      <c r="J417" s="103"/>
      <c r="K417" s="1006"/>
      <c r="L417" s="270"/>
      <c r="M417" s="11"/>
      <c r="N417" s="11"/>
      <c r="O417" s="11"/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56"/>
      <c r="C418" s="51"/>
      <c r="D418" s="52"/>
      <c r="E418" s="53"/>
      <c r="F418" s="28"/>
      <c r="G418" s="54"/>
      <c r="H418" s="29"/>
      <c r="I418" s="30"/>
      <c r="J418" s="178"/>
      <c r="K418" s="1117"/>
      <c r="L418" s="257"/>
      <c r="M418" s="11"/>
      <c r="N418" s="11"/>
      <c r="O418" s="11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1029"/>
      <c r="C419" s="51"/>
      <c r="D419" s="52"/>
      <c r="E419" s="53"/>
      <c r="F419" s="28"/>
      <c r="G419" s="54"/>
      <c r="H419" s="29"/>
      <c r="I419" s="30"/>
      <c r="J419" s="55"/>
      <c r="K419" s="1006"/>
      <c r="L419" s="257"/>
      <c r="M419" s="11"/>
      <c r="N419" s="11"/>
      <c r="O419" s="11"/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56"/>
      <c r="C420" s="51"/>
      <c r="D420" s="52"/>
      <c r="E420" s="105"/>
      <c r="F420" s="28"/>
      <c r="G420" s="54"/>
      <c r="H420" s="29"/>
      <c r="I420" s="30"/>
      <c r="J420" s="31"/>
      <c r="K420" s="1006"/>
      <c r="L420" s="257"/>
      <c r="M420" s="11"/>
      <c r="N420" s="11"/>
      <c r="O420" s="11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56"/>
      <c r="C421" s="51"/>
      <c r="D421" s="52"/>
      <c r="E421" s="105"/>
      <c r="F421" s="28"/>
      <c r="G421" s="1090"/>
      <c r="H421" s="29"/>
      <c r="I421" s="30"/>
      <c r="J421" s="31"/>
      <c r="K421" s="1006"/>
      <c r="L421" s="257"/>
      <c r="M421" s="11"/>
      <c r="N421" s="11"/>
      <c r="O421" s="11"/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56"/>
      <c r="C422" s="51"/>
      <c r="D422" s="52"/>
      <c r="E422" s="105"/>
      <c r="F422" s="28"/>
      <c r="G422" s="54"/>
      <c r="H422" s="29"/>
      <c r="I422" s="30"/>
      <c r="J422" s="31"/>
      <c r="K422" s="1006"/>
      <c r="L422" s="257"/>
      <c r="M422" s="11"/>
      <c r="N422" s="11"/>
      <c r="O422" s="11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45"/>
      <c r="B423" s="56"/>
      <c r="C423" s="51"/>
      <c r="D423" s="52"/>
      <c r="E423" s="228"/>
      <c r="F423" s="28"/>
      <c r="G423" s="1090"/>
      <c r="H423" s="29"/>
      <c r="I423" s="30"/>
      <c r="J423" s="31"/>
      <c r="K423" s="1006"/>
      <c r="L423" s="257"/>
      <c r="M423" s="11"/>
      <c r="N423" s="11"/>
      <c r="O423" s="11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46"/>
      <c r="B424" s="56"/>
      <c r="C424" s="51"/>
      <c r="D424" s="52"/>
      <c r="E424" s="988"/>
      <c r="F424" s="28"/>
      <c r="G424" s="1090"/>
      <c r="H424" s="1104"/>
      <c r="I424" s="1105"/>
      <c r="J424" s="1106"/>
      <c r="K424" s="1016"/>
      <c r="L424" s="257"/>
      <c r="M424" s="11"/>
      <c r="N424" s="11"/>
      <c r="O424" s="11"/>
      <c r="P424" s="8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390"/>
      <c r="C425" s="51"/>
      <c r="D425" s="52"/>
      <c r="E425" s="229"/>
      <c r="F425" s="28"/>
      <c r="G425" s="1090"/>
      <c r="H425" s="29"/>
      <c r="I425" s="30"/>
      <c r="J425" s="31"/>
      <c r="K425" s="1006"/>
      <c r="L425" s="257"/>
      <c r="M425" s="11"/>
      <c r="N425" s="11"/>
      <c r="O425" s="11"/>
      <c r="P425" s="8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56"/>
      <c r="C426" s="69"/>
      <c r="D426" s="1102"/>
      <c r="E426" s="53"/>
      <c r="F426" s="28"/>
      <c r="G426" s="54"/>
      <c r="H426" s="101"/>
      <c r="I426" s="102"/>
      <c r="J426" s="178"/>
      <c r="K426" s="397"/>
      <c r="L426" s="257"/>
      <c r="M426" s="11"/>
      <c r="N426" s="11"/>
      <c r="O426" s="11"/>
      <c r="P426" s="8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56"/>
      <c r="C427" s="51"/>
      <c r="D427" s="52"/>
      <c r="E427" s="53"/>
      <c r="F427" s="28"/>
      <c r="G427" s="54"/>
      <c r="H427" s="29"/>
      <c r="I427" s="30"/>
      <c r="J427" s="178"/>
      <c r="K427" s="1117"/>
      <c r="L427" s="257"/>
      <c r="M427" s="11"/>
      <c r="N427" s="11"/>
      <c r="O427" s="11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56"/>
      <c r="C428" s="51"/>
      <c r="D428" s="52"/>
      <c r="E428" s="53"/>
      <c r="F428" s="28"/>
      <c r="G428" s="54"/>
      <c r="H428" s="29"/>
      <c r="I428" s="30"/>
      <c r="J428" s="178"/>
      <c r="K428" s="1117"/>
      <c r="L428" s="257"/>
      <c r="M428" s="11"/>
      <c r="N428" s="11"/>
      <c r="O428" s="11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1029"/>
      <c r="C429" s="51"/>
      <c r="D429" s="52"/>
      <c r="E429" s="53"/>
      <c r="F429" s="28"/>
      <c r="G429" s="54"/>
      <c r="H429" s="29"/>
      <c r="I429" s="30"/>
      <c r="J429" s="55"/>
      <c r="K429" s="1006"/>
      <c r="L429" s="257"/>
      <c r="M429" s="11"/>
      <c r="N429" s="11"/>
      <c r="O429" s="11"/>
      <c r="P429" s="8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56"/>
      <c r="C430" s="51"/>
      <c r="D430" s="52"/>
      <c r="E430" s="105"/>
      <c r="F430" s="28"/>
      <c r="G430" s="54"/>
      <c r="H430" s="29"/>
      <c r="I430" s="30"/>
      <c r="J430" s="31"/>
      <c r="K430" s="1006"/>
      <c r="L430" s="257"/>
      <c r="M430" s="11"/>
      <c r="N430" s="11"/>
      <c r="O430" s="11"/>
      <c r="P430" s="8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56"/>
      <c r="B431" s="56"/>
      <c r="C431" s="51"/>
      <c r="D431" s="52"/>
      <c r="E431" s="105"/>
      <c r="F431" s="28"/>
      <c r="G431" s="54"/>
      <c r="H431" s="29"/>
      <c r="I431" s="30"/>
      <c r="J431" s="31"/>
      <c r="K431" s="1006"/>
      <c r="L431" s="257"/>
      <c r="M431" s="11"/>
      <c r="N431" s="11"/>
      <c r="O431" s="11"/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56"/>
      <c r="B432" s="56"/>
      <c r="C432" s="51"/>
      <c r="D432" s="52"/>
      <c r="E432" s="105"/>
      <c r="F432" s="28"/>
      <c r="G432" s="54"/>
      <c r="H432" s="29"/>
      <c r="I432" s="30"/>
      <c r="J432" s="31"/>
      <c r="K432" s="1006"/>
      <c r="L432" s="251"/>
      <c r="M432" s="11"/>
      <c r="N432" s="11"/>
      <c r="O432" s="11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1"/>
      <c r="B433" s="2"/>
      <c r="C433" s="250"/>
      <c r="D433" s="250"/>
      <c r="E433" s="4"/>
      <c r="F433" s="251"/>
      <c r="G433" s="252"/>
      <c r="H433" s="253"/>
      <c r="I433" s="254"/>
      <c r="J433" s="255"/>
      <c r="K433" s="257"/>
      <c r="L433" s="257"/>
      <c r="M433" s="11"/>
      <c r="N433" s="11"/>
      <c r="O433" s="11"/>
      <c r="P433" s="8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4" t="s">
        <v>0</v>
      </c>
      <c r="B434" s="1368"/>
      <c r="C434" s="250"/>
      <c r="D434" s="250"/>
      <c r="E434" s="4"/>
      <c r="F434" s="251"/>
      <c r="G434" s="252"/>
      <c r="H434" s="253"/>
      <c r="I434" s="254"/>
      <c r="J434" s="255"/>
      <c r="K434" s="257"/>
      <c r="L434" s="257"/>
      <c r="M434" s="11"/>
      <c r="N434" s="11"/>
      <c r="O434" s="11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1376" t="s">
        <v>94</v>
      </c>
      <c r="B435" s="1387"/>
      <c r="C435" s="96"/>
      <c r="D435" s="250"/>
      <c r="E435" s="4"/>
      <c r="F435" s="251"/>
      <c r="G435" s="252"/>
      <c r="H435" s="253"/>
      <c r="I435" s="254"/>
      <c r="J435" s="255"/>
      <c r="K435" s="257"/>
      <c r="L435" s="257"/>
      <c r="M435" s="11"/>
      <c r="N435" s="11"/>
      <c r="O435" s="11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2"/>
      <c r="C436" s="250"/>
      <c r="D436" s="250"/>
      <c r="E436" s="4"/>
      <c r="F436" s="251"/>
      <c r="G436" s="252"/>
      <c r="H436" s="253"/>
      <c r="I436" s="254"/>
      <c r="J436" s="255"/>
      <c r="K436" s="257"/>
      <c r="L436" s="257"/>
      <c r="M436" s="11"/>
      <c r="N436" s="11"/>
      <c r="O436" s="11"/>
      <c r="P436" s="8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1375" t="s">
        <v>2</v>
      </c>
      <c r="B437" s="1388"/>
      <c r="C437" s="361" t="s">
        <v>3</v>
      </c>
      <c r="D437" s="1140" t="s">
        <v>4</v>
      </c>
      <c r="E437" s="17" t="s">
        <v>5</v>
      </c>
      <c r="F437" s="1141" t="s">
        <v>5</v>
      </c>
      <c r="G437" s="362" t="s">
        <v>6</v>
      </c>
      <c r="H437" s="363" t="s">
        <v>7</v>
      </c>
      <c r="I437" s="260" t="s">
        <v>8</v>
      </c>
      <c r="J437" s="364" t="s">
        <v>9</v>
      </c>
      <c r="K437" s="995" t="s">
        <v>9</v>
      </c>
      <c r="L437" s="257"/>
      <c r="M437" s="23"/>
      <c r="N437" s="11"/>
      <c r="O437" s="11"/>
      <c r="P437" s="8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5.25" customHeight="1">
      <c r="A438" s="921"/>
      <c r="B438" s="922"/>
      <c r="C438" s="1191"/>
      <c r="D438" s="1142" t="s">
        <v>10</v>
      </c>
      <c r="E438" s="24" t="s">
        <v>11</v>
      </c>
      <c r="F438" s="1143" t="s">
        <v>12</v>
      </c>
      <c r="G438" s="1192"/>
      <c r="H438" s="1193" t="s">
        <v>13</v>
      </c>
      <c r="I438" s="1145" t="s">
        <v>14</v>
      </c>
      <c r="J438" s="1194" t="s">
        <v>16</v>
      </c>
      <c r="K438" s="1001" t="s">
        <v>15</v>
      </c>
      <c r="L438" s="257"/>
      <c r="M438" s="23"/>
      <c r="N438" s="11"/>
      <c r="O438" s="11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86"/>
      <c r="B439" s="990"/>
      <c r="C439" s="51"/>
      <c r="D439" s="52"/>
      <c r="E439" s="70"/>
      <c r="F439" s="1098"/>
      <c r="G439" s="1090"/>
      <c r="H439" s="29"/>
      <c r="I439" s="30"/>
      <c r="J439" s="31"/>
      <c r="K439" s="995"/>
      <c r="L439" s="257"/>
      <c r="M439" s="11"/>
      <c r="N439" s="11"/>
      <c r="O439" s="11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51"/>
      <c r="D440" s="52"/>
      <c r="E440" s="53"/>
      <c r="F440" s="28"/>
      <c r="G440" s="1090"/>
      <c r="H440" s="29"/>
      <c r="I440" s="30"/>
      <c r="J440" s="31"/>
      <c r="K440" s="1006"/>
      <c r="L440" s="257"/>
      <c r="M440" s="11"/>
      <c r="N440" s="11"/>
      <c r="O440" s="11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2"/>
      <c r="C441" s="51"/>
      <c r="D441" s="52"/>
      <c r="E441" s="53"/>
      <c r="F441" s="28"/>
      <c r="G441" s="1090"/>
      <c r="H441" s="29"/>
      <c r="I441" s="30"/>
      <c r="J441" s="31"/>
      <c r="K441" s="1006"/>
      <c r="L441" s="257"/>
      <c r="M441" s="11"/>
      <c r="N441" s="11"/>
      <c r="O441" s="11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2"/>
      <c r="C442" s="51"/>
      <c r="D442" s="52"/>
      <c r="E442" s="53"/>
      <c r="F442" s="28"/>
      <c r="G442" s="1090"/>
      <c r="H442" s="29"/>
      <c r="I442" s="30"/>
      <c r="J442" s="31"/>
      <c r="K442" s="1006"/>
      <c r="L442" s="257"/>
      <c r="M442" s="11"/>
      <c r="N442" s="11"/>
      <c r="O442" s="11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0"/>
      <c r="C443" s="51"/>
      <c r="D443" s="52"/>
      <c r="E443" s="53"/>
      <c r="F443" s="28"/>
      <c r="G443" s="1090"/>
      <c r="H443" s="29"/>
      <c r="I443" s="30"/>
      <c r="J443" s="31"/>
      <c r="K443" s="1006"/>
      <c r="L443" s="257"/>
      <c r="M443" s="11"/>
      <c r="N443" s="11"/>
      <c r="O443" s="11"/>
      <c r="P443" s="8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34"/>
      <c r="B444" s="990"/>
      <c r="C444" s="51"/>
      <c r="D444" s="52"/>
      <c r="E444" s="53"/>
      <c r="F444" s="28"/>
      <c r="G444" s="1090"/>
      <c r="H444" s="29"/>
      <c r="I444" s="30"/>
      <c r="J444" s="31"/>
      <c r="K444" s="1006"/>
      <c r="L444" s="257"/>
      <c r="M444" s="11"/>
      <c r="N444" s="11"/>
      <c r="O444" s="11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934"/>
      <c r="B445" s="990"/>
      <c r="C445" s="51"/>
      <c r="D445" s="52"/>
      <c r="E445" s="53"/>
      <c r="F445" s="28"/>
      <c r="G445" s="1090"/>
      <c r="H445" s="29"/>
      <c r="I445" s="30"/>
      <c r="J445" s="31"/>
      <c r="K445" s="1006"/>
      <c r="L445" s="257"/>
      <c r="M445" s="11"/>
      <c r="N445" s="11"/>
      <c r="O445" s="11"/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34"/>
      <c r="B446" s="992"/>
      <c r="C446" s="69"/>
      <c r="D446" s="1102"/>
      <c r="E446" s="53"/>
      <c r="F446" s="28"/>
      <c r="G446" s="54"/>
      <c r="H446" s="101"/>
      <c r="I446" s="102"/>
      <c r="J446" s="103"/>
      <c r="K446" s="104"/>
      <c r="L446" s="270"/>
      <c r="M446" s="11"/>
      <c r="N446" s="11"/>
      <c r="O446" s="11"/>
      <c r="P446" s="8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34"/>
      <c r="B447" s="989"/>
      <c r="C447" s="51"/>
      <c r="D447" s="52"/>
      <c r="E447" s="53"/>
      <c r="F447" s="28"/>
      <c r="G447" s="1090"/>
      <c r="H447" s="29"/>
      <c r="I447" s="30"/>
      <c r="J447" s="31"/>
      <c r="K447" s="1006"/>
      <c r="L447" s="257"/>
      <c r="M447" s="11"/>
      <c r="N447" s="11"/>
      <c r="O447" s="11"/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89"/>
      <c r="C448" s="51"/>
      <c r="D448" s="52"/>
      <c r="E448" s="53"/>
      <c r="F448" s="28"/>
      <c r="G448" s="1090"/>
      <c r="H448" s="29"/>
      <c r="I448" s="30"/>
      <c r="J448" s="31"/>
      <c r="K448" s="1006"/>
      <c r="L448" s="257"/>
      <c r="M448" s="11"/>
      <c r="N448" s="11"/>
      <c r="O448" s="11"/>
      <c r="P448" s="8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89"/>
      <c r="C449" s="69"/>
      <c r="D449" s="1102"/>
      <c r="E449" s="143"/>
      <c r="F449" s="144"/>
      <c r="G449" s="54"/>
      <c r="H449" s="101"/>
      <c r="I449" s="102"/>
      <c r="J449" s="103"/>
      <c r="K449" s="104"/>
      <c r="L449" s="270"/>
      <c r="M449" s="11"/>
      <c r="N449" s="11"/>
      <c r="O449" s="11"/>
      <c r="P449" s="8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89"/>
      <c r="C450" s="51"/>
      <c r="D450" s="52"/>
      <c r="E450" s="53"/>
      <c r="F450" s="28"/>
      <c r="G450" s="1090"/>
      <c r="H450" s="29"/>
      <c r="I450" s="30"/>
      <c r="J450" s="31"/>
      <c r="K450" s="1006"/>
      <c r="L450" s="257"/>
      <c r="M450" s="11"/>
      <c r="N450" s="11"/>
      <c r="O450" s="11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69"/>
      <c r="D451" s="1102"/>
      <c r="E451" s="53"/>
      <c r="F451" s="28"/>
      <c r="G451" s="54"/>
      <c r="H451" s="101"/>
      <c r="I451" s="102"/>
      <c r="J451" s="103"/>
      <c r="K451" s="104"/>
      <c r="L451" s="270"/>
      <c r="M451" s="11"/>
      <c r="N451" s="11"/>
      <c r="O451" s="11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69"/>
      <c r="D452" s="1102"/>
      <c r="E452" s="53"/>
      <c r="F452" s="28"/>
      <c r="G452" s="54"/>
      <c r="H452" s="101"/>
      <c r="I452" s="102"/>
      <c r="J452" s="103"/>
      <c r="K452" s="104"/>
      <c r="L452" s="270"/>
      <c r="M452" s="11"/>
      <c r="N452" s="11"/>
      <c r="O452" s="11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244"/>
      <c r="B453" s="245"/>
      <c r="C453" s="69"/>
      <c r="D453" s="1102"/>
      <c r="E453" s="53"/>
      <c r="F453" s="28"/>
      <c r="G453" s="54"/>
      <c r="H453" s="101"/>
      <c r="I453" s="102"/>
      <c r="J453" s="103"/>
      <c r="K453" s="104"/>
      <c r="L453" s="270"/>
      <c r="M453" s="11"/>
      <c r="N453" s="11"/>
      <c r="O453" s="11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90"/>
      <c r="C454" s="51"/>
      <c r="D454" s="52"/>
      <c r="E454" s="53"/>
      <c r="F454" s="28"/>
      <c r="G454" s="1090"/>
      <c r="H454" s="29"/>
      <c r="I454" s="30"/>
      <c r="J454" s="103"/>
      <c r="K454" s="1006"/>
      <c r="L454" s="257"/>
      <c r="M454" s="11"/>
      <c r="N454" s="11"/>
      <c r="O454" s="11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0"/>
      <c r="C455" s="51"/>
      <c r="D455" s="52"/>
      <c r="E455" s="53"/>
      <c r="F455" s="28"/>
      <c r="G455" s="1090"/>
      <c r="H455" s="29"/>
      <c r="I455" s="30"/>
      <c r="J455" s="31"/>
      <c r="K455" s="1006"/>
      <c r="L455" s="257"/>
      <c r="M455" s="11"/>
      <c r="N455" s="11"/>
      <c r="O455" s="11"/>
      <c r="P455" s="8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51"/>
      <c r="D456" s="52"/>
      <c r="E456" s="105"/>
      <c r="F456" s="28"/>
      <c r="G456" s="1090"/>
      <c r="H456" s="29"/>
      <c r="I456" s="30"/>
      <c r="J456" s="31"/>
      <c r="K456" s="1006"/>
      <c r="L456" s="257"/>
      <c r="M456" s="11"/>
      <c r="N456" s="11"/>
      <c r="O456" s="11"/>
      <c r="P456" s="8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0"/>
      <c r="C457" s="51"/>
      <c r="D457" s="52"/>
      <c r="E457" s="105"/>
      <c r="F457" s="28"/>
      <c r="G457" s="1090"/>
      <c r="H457" s="29"/>
      <c r="I457" s="30"/>
      <c r="J457" s="31"/>
      <c r="K457" s="1006"/>
      <c r="L457" s="257"/>
      <c r="M457" s="11"/>
      <c r="N457" s="11"/>
      <c r="O457" s="11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51"/>
      <c r="D458" s="52"/>
      <c r="E458" s="105"/>
      <c r="F458" s="28"/>
      <c r="G458" s="1090"/>
      <c r="H458" s="29"/>
      <c r="I458" s="30"/>
      <c r="J458" s="31"/>
      <c r="K458" s="1006"/>
      <c r="L458" s="257"/>
      <c r="M458" s="11"/>
      <c r="N458" s="11"/>
      <c r="O458" s="11"/>
      <c r="P458" s="8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51"/>
      <c r="D459" s="52"/>
      <c r="E459" s="105"/>
      <c r="F459" s="28"/>
      <c r="G459" s="1090"/>
      <c r="H459" s="29"/>
      <c r="I459" s="30"/>
      <c r="J459" s="31"/>
      <c r="K459" s="1006"/>
      <c r="L459" s="257"/>
      <c r="M459" s="11"/>
      <c r="N459" s="11"/>
      <c r="O459" s="11"/>
      <c r="P459" s="8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45"/>
      <c r="B460" s="990"/>
      <c r="C460" s="51"/>
      <c r="D460" s="52"/>
      <c r="E460" s="228"/>
      <c r="F460" s="28"/>
      <c r="G460" s="1090"/>
      <c r="H460" s="29"/>
      <c r="I460" s="30"/>
      <c r="J460" s="31"/>
      <c r="K460" s="1006"/>
      <c r="L460" s="257"/>
      <c r="M460" s="11"/>
      <c r="N460" s="11"/>
      <c r="O460" s="11"/>
      <c r="P460" s="8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46"/>
      <c r="B461" s="990"/>
      <c r="C461" s="51"/>
      <c r="D461" s="52"/>
      <c r="E461" s="988"/>
      <c r="F461" s="28"/>
      <c r="G461" s="1090"/>
      <c r="H461" s="1104"/>
      <c r="I461" s="1105"/>
      <c r="J461" s="1106"/>
      <c r="K461" s="1016"/>
      <c r="L461" s="257"/>
      <c r="M461" s="11"/>
      <c r="N461" s="11"/>
      <c r="O461" s="11"/>
      <c r="P461" s="8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51"/>
      <c r="D462" s="52"/>
      <c r="E462" s="229"/>
      <c r="F462" s="28"/>
      <c r="G462" s="1090"/>
      <c r="H462" s="29"/>
      <c r="I462" s="30"/>
      <c r="J462" s="31"/>
      <c r="K462" s="1006"/>
      <c r="L462" s="257"/>
      <c r="M462" s="11"/>
      <c r="N462" s="11"/>
      <c r="O462" s="11"/>
      <c r="P462" s="8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51"/>
      <c r="D463" s="52"/>
      <c r="E463" s="106"/>
      <c r="F463" s="28"/>
      <c r="G463" s="1090"/>
      <c r="H463" s="29"/>
      <c r="I463" s="30"/>
      <c r="J463" s="31"/>
      <c r="K463" s="1006"/>
      <c r="L463" s="257"/>
      <c r="M463" s="11"/>
      <c r="N463" s="11"/>
      <c r="O463" s="11"/>
      <c r="P463" s="8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51"/>
      <c r="D464" s="1107"/>
      <c r="E464" s="131"/>
      <c r="F464" s="108"/>
      <c r="G464" s="1090"/>
      <c r="H464" s="109"/>
      <c r="I464" s="30"/>
      <c r="J464" s="31"/>
      <c r="K464" s="1006"/>
      <c r="L464" s="257"/>
      <c r="M464" s="11"/>
      <c r="N464" s="11"/>
      <c r="O464" s="11"/>
      <c r="P464" s="8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51"/>
      <c r="D465" s="1107"/>
      <c r="E465" s="131"/>
      <c r="F465" s="108"/>
      <c r="G465" s="1090"/>
      <c r="H465" s="109"/>
      <c r="I465" s="30"/>
      <c r="J465" s="31"/>
      <c r="K465" s="1006"/>
      <c r="L465" s="257"/>
      <c r="M465" s="11"/>
      <c r="N465" s="11"/>
      <c r="O465" s="11"/>
      <c r="P465" s="8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51"/>
      <c r="D466" s="1107"/>
      <c r="E466" s="131"/>
      <c r="F466" s="108"/>
      <c r="G466" s="1090"/>
      <c r="H466" s="109"/>
      <c r="I466" s="30"/>
      <c r="J466" s="31"/>
      <c r="K466" s="1006"/>
      <c r="L466" s="257"/>
      <c r="M466" s="11"/>
      <c r="N466" s="11"/>
      <c r="O466" s="11"/>
      <c r="P466" s="8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51"/>
      <c r="D467" s="1107"/>
      <c r="E467" s="131"/>
      <c r="F467" s="108"/>
      <c r="G467" s="1090"/>
      <c r="H467" s="109"/>
      <c r="I467" s="30"/>
      <c r="J467" s="31"/>
      <c r="K467" s="1006"/>
      <c r="L467" s="257"/>
      <c r="M467" s="11"/>
      <c r="N467" s="11"/>
      <c r="O467" s="11"/>
      <c r="P467" s="8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51"/>
      <c r="D468" s="1107"/>
      <c r="E468" s="131"/>
      <c r="F468" s="108"/>
      <c r="G468" s="1090"/>
      <c r="H468" s="109"/>
      <c r="I468" s="30"/>
      <c r="J468" s="31"/>
      <c r="K468" s="1006"/>
      <c r="L468" s="257"/>
      <c r="M468" s="11"/>
      <c r="N468" s="11"/>
      <c r="O468" s="11"/>
      <c r="P468" s="8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1"/>
      <c r="B469" s="2"/>
      <c r="C469" s="250"/>
      <c r="D469" s="250"/>
      <c r="E469" s="4"/>
      <c r="F469" s="251"/>
      <c r="G469" s="252"/>
      <c r="H469" s="253"/>
      <c r="I469" s="254"/>
      <c r="J469" s="255"/>
      <c r="K469" s="257"/>
      <c r="L469" s="257"/>
      <c r="M469" s="11"/>
      <c r="N469" s="11"/>
      <c r="O469" s="11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4" t="s">
        <v>0</v>
      </c>
      <c r="B470" s="1368"/>
      <c r="C470" s="250"/>
      <c r="D470" s="250"/>
      <c r="E470" s="4"/>
      <c r="F470" s="251"/>
      <c r="G470" s="252"/>
      <c r="H470" s="253"/>
      <c r="I470" s="254"/>
      <c r="J470" s="255"/>
      <c r="K470" s="257"/>
      <c r="L470" s="257"/>
      <c r="M470" s="11"/>
      <c r="N470" s="11"/>
      <c r="O470" s="11"/>
      <c r="P470" s="8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1376" t="s">
        <v>94</v>
      </c>
      <c r="B471" s="1387"/>
      <c r="C471" s="96"/>
      <c r="D471" s="250"/>
      <c r="E471" s="4"/>
      <c r="F471" s="251"/>
      <c r="G471" s="252"/>
      <c r="H471" s="253"/>
      <c r="I471" s="254"/>
      <c r="J471" s="255"/>
      <c r="K471" s="257"/>
      <c r="L471" s="257"/>
      <c r="M471" s="11"/>
      <c r="N471" s="11"/>
      <c r="O471" s="11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5.25" customHeight="1">
      <c r="A472" s="1"/>
      <c r="B472" s="2"/>
      <c r="C472" s="250"/>
      <c r="D472" s="250"/>
      <c r="E472" s="4"/>
      <c r="F472" s="251"/>
      <c r="G472" s="252"/>
      <c r="H472" s="253"/>
      <c r="I472" s="254"/>
      <c r="J472" s="255"/>
      <c r="K472" s="257"/>
      <c r="L472" s="257"/>
      <c r="M472" s="11"/>
      <c r="N472" s="11"/>
      <c r="O472" s="11"/>
      <c r="P472" s="8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1375" t="s">
        <v>2</v>
      </c>
      <c r="B473" s="1388"/>
      <c r="C473" s="361" t="s">
        <v>3</v>
      </c>
      <c r="D473" s="1140" t="s">
        <v>4</v>
      </c>
      <c r="E473" s="17" t="s">
        <v>5</v>
      </c>
      <c r="F473" s="1141" t="s">
        <v>5</v>
      </c>
      <c r="G473" s="362" t="s">
        <v>6</v>
      </c>
      <c r="H473" s="363" t="s">
        <v>7</v>
      </c>
      <c r="I473" s="260" t="s">
        <v>8</v>
      </c>
      <c r="J473" s="364" t="s">
        <v>9</v>
      </c>
      <c r="K473" s="995" t="s">
        <v>9</v>
      </c>
      <c r="L473" s="257"/>
      <c r="M473" s="23"/>
      <c r="N473" s="11"/>
      <c r="O473" s="11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5.25" customHeight="1">
      <c r="A474" s="921"/>
      <c r="B474" s="922"/>
      <c r="C474" s="1191"/>
      <c r="D474" s="1142" t="s">
        <v>10</v>
      </c>
      <c r="E474" s="24" t="s">
        <v>11</v>
      </c>
      <c r="F474" s="1143" t="s">
        <v>12</v>
      </c>
      <c r="G474" s="1192"/>
      <c r="H474" s="1193" t="s">
        <v>13</v>
      </c>
      <c r="I474" s="1145" t="s">
        <v>14</v>
      </c>
      <c r="J474" s="1194" t="s">
        <v>16</v>
      </c>
      <c r="K474" s="1001" t="s">
        <v>15</v>
      </c>
      <c r="L474" s="257"/>
      <c r="M474" s="23"/>
      <c r="N474" s="11"/>
      <c r="O474" s="11"/>
      <c r="P474" s="8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86"/>
      <c r="B475" s="990"/>
      <c r="C475" s="51"/>
      <c r="D475" s="52"/>
      <c r="E475" s="70"/>
      <c r="F475" s="1098"/>
      <c r="G475" s="1090"/>
      <c r="H475" s="29"/>
      <c r="I475" s="30"/>
      <c r="J475" s="31"/>
      <c r="K475" s="995"/>
      <c r="L475" s="257"/>
      <c r="M475" s="11"/>
      <c r="N475" s="11"/>
      <c r="O475" s="11"/>
      <c r="P475" s="8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51"/>
      <c r="D476" s="52"/>
      <c r="E476" s="53"/>
      <c r="F476" s="28"/>
      <c r="G476" s="1090"/>
      <c r="H476" s="29"/>
      <c r="I476" s="30"/>
      <c r="J476" s="31"/>
      <c r="K476" s="1006"/>
      <c r="L476" s="257"/>
      <c r="M476" s="11"/>
      <c r="N476" s="11"/>
      <c r="O476" s="11"/>
      <c r="P476" s="8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2"/>
      <c r="C477" s="51"/>
      <c r="D477" s="52"/>
      <c r="E477" s="53"/>
      <c r="F477" s="28"/>
      <c r="G477" s="1090"/>
      <c r="H477" s="29"/>
      <c r="I477" s="30"/>
      <c r="J477" s="31"/>
      <c r="K477" s="1006"/>
      <c r="L477" s="257"/>
      <c r="M477" s="11"/>
      <c r="N477" s="11"/>
      <c r="O477" s="11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2"/>
      <c r="C478" s="51"/>
      <c r="D478" s="52"/>
      <c r="E478" s="53"/>
      <c r="F478" s="28"/>
      <c r="G478" s="1090"/>
      <c r="H478" s="29"/>
      <c r="I478" s="30"/>
      <c r="J478" s="31"/>
      <c r="K478" s="1006"/>
      <c r="L478" s="257"/>
      <c r="M478" s="11"/>
      <c r="N478" s="11"/>
      <c r="O478" s="11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51"/>
      <c r="D479" s="52"/>
      <c r="E479" s="53"/>
      <c r="F479" s="28"/>
      <c r="G479" s="1090"/>
      <c r="H479" s="29"/>
      <c r="I479" s="30"/>
      <c r="J479" s="31"/>
      <c r="K479" s="1006"/>
      <c r="L479" s="257"/>
      <c r="M479" s="11"/>
      <c r="N479" s="11"/>
      <c r="O479" s="11"/>
      <c r="P479" s="8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51"/>
      <c r="D480" s="52"/>
      <c r="E480" s="53"/>
      <c r="F480" s="28"/>
      <c r="G480" s="1090"/>
      <c r="H480" s="29"/>
      <c r="I480" s="30"/>
      <c r="J480" s="31"/>
      <c r="K480" s="1006"/>
      <c r="L480" s="257"/>
      <c r="M480" s="11"/>
      <c r="N480" s="11"/>
      <c r="O480" s="11"/>
      <c r="P480" s="8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0"/>
      <c r="C481" s="51"/>
      <c r="D481" s="52"/>
      <c r="E481" s="53"/>
      <c r="F481" s="28"/>
      <c r="G481" s="1090"/>
      <c r="H481" s="29"/>
      <c r="I481" s="30"/>
      <c r="J481" s="31"/>
      <c r="K481" s="1006"/>
      <c r="L481" s="257"/>
      <c r="M481" s="11"/>
      <c r="N481" s="11"/>
      <c r="O481" s="11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34"/>
      <c r="B482" s="992"/>
      <c r="C482" s="69"/>
      <c r="D482" s="1102"/>
      <c r="E482" s="53"/>
      <c r="F482" s="28"/>
      <c r="G482" s="54"/>
      <c r="H482" s="101"/>
      <c r="I482" s="102"/>
      <c r="J482" s="103"/>
      <c r="K482" s="104"/>
      <c r="L482" s="270"/>
      <c r="M482" s="11"/>
      <c r="N482" s="11"/>
      <c r="O482" s="11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89"/>
      <c r="C483" s="51"/>
      <c r="D483" s="52"/>
      <c r="E483" s="53"/>
      <c r="F483" s="28"/>
      <c r="G483" s="1090"/>
      <c r="H483" s="29"/>
      <c r="I483" s="30"/>
      <c r="J483" s="31"/>
      <c r="K483" s="1006"/>
      <c r="L483" s="257"/>
      <c r="M483" s="11"/>
      <c r="N483" s="11"/>
      <c r="O483" s="11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34"/>
      <c r="B484" s="989"/>
      <c r="C484" s="51"/>
      <c r="D484" s="52"/>
      <c r="E484" s="53"/>
      <c r="F484" s="28"/>
      <c r="G484" s="1090"/>
      <c r="H484" s="29"/>
      <c r="I484" s="30"/>
      <c r="J484" s="31"/>
      <c r="K484" s="1006"/>
      <c r="L484" s="257"/>
      <c r="M484" s="11"/>
      <c r="N484" s="11"/>
      <c r="O484" s="11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34"/>
      <c r="B485" s="989"/>
      <c r="C485" s="69"/>
      <c r="D485" s="1102"/>
      <c r="E485" s="143"/>
      <c r="F485" s="144"/>
      <c r="G485" s="54"/>
      <c r="H485" s="101"/>
      <c r="I485" s="102"/>
      <c r="J485" s="103"/>
      <c r="K485" s="104"/>
      <c r="L485" s="270"/>
      <c r="M485" s="11"/>
      <c r="N485" s="11"/>
      <c r="O485" s="11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34"/>
      <c r="B486" s="989"/>
      <c r="C486" s="51"/>
      <c r="D486" s="52"/>
      <c r="E486" s="53"/>
      <c r="F486" s="28"/>
      <c r="G486" s="1090"/>
      <c r="H486" s="29"/>
      <c r="I486" s="30"/>
      <c r="J486" s="31"/>
      <c r="K486" s="1006"/>
      <c r="L486" s="257"/>
      <c r="M486" s="11"/>
      <c r="N486" s="11"/>
      <c r="O486" s="11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34"/>
      <c r="B487" s="990"/>
      <c r="C487" s="69"/>
      <c r="D487" s="1102"/>
      <c r="E487" s="53"/>
      <c r="F487" s="28"/>
      <c r="G487" s="54"/>
      <c r="H487" s="101"/>
      <c r="I487" s="102"/>
      <c r="J487" s="103"/>
      <c r="K487" s="104"/>
      <c r="L487" s="270"/>
      <c r="M487" s="11"/>
      <c r="N487" s="11"/>
      <c r="O487" s="11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34"/>
      <c r="B488" s="990"/>
      <c r="C488" s="69"/>
      <c r="D488" s="1102"/>
      <c r="E488" s="53"/>
      <c r="F488" s="28"/>
      <c r="G488" s="54"/>
      <c r="H488" s="101"/>
      <c r="I488" s="102"/>
      <c r="J488" s="103"/>
      <c r="K488" s="104"/>
      <c r="L488" s="270"/>
      <c r="M488" s="11"/>
      <c r="N488" s="11"/>
      <c r="O488" s="11"/>
      <c r="P488" s="8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244"/>
      <c r="B489" s="245"/>
      <c r="C489" s="69"/>
      <c r="D489" s="1102"/>
      <c r="E489" s="53"/>
      <c r="F489" s="28"/>
      <c r="G489" s="54"/>
      <c r="H489" s="101"/>
      <c r="I489" s="102"/>
      <c r="J489" s="103"/>
      <c r="K489" s="104"/>
      <c r="L489" s="270"/>
      <c r="M489" s="11"/>
      <c r="N489" s="11"/>
      <c r="O489" s="11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0"/>
      <c r="C490" s="51"/>
      <c r="D490" s="52"/>
      <c r="E490" s="53"/>
      <c r="F490" s="28"/>
      <c r="G490" s="1090"/>
      <c r="H490" s="29"/>
      <c r="I490" s="30"/>
      <c r="J490" s="103"/>
      <c r="K490" s="1006"/>
      <c r="L490" s="257"/>
      <c r="M490" s="11"/>
      <c r="N490" s="11"/>
      <c r="O490" s="11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0"/>
      <c r="C491" s="51"/>
      <c r="D491" s="52"/>
      <c r="E491" s="53"/>
      <c r="F491" s="28"/>
      <c r="G491" s="1090"/>
      <c r="H491" s="29"/>
      <c r="I491" s="30"/>
      <c r="J491" s="31"/>
      <c r="K491" s="1006"/>
      <c r="L491" s="257"/>
      <c r="M491" s="11"/>
      <c r="N491" s="11"/>
      <c r="O491" s="11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0"/>
      <c r="C492" s="51"/>
      <c r="D492" s="52"/>
      <c r="E492" s="105"/>
      <c r="F492" s="28"/>
      <c r="G492" s="1090"/>
      <c r="H492" s="29"/>
      <c r="I492" s="30"/>
      <c r="J492" s="31"/>
      <c r="K492" s="1006"/>
      <c r="L492" s="257"/>
      <c r="M492" s="11"/>
      <c r="N492" s="11"/>
      <c r="O492" s="11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51"/>
      <c r="D493" s="52"/>
      <c r="E493" s="105"/>
      <c r="F493" s="28"/>
      <c r="G493" s="1090"/>
      <c r="H493" s="29"/>
      <c r="I493" s="30"/>
      <c r="J493" s="31"/>
      <c r="K493" s="1006"/>
      <c r="L493" s="257"/>
      <c r="M493" s="11"/>
      <c r="N493" s="11"/>
      <c r="O493" s="11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0"/>
      <c r="C494" s="51"/>
      <c r="D494" s="52"/>
      <c r="E494" s="105"/>
      <c r="F494" s="28"/>
      <c r="G494" s="1090"/>
      <c r="H494" s="29"/>
      <c r="I494" s="30"/>
      <c r="J494" s="31"/>
      <c r="K494" s="1006"/>
      <c r="L494" s="257"/>
      <c r="M494" s="11"/>
      <c r="N494" s="11"/>
      <c r="O494" s="11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0"/>
      <c r="C495" s="51"/>
      <c r="D495" s="52"/>
      <c r="E495" s="105"/>
      <c r="F495" s="28"/>
      <c r="G495" s="1090"/>
      <c r="H495" s="29"/>
      <c r="I495" s="30"/>
      <c r="J495" s="31"/>
      <c r="K495" s="1006"/>
      <c r="L495" s="257"/>
      <c r="M495" s="11"/>
      <c r="N495" s="11"/>
      <c r="O495" s="11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45"/>
      <c r="B496" s="990"/>
      <c r="C496" s="51"/>
      <c r="D496" s="52"/>
      <c r="E496" s="228"/>
      <c r="F496" s="28"/>
      <c r="G496" s="1090"/>
      <c r="H496" s="29"/>
      <c r="I496" s="30"/>
      <c r="J496" s="31"/>
      <c r="K496" s="1006"/>
      <c r="L496" s="257"/>
      <c r="M496" s="11"/>
      <c r="N496" s="11"/>
      <c r="O496" s="11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46"/>
      <c r="B497" s="990"/>
      <c r="C497" s="51"/>
      <c r="D497" s="52"/>
      <c r="E497" s="988"/>
      <c r="F497" s="28"/>
      <c r="G497" s="1090"/>
      <c r="H497" s="1104"/>
      <c r="I497" s="1105"/>
      <c r="J497" s="1106"/>
      <c r="K497" s="1016"/>
      <c r="L497" s="257"/>
      <c r="M497" s="11"/>
      <c r="N497" s="11"/>
      <c r="O497" s="11"/>
      <c r="P497" s="8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51"/>
      <c r="D498" s="52"/>
      <c r="E498" s="229"/>
      <c r="F498" s="28"/>
      <c r="G498" s="1090"/>
      <c r="H498" s="29"/>
      <c r="I498" s="30"/>
      <c r="J498" s="31"/>
      <c r="K498" s="1006"/>
      <c r="L498" s="257"/>
      <c r="M498" s="11"/>
      <c r="N498" s="11"/>
      <c r="O498" s="11"/>
      <c r="P498" s="8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0"/>
      <c r="C499" s="51"/>
      <c r="D499" s="52"/>
      <c r="E499" s="106"/>
      <c r="F499" s="28"/>
      <c r="G499" s="1090"/>
      <c r="H499" s="29"/>
      <c r="I499" s="30"/>
      <c r="J499" s="31"/>
      <c r="K499" s="1006"/>
      <c r="L499" s="257"/>
      <c r="M499" s="11"/>
      <c r="N499" s="11"/>
      <c r="O499" s="11"/>
      <c r="P499" s="8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51"/>
      <c r="D500" s="1107"/>
      <c r="E500" s="107"/>
      <c r="F500" s="108"/>
      <c r="G500" s="1090"/>
      <c r="H500" s="109"/>
      <c r="I500" s="30"/>
      <c r="J500" s="31"/>
      <c r="K500" s="1006"/>
      <c r="L500" s="257"/>
      <c r="M500" s="11"/>
      <c r="N500" s="11"/>
      <c r="O500" s="11"/>
      <c r="P500" s="8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51"/>
      <c r="D501" s="1107"/>
      <c r="E501" s="131"/>
      <c r="F501" s="108"/>
      <c r="G501" s="1090"/>
      <c r="H501" s="109"/>
      <c r="I501" s="30"/>
      <c r="J501" s="31"/>
      <c r="K501" s="1006"/>
      <c r="L501" s="257"/>
      <c r="M501" s="11"/>
      <c r="N501" s="11"/>
      <c r="O501" s="11"/>
      <c r="P501" s="8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51"/>
      <c r="D502" s="1107"/>
      <c r="E502" s="131"/>
      <c r="F502" s="108"/>
      <c r="G502" s="1090"/>
      <c r="H502" s="109"/>
      <c r="I502" s="30"/>
      <c r="J502" s="31"/>
      <c r="K502" s="1006"/>
      <c r="L502" s="257"/>
      <c r="M502" s="11"/>
      <c r="N502" s="11"/>
      <c r="O502" s="11"/>
      <c r="P502" s="8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51"/>
      <c r="D503" s="1107"/>
      <c r="E503" s="131"/>
      <c r="F503" s="108"/>
      <c r="G503" s="1090"/>
      <c r="H503" s="109"/>
      <c r="I503" s="30"/>
      <c r="J503" s="31"/>
      <c r="K503" s="1006"/>
      <c r="L503" s="257"/>
      <c r="M503" s="11"/>
      <c r="N503" s="11"/>
      <c r="O503" s="11"/>
      <c r="P503" s="8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51"/>
      <c r="D504" s="1107"/>
      <c r="E504" s="106"/>
      <c r="F504" s="28"/>
      <c r="G504" s="1090"/>
      <c r="H504" s="29"/>
      <c r="I504" s="30"/>
      <c r="J504" s="31"/>
      <c r="K504" s="1006"/>
      <c r="L504" s="257"/>
      <c r="M504" s="11"/>
      <c r="N504" s="11"/>
      <c r="O504" s="11"/>
      <c r="P504" s="8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51"/>
      <c r="D505" s="1107"/>
      <c r="E505" s="106"/>
      <c r="F505" s="28"/>
      <c r="G505" s="1090"/>
      <c r="H505" s="29"/>
      <c r="I505" s="30"/>
      <c r="J505" s="31"/>
      <c r="K505" s="1006"/>
      <c r="L505" s="257"/>
      <c r="M505" s="11"/>
      <c r="N505" s="11"/>
      <c r="O505" s="11"/>
      <c r="P505" s="8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1"/>
      <c r="C506" s="51"/>
      <c r="D506" s="1107"/>
      <c r="E506" s="106"/>
      <c r="F506" s="28"/>
      <c r="G506" s="1090"/>
      <c r="H506" s="29"/>
      <c r="I506" s="30"/>
      <c r="J506" s="31"/>
      <c r="K506" s="1006"/>
      <c r="L506" s="257"/>
      <c r="M506" s="11"/>
      <c r="N506" s="11"/>
      <c r="O506" s="11"/>
      <c r="P506" s="8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1"/>
      <c r="C507" s="51"/>
      <c r="D507" s="1107"/>
      <c r="E507" s="106"/>
      <c r="F507" s="28"/>
      <c r="G507" s="1090"/>
      <c r="H507" s="29"/>
      <c r="I507" s="30"/>
      <c r="J507" s="31"/>
      <c r="K507" s="1006"/>
      <c r="L507" s="257"/>
      <c r="M507" s="11"/>
      <c r="N507" s="11"/>
      <c r="O507" s="11"/>
      <c r="P507" s="8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1"/>
      <c r="C508" s="51"/>
      <c r="D508" s="1107"/>
      <c r="E508" s="106"/>
      <c r="F508" s="28"/>
      <c r="G508" s="1090"/>
      <c r="H508" s="29"/>
      <c r="I508" s="30"/>
      <c r="J508" s="31"/>
      <c r="K508" s="1006"/>
      <c r="L508" s="257"/>
      <c r="M508" s="11"/>
      <c r="N508" s="11"/>
      <c r="O508" s="11"/>
      <c r="P508" s="8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84"/>
      <c r="B509" s="990"/>
      <c r="C509" s="51"/>
      <c r="D509" s="1107"/>
      <c r="E509" s="107"/>
      <c r="F509" s="108"/>
      <c r="G509" s="1090"/>
      <c r="H509" s="109"/>
      <c r="I509" s="30"/>
      <c r="J509" s="295"/>
      <c r="K509" s="1041"/>
      <c r="L509" s="403"/>
      <c r="M509" s="11"/>
      <c r="N509" s="11"/>
      <c r="O509" s="11"/>
      <c r="P509" s="8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1"/>
      <c r="B510" s="2"/>
      <c r="C510" s="250"/>
      <c r="D510" s="250"/>
      <c r="E510" s="4"/>
      <c r="F510" s="251"/>
      <c r="G510" s="252"/>
      <c r="H510" s="253"/>
      <c r="I510" s="254"/>
      <c r="J510" s="255"/>
      <c r="K510" s="257"/>
      <c r="L510" s="257"/>
      <c r="M510" s="11"/>
      <c r="N510" s="11"/>
      <c r="O510" s="11"/>
      <c r="P510" s="8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1"/>
      <c r="B511" s="2"/>
      <c r="C511" s="250"/>
      <c r="D511" s="250"/>
      <c r="E511" s="4"/>
      <c r="F511" s="251"/>
      <c r="G511" s="252"/>
      <c r="H511" s="253"/>
      <c r="I511" s="254"/>
      <c r="J511" s="255"/>
      <c r="K511" s="257"/>
      <c r="L511" s="257"/>
      <c r="M511" s="11"/>
      <c r="N511" s="11"/>
      <c r="O511" s="11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4" t="s">
        <v>0</v>
      </c>
      <c r="B512" s="1368"/>
      <c r="C512" s="250"/>
      <c r="D512" s="250"/>
      <c r="E512" s="4"/>
      <c r="F512" s="251"/>
      <c r="G512" s="252"/>
      <c r="H512" s="253"/>
      <c r="I512" s="254"/>
      <c r="J512" s="255"/>
      <c r="K512" s="257"/>
      <c r="L512" s="257"/>
      <c r="M512" s="11"/>
      <c r="N512" s="11"/>
      <c r="O512" s="11"/>
      <c r="P512" s="8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1376" t="s">
        <v>94</v>
      </c>
      <c r="B513" s="1387"/>
      <c r="C513" s="96"/>
      <c r="D513" s="250"/>
      <c r="E513" s="4"/>
      <c r="F513" s="251"/>
      <c r="G513" s="252"/>
      <c r="H513" s="253"/>
      <c r="I513" s="254"/>
      <c r="J513" s="255"/>
      <c r="K513" s="257"/>
      <c r="L513" s="257"/>
      <c r="M513" s="11"/>
      <c r="N513" s="11"/>
      <c r="O513" s="11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5.25" customHeight="1">
      <c r="A514" s="1"/>
      <c r="B514" s="2"/>
      <c r="C514" s="250"/>
      <c r="D514" s="250"/>
      <c r="E514" s="4"/>
      <c r="F514" s="251"/>
      <c r="G514" s="252"/>
      <c r="H514" s="253"/>
      <c r="I514" s="254"/>
      <c r="J514" s="255"/>
      <c r="K514" s="257"/>
      <c r="L514" s="257"/>
      <c r="M514" s="11"/>
      <c r="N514" s="11"/>
      <c r="O514" s="11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1375" t="s">
        <v>2</v>
      </c>
      <c r="B515" s="1388"/>
      <c r="C515" s="361" t="s">
        <v>3</v>
      </c>
      <c r="D515" s="1140" t="s">
        <v>4</v>
      </c>
      <c r="E515" s="17" t="s">
        <v>5</v>
      </c>
      <c r="F515" s="1141" t="s">
        <v>5</v>
      </c>
      <c r="G515" s="362" t="s">
        <v>6</v>
      </c>
      <c r="H515" s="363" t="s">
        <v>7</v>
      </c>
      <c r="I515" s="260" t="s">
        <v>8</v>
      </c>
      <c r="J515" s="364" t="s">
        <v>9</v>
      </c>
      <c r="K515" s="995" t="s">
        <v>9</v>
      </c>
      <c r="L515" s="257"/>
      <c r="M515" s="23"/>
      <c r="N515" s="11"/>
      <c r="O515" s="11"/>
      <c r="P515" s="8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5.25" customHeight="1">
      <c r="A516" s="921"/>
      <c r="B516" s="922"/>
      <c r="C516" s="1191"/>
      <c r="D516" s="1142" t="s">
        <v>10</v>
      </c>
      <c r="E516" s="24" t="s">
        <v>11</v>
      </c>
      <c r="F516" s="1143" t="s">
        <v>12</v>
      </c>
      <c r="G516" s="1192"/>
      <c r="H516" s="1193" t="s">
        <v>13</v>
      </c>
      <c r="I516" s="1145" t="s">
        <v>14</v>
      </c>
      <c r="J516" s="1194" t="s">
        <v>16</v>
      </c>
      <c r="K516" s="1001" t="s">
        <v>15</v>
      </c>
      <c r="L516" s="257"/>
      <c r="M516" s="23"/>
      <c r="N516" s="11"/>
      <c r="O516" s="11"/>
      <c r="P516" s="8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86"/>
      <c r="B517" s="990"/>
      <c r="C517" s="51"/>
      <c r="D517" s="52"/>
      <c r="E517" s="70"/>
      <c r="F517" s="1098"/>
      <c r="G517" s="1090"/>
      <c r="H517" s="29"/>
      <c r="I517" s="30"/>
      <c r="J517" s="31"/>
      <c r="K517" s="995"/>
      <c r="L517" s="257"/>
      <c r="M517" s="11"/>
      <c r="N517" s="11"/>
      <c r="O517" s="11"/>
      <c r="P517" s="8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51"/>
      <c r="D518" s="52"/>
      <c r="E518" s="53"/>
      <c r="F518" s="28"/>
      <c r="G518" s="1090"/>
      <c r="H518" s="29"/>
      <c r="I518" s="30"/>
      <c r="J518" s="31"/>
      <c r="K518" s="1006"/>
      <c r="L518" s="257"/>
      <c r="M518" s="11"/>
      <c r="N518" s="11"/>
      <c r="O518" s="11"/>
      <c r="P518" s="8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2"/>
      <c r="C519" s="51"/>
      <c r="D519" s="52"/>
      <c r="E519" s="53"/>
      <c r="F519" s="28"/>
      <c r="G519" s="1090"/>
      <c r="H519" s="29"/>
      <c r="I519" s="30"/>
      <c r="J519" s="31"/>
      <c r="K519" s="1006"/>
      <c r="L519" s="257"/>
      <c r="M519" s="11"/>
      <c r="N519" s="11"/>
      <c r="O519" s="11"/>
      <c r="P519" s="8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2"/>
      <c r="C520" s="51"/>
      <c r="D520" s="52"/>
      <c r="E520" s="53"/>
      <c r="F520" s="28"/>
      <c r="G520" s="1090"/>
      <c r="H520" s="29"/>
      <c r="I520" s="30"/>
      <c r="J520" s="31"/>
      <c r="K520" s="1006"/>
      <c r="L520" s="257"/>
      <c r="M520" s="11"/>
      <c r="N520" s="11"/>
      <c r="O520" s="11"/>
      <c r="P520" s="8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0"/>
      <c r="C521" s="51"/>
      <c r="D521" s="52"/>
      <c r="E521" s="53"/>
      <c r="F521" s="28"/>
      <c r="G521" s="1090"/>
      <c r="H521" s="29"/>
      <c r="I521" s="30"/>
      <c r="J521" s="31"/>
      <c r="K521" s="1006"/>
      <c r="L521" s="257"/>
      <c r="M521" s="11"/>
      <c r="N521" s="11"/>
      <c r="O521" s="11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90"/>
      <c r="C522" s="51"/>
      <c r="D522" s="52"/>
      <c r="E522" s="53"/>
      <c r="F522" s="28"/>
      <c r="G522" s="1090"/>
      <c r="H522" s="29"/>
      <c r="I522" s="30"/>
      <c r="J522" s="31"/>
      <c r="K522" s="1006"/>
      <c r="L522" s="257"/>
      <c r="M522" s="11"/>
      <c r="N522" s="11"/>
      <c r="O522" s="11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34"/>
      <c r="B523" s="990"/>
      <c r="C523" s="51"/>
      <c r="D523" s="52"/>
      <c r="E523" s="53"/>
      <c r="F523" s="28"/>
      <c r="G523" s="1090"/>
      <c r="H523" s="29"/>
      <c r="I523" s="30"/>
      <c r="J523" s="31"/>
      <c r="K523" s="1006"/>
      <c r="L523" s="257"/>
      <c r="M523" s="11"/>
      <c r="N523" s="11"/>
      <c r="O523" s="11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34"/>
      <c r="B524" s="992"/>
      <c r="C524" s="69"/>
      <c r="D524" s="1102"/>
      <c r="E524" s="53"/>
      <c r="F524" s="28"/>
      <c r="G524" s="54"/>
      <c r="H524" s="101"/>
      <c r="I524" s="102"/>
      <c r="J524" s="103"/>
      <c r="K524" s="104"/>
      <c r="L524" s="270"/>
      <c r="M524" s="11"/>
      <c r="N524" s="11"/>
      <c r="O524" s="11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34"/>
      <c r="B525" s="989"/>
      <c r="C525" s="51"/>
      <c r="D525" s="52"/>
      <c r="E525" s="53"/>
      <c r="F525" s="28"/>
      <c r="G525" s="1090"/>
      <c r="H525" s="29"/>
      <c r="I525" s="30"/>
      <c r="J525" s="31"/>
      <c r="K525" s="1006"/>
      <c r="L525" s="257"/>
      <c r="M525" s="11"/>
      <c r="N525" s="11"/>
      <c r="O525" s="11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34"/>
      <c r="B526" s="989"/>
      <c r="C526" s="51"/>
      <c r="D526" s="52"/>
      <c r="E526" s="53"/>
      <c r="F526" s="28"/>
      <c r="G526" s="1090"/>
      <c r="H526" s="29"/>
      <c r="I526" s="30"/>
      <c r="J526" s="31"/>
      <c r="K526" s="1006"/>
      <c r="L526" s="257"/>
      <c r="M526" s="11"/>
      <c r="N526" s="11"/>
      <c r="O526" s="11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34"/>
      <c r="B527" s="989"/>
      <c r="C527" s="69"/>
      <c r="D527" s="1102"/>
      <c r="E527" s="143"/>
      <c r="F527" s="144"/>
      <c r="G527" s="54"/>
      <c r="H527" s="101"/>
      <c r="I527" s="102"/>
      <c r="J527" s="103"/>
      <c r="K527" s="104"/>
      <c r="L527" s="270"/>
      <c r="M527" s="11"/>
      <c r="N527" s="11"/>
      <c r="O527" s="11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934"/>
      <c r="B528" s="989"/>
      <c r="C528" s="51"/>
      <c r="D528" s="52"/>
      <c r="E528" s="53"/>
      <c r="F528" s="28"/>
      <c r="G528" s="1090"/>
      <c r="H528" s="29"/>
      <c r="I528" s="30"/>
      <c r="J528" s="31"/>
      <c r="K528" s="1006"/>
      <c r="L528" s="257"/>
      <c r="M528" s="11"/>
      <c r="N528" s="11"/>
      <c r="O528" s="11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34"/>
      <c r="B529" s="990"/>
      <c r="C529" s="69"/>
      <c r="D529" s="1102"/>
      <c r="E529" s="53"/>
      <c r="F529" s="28"/>
      <c r="G529" s="54"/>
      <c r="H529" s="101"/>
      <c r="I529" s="102"/>
      <c r="J529" s="103"/>
      <c r="K529" s="104"/>
      <c r="L529" s="270"/>
      <c r="M529" s="11"/>
      <c r="N529" s="11"/>
      <c r="O529" s="11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34"/>
      <c r="B530" s="990"/>
      <c r="C530" s="69"/>
      <c r="D530" s="1102"/>
      <c r="E530" s="53"/>
      <c r="F530" s="28"/>
      <c r="G530" s="54"/>
      <c r="H530" s="101"/>
      <c r="I530" s="102"/>
      <c r="J530" s="103"/>
      <c r="K530" s="104"/>
      <c r="L530" s="270"/>
      <c r="M530" s="11"/>
      <c r="N530" s="11"/>
      <c r="O530" s="11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244"/>
      <c r="B531" s="245"/>
      <c r="C531" s="69"/>
      <c r="D531" s="1102"/>
      <c r="E531" s="53"/>
      <c r="F531" s="28"/>
      <c r="G531" s="54"/>
      <c r="H531" s="101"/>
      <c r="I531" s="102"/>
      <c r="J531" s="103"/>
      <c r="K531" s="104"/>
      <c r="L531" s="270"/>
      <c r="M531" s="11"/>
      <c r="N531" s="11"/>
      <c r="O531" s="11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0"/>
      <c r="C532" s="51"/>
      <c r="D532" s="52"/>
      <c r="E532" s="53"/>
      <c r="F532" s="28"/>
      <c r="G532" s="1090"/>
      <c r="H532" s="29"/>
      <c r="I532" s="30"/>
      <c r="J532" s="103"/>
      <c r="K532" s="1006"/>
      <c r="L532" s="257"/>
      <c r="M532" s="11"/>
      <c r="N532" s="11"/>
      <c r="O532" s="11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0"/>
      <c r="C533" s="51"/>
      <c r="D533" s="52"/>
      <c r="E533" s="53"/>
      <c r="F533" s="28"/>
      <c r="G533" s="1090"/>
      <c r="H533" s="29"/>
      <c r="I533" s="30"/>
      <c r="J533" s="31"/>
      <c r="K533" s="1006"/>
      <c r="L533" s="257"/>
      <c r="M533" s="11"/>
      <c r="N533" s="11"/>
      <c r="O533" s="11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0"/>
      <c r="C534" s="51"/>
      <c r="D534" s="52"/>
      <c r="E534" s="105"/>
      <c r="F534" s="28"/>
      <c r="G534" s="1090"/>
      <c r="H534" s="29"/>
      <c r="I534" s="30"/>
      <c r="J534" s="31"/>
      <c r="K534" s="1006"/>
      <c r="L534" s="257"/>
      <c r="M534" s="11"/>
      <c r="N534" s="11"/>
      <c r="O534" s="11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90"/>
      <c r="C535" s="51"/>
      <c r="D535" s="52"/>
      <c r="E535" s="105"/>
      <c r="F535" s="28"/>
      <c r="G535" s="1090"/>
      <c r="H535" s="29"/>
      <c r="I535" s="30"/>
      <c r="J535" s="31"/>
      <c r="K535" s="1006"/>
      <c r="L535" s="257"/>
      <c r="M535" s="11"/>
      <c r="N535" s="11"/>
      <c r="O535" s="11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90"/>
      <c r="C536" s="51"/>
      <c r="D536" s="52"/>
      <c r="E536" s="105"/>
      <c r="F536" s="28"/>
      <c r="G536" s="1090"/>
      <c r="H536" s="29"/>
      <c r="I536" s="30"/>
      <c r="J536" s="31"/>
      <c r="K536" s="1006"/>
      <c r="L536" s="257"/>
      <c r="M536" s="11"/>
      <c r="N536" s="11"/>
      <c r="O536" s="11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0"/>
      <c r="C537" s="51"/>
      <c r="D537" s="52"/>
      <c r="E537" s="105"/>
      <c r="F537" s="28"/>
      <c r="G537" s="1090"/>
      <c r="H537" s="29"/>
      <c r="I537" s="30"/>
      <c r="J537" s="31"/>
      <c r="K537" s="1006"/>
      <c r="L537" s="257"/>
      <c r="M537" s="11"/>
      <c r="N537" s="11"/>
      <c r="O537" s="11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45"/>
      <c r="B538" s="990"/>
      <c r="C538" s="51"/>
      <c r="D538" s="52"/>
      <c r="E538" s="228"/>
      <c r="F538" s="28"/>
      <c r="G538" s="1090"/>
      <c r="H538" s="29"/>
      <c r="I538" s="30"/>
      <c r="J538" s="31"/>
      <c r="K538" s="1006"/>
      <c r="L538" s="257"/>
      <c r="M538" s="11"/>
      <c r="N538" s="11"/>
      <c r="O538" s="11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46"/>
      <c r="B539" s="990"/>
      <c r="C539" s="51"/>
      <c r="D539" s="52"/>
      <c r="E539" s="988"/>
      <c r="F539" s="28"/>
      <c r="G539" s="1090"/>
      <c r="H539" s="1104"/>
      <c r="I539" s="1105"/>
      <c r="J539" s="1106"/>
      <c r="K539" s="1016"/>
      <c r="L539" s="257"/>
      <c r="M539" s="11"/>
      <c r="N539" s="11"/>
      <c r="O539" s="11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51"/>
      <c r="D540" s="52"/>
      <c r="E540" s="229"/>
      <c r="F540" s="28"/>
      <c r="G540" s="1090"/>
      <c r="H540" s="29"/>
      <c r="I540" s="30"/>
      <c r="J540" s="31"/>
      <c r="K540" s="1006"/>
      <c r="L540" s="257"/>
      <c r="M540" s="11"/>
      <c r="N540" s="11"/>
      <c r="O540" s="11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90"/>
      <c r="C541" s="51"/>
      <c r="D541" s="52"/>
      <c r="E541" s="106"/>
      <c r="F541" s="28"/>
      <c r="G541" s="1090"/>
      <c r="H541" s="29"/>
      <c r="I541" s="30"/>
      <c r="J541" s="31"/>
      <c r="K541" s="1006"/>
      <c r="L541" s="257"/>
      <c r="M541" s="11"/>
      <c r="N541" s="11"/>
      <c r="O541" s="11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51"/>
      <c r="D542" s="1107"/>
      <c r="E542" s="107"/>
      <c r="F542" s="108"/>
      <c r="G542" s="1090"/>
      <c r="H542" s="109"/>
      <c r="I542" s="30"/>
      <c r="J542" s="31"/>
      <c r="K542" s="1006"/>
      <c r="L542" s="257"/>
      <c r="M542" s="11"/>
      <c r="N542" s="11"/>
      <c r="O542" s="11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51"/>
      <c r="D543" s="1107"/>
      <c r="E543" s="131"/>
      <c r="F543" s="108"/>
      <c r="G543" s="1090"/>
      <c r="H543" s="109"/>
      <c r="I543" s="30"/>
      <c r="J543" s="31"/>
      <c r="K543" s="1006"/>
      <c r="L543" s="257"/>
      <c r="M543" s="11"/>
      <c r="N543" s="11"/>
      <c r="O543" s="11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90"/>
      <c r="C544" s="51"/>
      <c r="D544" s="1107"/>
      <c r="E544" s="131"/>
      <c r="F544" s="108"/>
      <c r="G544" s="1090"/>
      <c r="H544" s="109"/>
      <c r="I544" s="30"/>
      <c r="J544" s="31"/>
      <c r="K544" s="1006"/>
      <c r="L544" s="257"/>
      <c r="M544" s="11"/>
      <c r="N544" s="11"/>
      <c r="O544" s="11"/>
      <c r="P544" s="8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51"/>
      <c r="D545" s="1107"/>
      <c r="E545" s="131"/>
      <c r="F545" s="108"/>
      <c r="G545" s="1090"/>
      <c r="H545" s="109"/>
      <c r="I545" s="30"/>
      <c r="J545" s="31"/>
      <c r="K545" s="1006"/>
      <c r="L545" s="257"/>
      <c r="M545" s="11"/>
      <c r="N545" s="11"/>
      <c r="O545" s="11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51"/>
      <c r="D546" s="1107"/>
      <c r="E546" s="106"/>
      <c r="F546" s="28"/>
      <c r="G546" s="1090"/>
      <c r="H546" s="29"/>
      <c r="I546" s="30"/>
      <c r="J546" s="31"/>
      <c r="K546" s="1006"/>
      <c r="L546" s="257"/>
      <c r="M546" s="11"/>
      <c r="N546" s="11"/>
      <c r="O546" s="11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1"/>
      <c r="C547" s="51"/>
      <c r="D547" s="1107"/>
      <c r="E547" s="106"/>
      <c r="F547" s="28"/>
      <c r="G547" s="1090"/>
      <c r="H547" s="29"/>
      <c r="I547" s="30"/>
      <c r="J547" s="31"/>
      <c r="K547" s="1006"/>
      <c r="L547" s="257"/>
      <c r="M547" s="11"/>
      <c r="N547" s="11"/>
      <c r="O547" s="11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84"/>
      <c r="B548" s="990"/>
      <c r="C548" s="51"/>
      <c r="D548" s="1107"/>
      <c r="E548" s="107"/>
      <c r="F548" s="108"/>
      <c r="G548" s="1090"/>
      <c r="H548" s="109"/>
      <c r="I548" s="30"/>
      <c r="J548" s="295"/>
      <c r="K548" s="1041"/>
      <c r="L548" s="403"/>
      <c r="M548" s="11"/>
      <c r="N548" s="11"/>
      <c r="O548" s="11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247"/>
      <c r="B549" s="1368"/>
      <c r="C549" s="314"/>
      <c r="D549" s="250"/>
      <c r="E549" s="1368"/>
      <c r="F549" s="251"/>
      <c r="G549" s="404"/>
      <c r="H549" s="253"/>
      <c r="I549" s="405"/>
      <c r="J549" s="406"/>
      <c r="K549" s="407"/>
      <c r="L549" s="407"/>
      <c r="M549" s="1368"/>
      <c r="N549" s="11"/>
      <c r="O549" s="11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1"/>
      <c r="B550" s="2"/>
      <c r="C550" s="250"/>
      <c r="D550" s="250"/>
      <c r="E550" s="4"/>
      <c r="F550" s="408"/>
      <c r="G550" s="252"/>
      <c r="H550" s="253"/>
      <c r="I550" s="254"/>
      <c r="J550" s="255"/>
      <c r="K550" s="257"/>
      <c r="L550" s="257"/>
      <c r="M550" s="11"/>
      <c r="N550" s="11"/>
      <c r="O550" s="11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1"/>
      <c r="B551" s="2"/>
      <c r="C551" s="250"/>
      <c r="D551" s="250"/>
      <c r="E551" s="4"/>
      <c r="F551" s="408"/>
      <c r="G551" s="252"/>
      <c r="H551" s="253"/>
      <c r="I551" s="254"/>
      <c r="J551" s="255"/>
      <c r="K551" s="257"/>
      <c r="L551" s="257"/>
      <c r="M551" s="11"/>
      <c r="N551" s="11"/>
      <c r="O551" s="11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1"/>
      <c r="B552" s="2"/>
      <c r="C552" s="250"/>
      <c r="D552" s="250"/>
      <c r="E552" s="4"/>
      <c r="F552" s="408"/>
      <c r="G552" s="252"/>
      <c r="H552" s="253"/>
      <c r="I552" s="254"/>
      <c r="J552" s="255"/>
      <c r="K552" s="257"/>
      <c r="L552" s="257"/>
      <c r="M552" s="11"/>
      <c r="N552" s="11"/>
      <c r="O552" s="11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1"/>
      <c r="B553" s="2"/>
      <c r="C553" s="250"/>
      <c r="D553" s="250"/>
      <c r="E553" s="4"/>
      <c r="F553" s="408"/>
      <c r="G553" s="252"/>
      <c r="H553" s="253"/>
      <c r="I553" s="254"/>
      <c r="J553" s="255"/>
      <c r="K553" s="257"/>
      <c r="L553" s="257"/>
      <c r="M553" s="11"/>
      <c r="N553" s="11"/>
      <c r="O553" s="11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1"/>
      <c r="B554" s="2"/>
      <c r="C554" s="250"/>
      <c r="D554" s="250"/>
      <c r="E554" s="4"/>
      <c r="F554" s="408"/>
      <c r="G554" s="252"/>
      <c r="H554" s="253"/>
      <c r="I554" s="254"/>
      <c r="J554" s="255"/>
      <c r="K554" s="257"/>
      <c r="L554" s="257"/>
      <c r="M554" s="11"/>
      <c r="N554" s="11"/>
      <c r="O554" s="11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1"/>
      <c r="B555" s="2"/>
      <c r="C555" s="250"/>
      <c r="D555" s="250"/>
      <c r="E555" s="4"/>
      <c r="F555" s="408"/>
      <c r="G555" s="252"/>
      <c r="H555" s="253"/>
      <c r="I555" s="254"/>
      <c r="J555" s="255"/>
      <c r="K555" s="257"/>
      <c r="L555" s="257"/>
      <c r="M555" s="11"/>
      <c r="N555" s="11"/>
      <c r="O555" s="11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1"/>
      <c r="B556" s="2"/>
      <c r="C556" s="250"/>
      <c r="D556" s="250"/>
      <c r="E556" s="4"/>
      <c r="F556" s="408"/>
      <c r="G556" s="252"/>
      <c r="H556" s="253"/>
      <c r="I556" s="254"/>
      <c r="J556" s="255"/>
      <c r="K556" s="257"/>
      <c r="L556" s="257"/>
      <c r="M556" s="11"/>
      <c r="N556" s="11"/>
      <c r="O556" s="11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1"/>
      <c r="B557" s="2"/>
      <c r="C557" s="250"/>
      <c r="D557" s="250"/>
      <c r="E557" s="4"/>
      <c r="F557" s="408"/>
      <c r="G557" s="252"/>
      <c r="H557" s="253"/>
      <c r="I557" s="254"/>
      <c r="J557" s="255"/>
      <c r="K557" s="257"/>
      <c r="L557" s="257"/>
      <c r="M557" s="11"/>
      <c r="N557" s="11"/>
      <c r="O557" s="11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1"/>
      <c r="B558" s="2"/>
      <c r="C558" s="250"/>
      <c r="D558" s="250"/>
      <c r="E558" s="4"/>
      <c r="F558" s="408"/>
      <c r="G558" s="252"/>
      <c r="H558" s="253"/>
      <c r="I558" s="254"/>
      <c r="J558" s="255"/>
      <c r="K558" s="257"/>
      <c r="L558" s="257"/>
      <c r="M558" s="11"/>
      <c r="N558" s="11"/>
      <c r="O558" s="11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1"/>
      <c r="B559" s="2"/>
      <c r="C559" s="250"/>
      <c r="D559" s="250"/>
      <c r="E559" s="4"/>
      <c r="F559" s="408"/>
      <c r="G559" s="252"/>
      <c r="H559" s="253"/>
      <c r="I559" s="254"/>
      <c r="J559" s="255"/>
      <c r="K559" s="257"/>
      <c r="L559" s="257"/>
      <c r="M559" s="11"/>
      <c r="N559" s="11"/>
      <c r="O559" s="11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1"/>
      <c r="B560" s="2"/>
      <c r="C560" s="250"/>
      <c r="D560" s="250"/>
      <c r="E560" s="4"/>
      <c r="F560" s="408"/>
      <c r="G560" s="252"/>
      <c r="H560" s="253"/>
      <c r="I560" s="254"/>
      <c r="J560" s="255"/>
      <c r="K560" s="257"/>
      <c r="L560" s="257"/>
      <c r="M560" s="11"/>
      <c r="N560" s="11"/>
      <c r="O560" s="11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1"/>
      <c r="B561" s="2"/>
      <c r="C561" s="250"/>
      <c r="D561" s="250"/>
      <c r="E561" s="4"/>
      <c r="F561" s="408"/>
      <c r="G561" s="252"/>
      <c r="H561" s="253"/>
      <c r="I561" s="254"/>
      <c r="J561" s="255"/>
      <c r="K561" s="257"/>
      <c r="L561" s="257"/>
      <c r="M561" s="11"/>
      <c r="N561" s="11"/>
      <c r="O561" s="11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250"/>
      <c r="D562" s="250"/>
      <c r="E562" s="4"/>
      <c r="F562" s="408"/>
      <c r="G562" s="252"/>
      <c r="H562" s="253"/>
      <c r="I562" s="254"/>
      <c r="J562" s="255"/>
      <c r="K562" s="257"/>
      <c r="L562" s="257"/>
      <c r="M562" s="11"/>
      <c r="N562" s="11"/>
      <c r="O562" s="11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250"/>
      <c r="D563" s="250"/>
      <c r="E563" s="4"/>
      <c r="F563" s="408"/>
      <c r="G563" s="252"/>
      <c r="H563" s="253"/>
      <c r="I563" s="254"/>
      <c r="J563" s="255"/>
      <c r="K563" s="257"/>
      <c r="L563" s="257"/>
      <c r="M563" s="11"/>
      <c r="N563" s="11"/>
      <c r="O563" s="11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250"/>
      <c r="D564" s="250"/>
      <c r="E564" s="4"/>
      <c r="F564" s="408"/>
      <c r="G564" s="252"/>
      <c r="H564" s="253"/>
      <c r="I564" s="254"/>
      <c r="J564" s="255"/>
      <c r="K564" s="257"/>
      <c r="L564" s="257"/>
      <c r="M564" s="11"/>
      <c r="N564" s="11"/>
      <c r="O564" s="11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250"/>
      <c r="D565" s="250"/>
      <c r="E565" s="4"/>
      <c r="F565" s="408"/>
      <c r="G565" s="252"/>
      <c r="H565" s="253"/>
      <c r="I565" s="254"/>
      <c r="J565" s="255"/>
      <c r="K565" s="257"/>
      <c r="L565" s="257"/>
      <c r="M565" s="11"/>
      <c r="N565" s="11"/>
      <c r="O565" s="11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250"/>
      <c r="D566" s="250"/>
      <c r="E566" s="4"/>
      <c r="F566" s="408"/>
      <c r="G566" s="252"/>
      <c r="H566" s="253"/>
      <c r="I566" s="254"/>
      <c r="J566" s="255"/>
      <c r="K566" s="257"/>
      <c r="L566" s="257"/>
      <c r="M566" s="11"/>
      <c r="N566" s="11"/>
      <c r="O566" s="11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250"/>
      <c r="D567" s="250"/>
      <c r="E567" s="4"/>
      <c r="F567" s="408"/>
      <c r="G567" s="252"/>
      <c r="H567" s="253"/>
      <c r="I567" s="254"/>
      <c r="J567" s="255"/>
      <c r="K567" s="257"/>
      <c r="L567" s="257"/>
      <c r="M567" s="11"/>
      <c r="N567" s="11"/>
      <c r="O567" s="11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250"/>
      <c r="D568" s="250"/>
      <c r="E568" s="4"/>
      <c r="F568" s="408"/>
      <c r="G568" s="252"/>
      <c r="H568" s="253"/>
      <c r="I568" s="254"/>
      <c r="J568" s="255"/>
      <c r="K568" s="257"/>
      <c r="L568" s="257"/>
      <c r="M568" s="11"/>
      <c r="N568" s="11"/>
      <c r="O568" s="11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250"/>
      <c r="D569" s="250"/>
      <c r="E569" s="4"/>
      <c r="F569" s="408"/>
      <c r="G569" s="252"/>
      <c r="H569" s="253"/>
      <c r="I569" s="254"/>
      <c r="J569" s="255"/>
      <c r="K569" s="257"/>
      <c r="L569" s="257"/>
      <c r="M569" s="11"/>
      <c r="N569" s="11"/>
      <c r="O569" s="11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250"/>
      <c r="D570" s="250"/>
      <c r="E570" s="4"/>
      <c r="F570" s="408"/>
      <c r="G570" s="252"/>
      <c r="H570" s="253"/>
      <c r="I570" s="254"/>
      <c r="J570" s="255"/>
      <c r="K570" s="257"/>
      <c r="L570" s="257"/>
      <c r="M570" s="11"/>
      <c r="N570" s="11"/>
      <c r="O570" s="11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250"/>
      <c r="D571" s="250"/>
      <c r="E571" s="4"/>
      <c r="F571" s="408"/>
      <c r="G571" s="252"/>
      <c r="H571" s="253"/>
      <c r="I571" s="254"/>
      <c r="J571" s="255"/>
      <c r="K571" s="257"/>
      <c r="L571" s="257"/>
      <c r="M571" s="11"/>
      <c r="N571" s="11"/>
      <c r="O571" s="11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250"/>
      <c r="D572" s="250"/>
      <c r="E572" s="4"/>
      <c r="F572" s="408"/>
      <c r="G572" s="252"/>
      <c r="H572" s="253"/>
      <c r="I572" s="254"/>
      <c r="J572" s="255"/>
      <c r="K572" s="257"/>
      <c r="L572" s="257"/>
      <c r="M572" s="11"/>
      <c r="N572" s="11"/>
      <c r="O572" s="11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250"/>
      <c r="D573" s="250"/>
      <c r="E573" s="4"/>
      <c r="F573" s="408"/>
      <c r="G573" s="252"/>
      <c r="H573" s="253"/>
      <c r="I573" s="254"/>
      <c r="J573" s="255"/>
      <c r="K573" s="257"/>
      <c r="L573" s="257"/>
      <c r="M573" s="11"/>
      <c r="N573" s="11"/>
      <c r="O573" s="11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250"/>
      <c r="D574" s="250"/>
      <c r="E574" s="4"/>
      <c r="F574" s="408"/>
      <c r="G574" s="252"/>
      <c r="H574" s="253"/>
      <c r="I574" s="254"/>
      <c r="J574" s="255"/>
      <c r="K574" s="257"/>
      <c r="L574" s="257"/>
      <c r="M574" s="11"/>
      <c r="N574" s="11"/>
      <c r="O574" s="11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250"/>
      <c r="D575" s="250"/>
      <c r="E575" s="4"/>
      <c r="F575" s="408"/>
      <c r="G575" s="252"/>
      <c r="H575" s="253"/>
      <c r="I575" s="254"/>
      <c r="J575" s="255"/>
      <c r="K575" s="257"/>
      <c r="L575" s="257"/>
      <c r="M575" s="11"/>
      <c r="N575" s="11"/>
      <c r="O575" s="11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250"/>
      <c r="D576" s="250"/>
      <c r="E576" s="4"/>
      <c r="F576" s="408"/>
      <c r="G576" s="252"/>
      <c r="H576" s="253"/>
      <c r="I576" s="254"/>
      <c r="J576" s="255"/>
      <c r="K576" s="257"/>
      <c r="L576" s="257"/>
      <c r="M576" s="11"/>
      <c r="N576" s="11"/>
      <c r="O576" s="11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250"/>
      <c r="D577" s="250"/>
      <c r="E577" s="4"/>
      <c r="F577" s="408"/>
      <c r="G577" s="252"/>
      <c r="H577" s="253"/>
      <c r="I577" s="254"/>
      <c r="J577" s="255"/>
      <c r="K577" s="257"/>
      <c r="L577" s="257"/>
      <c r="M577" s="11"/>
      <c r="N577" s="11"/>
      <c r="O577" s="11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250"/>
      <c r="D578" s="250"/>
      <c r="E578" s="4"/>
      <c r="F578" s="408"/>
      <c r="G578" s="252"/>
      <c r="H578" s="253"/>
      <c r="I578" s="254"/>
      <c r="J578" s="255"/>
      <c r="K578" s="257"/>
      <c r="L578" s="257"/>
      <c r="M578" s="11"/>
      <c r="N578" s="11"/>
      <c r="O578" s="11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250"/>
      <c r="D579" s="250"/>
      <c r="E579" s="4"/>
      <c r="F579" s="408"/>
      <c r="G579" s="252"/>
      <c r="H579" s="253"/>
      <c r="I579" s="254"/>
      <c r="J579" s="255"/>
      <c r="K579" s="257"/>
      <c r="L579" s="257"/>
      <c r="M579" s="11"/>
      <c r="N579" s="11"/>
      <c r="O579" s="11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250"/>
      <c r="D580" s="250"/>
      <c r="E580" s="4"/>
      <c r="F580" s="408"/>
      <c r="G580" s="252"/>
      <c r="H580" s="253"/>
      <c r="I580" s="254"/>
      <c r="J580" s="255"/>
      <c r="K580" s="257"/>
      <c r="L580" s="257"/>
      <c r="M580" s="11"/>
      <c r="N580" s="11"/>
      <c r="O580" s="11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250"/>
      <c r="D581" s="250"/>
      <c r="E581" s="4"/>
      <c r="F581" s="408"/>
      <c r="G581" s="252"/>
      <c r="H581" s="253"/>
      <c r="I581" s="254"/>
      <c r="J581" s="255"/>
      <c r="K581" s="257"/>
      <c r="L581" s="257"/>
      <c r="M581" s="11"/>
      <c r="N581" s="11"/>
      <c r="O581" s="11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250"/>
      <c r="D582" s="250"/>
      <c r="E582" s="4"/>
      <c r="F582" s="408"/>
      <c r="G582" s="252"/>
      <c r="H582" s="253"/>
      <c r="I582" s="254"/>
      <c r="J582" s="255"/>
      <c r="K582" s="257"/>
      <c r="L582" s="257"/>
      <c r="M582" s="11"/>
      <c r="N582" s="11"/>
      <c r="O582" s="11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250"/>
      <c r="D583" s="250"/>
      <c r="E583" s="4"/>
      <c r="F583" s="408"/>
      <c r="G583" s="252"/>
      <c r="H583" s="253"/>
      <c r="I583" s="254"/>
      <c r="J583" s="255"/>
      <c r="K583" s="257"/>
      <c r="L583" s="257"/>
      <c r="M583" s="11"/>
      <c r="N583" s="11"/>
      <c r="O583" s="11"/>
      <c r="P583" s="8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250"/>
      <c r="D584" s="250"/>
      <c r="E584" s="4"/>
      <c r="F584" s="408"/>
      <c r="G584" s="252"/>
      <c r="H584" s="253"/>
      <c r="I584" s="254"/>
      <c r="J584" s="255"/>
      <c r="K584" s="257"/>
      <c r="L584" s="257"/>
      <c r="M584" s="11"/>
      <c r="N584" s="11"/>
      <c r="O584" s="11"/>
      <c r="P584" s="8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250"/>
      <c r="D585" s="250"/>
      <c r="E585" s="4"/>
      <c r="F585" s="408"/>
      <c r="G585" s="252"/>
      <c r="H585" s="253"/>
      <c r="I585" s="254"/>
      <c r="J585" s="255"/>
      <c r="K585" s="257"/>
      <c r="L585" s="257"/>
      <c r="M585" s="11"/>
      <c r="N585" s="11"/>
      <c r="O585" s="11"/>
      <c r="P585" s="8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250"/>
      <c r="D586" s="250"/>
      <c r="E586" s="4"/>
      <c r="F586" s="408"/>
      <c r="G586" s="252"/>
      <c r="H586" s="253"/>
      <c r="I586" s="254"/>
      <c r="J586" s="255"/>
      <c r="K586" s="257"/>
      <c r="L586" s="257"/>
      <c r="M586" s="11"/>
      <c r="N586" s="11"/>
      <c r="O586" s="11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250"/>
      <c r="D587" s="250"/>
      <c r="E587" s="4"/>
      <c r="F587" s="408"/>
      <c r="G587" s="252"/>
      <c r="H587" s="253"/>
      <c r="I587" s="254"/>
      <c r="J587" s="255"/>
      <c r="K587" s="257"/>
      <c r="L587" s="257"/>
      <c r="M587" s="11"/>
      <c r="N587" s="11"/>
      <c r="O587" s="11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250"/>
      <c r="D588" s="250"/>
      <c r="E588" s="4"/>
      <c r="F588" s="408"/>
      <c r="G588" s="252"/>
      <c r="H588" s="253"/>
      <c r="I588" s="254"/>
      <c r="J588" s="255"/>
      <c r="K588" s="257"/>
      <c r="L588" s="257"/>
      <c r="M588" s="11"/>
      <c r="N588" s="11"/>
      <c r="O588" s="11"/>
      <c r="P588" s="8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250"/>
      <c r="D589" s="250"/>
      <c r="E589" s="4"/>
      <c r="F589" s="408"/>
      <c r="G589" s="252"/>
      <c r="H589" s="253"/>
      <c r="I589" s="254"/>
      <c r="J589" s="255"/>
      <c r="K589" s="257"/>
      <c r="L589" s="257"/>
      <c r="M589" s="11"/>
      <c r="N589" s="11"/>
      <c r="O589" s="11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250"/>
      <c r="D590" s="250"/>
      <c r="E590" s="4"/>
      <c r="F590" s="408"/>
      <c r="G590" s="252"/>
      <c r="H590" s="253"/>
      <c r="I590" s="254"/>
      <c r="J590" s="255"/>
      <c r="K590" s="257"/>
      <c r="L590" s="257"/>
      <c r="M590" s="11"/>
      <c r="N590" s="11"/>
      <c r="O590" s="11"/>
      <c r="P590" s="8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250"/>
      <c r="D591" s="250"/>
      <c r="E591" s="4"/>
      <c r="F591" s="408"/>
      <c r="G591" s="252"/>
      <c r="H591" s="253"/>
      <c r="I591" s="254"/>
      <c r="J591" s="255"/>
      <c r="K591" s="257"/>
      <c r="L591" s="257"/>
      <c r="M591" s="11"/>
      <c r="N591" s="11"/>
      <c r="O591" s="11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250"/>
      <c r="D592" s="250"/>
      <c r="E592" s="4"/>
      <c r="F592" s="408"/>
      <c r="G592" s="252"/>
      <c r="H592" s="253"/>
      <c r="I592" s="254"/>
      <c r="J592" s="255"/>
      <c r="K592" s="257"/>
      <c r="L592" s="257"/>
      <c r="M592" s="11"/>
      <c r="N592" s="11"/>
      <c r="O592" s="11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250"/>
      <c r="D593" s="250"/>
      <c r="E593" s="4"/>
      <c r="F593" s="408"/>
      <c r="G593" s="252"/>
      <c r="H593" s="253"/>
      <c r="I593" s="254"/>
      <c r="J593" s="255"/>
      <c r="K593" s="257"/>
      <c r="L593" s="257"/>
      <c r="M593" s="11"/>
      <c r="N593" s="11"/>
      <c r="O593" s="11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250"/>
      <c r="D594" s="250"/>
      <c r="E594" s="4"/>
      <c r="F594" s="408"/>
      <c r="G594" s="252"/>
      <c r="H594" s="253"/>
      <c r="I594" s="254"/>
      <c r="J594" s="255"/>
      <c r="K594" s="257"/>
      <c r="L594" s="257"/>
      <c r="M594" s="11"/>
      <c r="N594" s="11"/>
      <c r="O594" s="11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250"/>
      <c r="D595" s="250"/>
      <c r="E595" s="4"/>
      <c r="F595" s="408"/>
      <c r="G595" s="252"/>
      <c r="H595" s="253"/>
      <c r="I595" s="254"/>
      <c r="J595" s="255"/>
      <c r="K595" s="257"/>
      <c r="L595" s="257"/>
      <c r="M595" s="11"/>
      <c r="N595" s="11"/>
      <c r="O595" s="11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250"/>
      <c r="D596" s="250"/>
      <c r="E596" s="4"/>
      <c r="F596" s="408"/>
      <c r="G596" s="252"/>
      <c r="H596" s="253"/>
      <c r="I596" s="254"/>
      <c r="J596" s="255"/>
      <c r="K596" s="257"/>
      <c r="L596" s="257"/>
      <c r="M596" s="11"/>
      <c r="N596" s="11"/>
      <c r="O596" s="11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250"/>
      <c r="D597" s="250"/>
      <c r="E597" s="4"/>
      <c r="F597" s="408"/>
      <c r="G597" s="252"/>
      <c r="H597" s="253"/>
      <c r="I597" s="254"/>
      <c r="J597" s="255"/>
      <c r="K597" s="257"/>
      <c r="L597" s="257"/>
      <c r="M597" s="11"/>
      <c r="N597" s="11"/>
      <c r="O597" s="11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250"/>
      <c r="D598" s="250"/>
      <c r="E598" s="4"/>
      <c r="F598" s="408"/>
      <c r="G598" s="252"/>
      <c r="H598" s="253"/>
      <c r="I598" s="254"/>
      <c r="J598" s="255"/>
      <c r="K598" s="257"/>
      <c r="L598" s="257"/>
      <c r="M598" s="11"/>
      <c r="N598" s="11"/>
      <c r="O598" s="11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250"/>
      <c r="D599" s="250"/>
      <c r="E599" s="4"/>
      <c r="F599" s="408"/>
      <c r="G599" s="252"/>
      <c r="H599" s="253"/>
      <c r="I599" s="254"/>
      <c r="J599" s="255"/>
      <c r="K599" s="257"/>
      <c r="L599" s="257"/>
      <c r="M599" s="11"/>
      <c r="N599" s="11"/>
      <c r="O599" s="11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250"/>
      <c r="D600" s="250"/>
      <c r="E600" s="4"/>
      <c r="F600" s="408"/>
      <c r="G600" s="252"/>
      <c r="H600" s="253"/>
      <c r="I600" s="254"/>
      <c r="J600" s="255"/>
      <c r="K600" s="257"/>
      <c r="L600" s="257"/>
      <c r="M600" s="11"/>
      <c r="N600" s="11"/>
      <c r="O600" s="11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250"/>
      <c r="D601" s="250"/>
      <c r="E601" s="4"/>
      <c r="F601" s="408"/>
      <c r="G601" s="252"/>
      <c r="H601" s="253"/>
      <c r="I601" s="254"/>
      <c r="J601" s="255"/>
      <c r="K601" s="257"/>
      <c r="L601" s="257"/>
      <c r="M601" s="11"/>
      <c r="N601" s="11"/>
      <c r="O601" s="11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250"/>
      <c r="D602" s="250"/>
      <c r="E602" s="4"/>
      <c r="F602" s="408"/>
      <c r="G602" s="252"/>
      <c r="H602" s="253"/>
      <c r="I602" s="254"/>
      <c r="J602" s="255"/>
      <c r="K602" s="257"/>
      <c r="L602" s="257"/>
      <c r="M602" s="11"/>
      <c r="N602" s="11"/>
      <c r="O602" s="11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250"/>
      <c r="D603" s="250"/>
      <c r="E603" s="4"/>
      <c r="F603" s="408"/>
      <c r="G603" s="252"/>
      <c r="H603" s="253"/>
      <c r="I603" s="254"/>
      <c r="J603" s="255"/>
      <c r="K603" s="257"/>
      <c r="L603" s="257"/>
      <c r="M603" s="11"/>
      <c r="N603" s="11"/>
      <c r="O603" s="11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250"/>
      <c r="D604" s="250"/>
      <c r="E604" s="4"/>
      <c r="F604" s="408"/>
      <c r="G604" s="252"/>
      <c r="H604" s="253"/>
      <c r="I604" s="254"/>
      <c r="J604" s="255"/>
      <c r="K604" s="257"/>
      <c r="L604" s="257"/>
      <c r="M604" s="11"/>
      <c r="N604" s="11"/>
      <c r="O604" s="11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250"/>
      <c r="D605" s="250"/>
      <c r="E605" s="4"/>
      <c r="F605" s="408"/>
      <c r="G605" s="252"/>
      <c r="H605" s="253"/>
      <c r="I605" s="254"/>
      <c r="J605" s="255"/>
      <c r="K605" s="257"/>
      <c r="L605" s="257"/>
      <c r="M605" s="11"/>
      <c r="N605" s="11"/>
      <c r="O605" s="11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250"/>
      <c r="D606" s="250"/>
      <c r="E606" s="4"/>
      <c r="F606" s="408"/>
      <c r="G606" s="252"/>
      <c r="H606" s="253"/>
      <c r="I606" s="254"/>
      <c r="J606" s="255"/>
      <c r="K606" s="257"/>
      <c r="L606" s="257"/>
      <c r="M606" s="11"/>
      <c r="N606" s="11"/>
      <c r="O606" s="11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250"/>
      <c r="D607" s="250"/>
      <c r="E607" s="4"/>
      <c r="F607" s="408"/>
      <c r="G607" s="252"/>
      <c r="H607" s="253"/>
      <c r="I607" s="254"/>
      <c r="J607" s="255"/>
      <c r="K607" s="257"/>
      <c r="L607" s="257"/>
      <c r="M607" s="11"/>
      <c r="N607" s="11"/>
      <c r="O607" s="11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250"/>
      <c r="D608" s="250"/>
      <c r="E608" s="4"/>
      <c r="F608" s="408"/>
      <c r="G608" s="252"/>
      <c r="H608" s="253"/>
      <c r="I608" s="254"/>
      <c r="J608" s="255"/>
      <c r="K608" s="257"/>
      <c r="L608" s="257"/>
      <c r="M608" s="11"/>
      <c r="N608" s="11"/>
      <c r="O608" s="11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250"/>
      <c r="D609" s="250"/>
      <c r="E609" s="4"/>
      <c r="F609" s="408"/>
      <c r="G609" s="252"/>
      <c r="H609" s="253"/>
      <c r="I609" s="254"/>
      <c r="J609" s="255"/>
      <c r="K609" s="257"/>
      <c r="L609" s="257"/>
      <c r="M609" s="11"/>
      <c r="N609" s="11"/>
      <c r="O609" s="11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250"/>
      <c r="D610" s="250"/>
      <c r="E610" s="4"/>
      <c r="F610" s="408"/>
      <c r="G610" s="252"/>
      <c r="H610" s="253"/>
      <c r="I610" s="254"/>
      <c r="J610" s="255"/>
      <c r="K610" s="257"/>
      <c r="L610" s="257"/>
      <c r="M610" s="11"/>
      <c r="N610" s="11"/>
      <c r="O610" s="11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250"/>
      <c r="E611" s="4"/>
      <c r="F611" s="408"/>
      <c r="G611" s="252"/>
      <c r="H611" s="253"/>
      <c r="I611" s="254"/>
      <c r="J611" s="255"/>
      <c r="K611" s="257"/>
      <c r="L611" s="257"/>
      <c r="M611" s="11"/>
      <c r="N611" s="11"/>
      <c r="O611" s="11"/>
      <c r="P611" s="8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250"/>
      <c r="E612" s="4"/>
      <c r="F612" s="408"/>
      <c r="G612" s="252"/>
      <c r="H612" s="253"/>
      <c r="I612" s="254"/>
      <c r="J612" s="255"/>
      <c r="K612" s="257"/>
      <c r="L612" s="257"/>
      <c r="M612" s="11"/>
      <c r="N612" s="11"/>
      <c r="O612" s="11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250"/>
      <c r="E613" s="4"/>
      <c r="F613" s="408"/>
      <c r="G613" s="252"/>
      <c r="H613" s="253"/>
      <c r="I613" s="254"/>
      <c r="J613" s="255"/>
      <c r="K613" s="257"/>
      <c r="L613" s="257"/>
      <c r="M613" s="11"/>
      <c r="N613" s="11"/>
      <c r="O613" s="11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250"/>
      <c r="E614" s="4"/>
      <c r="F614" s="408"/>
      <c r="G614" s="252"/>
      <c r="H614" s="253"/>
      <c r="I614" s="254"/>
      <c r="J614" s="255"/>
      <c r="K614" s="257"/>
      <c r="L614" s="257"/>
      <c r="M614" s="11"/>
      <c r="N614" s="11"/>
      <c r="O614" s="11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250"/>
      <c r="E615" s="4"/>
      <c r="F615" s="408"/>
      <c r="G615" s="252"/>
      <c r="H615" s="253"/>
      <c r="I615" s="254"/>
      <c r="J615" s="255"/>
      <c r="K615" s="257"/>
      <c r="L615" s="257"/>
      <c r="M615" s="11"/>
      <c r="N615" s="11"/>
      <c r="O615" s="11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250"/>
      <c r="E616" s="4"/>
      <c r="F616" s="408"/>
      <c r="G616" s="252"/>
      <c r="H616" s="253"/>
      <c r="I616" s="254"/>
      <c r="J616" s="255"/>
      <c r="K616" s="257"/>
      <c r="L616" s="257"/>
      <c r="M616" s="11"/>
      <c r="N616" s="11"/>
      <c r="O616" s="11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250"/>
      <c r="E617" s="4"/>
      <c r="F617" s="408"/>
      <c r="G617" s="252"/>
      <c r="H617" s="253"/>
      <c r="I617" s="254"/>
      <c r="J617" s="255"/>
      <c r="K617" s="257"/>
      <c r="L617" s="257"/>
      <c r="M617" s="11"/>
      <c r="N617" s="11"/>
      <c r="O617" s="11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250"/>
      <c r="E618" s="4"/>
      <c r="F618" s="408"/>
      <c r="G618" s="252"/>
      <c r="H618" s="253"/>
      <c r="I618" s="254"/>
      <c r="J618" s="255"/>
      <c r="K618" s="257"/>
      <c r="L618" s="257"/>
      <c r="M618" s="11"/>
      <c r="N618" s="11"/>
      <c r="O618" s="11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250"/>
      <c r="E619" s="4"/>
      <c r="F619" s="408"/>
      <c r="G619" s="252"/>
      <c r="H619" s="253"/>
      <c r="I619" s="254"/>
      <c r="J619" s="255"/>
      <c r="K619" s="257"/>
      <c r="L619" s="257"/>
      <c r="M619" s="11"/>
      <c r="N619" s="11"/>
      <c r="O619" s="11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250"/>
      <c r="E620" s="4"/>
      <c r="F620" s="408"/>
      <c r="G620" s="252"/>
      <c r="H620" s="253"/>
      <c r="I620" s="254"/>
      <c r="J620" s="255"/>
      <c r="K620" s="257"/>
      <c r="L620" s="257"/>
      <c r="M620" s="11"/>
      <c r="N620" s="11"/>
      <c r="O620" s="11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250"/>
      <c r="E621" s="4"/>
      <c r="F621" s="408"/>
      <c r="G621" s="252"/>
      <c r="H621" s="253"/>
      <c r="I621" s="254"/>
      <c r="J621" s="255"/>
      <c r="K621" s="257"/>
      <c r="L621" s="257"/>
      <c r="M621" s="11"/>
      <c r="N621" s="11"/>
      <c r="O621" s="11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250"/>
      <c r="E622" s="4"/>
      <c r="F622" s="408"/>
      <c r="G622" s="252"/>
      <c r="H622" s="253"/>
      <c r="I622" s="254"/>
      <c r="J622" s="255"/>
      <c r="K622" s="257"/>
      <c r="L622" s="257"/>
      <c r="M622" s="11"/>
      <c r="N622" s="11"/>
      <c r="O622" s="11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250"/>
      <c r="E623" s="4"/>
      <c r="F623" s="408"/>
      <c r="G623" s="252"/>
      <c r="H623" s="253"/>
      <c r="I623" s="254"/>
      <c r="J623" s="255"/>
      <c r="K623" s="257"/>
      <c r="L623" s="257"/>
      <c r="M623" s="11"/>
      <c r="N623" s="11"/>
      <c r="O623" s="11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250"/>
      <c r="E624" s="4"/>
      <c r="F624" s="408"/>
      <c r="G624" s="252"/>
      <c r="H624" s="253"/>
      <c r="I624" s="254"/>
      <c r="J624" s="255"/>
      <c r="K624" s="257"/>
      <c r="L624" s="257"/>
      <c r="M624" s="11"/>
      <c r="N624" s="11"/>
      <c r="O624" s="11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250"/>
      <c r="E625" s="4"/>
      <c r="F625" s="408"/>
      <c r="G625" s="252"/>
      <c r="H625" s="253"/>
      <c r="I625" s="254"/>
      <c r="J625" s="255"/>
      <c r="K625" s="257"/>
      <c r="L625" s="257"/>
      <c r="M625" s="11"/>
      <c r="N625" s="11"/>
      <c r="O625" s="11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250"/>
      <c r="E626" s="4"/>
      <c r="F626" s="408"/>
      <c r="G626" s="252"/>
      <c r="H626" s="253"/>
      <c r="I626" s="254"/>
      <c r="J626" s="255"/>
      <c r="K626" s="257"/>
      <c r="L626" s="257"/>
      <c r="M626" s="11"/>
      <c r="N626" s="11"/>
      <c r="O626" s="11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250"/>
      <c r="E627" s="4"/>
      <c r="F627" s="408"/>
      <c r="G627" s="252"/>
      <c r="H627" s="253"/>
      <c r="I627" s="254"/>
      <c r="J627" s="255"/>
      <c r="K627" s="257"/>
      <c r="L627" s="257"/>
      <c r="M627" s="11"/>
      <c r="N627" s="11"/>
      <c r="O627" s="11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250"/>
      <c r="E628" s="4"/>
      <c r="F628" s="408"/>
      <c r="G628" s="252"/>
      <c r="H628" s="253"/>
      <c r="I628" s="254"/>
      <c r="J628" s="255"/>
      <c r="K628" s="257"/>
      <c r="L628" s="257"/>
      <c r="M628" s="11"/>
      <c r="N628" s="11"/>
      <c r="O628" s="11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250"/>
      <c r="E629" s="4"/>
      <c r="F629" s="408"/>
      <c r="G629" s="252"/>
      <c r="H629" s="253"/>
      <c r="I629" s="254"/>
      <c r="J629" s="255"/>
      <c r="K629" s="257"/>
      <c r="L629" s="257"/>
      <c r="M629" s="11"/>
      <c r="N629" s="11"/>
      <c r="O629" s="11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250"/>
      <c r="E630" s="4"/>
      <c r="F630" s="408"/>
      <c r="G630" s="252"/>
      <c r="H630" s="253"/>
      <c r="I630" s="254"/>
      <c r="J630" s="255"/>
      <c r="K630" s="257"/>
      <c r="L630" s="257"/>
      <c r="M630" s="11"/>
      <c r="N630" s="11"/>
      <c r="O630" s="11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250"/>
      <c r="E631" s="4"/>
      <c r="F631" s="408"/>
      <c r="G631" s="252"/>
      <c r="H631" s="253"/>
      <c r="I631" s="254"/>
      <c r="J631" s="255"/>
      <c r="K631" s="257"/>
      <c r="L631" s="257"/>
      <c r="M631" s="11"/>
      <c r="N631" s="11"/>
      <c r="O631" s="11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250"/>
      <c r="E632" s="4"/>
      <c r="F632" s="408"/>
      <c r="G632" s="252"/>
      <c r="H632" s="253"/>
      <c r="I632" s="254"/>
      <c r="J632" s="255"/>
      <c r="K632" s="257"/>
      <c r="L632" s="257"/>
      <c r="M632" s="11"/>
      <c r="N632" s="11"/>
      <c r="O632" s="11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250"/>
      <c r="E633" s="4"/>
      <c r="F633" s="408"/>
      <c r="G633" s="252"/>
      <c r="H633" s="253"/>
      <c r="I633" s="254"/>
      <c r="J633" s="255"/>
      <c r="K633" s="257"/>
      <c r="L633" s="257"/>
      <c r="M633" s="11"/>
      <c r="N633" s="11"/>
      <c r="O633" s="11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250"/>
      <c r="E634" s="4"/>
      <c r="F634" s="408"/>
      <c r="G634" s="252"/>
      <c r="H634" s="253"/>
      <c r="I634" s="254"/>
      <c r="J634" s="255"/>
      <c r="K634" s="257"/>
      <c r="L634" s="257"/>
      <c r="M634" s="11"/>
      <c r="N634" s="11"/>
      <c r="O634" s="11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250"/>
      <c r="E635" s="4"/>
      <c r="F635" s="408"/>
      <c r="G635" s="252"/>
      <c r="H635" s="253"/>
      <c r="I635" s="254"/>
      <c r="J635" s="255"/>
      <c r="K635" s="257"/>
      <c r="L635" s="257"/>
      <c r="M635" s="11"/>
      <c r="N635" s="11"/>
      <c r="O635" s="11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250"/>
      <c r="E636" s="4"/>
      <c r="F636" s="408"/>
      <c r="G636" s="252"/>
      <c r="H636" s="253"/>
      <c r="I636" s="254"/>
      <c r="J636" s="255"/>
      <c r="K636" s="257"/>
      <c r="L636" s="257"/>
      <c r="M636" s="11"/>
      <c r="N636" s="11"/>
      <c r="O636" s="11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250"/>
      <c r="E637" s="4"/>
      <c r="F637" s="408"/>
      <c r="G637" s="252"/>
      <c r="H637" s="253"/>
      <c r="I637" s="254"/>
      <c r="J637" s="255"/>
      <c r="K637" s="257"/>
      <c r="L637" s="257"/>
      <c r="M637" s="11"/>
      <c r="N637" s="11"/>
      <c r="O637" s="11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250"/>
      <c r="E638" s="4"/>
      <c r="F638" s="408"/>
      <c r="G638" s="252"/>
      <c r="H638" s="253"/>
      <c r="I638" s="254"/>
      <c r="J638" s="255"/>
      <c r="K638" s="257"/>
      <c r="L638" s="257"/>
      <c r="M638" s="11"/>
      <c r="N638" s="11"/>
      <c r="O638" s="11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250"/>
      <c r="E639" s="4"/>
      <c r="F639" s="408"/>
      <c r="G639" s="252"/>
      <c r="H639" s="253"/>
      <c r="I639" s="254"/>
      <c r="J639" s="255"/>
      <c r="K639" s="257"/>
      <c r="L639" s="257"/>
      <c r="M639" s="11"/>
      <c r="N639" s="11"/>
      <c r="O639" s="11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250"/>
      <c r="E640" s="4"/>
      <c r="F640" s="408"/>
      <c r="G640" s="252"/>
      <c r="H640" s="253"/>
      <c r="I640" s="254"/>
      <c r="J640" s="255"/>
      <c r="K640" s="257"/>
      <c r="L640" s="257"/>
      <c r="M640" s="11"/>
      <c r="N640" s="11"/>
      <c r="O640" s="11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250"/>
      <c r="E641" s="4"/>
      <c r="F641" s="408"/>
      <c r="G641" s="252"/>
      <c r="H641" s="253"/>
      <c r="I641" s="254"/>
      <c r="J641" s="255"/>
      <c r="K641" s="257"/>
      <c r="L641" s="257"/>
      <c r="M641" s="11"/>
      <c r="N641" s="11"/>
      <c r="O641" s="11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250"/>
      <c r="E642" s="4"/>
      <c r="F642" s="408"/>
      <c r="G642" s="252"/>
      <c r="H642" s="253"/>
      <c r="I642" s="254"/>
      <c r="J642" s="255"/>
      <c r="K642" s="257"/>
      <c r="L642" s="257"/>
      <c r="M642" s="11"/>
      <c r="N642" s="11"/>
      <c r="O642" s="11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250"/>
      <c r="E643" s="4"/>
      <c r="F643" s="408"/>
      <c r="G643" s="252"/>
      <c r="H643" s="253"/>
      <c r="I643" s="254"/>
      <c r="J643" s="255"/>
      <c r="K643" s="257"/>
      <c r="L643" s="257"/>
      <c r="M643" s="11"/>
      <c r="N643" s="11"/>
      <c r="O643" s="11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250"/>
      <c r="E644" s="4"/>
      <c r="F644" s="408"/>
      <c r="G644" s="252"/>
      <c r="H644" s="253"/>
      <c r="I644" s="254"/>
      <c r="J644" s="255"/>
      <c r="K644" s="257"/>
      <c r="L644" s="257"/>
      <c r="M644" s="11"/>
      <c r="N644" s="11"/>
      <c r="O644" s="11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250"/>
      <c r="E645" s="4"/>
      <c r="F645" s="408"/>
      <c r="G645" s="252"/>
      <c r="H645" s="253"/>
      <c r="I645" s="254"/>
      <c r="J645" s="255"/>
      <c r="K645" s="257"/>
      <c r="L645" s="257"/>
      <c r="M645" s="11"/>
      <c r="N645" s="11"/>
      <c r="O645" s="11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250"/>
      <c r="E646" s="4"/>
      <c r="F646" s="408"/>
      <c r="G646" s="252"/>
      <c r="H646" s="253"/>
      <c r="I646" s="254"/>
      <c r="J646" s="255"/>
      <c r="K646" s="257"/>
      <c r="L646" s="257"/>
      <c r="M646" s="11"/>
      <c r="N646" s="11"/>
      <c r="O646" s="11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250"/>
      <c r="E647" s="4"/>
      <c r="F647" s="408"/>
      <c r="G647" s="252"/>
      <c r="H647" s="253"/>
      <c r="I647" s="254"/>
      <c r="J647" s="255"/>
      <c r="K647" s="257"/>
      <c r="L647" s="257"/>
      <c r="M647" s="11"/>
      <c r="N647" s="11"/>
      <c r="O647" s="11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250"/>
      <c r="E648" s="4"/>
      <c r="F648" s="408"/>
      <c r="G648" s="252"/>
      <c r="H648" s="253"/>
      <c r="I648" s="254"/>
      <c r="J648" s="255"/>
      <c r="K648" s="257"/>
      <c r="L648" s="257"/>
      <c r="M648" s="11"/>
      <c r="N648" s="11"/>
      <c r="O648" s="11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250"/>
      <c r="E649" s="4"/>
      <c r="F649" s="408"/>
      <c r="G649" s="252"/>
      <c r="H649" s="253"/>
      <c r="I649" s="254"/>
      <c r="J649" s="255"/>
      <c r="K649" s="257"/>
      <c r="L649" s="257"/>
      <c r="M649" s="11"/>
      <c r="N649" s="11"/>
      <c r="O649" s="11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250"/>
      <c r="E650" s="4"/>
      <c r="F650" s="408"/>
      <c r="G650" s="252"/>
      <c r="H650" s="253"/>
      <c r="I650" s="254"/>
      <c r="J650" s="255"/>
      <c r="K650" s="257"/>
      <c r="L650" s="257"/>
      <c r="M650" s="11"/>
      <c r="N650" s="11"/>
      <c r="O650" s="11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250"/>
      <c r="E651" s="4"/>
      <c r="F651" s="408"/>
      <c r="G651" s="252"/>
      <c r="H651" s="253"/>
      <c r="I651" s="254"/>
      <c r="J651" s="255"/>
      <c r="K651" s="257"/>
      <c r="L651" s="257"/>
      <c r="M651" s="11"/>
      <c r="N651" s="11"/>
      <c r="O651" s="11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250"/>
      <c r="E652" s="4"/>
      <c r="F652" s="408"/>
      <c r="G652" s="252"/>
      <c r="H652" s="253"/>
      <c r="I652" s="254"/>
      <c r="J652" s="255"/>
      <c r="K652" s="257"/>
      <c r="L652" s="257"/>
      <c r="M652" s="11"/>
      <c r="N652" s="11"/>
      <c r="O652" s="11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250"/>
      <c r="E653" s="4"/>
      <c r="F653" s="408"/>
      <c r="G653" s="252"/>
      <c r="H653" s="253"/>
      <c r="I653" s="254"/>
      <c r="J653" s="255"/>
      <c r="K653" s="257"/>
      <c r="L653" s="257"/>
      <c r="M653" s="11"/>
      <c r="N653" s="11"/>
      <c r="O653" s="11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250"/>
      <c r="E654" s="4"/>
      <c r="F654" s="408"/>
      <c r="G654" s="252"/>
      <c r="H654" s="253"/>
      <c r="I654" s="254"/>
      <c r="J654" s="255"/>
      <c r="K654" s="257"/>
      <c r="L654" s="257"/>
      <c r="M654" s="11"/>
      <c r="N654" s="11"/>
      <c r="O654" s="11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250"/>
      <c r="E655" s="4"/>
      <c r="F655" s="408"/>
      <c r="G655" s="252"/>
      <c r="H655" s="253"/>
      <c r="I655" s="254"/>
      <c r="J655" s="255"/>
      <c r="K655" s="257"/>
      <c r="L655" s="257"/>
      <c r="M655" s="11"/>
      <c r="N655" s="11"/>
      <c r="O655" s="11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250"/>
      <c r="E656" s="4"/>
      <c r="F656" s="408"/>
      <c r="G656" s="252"/>
      <c r="H656" s="253"/>
      <c r="I656" s="254"/>
      <c r="J656" s="255"/>
      <c r="K656" s="257"/>
      <c r="L656" s="257"/>
      <c r="M656" s="11"/>
      <c r="N656" s="11"/>
      <c r="O656" s="11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250"/>
      <c r="E657" s="4"/>
      <c r="F657" s="408"/>
      <c r="G657" s="252"/>
      <c r="H657" s="253"/>
      <c r="I657" s="254"/>
      <c r="J657" s="255"/>
      <c r="K657" s="257"/>
      <c r="L657" s="257"/>
      <c r="M657" s="11"/>
      <c r="N657" s="11"/>
      <c r="O657" s="11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250"/>
      <c r="E658" s="4"/>
      <c r="F658" s="408"/>
      <c r="G658" s="252"/>
      <c r="H658" s="253"/>
      <c r="I658" s="254"/>
      <c r="J658" s="255"/>
      <c r="K658" s="257"/>
      <c r="L658" s="257"/>
      <c r="M658" s="11"/>
      <c r="N658" s="11"/>
      <c r="O658" s="11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250"/>
      <c r="E659" s="4"/>
      <c r="F659" s="408"/>
      <c r="G659" s="252"/>
      <c r="H659" s="253"/>
      <c r="I659" s="254"/>
      <c r="J659" s="255"/>
      <c r="K659" s="257"/>
      <c r="L659" s="257"/>
      <c r="M659" s="11"/>
      <c r="N659" s="11"/>
      <c r="O659" s="11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250"/>
      <c r="E660" s="4"/>
      <c r="F660" s="408"/>
      <c r="G660" s="252"/>
      <c r="H660" s="253"/>
      <c r="I660" s="254"/>
      <c r="J660" s="255"/>
      <c r="K660" s="257"/>
      <c r="L660" s="257"/>
      <c r="M660" s="11"/>
      <c r="N660" s="11"/>
      <c r="O660" s="11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250"/>
      <c r="E661" s="4"/>
      <c r="F661" s="408"/>
      <c r="G661" s="252"/>
      <c r="H661" s="253"/>
      <c r="I661" s="254"/>
      <c r="J661" s="255"/>
      <c r="K661" s="257"/>
      <c r="L661" s="257"/>
      <c r="M661" s="11"/>
      <c r="N661" s="11"/>
      <c r="O661" s="11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250"/>
      <c r="E662" s="4"/>
      <c r="F662" s="408"/>
      <c r="G662" s="252"/>
      <c r="H662" s="253"/>
      <c r="I662" s="254"/>
      <c r="J662" s="255"/>
      <c r="K662" s="257"/>
      <c r="L662" s="257"/>
      <c r="M662" s="11"/>
      <c r="N662" s="11"/>
      <c r="O662" s="11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250"/>
      <c r="E663" s="4"/>
      <c r="F663" s="408"/>
      <c r="G663" s="252"/>
      <c r="H663" s="253"/>
      <c r="I663" s="254"/>
      <c r="J663" s="255"/>
      <c r="K663" s="257"/>
      <c r="L663" s="257"/>
      <c r="M663" s="11"/>
      <c r="N663" s="11"/>
      <c r="O663" s="11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250"/>
      <c r="E664" s="4"/>
      <c r="F664" s="408"/>
      <c r="G664" s="252"/>
      <c r="H664" s="253"/>
      <c r="I664" s="254"/>
      <c r="J664" s="255"/>
      <c r="K664" s="257"/>
      <c r="L664" s="257"/>
      <c r="M664" s="11"/>
      <c r="N664" s="11"/>
      <c r="O664" s="11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250"/>
      <c r="E665" s="4"/>
      <c r="F665" s="408"/>
      <c r="G665" s="252"/>
      <c r="H665" s="253"/>
      <c r="I665" s="254"/>
      <c r="J665" s="255"/>
      <c r="K665" s="257"/>
      <c r="L665" s="257"/>
      <c r="M665" s="11"/>
      <c r="N665" s="11"/>
      <c r="O665" s="11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250"/>
      <c r="E666" s="4"/>
      <c r="F666" s="408"/>
      <c r="G666" s="252"/>
      <c r="H666" s="253"/>
      <c r="I666" s="254"/>
      <c r="J666" s="255"/>
      <c r="K666" s="257"/>
      <c r="L666" s="257"/>
      <c r="M666" s="11"/>
      <c r="N666" s="11"/>
      <c r="O666" s="11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250"/>
      <c r="E667" s="4"/>
      <c r="F667" s="408"/>
      <c r="G667" s="252"/>
      <c r="H667" s="253"/>
      <c r="I667" s="254"/>
      <c r="J667" s="255"/>
      <c r="K667" s="257"/>
      <c r="L667" s="257"/>
      <c r="M667" s="11"/>
      <c r="N667" s="11"/>
      <c r="O667" s="11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250"/>
      <c r="E668" s="4"/>
      <c r="F668" s="408"/>
      <c r="G668" s="252"/>
      <c r="H668" s="253"/>
      <c r="I668" s="254"/>
      <c r="J668" s="255"/>
      <c r="K668" s="257"/>
      <c r="L668" s="257"/>
      <c r="M668" s="11"/>
      <c r="N668" s="11"/>
      <c r="O668" s="11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250"/>
      <c r="E669" s="4"/>
      <c r="F669" s="408"/>
      <c r="G669" s="252"/>
      <c r="H669" s="253"/>
      <c r="I669" s="254"/>
      <c r="J669" s="255"/>
      <c r="K669" s="257"/>
      <c r="L669" s="257"/>
      <c r="M669" s="11"/>
      <c r="N669" s="11"/>
      <c r="O669" s="11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250"/>
      <c r="E670" s="4"/>
      <c r="F670" s="408"/>
      <c r="G670" s="252"/>
      <c r="H670" s="253"/>
      <c r="I670" s="254"/>
      <c r="J670" s="255"/>
      <c r="K670" s="257"/>
      <c r="L670" s="257"/>
      <c r="M670" s="11"/>
      <c r="N670" s="11"/>
      <c r="O670" s="11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250"/>
      <c r="E671" s="4"/>
      <c r="F671" s="408"/>
      <c r="G671" s="252"/>
      <c r="H671" s="253"/>
      <c r="I671" s="254"/>
      <c r="J671" s="255"/>
      <c r="K671" s="257"/>
      <c r="L671" s="257"/>
      <c r="M671" s="11"/>
      <c r="N671" s="11"/>
      <c r="O671" s="11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250"/>
      <c r="E672" s="4"/>
      <c r="F672" s="408"/>
      <c r="G672" s="252"/>
      <c r="H672" s="253"/>
      <c r="I672" s="254"/>
      <c r="J672" s="255"/>
      <c r="K672" s="257"/>
      <c r="L672" s="257"/>
      <c r="M672" s="11"/>
      <c r="N672" s="11"/>
      <c r="O672" s="11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250"/>
      <c r="E673" s="4"/>
      <c r="F673" s="408"/>
      <c r="G673" s="252"/>
      <c r="H673" s="253"/>
      <c r="I673" s="254"/>
      <c r="J673" s="255"/>
      <c r="K673" s="257"/>
      <c r="L673" s="257"/>
      <c r="M673" s="11"/>
      <c r="N673" s="11"/>
      <c r="O673" s="11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250"/>
      <c r="E674" s="4"/>
      <c r="F674" s="408"/>
      <c r="G674" s="252"/>
      <c r="H674" s="253"/>
      <c r="I674" s="254"/>
      <c r="J674" s="255"/>
      <c r="K674" s="257"/>
      <c r="L674" s="257"/>
      <c r="M674" s="11"/>
      <c r="N674" s="11"/>
      <c r="O674" s="11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250"/>
      <c r="E675" s="4"/>
      <c r="F675" s="408"/>
      <c r="G675" s="252"/>
      <c r="H675" s="253"/>
      <c r="I675" s="254"/>
      <c r="J675" s="255"/>
      <c r="K675" s="257"/>
      <c r="L675" s="257"/>
      <c r="M675" s="11"/>
      <c r="N675" s="11"/>
      <c r="O675" s="11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250"/>
      <c r="E676" s="4"/>
      <c r="F676" s="408"/>
      <c r="G676" s="252"/>
      <c r="H676" s="253"/>
      <c r="I676" s="254"/>
      <c r="J676" s="255"/>
      <c r="K676" s="257"/>
      <c r="L676" s="257"/>
      <c r="M676" s="11"/>
      <c r="N676" s="11"/>
      <c r="O676" s="11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250"/>
      <c r="E677" s="4"/>
      <c r="F677" s="408"/>
      <c r="G677" s="252"/>
      <c r="H677" s="253"/>
      <c r="I677" s="254"/>
      <c r="J677" s="255"/>
      <c r="K677" s="257"/>
      <c r="L677" s="257"/>
      <c r="M677" s="11"/>
      <c r="N677" s="11"/>
      <c r="O677" s="11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250"/>
      <c r="E678" s="4"/>
      <c r="F678" s="408"/>
      <c r="G678" s="252"/>
      <c r="H678" s="253"/>
      <c r="I678" s="254"/>
      <c r="J678" s="255"/>
      <c r="K678" s="257"/>
      <c r="L678" s="257"/>
      <c r="M678" s="11"/>
      <c r="N678" s="11"/>
      <c r="O678" s="11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250"/>
      <c r="E679" s="4"/>
      <c r="F679" s="408"/>
      <c r="G679" s="252"/>
      <c r="H679" s="253"/>
      <c r="I679" s="254"/>
      <c r="J679" s="255"/>
      <c r="K679" s="257"/>
      <c r="L679" s="257"/>
      <c r="M679" s="11"/>
      <c r="N679" s="11"/>
      <c r="O679" s="11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250"/>
      <c r="E680" s="4"/>
      <c r="F680" s="408"/>
      <c r="G680" s="252"/>
      <c r="H680" s="253"/>
      <c r="I680" s="254"/>
      <c r="J680" s="255"/>
      <c r="K680" s="257"/>
      <c r="L680" s="257"/>
      <c r="M680" s="11"/>
      <c r="N680" s="11"/>
      <c r="O680" s="11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250"/>
      <c r="E681" s="4"/>
      <c r="F681" s="408"/>
      <c r="G681" s="252"/>
      <c r="H681" s="253"/>
      <c r="I681" s="254"/>
      <c r="J681" s="255"/>
      <c r="K681" s="257"/>
      <c r="L681" s="257"/>
      <c r="M681" s="11"/>
      <c r="N681" s="11"/>
      <c r="O681" s="11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250"/>
      <c r="E682" s="4"/>
      <c r="F682" s="408"/>
      <c r="G682" s="252"/>
      <c r="H682" s="253"/>
      <c r="I682" s="254"/>
      <c r="J682" s="255"/>
      <c r="K682" s="257"/>
      <c r="L682" s="257"/>
      <c r="M682" s="11"/>
      <c r="N682" s="11"/>
      <c r="O682" s="11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250"/>
      <c r="E683" s="4"/>
      <c r="F683" s="408"/>
      <c r="G683" s="252"/>
      <c r="H683" s="253"/>
      <c r="I683" s="254"/>
      <c r="J683" s="255"/>
      <c r="K683" s="257"/>
      <c r="L683" s="257"/>
      <c r="M683" s="11"/>
      <c r="N683" s="11"/>
      <c r="O683" s="11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250"/>
      <c r="E684" s="4"/>
      <c r="F684" s="408"/>
      <c r="G684" s="252"/>
      <c r="H684" s="253"/>
      <c r="I684" s="254"/>
      <c r="J684" s="255"/>
      <c r="K684" s="257"/>
      <c r="L684" s="257"/>
      <c r="M684" s="11"/>
      <c r="N684" s="11"/>
      <c r="O684" s="11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250"/>
      <c r="E685" s="4"/>
      <c r="F685" s="408"/>
      <c r="G685" s="252"/>
      <c r="H685" s="253"/>
      <c r="I685" s="254"/>
      <c r="J685" s="255"/>
      <c r="K685" s="257"/>
      <c r="L685" s="257"/>
      <c r="M685" s="11"/>
      <c r="N685" s="11"/>
      <c r="O685" s="11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250"/>
      <c r="E686" s="4"/>
      <c r="F686" s="408"/>
      <c r="G686" s="252"/>
      <c r="H686" s="253"/>
      <c r="I686" s="254"/>
      <c r="J686" s="255"/>
      <c r="K686" s="257"/>
      <c r="L686" s="257"/>
      <c r="M686" s="11"/>
      <c r="N686" s="11"/>
      <c r="O686" s="11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250"/>
      <c r="E687" s="4"/>
      <c r="F687" s="408"/>
      <c r="G687" s="252"/>
      <c r="H687" s="253"/>
      <c r="I687" s="254"/>
      <c r="J687" s="255"/>
      <c r="K687" s="257"/>
      <c r="L687" s="257"/>
      <c r="M687" s="11"/>
      <c r="N687" s="11"/>
      <c r="O687" s="11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250"/>
      <c r="E688" s="4"/>
      <c r="F688" s="408"/>
      <c r="G688" s="252"/>
      <c r="H688" s="253"/>
      <c r="I688" s="254"/>
      <c r="J688" s="255"/>
      <c r="K688" s="257"/>
      <c r="L688" s="257"/>
      <c r="M688" s="11"/>
      <c r="N688" s="11"/>
      <c r="O688" s="11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250"/>
      <c r="E689" s="4"/>
      <c r="F689" s="408"/>
      <c r="G689" s="252"/>
      <c r="H689" s="253"/>
      <c r="I689" s="254"/>
      <c r="J689" s="255"/>
      <c r="K689" s="257"/>
      <c r="L689" s="257"/>
      <c r="M689" s="11"/>
      <c r="N689" s="11"/>
      <c r="O689" s="11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250"/>
      <c r="E690" s="4"/>
      <c r="F690" s="408"/>
      <c r="G690" s="252"/>
      <c r="H690" s="253"/>
      <c r="I690" s="254"/>
      <c r="J690" s="255"/>
      <c r="K690" s="257"/>
      <c r="L690" s="257"/>
      <c r="M690" s="11"/>
      <c r="N690" s="11"/>
      <c r="O690" s="11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250"/>
      <c r="E691" s="4"/>
      <c r="F691" s="408"/>
      <c r="G691" s="252"/>
      <c r="H691" s="253"/>
      <c r="I691" s="254"/>
      <c r="J691" s="255"/>
      <c r="K691" s="257"/>
      <c r="L691" s="257"/>
      <c r="M691" s="11"/>
      <c r="N691" s="11"/>
      <c r="O691" s="11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250"/>
      <c r="E692" s="4"/>
      <c r="F692" s="408"/>
      <c r="G692" s="252"/>
      <c r="H692" s="253"/>
      <c r="I692" s="254"/>
      <c r="J692" s="255"/>
      <c r="K692" s="257"/>
      <c r="L692" s="257"/>
      <c r="M692" s="11"/>
      <c r="N692" s="11"/>
      <c r="O692" s="11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250"/>
      <c r="E693" s="4"/>
      <c r="F693" s="408"/>
      <c r="G693" s="252"/>
      <c r="H693" s="253"/>
      <c r="I693" s="254"/>
      <c r="J693" s="255"/>
      <c r="K693" s="257"/>
      <c r="L693" s="257"/>
      <c r="M693" s="11"/>
      <c r="N693" s="11"/>
      <c r="O693" s="11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250"/>
      <c r="E694" s="4"/>
      <c r="F694" s="408"/>
      <c r="G694" s="252"/>
      <c r="H694" s="253"/>
      <c r="I694" s="254"/>
      <c r="J694" s="255"/>
      <c r="K694" s="257"/>
      <c r="L694" s="257"/>
      <c r="M694" s="11"/>
      <c r="N694" s="11"/>
      <c r="O694" s="11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250"/>
      <c r="E695" s="4"/>
      <c r="F695" s="408"/>
      <c r="G695" s="252"/>
      <c r="H695" s="253"/>
      <c r="I695" s="254"/>
      <c r="J695" s="255"/>
      <c r="K695" s="257"/>
      <c r="L695" s="257"/>
      <c r="M695" s="11"/>
      <c r="N695" s="11"/>
      <c r="O695" s="11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250"/>
      <c r="E696" s="4"/>
      <c r="F696" s="408"/>
      <c r="G696" s="252"/>
      <c r="H696" s="253"/>
      <c r="I696" s="254"/>
      <c r="J696" s="255"/>
      <c r="K696" s="257"/>
      <c r="L696" s="257"/>
      <c r="M696" s="11"/>
      <c r="N696" s="11"/>
      <c r="O696" s="11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250"/>
      <c r="E697" s="4"/>
      <c r="F697" s="408"/>
      <c r="G697" s="252"/>
      <c r="H697" s="253"/>
      <c r="I697" s="254"/>
      <c r="J697" s="255"/>
      <c r="K697" s="257"/>
      <c r="L697" s="257"/>
      <c r="M697" s="11"/>
      <c r="N697" s="11"/>
      <c r="O697" s="11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250"/>
      <c r="E698" s="4"/>
      <c r="F698" s="408"/>
      <c r="G698" s="252"/>
      <c r="H698" s="253"/>
      <c r="I698" s="254"/>
      <c r="J698" s="255"/>
      <c r="K698" s="257"/>
      <c r="L698" s="257"/>
      <c r="M698" s="11"/>
      <c r="N698" s="11"/>
      <c r="O698" s="11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250"/>
      <c r="E699" s="4"/>
      <c r="F699" s="408"/>
      <c r="G699" s="252"/>
      <c r="H699" s="253"/>
      <c r="I699" s="254"/>
      <c r="J699" s="255"/>
      <c r="K699" s="257"/>
      <c r="L699" s="257"/>
      <c r="M699" s="11"/>
      <c r="N699" s="11"/>
      <c r="O699" s="11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250"/>
      <c r="E700" s="4"/>
      <c r="F700" s="408"/>
      <c r="G700" s="252"/>
      <c r="H700" s="253"/>
      <c r="I700" s="254"/>
      <c r="J700" s="255"/>
      <c r="K700" s="257"/>
      <c r="L700" s="257"/>
      <c r="M700" s="11"/>
      <c r="N700" s="11"/>
      <c r="O700" s="11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250"/>
      <c r="E701" s="4"/>
      <c r="F701" s="408"/>
      <c r="G701" s="252"/>
      <c r="H701" s="253"/>
      <c r="I701" s="254"/>
      <c r="J701" s="255"/>
      <c r="K701" s="257"/>
      <c r="L701" s="257"/>
      <c r="M701" s="11"/>
      <c r="N701" s="11"/>
      <c r="O701" s="11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250"/>
      <c r="E702" s="4"/>
      <c r="F702" s="408"/>
      <c r="G702" s="252"/>
      <c r="H702" s="253"/>
      <c r="I702" s="254"/>
      <c r="J702" s="255"/>
      <c r="K702" s="257"/>
      <c r="L702" s="257"/>
      <c r="M702" s="11"/>
      <c r="N702" s="11"/>
      <c r="O702" s="11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250"/>
      <c r="E703" s="4"/>
      <c r="F703" s="408"/>
      <c r="G703" s="252"/>
      <c r="H703" s="253"/>
      <c r="I703" s="254"/>
      <c r="J703" s="255"/>
      <c r="K703" s="257"/>
      <c r="L703" s="257"/>
      <c r="M703" s="11"/>
      <c r="N703" s="11"/>
      <c r="O703" s="11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250"/>
      <c r="E704" s="4"/>
      <c r="F704" s="408"/>
      <c r="G704" s="252"/>
      <c r="H704" s="253"/>
      <c r="I704" s="254"/>
      <c r="J704" s="255"/>
      <c r="K704" s="257"/>
      <c r="L704" s="257"/>
      <c r="M704" s="11"/>
      <c r="N704" s="11"/>
      <c r="O704" s="11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250"/>
      <c r="E705" s="4"/>
      <c r="F705" s="408"/>
      <c r="G705" s="252"/>
      <c r="H705" s="253"/>
      <c r="I705" s="254"/>
      <c r="J705" s="255"/>
      <c r="K705" s="257"/>
      <c r="L705" s="257"/>
      <c r="M705" s="11"/>
      <c r="N705" s="11"/>
      <c r="O705" s="11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250"/>
      <c r="E706" s="4"/>
      <c r="F706" s="408"/>
      <c r="G706" s="252"/>
      <c r="H706" s="253"/>
      <c r="I706" s="254"/>
      <c r="J706" s="255"/>
      <c r="K706" s="257"/>
      <c r="L706" s="257"/>
      <c r="M706" s="11"/>
      <c r="N706" s="11"/>
      <c r="O706" s="11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250"/>
      <c r="E707" s="4"/>
      <c r="F707" s="408"/>
      <c r="G707" s="252"/>
      <c r="H707" s="253"/>
      <c r="I707" s="254"/>
      <c r="J707" s="255"/>
      <c r="K707" s="257"/>
      <c r="L707" s="257"/>
      <c r="M707" s="11"/>
      <c r="N707" s="11"/>
      <c r="O707" s="11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250"/>
      <c r="E708" s="4"/>
      <c r="F708" s="408"/>
      <c r="G708" s="252"/>
      <c r="H708" s="253"/>
      <c r="I708" s="254"/>
      <c r="J708" s="255"/>
      <c r="K708" s="257"/>
      <c r="L708" s="257"/>
      <c r="M708" s="11"/>
      <c r="N708" s="11"/>
      <c r="O708" s="11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250"/>
      <c r="E709" s="4"/>
      <c r="F709" s="408"/>
      <c r="G709" s="252"/>
      <c r="H709" s="253"/>
      <c r="I709" s="254"/>
      <c r="J709" s="255"/>
      <c r="K709" s="257"/>
      <c r="L709" s="257"/>
      <c r="M709" s="11"/>
      <c r="N709" s="11"/>
      <c r="O709" s="11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250"/>
      <c r="E710" s="4"/>
      <c r="F710" s="408"/>
      <c r="G710" s="252"/>
      <c r="H710" s="253"/>
      <c r="I710" s="254"/>
      <c r="J710" s="255"/>
      <c r="K710" s="257"/>
      <c r="L710" s="257"/>
      <c r="M710" s="11"/>
      <c r="N710" s="11"/>
      <c r="O710" s="11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250"/>
      <c r="E711" s="4"/>
      <c r="F711" s="408"/>
      <c r="G711" s="252"/>
      <c r="H711" s="253"/>
      <c r="I711" s="254"/>
      <c r="J711" s="255"/>
      <c r="K711" s="257"/>
      <c r="L711" s="257"/>
      <c r="M711" s="11"/>
      <c r="N711" s="11"/>
      <c r="O711" s="11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250"/>
      <c r="E712" s="4"/>
      <c r="F712" s="408"/>
      <c r="G712" s="252"/>
      <c r="H712" s="253"/>
      <c r="I712" s="254"/>
      <c r="J712" s="255"/>
      <c r="K712" s="257"/>
      <c r="L712" s="257"/>
      <c r="M712" s="11"/>
      <c r="N712" s="11"/>
      <c r="O712" s="11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250"/>
      <c r="E713" s="4"/>
      <c r="F713" s="408"/>
      <c r="G713" s="252"/>
      <c r="H713" s="253"/>
      <c r="I713" s="254"/>
      <c r="J713" s="255"/>
      <c r="K713" s="257"/>
      <c r="L713" s="257"/>
      <c r="M713" s="11"/>
      <c r="N713" s="11"/>
      <c r="O713" s="11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250"/>
      <c r="E714" s="4"/>
      <c r="F714" s="408"/>
      <c r="G714" s="252"/>
      <c r="H714" s="253"/>
      <c r="I714" s="254"/>
      <c r="J714" s="255"/>
      <c r="K714" s="257"/>
      <c r="L714" s="257"/>
      <c r="M714" s="11"/>
      <c r="N714" s="11"/>
      <c r="O714" s="11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250"/>
      <c r="E715" s="4"/>
      <c r="F715" s="408"/>
      <c r="G715" s="252"/>
      <c r="H715" s="253"/>
      <c r="I715" s="254"/>
      <c r="J715" s="255"/>
      <c r="K715" s="257"/>
      <c r="L715" s="257"/>
      <c r="M715" s="11"/>
      <c r="N715" s="11"/>
      <c r="O715" s="11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250"/>
      <c r="E716" s="4"/>
      <c r="F716" s="408"/>
      <c r="G716" s="252"/>
      <c r="H716" s="253"/>
      <c r="I716" s="254"/>
      <c r="J716" s="255"/>
      <c r="K716" s="257"/>
      <c r="L716" s="257"/>
      <c r="M716" s="11"/>
      <c r="N716" s="11"/>
      <c r="O716" s="11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250"/>
      <c r="E717" s="4"/>
      <c r="F717" s="408"/>
      <c r="G717" s="252"/>
      <c r="H717" s="253"/>
      <c r="I717" s="254"/>
      <c r="J717" s="255"/>
      <c r="K717" s="257"/>
      <c r="L717" s="257"/>
      <c r="M717" s="11"/>
      <c r="N717" s="11"/>
      <c r="O717" s="11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250"/>
      <c r="E718" s="4"/>
      <c r="F718" s="408"/>
      <c r="G718" s="252"/>
      <c r="H718" s="253"/>
      <c r="I718" s="254"/>
      <c r="J718" s="255"/>
      <c r="K718" s="257"/>
      <c r="L718" s="257"/>
      <c r="M718" s="11"/>
      <c r="N718" s="11"/>
      <c r="O718" s="11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250"/>
      <c r="E719" s="4"/>
      <c r="F719" s="408"/>
      <c r="G719" s="252"/>
      <c r="H719" s="253"/>
      <c r="I719" s="254"/>
      <c r="J719" s="255"/>
      <c r="K719" s="257"/>
      <c r="L719" s="257"/>
      <c r="M719" s="11"/>
      <c r="N719" s="11"/>
      <c r="O719" s="11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250"/>
      <c r="E720" s="4"/>
      <c r="F720" s="408"/>
      <c r="G720" s="252"/>
      <c r="H720" s="253"/>
      <c r="I720" s="254"/>
      <c r="J720" s="255"/>
      <c r="K720" s="257"/>
      <c r="L720" s="257"/>
      <c r="M720" s="11"/>
      <c r="N720" s="11"/>
      <c r="O720" s="11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250"/>
      <c r="E721" s="4"/>
      <c r="F721" s="408"/>
      <c r="G721" s="252"/>
      <c r="H721" s="253"/>
      <c r="I721" s="254"/>
      <c r="J721" s="255"/>
      <c r="K721" s="257"/>
      <c r="L721" s="257"/>
      <c r="M721" s="11"/>
      <c r="N721" s="11"/>
      <c r="O721" s="11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250"/>
      <c r="E722" s="4"/>
      <c r="F722" s="408"/>
      <c r="G722" s="252"/>
      <c r="H722" s="253"/>
      <c r="I722" s="254"/>
      <c r="J722" s="255"/>
      <c r="K722" s="257"/>
      <c r="L722" s="257"/>
      <c r="M722" s="11"/>
      <c r="N722" s="11"/>
      <c r="O722" s="11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250"/>
      <c r="E723" s="4"/>
      <c r="F723" s="408"/>
      <c r="G723" s="252"/>
      <c r="H723" s="253"/>
      <c r="I723" s="254"/>
      <c r="J723" s="255"/>
      <c r="K723" s="257"/>
      <c r="L723" s="257"/>
      <c r="M723" s="11"/>
      <c r="N723" s="11"/>
      <c r="O723" s="11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250"/>
      <c r="E724" s="4"/>
      <c r="F724" s="408"/>
      <c r="G724" s="252"/>
      <c r="H724" s="253"/>
      <c r="I724" s="254"/>
      <c r="J724" s="255"/>
      <c r="K724" s="257"/>
      <c r="L724" s="257"/>
      <c r="M724" s="11"/>
      <c r="N724" s="11"/>
      <c r="O724" s="11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250"/>
      <c r="E725" s="4"/>
      <c r="F725" s="408"/>
      <c r="G725" s="252"/>
      <c r="H725" s="253"/>
      <c r="I725" s="254"/>
      <c r="J725" s="255"/>
      <c r="K725" s="257"/>
      <c r="L725" s="257"/>
      <c r="M725" s="11"/>
      <c r="N725" s="11"/>
      <c r="O725" s="11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250"/>
      <c r="E726" s="4"/>
      <c r="F726" s="408"/>
      <c r="G726" s="252"/>
      <c r="H726" s="253"/>
      <c r="I726" s="254"/>
      <c r="J726" s="255"/>
      <c r="K726" s="257"/>
      <c r="L726" s="257"/>
      <c r="M726" s="11"/>
      <c r="N726" s="11"/>
      <c r="O726" s="11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250"/>
      <c r="E727" s="4"/>
      <c r="F727" s="408"/>
      <c r="G727" s="252"/>
      <c r="H727" s="253"/>
      <c r="I727" s="254"/>
      <c r="J727" s="255"/>
      <c r="K727" s="257"/>
      <c r="L727" s="257"/>
      <c r="M727" s="11"/>
      <c r="N727" s="11"/>
      <c r="O727" s="11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250"/>
      <c r="E728" s="4"/>
      <c r="F728" s="408"/>
      <c r="G728" s="252"/>
      <c r="H728" s="253"/>
      <c r="I728" s="254"/>
      <c r="J728" s="255"/>
      <c r="K728" s="257"/>
      <c r="L728" s="257"/>
      <c r="M728" s="11"/>
      <c r="N728" s="11"/>
      <c r="O728" s="11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250"/>
      <c r="E729" s="4"/>
      <c r="F729" s="408"/>
      <c r="G729" s="252"/>
      <c r="H729" s="253"/>
      <c r="I729" s="254"/>
      <c r="J729" s="255"/>
      <c r="K729" s="257"/>
      <c r="L729" s="257"/>
      <c r="M729" s="11"/>
      <c r="N729" s="11"/>
      <c r="O729" s="11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250"/>
      <c r="E730" s="4"/>
      <c r="F730" s="408"/>
      <c r="G730" s="252"/>
      <c r="H730" s="253"/>
      <c r="I730" s="254"/>
      <c r="J730" s="255"/>
      <c r="K730" s="257"/>
      <c r="L730" s="257"/>
      <c r="M730" s="11"/>
      <c r="N730" s="11"/>
      <c r="O730" s="11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250"/>
      <c r="E731" s="4"/>
      <c r="F731" s="408"/>
      <c r="G731" s="252"/>
      <c r="H731" s="253"/>
      <c r="I731" s="254"/>
      <c r="J731" s="255"/>
      <c r="K731" s="257"/>
      <c r="L731" s="257"/>
      <c r="M731" s="11"/>
      <c r="N731" s="11"/>
      <c r="O731" s="11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250"/>
      <c r="E732" s="4"/>
      <c r="F732" s="408"/>
      <c r="G732" s="252"/>
      <c r="H732" s="253"/>
      <c r="I732" s="254"/>
      <c r="J732" s="255"/>
      <c r="K732" s="257"/>
      <c r="L732" s="257"/>
      <c r="M732" s="11"/>
      <c r="N732" s="11"/>
      <c r="O732" s="11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250"/>
      <c r="E733" s="4"/>
      <c r="F733" s="408"/>
      <c r="G733" s="252"/>
      <c r="H733" s="253"/>
      <c r="I733" s="254"/>
      <c r="J733" s="255"/>
      <c r="K733" s="257"/>
      <c r="L733" s="257"/>
      <c r="M733" s="11"/>
      <c r="N733" s="11"/>
      <c r="O733" s="11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250"/>
      <c r="E734" s="4"/>
      <c r="F734" s="408"/>
      <c r="G734" s="252"/>
      <c r="H734" s="253"/>
      <c r="I734" s="254"/>
      <c r="J734" s="255"/>
      <c r="K734" s="257"/>
      <c r="L734" s="257"/>
      <c r="M734" s="11"/>
      <c r="N734" s="11"/>
      <c r="O734" s="11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250"/>
      <c r="E735" s="4"/>
      <c r="F735" s="408"/>
      <c r="G735" s="252"/>
      <c r="H735" s="253"/>
      <c r="I735" s="254"/>
      <c r="J735" s="255"/>
      <c r="K735" s="257"/>
      <c r="L735" s="257"/>
      <c r="M735" s="11"/>
      <c r="N735" s="11"/>
      <c r="O735" s="11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250"/>
      <c r="E736" s="4"/>
      <c r="F736" s="408"/>
      <c r="G736" s="252"/>
      <c r="H736" s="253"/>
      <c r="I736" s="254"/>
      <c r="J736" s="255"/>
      <c r="K736" s="257"/>
      <c r="L736" s="257"/>
      <c r="M736" s="11"/>
      <c r="N736" s="11"/>
      <c r="O736" s="11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250"/>
      <c r="E737" s="4"/>
      <c r="F737" s="408"/>
      <c r="G737" s="252"/>
      <c r="H737" s="253"/>
      <c r="I737" s="254"/>
      <c r="J737" s="255"/>
      <c r="K737" s="257"/>
      <c r="L737" s="257"/>
      <c r="M737" s="11"/>
      <c r="N737" s="11"/>
      <c r="O737" s="11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250"/>
      <c r="E738" s="4"/>
      <c r="F738" s="408"/>
      <c r="G738" s="252"/>
      <c r="H738" s="253"/>
      <c r="I738" s="254"/>
      <c r="J738" s="255"/>
      <c r="K738" s="257"/>
      <c r="L738" s="257"/>
      <c r="M738" s="11"/>
      <c r="N738" s="11"/>
      <c r="O738" s="11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250"/>
      <c r="E739" s="4"/>
      <c r="F739" s="408"/>
      <c r="G739" s="252"/>
      <c r="H739" s="253"/>
      <c r="I739" s="254"/>
      <c r="J739" s="255"/>
      <c r="K739" s="257"/>
      <c r="L739" s="257"/>
      <c r="M739" s="11"/>
      <c r="N739" s="11"/>
      <c r="O739" s="11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250"/>
      <c r="E740" s="4"/>
      <c r="F740" s="408"/>
      <c r="G740" s="252"/>
      <c r="H740" s="253"/>
      <c r="I740" s="254"/>
      <c r="J740" s="255"/>
      <c r="K740" s="257"/>
      <c r="L740" s="257"/>
      <c r="M740" s="11"/>
      <c r="N740" s="11"/>
      <c r="O740" s="11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250"/>
      <c r="E741" s="4"/>
      <c r="F741" s="408"/>
      <c r="G741" s="252"/>
      <c r="H741" s="253"/>
      <c r="I741" s="254"/>
      <c r="J741" s="255"/>
      <c r="K741" s="257"/>
      <c r="L741" s="257"/>
      <c r="M741" s="11"/>
      <c r="N741" s="11"/>
      <c r="O741" s="11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250"/>
      <c r="E742" s="4"/>
      <c r="F742" s="408"/>
      <c r="G742" s="252"/>
      <c r="H742" s="253"/>
      <c r="I742" s="254"/>
      <c r="J742" s="255"/>
      <c r="K742" s="257"/>
      <c r="L742" s="257"/>
      <c r="M742" s="11"/>
      <c r="N742" s="11"/>
      <c r="O742" s="11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250"/>
      <c r="E743" s="4"/>
      <c r="F743" s="408"/>
      <c r="G743" s="252"/>
      <c r="H743" s="253"/>
      <c r="I743" s="254"/>
      <c r="J743" s="255"/>
      <c r="K743" s="257"/>
      <c r="L743" s="257"/>
      <c r="M743" s="11"/>
      <c r="N743" s="11"/>
      <c r="O743" s="11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250"/>
      <c r="E744" s="4"/>
      <c r="F744" s="408"/>
      <c r="G744" s="252"/>
      <c r="H744" s="253"/>
      <c r="I744" s="254"/>
      <c r="J744" s="255"/>
      <c r="K744" s="257"/>
      <c r="L744" s="257"/>
      <c r="M744" s="11"/>
      <c r="N744" s="11"/>
      <c r="O744" s="11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250"/>
      <c r="E745" s="4"/>
      <c r="F745" s="408"/>
      <c r="G745" s="252"/>
      <c r="H745" s="253"/>
      <c r="I745" s="254"/>
      <c r="J745" s="255"/>
      <c r="K745" s="257"/>
      <c r="L745" s="257"/>
      <c r="M745" s="11"/>
      <c r="N745" s="11"/>
      <c r="O745" s="11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250"/>
      <c r="E746" s="4"/>
      <c r="F746" s="408"/>
      <c r="G746" s="252"/>
      <c r="H746" s="253"/>
      <c r="I746" s="254"/>
      <c r="J746" s="255"/>
      <c r="K746" s="257"/>
      <c r="L746" s="257"/>
      <c r="M746" s="11"/>
      <c r="N746" s="11"/>
      <c r="O746" s="11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250"/>
      <c r="E747" s="4"/>
      <c r="F747" s="408"/>
      <c r="G747" s="252"/>
      <c r="H747" s="253"/>
      <c r="I747" s="254"/>
      <c r="J747" s="255"/>
      <c r="K747" s="257"/>
      <c r="L747" s="257"/>
      <c r="M747" s="11"/>
      <c r="N747" s="11"/>
      <c r="O747" s="11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250"/>
      <c r="E748" s="4"/>
      <c r="F748" s="408"/>
      <c r="G748" s="252"/>
      <c r="H748" s="253"/>
      <c r="I748" s="254"/>
      <c r="J748" s="255"/>
      <c r="K748" s="257"/>
      <c r="L748" s="257"/>
      <c r="M748" s="11"/>
      <c r="N748" s="11"/>
      <c r="O748" s="11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250"/>
      <c r="E749" s="4"/>
      <c r="F749" s="408"/>
      <c r="G749" s="252"/>
      <c r="H749" s="253"/>
      <c r="I749" s="254"/>
      <c r="J749" s="255"/>
      <c r="K749" s="257"/>
      <c r="L749" s="257"/>
      <c r="M749" s="11"/>
      <c r="N749" s="11"/>
      <c r="O749" s="11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250"/>
      <c r="E750" s="4"/>
      <c r="F750" s="408"/>
      <c r="G750" s="252"/>
      <c r="H750" s="253"/>
      <c r="I750" s="254"/>
      <c r="J750" s="255"/>
      <c r="K750" s="257"/>
      <c r="L750" s="257"/>
      <c r="M750" s="11"/>
      <c r="N750" s="11"/>
      <c r="O750" s="11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250"/>
      <c r="E751" s="4"/>
      <c r="F751" s="408"/>
      <c r="G751" s="252"/>
      <c r="H751" s="253"/>
      <c r="I751" s="254"/>
      <c r="J751" s="255"/>
      <c r="K751" s="257"/>
      <c r="L751" s="257"/>
      <c r="M751" s="11"/>
      <c r="N751" s="11"/>
      <c r="O751" s="11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250"/>
      <c r="E752" s="4"/>
      <c r="F752" s="408"/>
      <c r="G752" s="252"/>
      <c r="H752" s="253"/>
      <c r="I752" s="254"/>
      <c r="J752" s="255"/>
      <c r="K752" s="257"/>
      <c r="L752" s="257"/>
      <c r="M752" s="11"/>
      <c r="N752" s="11"/>
      <c r="O752" s="11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250"/>
      <c r="E753" s="4"/>
      <c r="F753" s="408"/>
      <c r="G753" s="252"/>
      <c r="H753" s="253"/>
      <c r="I753" s="254"/>
      <c r="J753" s="255"/>
      <c r="K753" s="257"/>
      <c r="L753" s="257"/>
      <c r="M753" s="11"/>
      <c r="N753" s="11"/>
      <c r="O753" s="11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250"/>
      <c r="E754" s="4"/>
      <c r="F754" s="408"/>
      <c r="G754" s="252"/>
      <c r="H754" s="253"/>
      <c r="I754" s="254"/>
      <c r="J754" s="255"/>
      <c r="K754" s="257"/>
      <c r="L754" s="257"/>
      <c r="M754" s="11"/>
      <c r="N754" s="11"/>
      <c r="O754" s="11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250"/>
      <c r="E755" s="4"/>
      <c r="F755" s="408"/>
      <c r="G755" s="252"/>
      <c r="H755" s="253"/>
      <c r="I755" s="254"/>
      <c r="J755" s="255"/>
      <c r="K755" s="257"/>
      <c r="L755" s="257"/>
      <c r="M755" s="11"/>
      <c r="N755" s="11"/>
      <c r="O755" s="11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250"/>
      <c r="E756" s="4"/>
      <c r="F756" s="408"/>
      <c r="G756" s="252"/>
      <c r="H756" s="253"/>
      <c r="I756" s="254"/>
      <c r="J756" s="255"/>
      <c r="K756" s="257"/>
      <c r="L756" s="257"/>
      <c r="M756" s="11"/>
      <c r="N756" s="11"/>
      <c r="O756" s="11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250"/>
      <c r="E757" s="4"/>
      <c r="F757" s="408"/>
      <c r="G757" s="252"/>
      <c r="H757" s="253"/>
      <c r="I757" s="254"/>
      <c r="J757" s="255"/>
      <c r="K757" s="257"/>
      <c r="L757" s="257"/>
      <c r="M757" s="11"/>
      <c r="N757" s="11"/>
      <c r="O757" s="11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250"/>
      <c r="E758" s="4"/>
      <c r="F758" s="408"/>
      <c r="G758" s="252"/>
      <c r="H758" s="253"/>
      <c r="I758" s="254"/>
      <c r="J758" s="255"/>
      <c r="K758" s="257"/>
      <c r="L758" s="257"/>
      <c r="M758" s="11"/>
      <c r="N758" s="11"/>
      <c r="O758" s="11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250"/>
      <c r="E759" s="4"/>
      <c r="F759" s="408"/>
      <c r="G759" s="252"/>
      <c r="H759" s="253"/>
      <c r="I759" s="254"/>
      <c r="J759" s="255"/>
      <c r="K759" s="257"/>
      <c r="L759" s="257"/>
      <c r="M759" s="11"/>
      <c r="N759" s="11"/>
      <c r="O759" s="11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250"/>
      <c r="E760" s="4"/>
      <c r="F760" s="408"/>
      <c r="G760" s="252"/>
      <c r="H760" s="253"/>
      <c r="I760" s="254"/>
      <c r="J760" s="255"/>
      <c r="K760" s="257"/>
      <c r="L760" s="257"/>
      <c r="M760" s="11"/>
      <c r="N760" s="11"/>
      <c r="O760" s="11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250"/>
      <c r="E761" s="4"/>
      <c r="F761" s="408"/>
      <c r="G761" s="252"/>
      <c r="H761" s="253"/>
      <c r="I761" s="254"/>
      <c r="J761" s="255"/>
      <c r="K761" s="257"/>
      <c r="L761" s="257"/>
      <c r="M761" s="11"/>
      <c r="N761" s="11"/>
      <c r="O761" s="11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250"/>
      <c r="E762" s="4"/>
      <c r="F762" s="408"/>
      <c r="G762" s="252"/>
      <c r="H762" s="253"/>
      <c r="I762" s="254"/>
      <c r="J762" s="255"/>
      <c r="K762" s="257"/>
      <c r="L762" s="257"/>
      <c r="M762" s="11"/>
      <c r="N762" s="11"/>
      <c r="O762" s="11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250"/>
      <c r="E763" s="4"/>
      <c r="F763" s="408"/>
      <c r="G763" s="252"/>
      <c r="H763" s="253"/>
      <c r="I763" s="254"/>
      <c r="J763" s="255"/>
      <c r="K763" s="257"/>
      <c r="L763" s="257"/>
      <c r="M763" s="11"/>
      <c r="N763" s="11"/>
      <c r="O763" s="11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250"/>
      <c r="E764" s="4"/>
      <c r="F764" s="408"/>
      <c r="G764" s="252"/>
      <c r="H764" s="253"/>
      <c r="I764" s="254"/>
      <c r="J764" s="255"/>
      <c r="K764" s="257"/>
      <c r="L764" s="257"/>
      <c r="M764" s="11"/>
      <c r="N764" s="11"/>
      <c r="O764" s="11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250"/>
      <c r="E765" s="4"/>
      <c r="F765" s="408"/>
      <c r="G765" s="252"/>
      <c r="H765" s="253"/>
      <c r="I765" s="254"/>
      <c r="J765" s="255"/>
      <c r="K765" s="257"/>
      <c r="L765" s="257"/>
      <c r="M765" s="11"/>
      <c r="N765" s="11"/>
      <c r="O765" s="11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250"/>
      <c r="E766" s="4"/>
      <c r="F766" s="408"/>
      <c r="G766" s="252"/>
      <c r="H766" s="253"/>
      <c r="I766" s="254"/>
      <c r="J766" s="255"/>
      <c r="K766" s="257"/>
      <c r="L766" s="257"/>
      <c r="M766" s="11"/>
      <c r="N766" s="11"/>
      <c r="O766" s="11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250"/>
      <c r="E767" s="4"/>
      <c r="F767" s="408"/>
      <c r="G767" s="252"/>
      <c r="H767" s="253"/>
      <c r="I767" s="254"/>
      <c r="J767" s="255"/>
      <c r="K767" s="257"/>
      <c r="L767" s="257"/>
      <c r="M767" s="11"/>
      <c r="N767" s="11"/>
      <c r="O767" s="11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250"/>
      <c r="E768" s="4"/>
      <c r="F768" s="408"/>
      <c r="G768" s="252"/>
      <c r="H768" s="253"/>
      <c r="I768" s="254"/>
      <c r="J768" s="255"/>
      <c r="K768" s="257"/>
      <c r="L768" s="257"/>
      <c r="M768" s="11"/>
      <c r="N768" s="11"/>
      <c r="O768" s="11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250"/>
      <c r="E769" s="4"/>
      <c r="F769" s="408"/>
      <c r="G769" s="252"/>
      <c r="H769" s="253"/>
      <c r="I769" s="254"/>
      <c r="J769" s="255"/>
      <c r="K769" s="257"/>
      <c r="L769" s="257"/>
      <c r="M769" s="11"/>
      <c r="N769" s="11"/>
      <c r="O769" s="11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250"/>
      <c r="E770" s="4"/>
      <c r="F770" s="408"/>
      <c r="G770" s="252"/>
      <c r="H770" s="253"/>
      <c r="I770" s="254"/>
      <c r="J770" s="255"/>
      <c r="K770" s="257"/>
      <c r="L770" s="257"/>
      <c r="M770" s="11"/>
      <c r="N770" s="11"/>
      <c r="O770" s="11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250"/>
      <c r="E771" s="4"/>
      <c r="F771" s="408"/>
      <c r="G771" s="252"/>
      <c r="H771" s="253"/>
      <c r="I771" s="254"/>
      <c r="J771" s="255"/>
      <c r="K771" s="257"/>
      <c r="L771" s="257"/>
      <c r="M771" s="11"/>
      <c r="N771" s="11"/>
      <c r="O771" s="11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250"/>
      <c r="E772" s="4"/>
      <c r="F772" s="408"/>
      <c r="G772" s="252"/>
      <c r="H772" s="253"/>
      <c r="I772" s="254"/>
      <c r="J772" s="255"/>
      <c r="K772" s="257"/>
      <c r="L772" s="257"/>
      <c r="M772" s="11"/>
      <c r="N772" s="11"/>
      <c r="O772" s="11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250"/>
      <c r="E773" s="4"/>
      <c r="F773" s="408"/>
      <c r="G773" s="252"/>
      <c r="H773" s="253"/>
      <c r="I773" s="254"/>
      <c r="J773" s="255"/>
      <c r="K773" s="257"/>
      <c r="L773" s="257"/>
      <c r="M773" s="11"/>
      <c r="N773" s="11"/>
      <c r="O773" s="11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250"/>
      <c r="E774" s="4"/>
      <c r="F774" s="408"/>
      <c r="G774" s="252"/>
      <c r="H774" s="253"/>
      <c r="I774" s="254"/>
      <c r="J774" s="255"/>
      <c r="K774" s="257"/>
      <c r="L774" s="257"/>
      <c r="M774" s="11"/>
      <c r="N774" s="11"/>
      <c r="O774" s="11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250"/>
      <c r="E775" s="4"/>
      <c r="F775" s="408"/>
      <c r="G775" s="252"/>
      <c r="H775" s="253"/>
      <c r="I775" s="254"/>
      <c r="J775" s="255"/>
      <c r="K775" s="257"/>
      <c r="L775" s="257"/>
      <c r="M775" s="11"/>
      <c r="N775" s="11"/>
      <c r="O775" s="11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250"/>
      <c r="E776" s="4"/>
      <c r="F776" s="408"/>
      <c r="G776" s="252"/>
      <c r="H776" s="253"/>
      <c r="I776" s="254"/>
      <c r="J776" s="255"/>
      <c r="K776" s="257"/>
      <c r="L776" s="257"/>
      <c r="M776" s="11"/>
      <c r="N776" s="11"/>
      <c r="O776" s="11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250"/>
      <c r="E777" s="4"/>
      <c r="F777" s="408"/>
      <c r="G777" s="252"/>
      <c r="H777" s="253"/>
      <c r="I777" s="254"/>
      <c r="J777" s="255"/>
      <c r="K777" s="257"/>
      <c r="L777" s="257"/>
      <c r="M777" s="11"/>
      <c r="N777" s="11"/>
      <c r="O777" s="11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250"/>
      <c r="E778" s="4"/>
      <c r="F778" s="408"/>
      <c r="G778" s="252"/>
      <c r="H778" s="253"/>
      <c r="I778" s="254"/>
      <c r="J778" s="255"/>
      <c r="K778" s="257"/>
      <c r="L778" s="257"/>
      <c r="M778" s="11"/>
      <c r="N778" s="11"/>
      <c r="O778" s="11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250"/>
      <c r="E779" s="4"/>
      <c r="F779" s="408"/>
      <c r="G779" s="252"/>
      <c r="H779" s="253"/>
      <c r="I779" s="254"/>
      <c r="J779" s="255"/>
      <c r="K779" s="257"/>
      <c r="L779" s="257"/>
      <c r="M779" s="11"/>
      <c r="N779" s="11"/>
      <c r="O779" s="11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250"/>
      <c r="E780" s="4"/>
      <c r="F780" s="408"/>
      <c r="G780" s="252"/>
      <c r="H780" s="253"/>
      <c r="I780" s="254"/>
      <c r="J780" s="255"/>
      <c r="K780" s="257"/>
      <c r="L780" s="257"/>
      <c r="M780" s="11"/>
      <c r="N780" s="11"/>
      <c r="O780" s="11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250"/>
      <c r="E781" s="4"/>
      <c r="F781" s="408"/>
      <c r="G781" s="252"/>
      <c r="H781" s="253"/>
      <c r="I781" s="254"/>
      <c r="J781" s="255"/>
      <c r="K781" s="257"/>
      <c r="L781" s="257"/>
      <c r="M781" s="11"/>
      <c r="N781" s="11"/>
      <c r="O781" s="11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250"/>
      <c r="E782" s="4"/>
      <c r="F782" s="408"/>
      <c r="G782" s="252"/>
      <c r="H782" s="253"/>
      <c r="I782" s="254"/>
      <c r="J782" s="255"/>
      <c r="K782" s="257"/>
      <c r="L782" s="257"/>
      <c r="M782" s="11"/>
      <c r="N782" s="11"/>
      <c r="O782" s="11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250"/>
      <c r="E783" s="4"/>
      <c r="F783" s="408"/>
      <c r="G783" s="252"/>
      <c r="H783" s="253"/>
      <c r="I783" s="254"/>
      <c r="J783" s="255"/>
      <c r="K783" s="257"/>
      <c r="L783" s="257"/>
      <c r="M783" s="11"/>
      <c r="N783" s="11"/>
      <c r="O783" s="11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250"/>
      <c r="E784" s="4"/>
      <c r="F784" s="408"/>
      <c r="G784" s="252"/>
      <c r="H784" s="253"/>
      <c r="I784" s="254"/>
      <c r="J784" s="255"/>
      <c r="K784" s="257"/>
      <c r="L784" s="257"/>
      <c r="M784" s="11"/>
      <c r="N784" s="11"/>
      <c r="O784" s="11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250"/>
      <c r="E785" s="4"/>
      <c r="F785" s="408"/>
      <c r="G785" s="252"/>
      <c r="H785" s="253"/>
      <c r="I785" s="254"/>
      <c r="J785" s="255"/>
      <c r="K785" s="257"/>
      <c r="L785" s="257"/>
      <c r="M785" s="11"/>
      <c r="N785" s="11"/>
      <c r="O785" s="11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250"/>
      <c r="E786" s="4"/>
      <c r="F786" s="408"/>
      <c r="G786" s="252"/>
      <c r="H786" s="253"/>
      <c r="I786" s="254"/>
      <c r="J786" s="255"/>
      <c r="K786" s="257"/>
      <c r="L786" s="257"/>
      <c r="M786" s="11"/>
      <c r="N786" s="11"/>
      <c r="O786" s="11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250"/>
      <c r="E787" s="4"/>
      <c r="F787" s="408"/>
      <c r="G787" s="252"/>
      <c r="H787" s="253"/>
      <c r="I787" s="254"/>
      <c r="J787" s="255"/>
      <c r="K787" s="257"/>
      <c r="L787" s="257"/>
      <c r="M787" s="11"/>
      <c r="N787" s="11"/>
      <c r="O787" s="11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250"/>
      <c r="E788" s="4"/>
      <c r="F788" s="408"/>
      <c r="G788" s="252"/>
      <c r="H788" s="253"/>
      <c r="I788" s="254"/>
      <c r="J788" s="255"/>
      <c r="K788" s="257"/>
      <c r="L788" s="257"/>
      <c r="M788" s="11"/>
      <c r="N788" s="11"/>
      <c r="O788" s="11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250"/>
      <c r="E789" s="4"/>
      <c r="F789" s="408"/>
      <c r="G789" s="252"/>
      <c r="H789" s="253"/>
      <c r="I789" s="254"/>
      <c r="J789" s="255"/>
      <c r="K789" s="257"/>
      <c r="L789" s="257"/>
      <c r="M789" s="11"/>
      <c r="N789" s="11"/>
      <c r="O789" s="11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250"/>
      <c r="E790" s="4"/>
      <c r="F790" s="408"/>
      <c r="G790" s="252"/>
      <c r="H790" s="253"/>
      <c r="I790" s="254"/>
      <c r="J790" s="255"/>
      <c r="K790" s="257"/>
      <c r="L790" s="257"/>
      <c r="M790" s="11"/>
      <c r="N790" s="11"/>
      <c r="O790" s="11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250"/>
      <c r="E791" s="4"/>
      <c r="F791" s="408"/>
      <c r="G791" s="252"/>
      <c r="H791" s="253"/>
      <c r="I791" s="254"/>
      <c r="J791" s="255"/>
      <c r="K791" s="257"/>
      <c r="L791" s="257"/>
      <c r="M791" s="11"/>
      <c r="N791" s="11"/>
      <c r="O791" s="11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250"/>
      <c r="E792" s="4"/>
      <c r="F792" s="408"/>
      <c r="G792" s="252"/>
      <c r="H792" s="253"/>
      <c r="I792" s="254"/>
      <c r="J792" s="255"/>
      <c r="K792" s="257"/>
      <c r="L792" s="257"/>
      <c r="M792" s="11"/>
      <c r="N792" s="11"/>
      <c r="O792" s="11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250"/>
      <c r="E793" s="4"/>
      <c r="F793" s="408"/>
      <c r="G793" s="252"/>
      <c r="H793" s="253"/>
      <c r="I793" s="254"/>
      <c r="J793" s="255"/>
      <c r="K793" s="257"/>
      <c r="L793" s="257"/>
      <c r="M793" s="11"/>
      <c r="N793" s="11"/>
      <c r="O793" s="11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250"/>
      <c r="E794" s="4"/>
      <c r="F794" s="408"/>
      <c r="G794" s="252"/>
      <c r="H794" s="253"/>
      <c r="I794" s="254"/>
      <c r="J794" s="255"/>
      <c r="K794" s="257"/>
      <c r="L794" s="257"/>
      <c r="M794" s="11"/>
      <c r="N794" s="11"/>
      <c r="O794" s="11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250"/>
      <c r="E795" s="4"/>
      <c r="F795" s="408"/>
      <c r="G795" s="252"/>
      <c r="H795" s="253"/>
      <c r="I795" s="254"/>
      <c r="J795" s="255"/>
      <c r="K795" s="257"/>
      <c r="L795" s="257"/>
      <c r="M795" s="11"/>
      <c r="N795" s="11"/>
      <c r="O795" s="11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250"/>
      <c r="E796" s="4"/>
      <c r="F796" s="408"/>
      <c r="G796" s="252"/>
      <c r="H796" s="253"/>
      <c r="I796" s="254"/>
      <c r="J796" s="255"/>
      <c r="K796" s="257"/>
      <c r="L796" s="257"/>
      <c r="M796" s="11"/>
      <c r="N796" s="11"/>
      <c r="O796" s="11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250"/>
      <c r="E797" s="4"/>
      <c r="F797" s="408"/>
      <c r="G797" s="252"/>
      <c r="H797" s="253"/>
      <c r="I797" s="254"/>
      <c r="J797" s="255"/>
      <c r="K797" s="257"/>
      <c r="L797" s="257"/>
      <c r="M797" s="11"/>
      <c r="N797" s="11"/>
      <c r="O797" s="11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250"/>
      <c r="E798" s="4"/>
      <c r="F798" s="408"/>
      <c r="G798" s="252"/>
      <c r="H798" s="253"/>
      <c r="I798" s="254"/>
      <c r="J798" s="255"/>
      <c r="K798" s="257"/>
      <c r="L798" s="257"/>
      <c r="M798" s="11"/>
      <c r="N798" s="11"/>
      <c r="O798" s="11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250"/>
      <c r="E799" s="4"/>
      <c r="F799" s="408"/>
      <c r="G799" s="252"/>
      <c r="H799" s="253"/>
      <c r="I799" s="254"/>
      <c r="J799" s="255"/>
      <c r="K799" s="257"/>
      <c r="L799" s="257"/>
      <c r="M799" s="11"/>
      <c r="N799" s="11"/>
      <c r="O799" s="11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250"/>
      <c r="E800" s="4"/>
      <c r="F800" s="408"/>
      <c r="G800" s="252"/>
      <c r="H800" s="253"/>
      <c r="I800" s="254"/>
      <c r="J800" s="255"/>
      <c r="K800" s="257"/>
      <c r="L800" s="257"/>
      <c r="M800" s="11"/>
      <c r="N800" s="11"/>
      <c r="O800" s="11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250"/>
      <c r="E801" s="4"/>
      <c r="F801" s="408"/>
      <c r="G801" s="252"/>
      <c r="H801" s="253"/>
      <c r="I801" s="254"/>
      <c r="J801" s="255"/>
      <c r="K801" s="257"/>
      <c r="L801" s="257"/>
      <c r="M801" s="11"/>
      <c r="N801" s="11"/>
      <c r="O801" s="11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250"/>
      <c r="E802" s="4"/>
      <c r="F802" s="408"/>
      <c r="G802" s="252"/>
      <c r="H802" s="253"/>
      <c r="I802" s="254"/>
      <c r="J802" s="255"/>
      <c r="K802" s="257"/>
      <c r="L802" s="257"/>
      <c r="M802" s="11"/>
      <c r="N802" s="11"/>
      <c r="O802" s="11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250"/>
      <c r="E803" s="4"/>
      <c r="F803" s="408"/>
      <c r="G803" s="252"/>
      <c r="H803" s="253"/>
      <c r="I803" s="254"/>
      <c r="J803" s="255"/>
      <c r="K803" s="257"/>
      <c r="L803" s="257"/>
      <c r="M803" s="11"/>
      <c r="N803" s="11"/>
      <c r="O803" s="11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250"/>
      <c r="E804" s="4"/>
      <c r="F804" s="408"/>
      <c r="G804" s="252"/>
      <c r="H804" s="253"/>
      <c r="I804" s="254"/>
      <c r="J804" s="255"/>
      <c r="K804" s="257"/>
      <c r="L804" s="257"/>
      <c r="M804" s="11"/>
      <c r="N804" s="11"/>
      <c r="O804" s="11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250"/>
      <c r="E805" s="4"/>
      <c r="F805" s="408"/>
      <c r="G805" s="252"/>
      <c r="H805" s="253"/>
      <c r="I805" s="254"/>
      <c r="J805" s="255"/>
      <c r="K805" s="257"/>
      <c r="L805" s="257"/>
      <c r="M805" s="11"/>
      <c r="N805" s="11"/>
      <c r="O805" s="11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250"/>
      <c r="E806" s="4"/>
      <c r="F806" s="408"/>
      <c r="G806" s="252"/>
      <c r="H806" s="253"/>
      <c r="I806" s="254"/>
      <c r="J806" s="255"/>
      <c r="K806" s="257"/>
      <c r="L806" s="257"/>
      <c r="M806" s="11"/>
      <c r="N806" s="11"/>
      <c r="O806" s="11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250"/>
      <c r="E807" s="4"/>
      <c r="F807" s="408"/>
      <c r="G807" s="252"/>
      <c r="H807" s="253"/>
      <c r="I807" s="254"/>
      <c r="J807" s="255"/>
      <c r="K807" s="257"/>
      <c r="L807" s="257"/>
      <c r="M807" s="11"/>
      <c r="N807" s="11"/>
      <c r="O807" s="11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250"/>
      <c r="E808" s="4"/>
      <c r="F808" s="408"/>
      <c r="G808" s="252"/>
      <c r="H808" s="253"/>
      <c r="I808" s="254"/>
      <c r="J808" s="255"/>
      <c r="K808" s="257"/>
      <c r="L808" s="257"/>
      <c r="M808" s="11"/>
      <c r="N808" s="11"/>
      <c r="O808" s="11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250"/>
      <c r="E809" s="4"/>
      <c r="F809" s="408"/>
      <c r="G809" s="252"/>
      <c r="H809" s="253"/>
      <c r="I809" s="254"/>
      <c r="J809" s="255"/>
      <c r="K809" s="257"/>
      <c r="L809" s="257"/>
      <c r="M809" s="11"/>
      <c r="N809" s="11"/>
      <c r="O809" s="11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250"/>
      <c r="E810" s="4"/>
      <c r="F810" s="408"/>
      <c r="G810" s="252"/>
      <c r="H810" s="253"/>
      <c r="I810" s="254"/>
      <c r="J810" s="255"/>
      <c r="K810" s="257"/>
      <c r="L810" s="257"/>
      <c r="M810" s="11"/>
      <c r="N810" s="11"/>
      <c r="O810" s="11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250"/>
      <c r="E811" s="4"/>
      <c r="F811" s="408"/>
      <c r="G811" s="252"/>
      <c r="H811" s="253"/>
      <c r="I811" s="254"/>
      <c r="J811" s="255"/>
      <c r="K811" s="257"/>
      <c r="L811" s="257"/>
      <c r="M811" s="11"/>
      <c r="N811" s="11"/>
      <c r="O811" s="11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250"/>
      <c r="E812" s="4"/>
      <c r="F812" s="408"/>
      <c r="G812" s="252"/>
      <c r="H812" s="253"/>
      <c r="I812" s="254"/>
      <c r="J812" s="255"/>
      <c r="K812" s="257"/>
      <c r="L812" s="257"/>
      <c r="M812" s="11"/>
      <c r="N812" s="11"/>
      <c r="O812" s="11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250"/>
      <c r="E813" s="4"/>
      <c r="F813" s="408"/>
      <c r="G813" s="252"/>
      <c r="H813" s="253"/>
      <c r="I813" s="254"/>
      <c r="J813" s="255"/>
      <c r="K813" s="257"/>
      <c r="L813" s="257"/>
      <c r="M813" s="11"/>
      <c r="N813" s="11"/>
      <c r="O813" s="11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250"/>
      <c r="E814" s="4"/>
      <c r="F814" s="408"/>
      <c r="G814" s="252"/>
      <c r="H814" s="253"/>
      <c r="I814" s="254"/>
      <c r="J814" s="255"/>
      <c r="K814" s="257"/>
      <c r="L814" s="257"/>
      <c r="M814" s="11"/>
      <c r="N814" s="11"/>
      <c r="O814" s="11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250"/>
      <c r="E815" s="4"/>
      <c r="F815" s="408"/>
      <c r="G815" s="252"/>
      <c r="H815" s="253"/>
      <c r="I815" s="254"/>
      <c r="J815" s="255"/>
      <c r="K815" s="257"/>
      <c r="L815" s="257"/>
      <c r="M815" s="11"/>
      <c r="N815" s="11"/>
      <c r="O815" s="11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250"/>
      <c r="E816" s="4"/>
      <c r="F816" s="408"/>
      <c r="G816" s="252"/>
      <c r="H816" s="253"/>
      <c r="I816" s="254"/>
      <c r="J816" s="255"/>
      <c r="K816" s="257"/>
      <c r="L816" s="257"/>
      <c r="M816" s="11"/>
      <c r="N816" s="11"/>
      <c r="O816" s="11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250"/>
      <c r="E817" s="4"/>
      <c r="F817" s="408"/>
      <c r="G817" s="252"/>
      <c r="H817" s="253"/>
      <c r="I817" s="254"/>
      <c r="J817" s="255"/>
      <c r="K817" s="257"/>
      <c r="L817" s="257"/>
      <c r="M817" s="11"/>
      <c r="N817" s="11"/>
      <c r="O817" s="11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250"/>
      <c r="E818" s="4"/>
      <c r="F818" s="408"/>
      <c r="G818" s="252"/>
      <c r="H818" s="253"/>
      <c r="I818" s="254"/>
      <c r="J818" s="255"/>
      <c r="K818" s="257"/>
      <c r="L818" s="257"/>
      <c r="M818" s="11"/>
      <c r="N818" s="11"/>
      <c r="O818" s="11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250"/>
      <c r="E819" s="4"/>
      <c r="F819" s="408"/>
      <c r="G819" s="252"/>
      <c r="H819" s="253"/>
      <c r="I819" s="254"/>
      <c r="J819" s="255"/>
      <c r="K819" s="257"/>
      <c r="L819" s="257"/>
      <c r="M819" s="11"/>
      <c r="N819" s="11"/>
      <c r="O819" s="11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250"/>
      <c r="E820" s="4"/>
      <c r="F820" s="408"/>
      <c r="G820" s="252"/>
      <c r="H820" s="253"/>
      <c r="I820" s="254"/>
      <c r="J820" s="255"/>
      <c r="K820" s="257"/>
      <c r="L820" s="257"/>
      <c r="M820" s="11"/>
      <c r="N820" s="11"/>
      <c r="O820" s="11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250"/>
      <c r="E821" s="4"/>
      <c r="F821" s="408"/>
      <c r="G821" s="252"/>
      <c r="H821" s="253"/>
      <c r="I821" s="254"/>
      <c r="J821" s="255"/>
      <c r="K821" s="257"/>
      <c r="L821" s="257"/>
      <c r="M821" s="11"/>
      <c r="N821" s="11"/>
      <c r="O821" s="11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250"/>
      <c r="E822" s="4"/>
      <c r="F822" s="408"/>
      <c r="G822" s="252"/>
      <c r="H822" s="253"/>
      <c r="I822" s="254"/>
      <c r="J822" s="255"/>
      <c r="K822" s="257"/>
      <c r="L822" s="257"/>
      <c r="M822" s="11"/>
      <c r="N822" s="11"/>
      <c r="O822" s="11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250"/>
      <c r="E823" s="4"/>
      <c r="F823" s="408"/>
      <c r="G823" s="252"/>
      <c r="H823" s="253"/>
      <c r="I823" s="254"/>
      <c r="J823" s="255"/>
      <c r="K823" s="257"/>
      <c r="L823" s="257"/>
      <c r="M823" s="11"/>
      <c r="N823" s="11"/>
      <c r="O823" s="11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250"/>
      <c r="E824" s="4"/>
      <c r="F824" s="408"/>
      <c r="G824" s="252"/>
      <c r="H824" s="253"/>
      <c r="I824" s="254"/>
      <c r="J824" s="255"/>
      <c r="K824" s="257"/>
      <c r="L824" s="257"/>
      <c r="M824" s="11"/>
      <c r="N824" s="11"/>
      <c r="O824" s="11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250"/>
      <c r="E825" s="4"/>
      <c r="F825" s="408"/>
      <c r="G825" s="252"/>
      <c r="H825" s="253"/>
      <c r="I825" s="254"/>
      <c r="J825" s="255"/>
      <c r="K825" s="257"/>
      <c r="L825" s="257"/>
      <c r="M825" s="11"/>
      <c r="N825" s="11"/>
      <c r="O825" s="11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250"/>
      <c r="E826" s="4"/>
      <c r="F826" s="408"/>
      <c r="G826" s="252"/>
      <c r="H826" s="253"/>
      <c r="I826" s="254"/>
      <c r="J826" s="255"/>
      <c r="K826" s="257"/>
      <c r="L826" s="257"/>
      <c r="M826" s="11"/>
      <c r="N826" s="11"/>
      <c r="O826" s="11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250"/>
      <c r="E827" s="4"/>
      <c r="F827" s="408"/>
      <c r="G827" s="252"/>
      <c r="H827" s="253"/>
      <c r="I827" s="254"/>
      <c r="J827" s="255"/>
      <c r="K827" s="257"/>
      <c r="L827" s="257"/>
      <c r="M827" s="11"/>
      <c r="N827" s="11"/>
      <c r="O827" s="11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250"/>
      <c r="E828" s="4"/>
      <c r="F828" s="408"/>
      <c r="G828" s="252"/>
      <c r="H828" s="253"/>
      <c r="I828" s="254"/>
      <c r="J828" s="255"/>
      <c r="K828" s="257"/>
      <c r="L828" s="257"/>
      <c r="M828" s="11"/>
      <c r="N828" s="11"/>
      <c r="O828" s="11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250"/>
      <c r="E829" s="4"/>
      <c r="F829" s="408"/>
      <c r="G829" s="252"/>
      <c r="H829" s="253"/>
      <c r="I829" s="254"/>
      <c r="J829" s="255"/>
      <c r="K829" s="257"/>
      <c r="L829" s="257"/>
      <c r="M829" s="11"/>
      <c r="N829" s="11"/>
      <c r="O829" s="11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250"/>
      <c r="E830" s="4"/>
      <c r="F830" s="408"/>
      <c r="G830" s="252"/>
      <c r="H830" s="253"/>
      <c r="I830" s="254"/>
      <c r="J830" s="255"/>
      <c r="K830" s="257"/>
      <c r="L830" s="257"/>
      <c r="M830" s="11"/>
      <c r="N830" s="11"/>
      <c r="O830" s="11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250"/>
      <c r="E831" s="4"/>
      <c r="F831" s="408"/>
      <c r="G831" s="252"/>
      <c r="H831" s="253"/>
      <c r="I831" s="254"/>
      <c r="J831" s="255"/>
      <c r="K831" s="257"/>
      <c r="L831" s="257"/>
      <c r="M831" s="11"/>
      <c r="N831" s="11"/>
      <c r="O831" s="11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250"/>
      <c r="E832" s="4"/>
      <c r="F832" s="408"/>
      <c r="G832" s="252"/>
      <c r="H832" s="253"/>
      <c r="I832" s="254"/>
      <c r="J832" s="255"/>
      <c r="K832" s="257"/>
      <c r="L832" s="257"/>
      <c r="M832" s="11"/>
      <c r="N832" s="11"/>
      <c r="O832" s="11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250"/>
      <c r="E833" s="4"/>
      <c r="F833" s="408"/>
      <c r="G833" s="252"/>
      <c r="H833" s="253"/>
      <c r="I833" s="254"/>
      <c r="J833" s="255"/>
      <c r="K833" s="257"/>
      <c r="L833" s="257"/>
      <c r="M833" s="11"/>
      <c r="N833" s="11"/>
      <c r="O833" s="11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250"/>
      <c r="E834" s="4"/>
      <c r="F834" s="408"/>
      <c r="G834" s="252"/>
      <c r="H834" s="253"/>
      <c r="I834" s="254"/>
      <c r="J834" s="255"/>
      <c r="K834" s="257"/>
      <c r="L834" s="257"/>
      <c r="M834" s="11"/>
      <c r="N834" s="11"/>
      <c r="O834" s="11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250"/>
      <c r="E835" s="4"/>
      <c r="F835" s="408"/>
      <c r="G835" s="252"/>
      <c r="H835" s="253"/>
      <c r="I835" s="254"/>
      <c r="J835" s="255"/>
      <c r="K835" s="257"/>
      <c r="L835" s="257"/>
      <c r="M835" s="11"/>
      <c r="N835" s="11"/>
      <c r="O835" s="11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250"/>
      <c r="E836" s="4"/>
      <c r="F836" s="408"/>
      <c r="G836" s="252"/>
      <c r="H836" s="253"/>
      <c r="I836" s="254"/>
      <c r="J836" s="255"/>
      <c r="K836" s="257"/>
      <c r="L836" s="257"/>
      <c r="M836" s="11"/>
      <c r="N836" s="11"/>
      <c r="O836" s="11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250"/>
      <c r="E837" s="4"/>
      <c r="F837" s="408"/>
      <c r="G837" s="252"/>
      <c r="H837" s="253"/>
      <c r="I837" s="254"/>
      <c r="J837" s="255"/>
      <c r="K837" s="257"/>
      <c r="L837" s="257"/>
      <c r="M837" s="11"/>
      <c r="N837" s="11"/>
      <c r="O837" s="11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250"/>
      <c r="E838" s="4"/>
      <c r="F838" s="408"/>
      <c r="G838" s="252"/>
      <c r="H838" s="253"/>
      <c r="I838" s="254"/>
      <c r="J838" s="255"/>
      <c r="K838" s="257"/>
      <c r="L838" s="257"/>
      <c r="M838" s="11"/>
      <c r="N838" s="11"/>
      <c r="O838" s="11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250"/>
      <c r="E839" s="4"/>
      <c r="F839" s="408"/>
      <c r="G839" s="252"/>
      <c r="H839" s="253"/>
      <c r="I839" s="254"/>
      <c r="J839" s="255"/>
      <c r="K839" s="257"/>
      <c r="L839" s="257"/>
      <c r="M839" s="11"/>
      <c r="N839" s="11"/>
      <c r="O839" s="11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250"/>
      <c r="E840" s="4"/>
      <c r="F840" s="408"/>
      <c r="G840" s="252"/>
      <c r="H840" s="253"/>
      <c r="I840" s="254"/>
      <c r="J840" s="255"/>
      <c r="K840" s="257"/>
      <c r="L840" s="257"/>
      <c r="M840" s="11"/>
      <c r="N840" s="11"/>
      <c r="O840" s="11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250"/>
      <c r="E841" s="4"/>
      <c r="F841" s="408"/>
      <c r="G841" s="252"/>
      <c r="H841" s="253"/>
      <c r="I841" s="254"/>
      <c r="J841" s="255"/>
      <c r="K841" s="257"/>
      <c r="L841" s="257"/>
      <c r="M841" s="11"/>
      <c r="N841" s="11"/>
      <c r="O841" s="11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250"/>
      <c r="E842" s="4"/>
      <c r="F842" s="408"/>
      <c r="G842" s="252"/>
      <c r="H842" s="253"/>
      <c r="I842" s="254"/>
      <c r="J842" s="255"/>
      <c r="K842" s="257"/>
      <c r="L842" s="257"/>
      <c r="M842" s="11"/>
      <c r="N842" s="11"/>
      <c r="O842" s="11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250"/>
      <c r="E843" s="4"/>
      <c r="F843" s="408"/>
      <c r="G843" s="252"/>
      <c r="H843" s="253"/>
      <c r="I843" s="254"/>
      <c r="J843" s="255"/>
      <c r="K843" s="257"/>
      <c r="L843" s="257"/>
      <c r="M843" s="11"/>
      <c r="N843" s="11"/>
      <c r="O843" s="11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250"/>
      <c r="E844" s="4"/>
      <c r="F844" s="408"/>
      <c r="G844" s="252"/>
      <c r="H844" s="253"/>
      <c r="I844" s="254"/>
      <c r="J844" s="255"/>
      <c r="K844" s="257"/>
      <c r="L844" s="257"/>
      <c r="M844" s="11"/>
      <c r="N844" s="11"/>
      <c r="O844" s="11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250"/>
      <c r="E845" s="4"/>
      <c r="F845" s="408"/>
      <c r="G845" s="252"/>
      <c r="H845" s="253"/>
      <c r="I845" s="254"/>
      <c r="J845" s="255"/>
      <c r="K845" s="257"/>
      <c r="L845" s="257"/>
      <c r="M845" s="11"/>
      <c r="N845" s="11"/>
      <c r="O845" s="11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250"/>
      <c r="E846" s="4"/>
      <c r="F846" s="408"/>
      <c r="G846" s="252"/>
      <c r="H846" s="253"/>
      <c r="I846" s="254"/>
      <c r="J846" s="255"/>
      <c r="K846" s="257"/>
      <c r="L846" s="257"/>
      <c r="M846" s="11"/>
      <c r="N846" s="11"/>
      <c r="O846" s="11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250"/>
      <c r="E847" s="4"/>
      <c r="F847" s="408"/>
      <c r="G847" s="252"/>
      <c r="H847" s="253"/>
      <c r="I847" s="254"/>
      <c r="J847" s="255"/>
      <c r="K847" s="257"/>
      <c r="L847" s="257"/>
      <c r="M847" s="11"/>
      <c r="N847" s="11"/>
      <c r="O847" s="11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250"/>
      <c r="E848" s="4"/>
      <c r="F848" s="408"/>
      <c r="G848" s="252"/>
      <c r="H848" s="253"/>
      <c r="I848" s="254"/>
      <c r="J848" s="255"/>
      <c r="K848" s="257"/>
      <c r="L848" s="257"/>
      <c r="M848" s="11"/>
      <c r="N848" s="11"/>
      <c r="O848" s="11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250"/>
      <c r="E849" s="4"/>
      <c r="F849" s="408"/>
      <c r="G849" s="252"/>
      <c r="H849" s="253"/>
      <c r="I849" s="254"/>
      <c r="J849" s="255"/>
      <c r="K849" s="257"/>
      <c r="L849" s="257"/>
      <c r="M849" s="11"/>
      <c r="N849" s="11"/>
      <c r="O849" s="11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250"/>
      <c r="E850" s="4"/>
      <c r="F850" s="408"/>
      <c r="G850" s="252"/>
      <c r="H850" s="253"/>
      <c r="I850" s="254"/>
      <c r="J850" s="255"/>
      <c r="K850" s="257"/>
      <c r="L850" s="257"/>
      <c r="M850" s="11"/>
      <c r="N850" s="11"/>
      <c r="O850" s="11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250"/>
      <c r="E851" s="4"/>
      <c r="F851" s="408"/>
      <c r="G851" s="252"/>
      <c r="H851" s="253"/>
      <c r="I851" s="254"/>
      <c r="J851" s="255"/>
      <c r="K851" s="257"/>
      <c r="L851" s="257"/>
      <c r="M851" s="11"/>
      <c r="N851" s="11"/>
      <c r="O851" s="11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250"/>
      <c r="E852" s="4"/>
      <c r="F852" s="408"/>
      <c r="G852" s="252"/>
      <c r="H852" s="253"/>
      <c r="I852" s="254"/>
      <c r="J852" s="255"/>
      <c r="K852" s="257"/>
      <c r="L852" s="257"/>
      <c r="M852" s="11"/>
      <c r="N852" s="11"/>
      <c r="O852" s="11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250"/>
      <c r="E853" s="4"/>
      <c r="F853" s="408"/>
      <c r="G853" s="252"/>
      <c r="H853" s="253"/>
      <c r="I853" s="254"/>
      <c r="J853" s="255"/>
      <c r="K853" s="257"/>
      <c r="L853" s="257"/>
      <c r="M853" s="11"/>
      <c r="N853" s="11"/>
      <c r="O853" s="11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250"/>
      <c r="E854" s="4"/>
      <c r="F854" s="408"/>
      <c r="G854" s="252"/>
      <c r="H854" s="253"/>
      <c r="I854" s="254"/>
      <c r="J854" s="255"/>
      <c r="K854" s="257"/>
      <c r="L854" s="257"/>
      <c r="M854" s="11"/>
      <c r="N854" s="11"/>
      <c r="O854" s="11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250"/>
      <c r="E855" s="4"/>
      <c r="F855" s="408"/>
      <c r="G855" s="252"/>
      <c r="H855" s="253"/>
      <c r="I855" s="254"/>
      <c r="J855" s="255"/>
      <c r="K855" s="257"/>
      <c r="L855" s="257"/>
      <c r="M855" s="11"/>
      <c r="N855" s="11"/>
      <c r="O855" s="11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250"/>
      <c r="E856" s="4"/>
      <c r="F856" s="408"/>
      <c r="G856" s="252"/>
      <c r="H856" s="253"/>
      <c r="I856" s="254"/>
      <c r="J856" s="255"/>
      <c r="K856" s="257"/>
      <c r="L856" s="257"/>
      <c r="M856" s="11"/>
      <c r="N856" s="11"/>
      <c r="O856" s="11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250"/>
      <c r="E857" s="4"/>
      <c r="F857" s="408"/>
      <c r="G857" s="252"/>
      <c r="H857" s="253"/>
      <c r="I857" s="254"/>
      <c r="J857" s="255"/>
      <c r="K857" s="257"/>
      <c r="L857" s="257"/>
      <c r="M857" s="11"/>
      <c r="N857" s="11"/>
      <c r="O857" s="11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250"/>
      <c r="E858" s="4"/>
      <c r="F858" s="408"/>
      <c r="G858" s="252"/>
      <c r="H858" s="253"/>
      <c r="I858" s="254"/>
      <c r="J858" s="255"/>
      <c r="K858" s="257"/>
      <c r="L858" s="257"/>
      <c r="M858" s="11"/>
      <c r="N858" s="11"/>
      <c r="O858" s="11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250"/>
      <c r="E859" s="4"/>
      <c r="F859" s="408"/>
      <c r="G859" s="252"/>
      <c r="H859" s="253"/>
      <c r="I859" s="254"/>
      <c r="J859" s="255"/>
      <c r="K859" s="257"/>
      <c r="L859" s="257"/>
      <c r="M859" s="11"/>
      <c r="N859" s="11"/>
      <c r="O859" s="11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250"/>
      <c r="E860" s="4"/>
      <c r="F860" s="408"/>
      <c r="G860" s="252"/>
      <c r="H860" s="253"/>
      <c r="I860" s="254"/>
      <c r="J860" s="255"/>
      <c r="K860" s="257"/>
      <c r="L860" s="257"/>
      <c r="M860" s="11"/>
      <c r="N860" s="11"/>
      <c r="O860" s="11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250"/>
      <c r="E861" s="4"/>
      <c r="F861" s="408"/>
      <c r="G861" s="252"/>
      <c r="H861" s="253"/>
      <c r="I861" s="254"/>
      <c r="J861" s="255"/>
      <c r="K861" s="257"/>
      <c r="L861" s="257"/>
      <c r="M861" s="11"/>
      <c r="N861" s="11"/>
      <c r="O861" s="11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250"/>
      <c r="E862" s="4"/>
      <c r="F862" s="408"/>
      <c r="G862" s="252"/>
      <c r="H862" s="253"/>
      <c r="I862" s="254"/>
      <c r="J862" s="255"/>
      <c r="K862" s="257"/>
      <c r="L862" s="257"/>
      <c r="M862" s="11"/>
      <c r="N862" s="11"/>
      <c r="O862" s="11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250"/>
      <c r="E863" s="4"/>
      <c r="F863" s="408"/>
      <c r="G863" s="252"/>
      <c r="H863" s="253"/>
      <c r="I863" s="254"/>
      <c r="J863" s="255"/>
      <c r="K863" s="257"/>
      <c r="L863" s="257"/>
      <c r="M863" s="11"/>
      <c r="N863" s="11"/>
      <c r="O863" s="11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250"/>
      <c r="E864" s="4"/>
      <c r="F864" s="408"/>
      <c r="G864" s="252"/>
      <c r="H864" s="253"/>
      <c r="I864" s="254"/>
      <c r="J864" s="255"/>
      <c r="K864" s="257"/>
      <c r="L864" s="257"/>
      <c r="M864" s="11"/>
      <c r="N864" s="11"/>
      <c r="O864" s="11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250"/>
      <c r="E865" s="4"/>
      <c r="F865" s="408"/>
      <c r="G865" s="252"/>
      <c r="H865" s="253"/>
      <c r="I865" s="254"/>
      <c r="J865" s="255"/>
      <c r="K865" s="257"/>
      <c r="L865" s="257"/>
      <c r="M865" s="11"/>
      <c r="N865" s="11"/>
      <c r="O865" s="11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250"/>
      <c r="E866" s="4"/>
      <c r="F866" s="408"/>
      <c r="G866" s="252"/>
      <c r="H866" s="253"/>
      <c r="I866" s="254"/>
      <c r="J866" s="255"/>
      <c r="K866" s="257"/>
      <c r="L866" s="257"/>
      <c r="M866" s="11"/>
      <c r="N866" s="11"/>
      <c r="O866" s="11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250"/>
      <c r="E867" s="4"/>
      <c r="F867" s="408"/>
      <c r="G867" s="252"/>
      <c r="H867" s="253"/>
      <c r="I867" s="254"/>
      <c r="J867" s="255"/>
      <c r="K867" s="257"/>
      <c r="L867" s="257"/>
      <c r="M867" s="11"/>
      <c r="N867" s="11"/>
      <c r="O867" s="11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250"/>
      <c r="E868" s="4"/>
      <c r="F868" s="408"/>
      <c r="G868" s="252"/>
      <c r="H868" s="253"/>
      <c r="I868" s="254"/>
      <c r="J868" s="255"/>
      <c r="K868" s="257"/>
      <c r="L868" s="257"/>
      <c r="M868" s="11"/>
      <c r="N868" s="11"/>
      <c r="O868" s="11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250"/>
      <c r="E869" s="4"/>
      <c r="F869" s="408"/>
      <c r="G869" s="252"/>
      <c r="H869" s="253"/>
      <c r="I869" s="254"/>
      <c r="J869" s="255"/>
      <c r="K869" s="257"/>
      <c r="L869" s="257"/>
      <c r="M869" s="11"/>
      <c r="N869" s="11"/>
      <c r="O869" s="11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250"/>
      <c r="E870" s="4"/>
      <c r="F870" s="408"/>
      <c r="G870" s="252"/>
      <c r="H870" s="253"/>
      <c r="I870" s="254"/>
      <c r="J870" s="255"/>
      <c r="K870" s="257"/>
      <c r="L870" s="257"/>
      <c r="M870" s="11"/>
      <c r="N870" s="11"/>
      <c r="O870" s="11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250"/>
      <c r="E871" s="4"/>
      <c r="F871" s="408"/>
      <c r="G871" s="252"/>
      <c r="H871" s="253"/>
      <c r="I871" s="254"/>
      <c r="J871" s="255"/>
      <c r="K871" s="257"/>
      <c r="L871" s="257"/>
      <c r="M871" s="11"/>
      <c r="N871" s="11"/>
      <c r="O871" s="11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250"/>
      <c r="E872" s="4"/>
      <c r="F872" s="408"/>
      <c r="G872" s="252"/>
      <c r="H872" s="253"/>
      <c r="I872" s="254"/>
      <c r="J872" s="255"/>
      <c r="K872" s="257"/>
      <c r="L872" s="257"/>
      <c r="M872" s="11"/>
      <c r="N872" s="11"/>
      <c r="O872" s="11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250"/>
      <c r="E873" s="4"/>
      <c r="F873" s="408"/>
      <c r="G873" s="252"/>
      <c r="H873" s="253"/>
      <c r="I873" s="254"/>
      <c r="J873" s="255"/>
      <c r="K873" s="257"/>
      <c r="L873" s="257"/>
      <c r="M873" s="11"/>
      <c r="N873" s="11"/>
      <c r="O873" s="11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250"/>
      <c r="E874" s="4"/>
      <c r="F874" s="408"/>
      <c r="G874" s="252"/>
      <c r="H874" s="253"/>
      <c r="I874" s="254"/>
      <c r="J874" s="255"/>
      <c r="K874" s="257"/>
      <c r="L874" s="257"/>
      <c r="M874" s="11"/>
      <c r="N874" s="11"/>
      <c r="O874" s="11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250"/>
      <c r="E875" s="4"/>
      <c r="F875" s="408"/>
      <c r="G875" s="252"/>
      <c r="H875" s="253"/>
      <c r="I875" s="254"/>
      <c r="J875" s="255"/>
      <c r="K875" s="257"/>
      <c r="L875" s="257"/>
      <c r="M875" s="11"/>
      <c r="N875" s="11"/>
      <c r="O875" s="11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250"/>
      <c r="E876" s="4"/>
      <c r="F876" s="408"/>
      <c r="G876" s="252"/>
      <c r="H876" s="253"/>
      <c r="I876" s="254"/>
      <c r="J876" s="255"/>
      <c r="K876" s="257"/>
      <c r="L876" s="257"/>
      <c r="M876" s="11"/>
      <c r="N876" s="11"/>
      <c r="O876" s="11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250"/>
      <c r="E877" s="4"/>
      <c r="F877" s="408"/>
      <c r="G877" s="252"/>
      <c r="H877" s="253"/>
      <c r="I877" s="254"/>
      <c r="J877" s="255"/>
      <c r="K877" s="257"/>
      <c r="L877" s="257"/>
      <c r="M877" s="11"/>
      <c r="N877" s="11"/>
      <c r="O877" s="11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250"/>
      <c r="E878" s="4"/>
      <c r="F878" s="408"/>
      <c r="G878" s="252"/>
      <c r="H878" s="253"/>
      <c r="I878" s="254"/>
      <c r="J878" s="255"/>
      <c r="K878" s="257"/>
      <c r="L878" s="257"/>
      <c r="M878" s="11"/>
      <c r="N878" s="11"/>
      <c r="O878" s="11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250"/>
      <c r="E879" s="4"/>
      <c r="F879" s="408"/>
      <c r="G879" s="252"/>
      <c r="H879" s="253"/>
      <c r="I879" s="254"/>
      <c r="J879" s="255"/>
      <c r="K879" s="257"/>
      <c r="L879" s="257"/>
      <c r="M879" s="11"/>
      <c r="N879" s="11"/>
      <c r="O879" s="11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250"/>
      <c r="E880" s="4"/>
      <c r="F880" s="408"/>
      <c r="G880" s="252"/>
      <c r="H880" s="253"/>
      <c r="I880" s="254"/>
      <c r="J880" s="255"/>
      <c r="K880" s="257"/>
      <c r="L880" s="257"/>
      <c r="M880" s="11"/>
      <c r="N880" s="11"/>
      <c r="O880" s="11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250"/>
      <c r="E881" s="4"/>
      <c r="F881" s="408"/>
      <c r="G881" s="252"/>
      <c r="H881" s="253"/>
      <c r="I881" s="254"/>
      <c r="J881" s="255"/>
      <c r="K881" s="257"/>
      <c r="L881" s="257"/>
      <c r="M881" s="11"/>
      <c r="N881" s="11"/>
      <c r="O881" s="11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250"/>
      <c r="E882" s="4"/>
      <c r="F882" s="408"/>
      <c r="G882" s="252"/>
      <c r="H882" s="253"/>
      <c r="I882" s="254"/>
      <c r="J882" s="255"/>
      <c r="K882" s="257"/>
      <c r="L882" s="257"/>
      <c r="M882" s="11"/>
      <c r="N882" s="11"/>
      <c r="O882" s="11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250"/>
      <c r="E883" s="4"/>
      <c r="F883" s="408"/>
      <c r="G883" s="252"/>
      <c r="H883" s="253"/>
      <c r="I883" s="254"/>
      <c r="J883" s="255"/>
      <c r="K883" s="257"/>
      <c r="L883" s="257"/>
      <c r="M883" s="11"/>
      <c r="N883" s="11"/>
      <c r="O883" s="11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250"/>
      <c r="E884" s="4"/>
      <c r="F884" s="408"/>
      <c r="G884" s="252"/>
      <c r="H884" s="253"/>
      <c r="I884" s="254"/>
      <c r="J884" s="255"/>
      <c r="K884" s="257"/>
      <c r="L884" s="257"/>
      <c r="M884" s="11"/>
      <c r="N884" s="11"/>
      <c r="O884" s="11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250"/>
      <c r="E885" s="4"/>
      <c r="F885" s="408"/>
      <c r="G885" s="252"/>
      <c r="H885" s="253"/>
      <c r="I885" s="254"/>
      <c r="J885" s="255"/>
      <c r="K885" s="257"/>
      <c r="L885" s="257"/>
      <c r="M885" s="11"/>
      <c r="N885" s="11"/>
      <c r="O885" s="11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250"/>
      <c r="E886" s="4"/>
      <c r="F886" s="408"/>
      <c r="G886" s="252"/>
      <c r="H886" s="253"/>
      <c r="I886" s="254"/>
      <c r="J886" s="255"/>
      <c r="K886" s="257"/>
      <c r="L886" s="257"/>
      <c r="M886" s="11"/>
      <c r="N886" s="11"/>
      <c r="O886" s="11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250"/>
      <c r="E887" s="4"/>
      <c r="F887" s="408"/>
      <c r="G887" s="252"/>
      <c r="H887" s="253"/>
      <c r="I887" s="254"/>
      <c r="J887" s="255"/>
      <c r="K887" s="257"/>
      <c r="L887" s="257"/>
      <c r="M887" s="11"/>
      <c r="N887" s="11"/>
      <c r="O887" s="11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250"/>
      <c r="E888" s="4"/>
      <c r="F888" s="408"/>
      <c r="G888" s="252"/>
      <c r="H888" s="253"/>
      <c r="I888" s="254"/>
      <c r="J888" s="255"/>
      <c r="K888" s="257"/>
      <c r="L888" s="257"/>
      <c r="M888" s="11"/>
      <c r="N888" s="11"/>
      <c r="O888" s="11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250"/>
      <c r="E889" s="4"/>
      <c r="F889" s="408"/>
      <c r="G889" s="252"/>
      <c r="H889" s="253"/>
      <c r="I889" s="254"/>
      <c r="J889" s="255"/>
      <c r="K889" s="257"/>
      <c r="L889" s="257"/>
      <c r="M889" s="11"/>
      <c r="N889" s="11"/>
      <c r="O889" s="11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250"/>
      <c r="E890" s="4"/>
      <c r="F890" s="408"/>
      <c r="G890" s="252"/>
      <c r="H890" s="253"/>
      <c r="I890" s="254"/>
      <c r="J890" s="255"/>
      <c r="K890" s="257"/>
      <c r="L890" s="257"/>
      <c r="M890" s="11"/>
      <c r="N890" s="11"/>
      <c r="O890" s="11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250"/>
      <c r="E891" s="4"/>
      <c r="F891" s="408"/>
      <c r="G891" s="252"/>
      <c r="H891" s="253"/>
      <c r="I891" s="254"/>
      <c r="J891" s="255"/>
      <c r="K891" s="257"/>
      <c r="L891" s="257"/>
      <c r="M891" s="11"/>
      <c r="N891" s="11"/>
      <c r="O891" s="11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250"/>
      <c r="E892" s="4"/>
      <c r="F892" s="408"/>
      <c r="G892" s="252"/>
      <c r="H892" s="253"/>
      <c r="I892" s="254"/>
      <c r="J892" s="255"/>
      <c r="K892" s="257"/>
      <c r="L892" s="257"/>
      <c r="M892" s="11"/>
      <c r="N892" s="11"/>
      <c r="O892" s="11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250"/>
      <c r="E893" s="4"/>
      <c r="F893" s="408"/>
      <c r="G893" s="252"/>
      <c r="H893" s="253"/>
      <c r="I893" s="254"/>
      <c r="J893" s="255"/>
      <c r="K893" s="257"/>
      <c r="L893" s="257"/>
      <c r="M893" s="11"/>
      <c r="N893" s="11"/>
      <c r="O893" s="11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250"/>
      <c r="E894" s="4"/>
      <c r="F894" s="408"/>
      <c r="G894" s="252"/>
      <c r="H894" s="253"/>
      <c r="I894" s="254"/>
      <c r="J894" s="255"/>
      <c r="K894" s="257"/>
      <c r="L894" s="257"/>
      <c r="M894" s="11"/>
      <c r="N894" s="11"/>
      <c r="O894" s="11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250"/>
      <c r="E895" s="4"/>
      <c r="F895" s="408"/>
      <c r="G895" s="252"/>
      <c r="H895" s="253"/>
      <c r="I895" s="254"/>
      <c r="J895" s="255"/>
      <c r="K895" s="257"/>
      <c r="L895" s="257"/>
      <c r="M895" s="11"/>
      <c r="N895" s="11"/>
      <c r="O895" s="11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250"/>
      <c r="E896" s="4"/>
      <c r="F896" s="408"/>
      <c r="G896" s="252"/>
      <c r="H896" s="253"/>
      <c r="I896" s="254"/>
      <c r="J896" s="255"/>
      <c r="K896" s="257"/>
      <c r="L896" s="257"/>
      <c r="M896" s="11"/>
      <c r="N896" s="11"/>
      <c r="O896" s="11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250"/>
      <c r="E897" s="4"/>
      <c r="F897" s="408"/>
      <c r="G897" s="252"/>
      <c r="H897" s="253"/>
      <c r="I897" s="254"/>
      <c r="J897" s="255"/>
      <c r="K897" s="257"/>
      <c r="L897" s="257"/>
      <c r="M897" s="11"/>
      <c r="N897" s="11"/>
      <c r="O897" s="11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250"/>
      <c r="E898" s="4"/>
      <c r="F898" s="408"/>
      <c r="G898" s="252"/>
      <c r="H898" s="253"/>
      <c r="I898" s="254"/>
      <c r="J898" s="255"/>
      <c r="K898" s="257"/>
      <c r="L898" s="257"/>
      <c r="M898" s="11"/>
      <c r="N898" s="11"/>
      <c r="O898" s="11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250"/>
      <c r="E899" s="4"/>
      <c r="F899" s="408"/>
      <c r="G899" s="252"/>
      <c r="H899" s="253"/>
      <c r="I899" s="254"/>
      <c r="J899" s="255"/>
      <c r="K899" s="257"/>
      <c r="L899" s="257"/>
      <c r="M899" s="11"/>
      <c r="N899" s="11"/>
      <c r="O899" s="11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250"/>
      <c r="E900" s="4"/>
      <c r="F900" s="408"/>
      <c r="G900" s="252"/>
      <c r="H900" s="253"/>
      <c r="I900" s="254"/>
      <c r="J900" s="255"/>
      <c r="K900" s="257"/>
      <c r="L900" s="257"/>
      <c r="M900" s="11"/>
      <c r="N900" s="11"/>
      <c r="O900" s="11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250"/>
      <c r="E901" s="4"/>
      <c r="F901" s="408"/>
      <c r="G901" s="252"/>
      <c r="H901" s="253"/>
      <c r="I901" s="254"/>
      <c r="J901" s="255"/>
      <c r="K901" s="257"/>
      <c r="L901" s="257"/>
      <c r="M901" s="11"/>
      <c r="N901" s="11"/>
      <c r="O901" s="11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250"/>
      <c r="E902" s="4"/>
      <c r="F902" s="408"/>
      <c r="G902" s="252"/>
      <c r="H902" s="253"/>
      <c r="I902" s="254"/>
      <c r="J902" s="255"/>
      <c r="K902" s="257"/>
      <c r="L902" s="257"/>
      <c r="M902" s="11"/>
      <c r="N902" s="11"/>
      <c r="O902" s="11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250"/>
      <c r="E903" s="4"/>
      <c r="F903" s="408"/>
      <c r="G903" s="252"/>
      <c r="H903" s="253"/>
      <c r="I903" s="254"/>
      <c r="J903" s="255"/>
      <c r="K903" s="257"/>
      <c r="L903" s="257"/>
      <c r="M903" s="11"/>
      <c r="N903" s="11"/>
      <c r="O903" s="11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250"/>
      <c r="E904" s="4"/>
      <c r="F904" s="408"/>
      <c r="G904" s="252"/>
      <c r="H904" s="253"/>
      <c r="I904" s="254"/>
      <c r="J904" s="255"/>
      <c r="K904" s="257"/>
      <c r="L904" s="257"/>
      <c r="M904" s="11"/>
      <c r="N904" s="11"/>
      <c r="O904" s="11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250"/>
      <c r="E905" s="4"/>
      <c r="F905" s="408"/>
      <c r="G905" s="252"/>
      <c r="H905" s="253"/>
      <c r="I905" s="254"/>
      <c r="J905" s="255"/>
      <c r="K905" s="257"/>
      <c r="L905" s="257"/>
      <c r="M905" s="11"/>
      <c r="N905" s="11"/>
      <c r="O905" s="11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250"/>
      <c r="E906" s="4"/>
      <c r="F906" s="408"/>
      <c r="G906" s="252"/>
      <c r="H906" s="253"/>
      <c r="I906" s="254"/>
      <c r="J906" s="255"/>
      <c r="K906" s="257"/>
      <c r="L906" s="257"/>
      <c r="M906" s="11"/>
      <c r="N906" s="11"/>
      <c r="O906" s="11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250"/>
      <c r="E907" s="4"/>
      <c r="F907" s="408"/>
      <c r="G907" s="252"/>
      <c r="H907" s="253"/>
      <c r="I907" s="254"/>
      <c r="J907" s="255"/>
      <c r="K907" s="257"/>
      <c r="L907" s="257"/>
      <c r="M907" s="11"/>
      <c r="N907" s="11"/>
      <c r="O907" s="11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250"/>
      <c r="E908" s="4"/>
      <c r="F908" s="408"/>
      <c r="G908" s="252"/>
      <c r="H908" s="253"/>
      <c r="I908" s="254"/>
      <c r="J908" s="255"/>
      <c r="K908" s="257"/>
      <c r="L908" s="257"/>
      <c r="M908" s="11"/>
      <c r="N908" s="11"/>
      <c r="O908" s="11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250"/>
      <c r="E909" s="4"/>
      <c r="F909" s="408"/>
      <c r="G909" s="252"/>
      <c r="H909" s="253"/>
      <c r="I909" s="254"/>
      <c r="J909" s="255"/>
      <c r="K909" s="257"/>
      <c r="L909" s="257"/>
      <c r="M909" s="11"/>
      <c r="N909" s="11"/>
      <c r="O909" s="11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250"/>
      <c r="E910" s="4"/>
      <c r="F910" s="408"/>
      <c r="G910" s="252"/>
      <c r="H910" s="253"/>
      <c r="I910" s="254"/>
      <c r="J910" s="255"/>
      <c r="K910" s="257"/>
      <c r="L910" s="257"/>
      <c r="M910" s="11"/>
      <c r="N910" s="11"/>
      <c r="O910" s="11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250"/>
      <c r="E911" s="4"/>
      <c r="F911" s="408"/>
      <c r="G911" s="252"/>
      <c r="H911" s="253"/>
      <c r="I911" s="254"/>
      <c r="J911" s="255"/>
      <c r="K911" s="257"/>
      <c r="L911" s="257"/>
      <c r="M911" s="11"/>
      <c r="N911" s="11"/>
      <c r="O911" s="11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250"/>
      <c r="E912" s="4"/>
      <c r="F912" s="408"/>
      <c r="G912" s="252"/>
      <c r="H912" s="253"/>
      <c r="I912" s="254"/>
      <c r="J912" s="255"/>
      <c r="K912" s="257"/>
      <c r="L912" s="257"/>
      <c r="M912" s="11"/>
      <c r="N912" s="11"/>
      <c r="O912" s="11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250"/>
      <c r="E913" s="4"/>
      <c r="F913" s="408"/>
      <c r="G913" s="252"/>
      <c r="H913" s="253"/>
      <c r="I913" s="254"/>
      <c r="J913" s="255"/>
      <c r="K913" s="257"/>
      <c r="L913" s="257"/>
      <c r="M913" s="11"/>
      <c r="N913" s="11"/>
      <c r="O913" s="11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250"/>
      <c r="E914" s="4"/>
      <c r="F914" s="408"/>
      <c r="G914" s="252"/>
      <c r="H914" s="253"/>
      <c r="I914" s="254"/>
      <c r="J914" s="255"/>
      <c r="K914" s="257"/>
      <c r="L914" s="257"/>
      <c r="M914" s="11"/>
      <c r="N914" s="11"/>
      <c r="O914" s="11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250"/>
      <c r="E915" s="4"/>
      <c r="F915" s="408"/>
      <c r="G915" s="252"/>
      <c r="H915" s="253"/>
      <c r="I915" s="254"/>
      <c r="J915" s="255"/>
      <c r="K915" s="257"/>
      <c r="L915" s="257"/>
      <c r="M915" s="11"/>
      <c r="N915" s="11"/>
      <c r="O915" s="11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250"/>
      <c r="E916" s="4"/>
      <c r="F916" s="408"/>
      <c r="G916" s="252"/>
      <c r="H916" s="253"/>
      <c r="I916" s="254"/>
      <c r="J916" s="255"/>
      <c r="K916" s="257"/>
      <c r="L916" s="257"/>
      <c r="M916" s="11"/>
      <c r="N916" s="11"/>
      <c r="O916" s="11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250"/>
      <c r="E917" s="4"/>
      <c r="F917" s="408"/>
      <c r="G917" s="252"/>
      <c r="H917" s="253"/>
      <c r="I917" s="254"/>
      <c r="J917" s="255"/>
      <c r="K917" s="257"/>
      <c r="L917" s="257"/>
      <c r="M917" s="11"/>
      <c r="N917" s="11"/>
      <c r="O917" s="11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250"/>
      <c r="E918" s="4"/>
      <c r="F918" s="408"/>
      <c r="G918" s="252"/>
      <c r="H918" s="253"/>
      <c r="I918" s="254"/>
      <c r="J918" s="255"/>
      <c r="K918" s="257"/>
      <c r="L918" s="257"/>
      <c r="M918" s="11"/>
      <c r="N918" s="11"/>
      <c r="O918" s="11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250"/>
      <c r="E919" s="4"/>
      <c r="F919" s="408"/>
      <c r="G919" s="252"/>
      <c r="H919" s="253"/>
      <c r="I919" s="254"/>
      <c r="J919" s="255"/>
      <c r="K919" s="257"/>
      <c r="L919" s="257"/>
      <c r="M919" s="11"/>
      <c r="N919" s="11"/>
      <c r="O919" s="11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250"/>
      <c r="E920" s="4"/>
      <c r="F920" s="408"/>
      <c r="G920" s="252"/>
      <c r="H920" s="253"/>
      <c r="I920" s="254"/>
      <c r="J920" s="255"/>
      <c r="K920" s="257"/>
      <c r="L920" s="257"/>
      <c r="M920" s="11"/>
      <c r="N920" s="11"/>
      <c r="O920" s="11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250"/>
      <c r="E921" s="4"/>
      <c r="F921" s="408"/>
      <c r="G921" s="252"/>
      <c r="H921" s="253"/>
      <c r="I921" s="254"/>
      <c r="J921" s="255"/>
      <c r="K921" s="257"/>
      <c r="L921" s="257"/>
      <c r="M921" s="11"/>
      <c r="N921" s="11"/>
      <c r="O921" s="11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250"/>
      <c r="E922" s="4"/>
      <c r="F922" s="408"/>
      <c r="G922" s="252"/>
      <c r="H922" s="253"/>
      <c r="I922" s="254"/>
      <c r="J922" s="255"/>
      <c r="K922" s="257"/>
      <c r="L922" s="257"/>
      <c r="M922" s="11"/>
      <c r="N922" s="11"/>
      <c r="O922" s="11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250"/>
      <c r="E923" s="4"/>
      <c r="F923" s="408"/>
      <c r="G923" s="252"/>
      <c r="H923" s="253"/>
      <c r="I923" s="254"/>
      <c r="J923" s="255"/>
      <c r="K923" s="257"/>
      <c r="L923" s="257"/>
      <c r="M923" s="11"/>
      <c r="N923" s="11"/>
      <c r="O923" s="11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250"/>
      <c r="E924" s="4"/>
      <c r="F924" s="408"/>
      <c r="G924" s="252"/>
      <c r="H924" s="253"/>
      <c r="I924" s="254"/>
      <c r="J924" s="255"/>
      <c r="K924" s="257"/>
      <c r="L924" s="257"/>
      <c r="M924" s="11"/>
      <c r="N924" s="11"/>
      <c r="O924" s="11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250"/>
      <c r="E925" s="4"/>
      <c r="F925" s="408"/>
      <c r="G925" s="252"/>
      <c r="H925" s="253"/>
      <c r="I925" s="254"/>
      <c r="J925" s="255"/>
      <c r="K925" s="257"/>
      <c r="L925" s="257"/>
      <c r="M925" s="11"/>
      <c r="N925" s="11"/>
      <c r="O925" s="11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250"/>
      <c r="E926" s="4"/>
      <c r="F926" s="408"/>
      <c r="G926" s="252"/>
      <c r="H926" s="253"/>
      <c r="I926" s="254"/>
      <c r="J926" s="255"/>
      <c r="K926" s="257"/>
      <c r="L926" s="257"/>
      <c r="M926" s="11"/>
      <c r="N926" s="11"/>
      <c r="O926" s="11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250"/>
      <c r="E927" s="4"/>
      <c r="F927" s="408"/>
      <c r="G927" s="252"/>
      <c r="H927" s="253"/>
      <c r="I927" s="254"/>
      <c r="J927" s="255"/>
      <c r="K927" s="257"/>
      <c r="L927" s="257"/>
      <c r="M927" s="11"/>
      <c r="N927" s="11"/>
      <c r="O927" s="11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250"/>
      <c r="E928" s="4"/>
      <c r="F928" s="408"/>
      <c r="G928" s="252"/>
      <c r="H928" s="253"/>
      <c r="I928" s="254"/>
      <c r="J928" s="255"/>
      <c r="K928" s="257"/>
      <c r="L928" s="257"/>
      <c r="M928" s="11"/>
      <c r="N928" s="11"/>
      <c r="O928" s="11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250"/>
      <c r="E929" s="4"/>
      <c r="F929" s="408"/>
      <c r="G929" s="252"/>
      <c r="H929" s="253"/>
      <c r="I929" s="254"/>
      <c r="J929" s="255"/>
      <c r="K929" s="257"/>
      <c r="L929" s="257"/>
      <c r="M929" s="11"/>
      <c r="N929" s="11"/>
      <c r="O929" s="11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250"/>
      <c r="E930" s="4"/>
      <c r="F930" s="408"/>
      <c r="G930" s="252"/>
      <c r="H930" s="253"/>
      <c r="I930" s="254"/>
      <c r="J930" s="255"/>
      <c r="K930" s="257"/>
      <c r="L930" s="257"/>
      <c r="M930" s="11"/>
      <c r="N930" s="11"/>
      <c r="O930" s="11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250"/>
      <c r="E931" s="4"/>
      <c r="F931" s="408"/>
      <c r="G931" s="252"/>
      <c r="H931" s="253"/>
      <c r="I931" s="254"/>
      <c r="J931" s="255"/>
      <c r="K931" s="257"/>
      <c r="L931" s="257"/>
      <c r="M931" s="11"/>
      <c r="N931" s="11"/>
      <c r="O931" s="11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250"/>
      <c r="E932" s="4"/>
      <c r="F932" s="408"/>
      <c r="G932" s="252"/>
      <c r="H932" s="253"/>
      <c r="I932" s="254"/>
      <c r="J932" s="255"/>
      <c r="K932" s="257"/>
      <c r="L932" s="257"/>
      <c r="M932" s="11"/>
      <c r="N932" s="11"/>
      <c r="O932" s="11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250"/>
      <c r="E933" s="4"/>
      <c r="F933" s="408"/>
      <c r="G933" s="252"/>
      <c r="H933" s="253"/>
      <c r="I933" s="254"/>
      <c r="J933" s="255"/>
      <c r="K933" s="257"/>
      <c r="L933" s="257"/>
      <c r="M933" s="11"/>
      <c r="N933" s="11"/>
      <c r="O933" s="11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250"/>
      <c r="E934" s="4"/>
      <c r="F934" s="408"/>
      <c r="G934" s="252"/>
      <c r="H934" s="253"/>
      <c r="I934" s="254"/>
      <c r="J934" s="255"/>
      <c r="K934" s="257"/>
      <c r="L934" s="257"/>
      <c r="M934" s="11"/>
      <c r="N934" s="11"/>
      <c r="O934" s="11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250"/>
      <c r="E935" s="4"/>
      <c r="F935" s="408"/>
      <c r="G935" s="252"/>
      <c r="H935" s="253"/>
      <c r="I935" s="254"/>
      <c r="J935" s="255"/>
      <c r="K935" s="257"/>
      <c r="L935" s="257"/>
      <c r="M935" s="11"/>
      <c r="N935" s="11"/>
      <c r="O935" s="11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250"/>
      <c r="E936" s="4"/>
      <c r="F936" s="408"/>
      <c r="G936" s="252"/>
      <c r="H936" s="253"/>
      <c r="I936" s="254"/>
      <c r="J936" s="255"/>
      <c r="K936" s="257"/>
      <c r="L936" s="257"/>
      <c r="M936" s="11"/>
      <c r="N936" s="11"/>
      <c r="O936" s="11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250"/>
      <c r="E937" s="4"/>
      <c r="F937" s="408"/>
      <c r="G937" s="252"/>
      <c r="H937" s="253"/>
      <c r="I937" s="254"/>
      <c r="J937" s="255"/>
      <c r="K937" s="257"/>
      <c r="L937" s="257"/>
      <c r="M937" s="11"/>
      <c r="N937" s="11"/>
      <c r="O937" s="11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250"/>
      <c r="E938" s="4"/>
      <c r="F938" s="408"/>
      <c r="G938" s="252"/>
      <c r="H938" s="253"/>
      <c r="I938" s="254"/>
      <c r="J938" s="255"/>
      <c r="K938" s="257"/>
      <c r="L938" s="257"/>
      <c r="M938" s="11"/>
      <c r="N938" s="11"/>
      <c r="O938" s="11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250"/>
      <c r="E939" s="4"/>
      <c r="F939" s="408"/>
      <c r="G939" s="252"/>
      <c r="H939" s="253"/>
      <c r="I939" s="254"/>
      <c r="J939" s="255"/>
      <c r="K939" s="257"/>
      <c r="L939" s="257"/>
      <c r="M939" s="11"/>
      <c r="N939" s="11"/>
      <c r="O939" s="11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250"/>
      <c r="E940" s="4"/>
      <c r="F940" s="408"/>
      <c r="G940" s="252"/>
      <c r="H940" s="253"/>
      <c r="I940" s="254"/>
      <c r="J940" s="255"/>
      <c r="K940" s="257"/>
      <c r="L940" s="257"/>
      <c r="M940" s="11"/>
      <c r="N940" s="11"/>
      <c r="O940" s="11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250"/>
      <c r="E941" s="4"/>
      <c r="F941" s="408"/>
      <c r="G941" s="252"/>
      <c r="H941" s="253"/>
      <c r="I941" s="254"/>
      <c r="J941" s="255"/>
      <c r="K941" s="257"/>
      <c r="L941" s="257"/>
      <c r="M941" s="11"/>
      <c r="N941" s="11"/>
      <c r="O941" s="11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250"/>
      <c r="E942" s="4"/>
      <c r="F942" s="408"/>
      <c r="G942" s="252"/>
      <c r="H942" s="253"/>
      <c r="I942" s="254"/>
      <c r="J942" s="255"/>
      <c r="K942" s="257"/>
      <c r="L942" s="257"/>
      <c r="M942" s="11"/>
      <c r="N942" s="11"/>
      <c r="O942" s="11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250"/>
      <c r="E943" s="4"/>
      <c r="F943" s="408"/>
      <c r="G943" s="252"/>
      <c r="H943" s="253"/>
      <c r="I943" s="254"/>
      <c r="J943" s="255"/>
      <c r="K943" s="257"/>
      <c r="L943" s="257"/>
      <c r="M943" s="11"/>
      <c r="N943" s="11"/>
      <c r="O943" s="11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250"/>
      <c r="E944" s="4"/>
      <c r="F944" s="408"/>
      <c r="G944" s="252"/>
      <c r="H944" s="253"/>
      <c r="I944" s="254"/>
      <c r="J944" s="255"/>
      <c r="K944" s="257"/>
      <c r="L944" s="257"/>
      <c r="M944" s="11"/>
      <c r="N944" s="11"/>
      <c r="O944" s="11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250"/>
      <c r="E945" s="4"/>
      <c r="F945" s="408"/>
      <c r="G945" s="252"/>
      <c r="H945" s="253"/>
      <c r="I945" s="254"/>
      <c r="J945" s="255"/>
      <c r="K945" s="257"/>
      <c r="L945" s="257"/>
      <c r="M945" s="11"/>
      <c r="N945" s="11"/>
      <c r="O945" s="11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250"/>
      <c r="E946" s="4"/>
      <c r="F946" s="408"/>
      <c r="G946" s="252"/>
      <c r="H946" s="253"/>
      <c r="I946" s="254"/>
      <c r="J946" s="255"/>
      <c r="K946" s="257"/>
      <c r="L946" s="257"/>
      <c r="M946" s="11"/>
      <c r="N946" s="11"/>
      <c r="O946" s="11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250"/>
      <c r="E947" s="4"/>
      <c r="F947" s="408"/>
      <c r="G947" s="252"/>
      <c r="H947" s="253"/>
      <c r="I947" s="254"/>
      <c r="J947" s="255"/>
      <c r="K947" s="257"/>
      <c r="L947" s="257"/>
      <c r="M947" s="11"/>
      <c r="N947" s="11"/>
      <c r="O947" s="11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250"/>
      <c r="E948" s="4"/>
      <c r="F948" s="408"/>
      <c r="G948" s="252"/>
      <c r="H948" s="253"/>
      <c r="I948" s="254"/>
      <c r="J948" s="255"/>
      <c r="K948" s="257"/>
      <c r="L948" s="257"/>
      <c r="M948" s="11"/>
      <c r="N948" s="11"/>
      <c r="O948" s="11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250"/>
      <c r="E949" s="4"/>
      <c r="F949" s="408"/>
      <c r="G949" s="252"/>
      <c r="H949" s="253"/>
      <c r="I949" s="254"/>
      <c r="J949" s="255"/>
      <c r="K949" s="257"/>
      <c r="L949" s="257"/>
      <c r="M949" s="11"/>
      <c r="N949" s="11"/>
      <c r="O949" s="11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250"/>
      <c r="E950" s="4"/>
      <c r="F950" s="408"/>
      <c r="G950" s="252"/>
      <c r="H950" s="253"/>
      <c r="I950" s="254"/>
      <c r="J950" s="255"/>
      <c r="K950" s="257"/>
      <c r="L950" s="257"/>
      <c r="M950" s="11"/>
      <c r="N950" s="11"/>
      <c r="O950" s="11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250"/>
      <c r="E951" s="4"/>
      <c r="F951" s="408"/>
      <c r="G951" s="252"/>
      <c r="H951" s="253"/>
      <c r="I951" s="254"/>
      <c r="J951" s="255"/>
      <c r="K951" s="257"/>
      <c r="L951" s="257"/>
      <c r="M951" s="11"/>
      <c r="N951" s="11"/>
      <c r="O951" s="11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250"/>
      <c r="E952" s="4"/>
      <c r="F952" s="408"/>
      <c r="G952" s="252"/>
      <c r="H952" s="253"/>
      <c r="I952" s="254"/>
      <c r="J952" s="255"/>
      <c r="K952" s="257"/>
      <c r="L952" s="257"/>
      <c r="M952" s="11"/>
      <c r="N952" s="11"/>
      <c r="O952" s="11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250"/>
      <c r="E953" s="4"/>
      <c r="F953" s="408"/>
      <c r="G953" s="252"/>
      <c r="H953" s="253"/>
      <c r="I953" s="254"/>
      <c r="J953" s="255"/>
      <c r="K953" s="257"/>
      <c r="L953" s="257"/>
      <c r="M953" s="11"/>
      <c r="N953" s="11"/>
      <c r="O953" s="11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250"/>
      <c r="E954" s="4"/>
      <c r="F954" s="408"/>
      <c r="G954" s="252"/>
      <c r="H954" s="253"/>
      <c r="I954" s="254"/>
      <c r="J954" s="255"/>
      <c r="K954" s="257"/>
      <c r="L954" s="257"/>
      <c r="M954" s="11"/>
      <c r="N954" s="11"/>
      <c r="O954" s="11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250"/>
      <c r="E955" s="4"/>
      <c r="F955" s="408"/>
      <c r="G955" s="252"/>
      <c r="H955" s="253"/>
      <c r="I955" s="254"/>
      <c r="J955" s="255"/>
      <c r="K955" s="257"/>
      <c r="L955" s="257"/>
      <c r="M955" s="11"/>
      <c r="N955" s="11"/>
      <c r="O955" s="11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250"/>
      <c r="E956" s="4"/>
      <c r="F956" s="408"/>
      <c r="G956" s="252"/>
      <c r="H956" s="253"/>
      <c r="I956" s="254"/>
      <c r="J956" s="255"/>
      <c r="K956" s="257"/>
      <c r="L956" s="257"/>
      <c r="M956" s="11"/>
      <c r="N956" s="11"/>
      <c r="O956" s="11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250"/>
      <c r="E957" s="4"/>
      <c r="F957" s="408"/>
      <c r="G957" s="252"/>
      <c r="H957" s="253"/>
      <c r="I957" s="254"/>
      <c r="J957" s="255"/>
      <c r="K957" s="257"/>
      <c r="L957" s="257"/>
      <c r="M957" s="11"/>
      <c r="N957" s="11"/>
      <c r="O957" s="11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250"/>
      <c r="E958" s="4"/>
      <c r="F958" s="408"/>
      <c r="G958" s="252"/>
      <c r="H958" s="253"/>
      <c r="I958" s="254"/>
      <c r="J958" s="255"/>
      <c r="K958" s="257"/>
      <c r="L958" s="257"/>
      <c r="M958" s="11"/>
      <c r="N958" s="11"/>
      <c r="O958" s="11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250"/>
      <c r="E959" s="4"/>
      <c r="F959" s="408"/>
      <c r="G959" s="252"/>
      <c r="H959" s="253"/>
      <c r="I959" s="254"/>
      <c r="J959" s="255"/>
      <c r="K959" s="257"/>
      <c r="L959" s="257"/>
      <c r="M959" s="11"/>
      <c r="N959" s="11"/>
      <c r="O959" s="11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250"/>
      <c r="E960" s="4"/>
      <c r="F960" s="408"/>
      <c r="G960" s="252"/>
      <c r="H960" s="253"/>
      <c r="I960" s="254"/>
      <c r="J960" s="255"/>
      <c r="K960" s="257"/>
      <c r="L960" s="257"/>
      <c r="M960" s="11"/>
      <c r="N960" s="11"/>
      <c r="O960" s="11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250"/>
      <c r="E961" s="4"/>
      <c r="F961" s="408"/>
      <c r="G961" s="252"/>
      <c r="H961" s="253"/>
      <c r="I961" s="254"/>
      <c r="J961" s="255"/>
      <c r="K961" s="257"/>
      <c r="L961" s="257"/>
      <c r="M961" s="11"/>
      <c r="N961" s="11"/>
      <c r="O961" s="11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250"/>
      <c r="E962" s="4"/>
      <c r="F962" s="408"/>
      <c r="G962" s="252"/>
      <c r="H962" s="253"/>
      <c r="I962" s="254"/>
      <c r="J962" s="255"/>
      <c r="K962" s="257"/>
      <c r="L962" s="257"/>
      <c r="M962" s="11"/>
      <c r="N962" s="11"/>
      <c r="O962" s="11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250"/>
      <c r="E963" s="4"/>
      <c r="F963" s="408"/>
      <c r="G963" s="252"/>
      <c r="H963" s="253"/>
      <c r="I963" s="254"/>
      <c r="J963" s="255"/>
      <c r="K963" s="257"/>
      <c r="L963" s="257"/>
      <c r="M963" s="11"/>
      <c r="N963" s="11"/>
      <c r="O963" s="11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250"/>
      <c r="E964" s="4"/>
      <c r="F964" s="408"/>
      <c r="G964" s="252"/>
      <c r="H964" s="253"/>
      <c r="I964" s="254"/>
      <c r="J964" s="255"/>
      <c r="K964" s="257"/>
      <c r="L964" s="257"/>
      <c r="M964" s="11"/>
      <c r="N964" s="11"/>
      <c r="O964" s="11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250"/>
      <c r="E965" s="4"/>
      <c r="F965" s="408"/>
      <c r="G965" s="252"/>
      <c r="H965" s="253"/>
      <c r="I965" s="254"/>
      <c r="J965" s="255"/>
      <c r="K965" s="257"/>
      <c r="L965" s="257"/>
      <c r="M965" s="11"/>
      <c r="N965" s="11"/>
      <c r="O965" s="11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250"/>
      <c r="E966" s="4"/>
      <c r="F966" s="408"/>
      <c r="G966" s="252"/>
      <c r="H966" s="253"/>
      <c r="I966" s="254"/>
      <c r="J966" s="255"/>
      <c r="K966" s="257"/>
      <c r="L966" s="257"/>
      <c r="M966" s="11"/>
      <c r="N966" s="11"/>
      <c r="O966" s="11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250"/>
      <c r="E967" s="4"/>
      <c r="F967" s="408"/>
      <c r="G967" s="252"/>
      <c r="H967" s="253"/>
      <c r="I967" s="254"/>
      <c r="J967" s="255"/>
      <c r="K967" s="257"/>
      <c r="L967" s="257"/>
      <c r="M967" s="11"/>
      <c r="N967" s="11"/>
      <c r="O967" s="11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250"/>
      <c r="E968" s="4"/>
      <c r="F968" s="408"/>
      <c r="G968" s="252"/>
      <c r="H968" s="253"/>
      <c r="I968" s="254"/>
      <c r="J968" s="255"/>
      <c r="K968" s="257"/>
      <c r="L968" s="257"/>
      <c r="M968" s="11"/>
      <c r="N968" s="11"/>
      <c r="O968" s="11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250"/>
      <c r="E969" s="4"/>
      <c r="F969" s="408"/>
      <c r="G969" s="252"/>
      <c r="H969" s="253"/>
      <c r="I969" s="254"/>
      <c r="J969" s="255"/>
      <c r="K969" s="257"/>
      <c r="L969" s="257"/>
      <c r="M969" s="11"/>
      <c r="N969" s="11"/>
      <c r="O969" s="11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250"/>
      <c r="E970" s="4"/>
      <c r="F970" s="408"/>
      <c r="G970" s="252"/>
      <c r="H970" s="253"/>
      <c r="I970" s="254"/>
      <c r="J970" s="255"/>
      <c r="K970" s="257"/>
      <c r="L970" s="257"/>
      <c r="M970" s="11"/>
      <c r="N970" s="11"/>
      <c r="O970" s="11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250"/>
      <c r="E971" s="4"/>
      <c r="F971" s="408"/>
      <c r="G971" s="252"/>
      <c r="H971" s="253"/>
      <c r="I971" s="254"/>
      <c r="J971" s="255"/>
      <c r="K971" s="257"/>
      <c r="L971" s="257"/>
      <c r="M971" s="11"/>
      <c r="N971" s="11"/>
      <c r="O971" s="11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250"/>
      <c r="E972" s="4"/>
      <c r="F972" s="408"/>
      <c r="G972" s="252"/>
      <c r="H972" s="253"/>
      <c r="I972" s="254"/>
      <c r="J972" s="255"/>
      <c r="K972" s="257"/>
      <c r="L972" s="257"/>
      <c r="M972" s="11"/>
      <c r="N972" s="11"/>
      <c r="O972" s="11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250"/>
      <c r="E973" s="4"/>
      <c r="F973" s="408"/>
      <c r="G973" s="252"/>
      <c r="H973" s="253"/>
      <c r="I973" s="254"/>
      <c r="J973" s="255"/>
      <c r="K973" s="257"/>
      <c r="L973" s="257"/>
      <c r="M973" s="11"/>
      <c r="N973" s="11"/>
      <c r="O973" s="11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250"/>
      <c r="E974" s="4"/>
      <c r="F974" s="408"/>
      <c r="G974" s="252"/>
      <c r="H974" s="253"/>
      <c r="I974" s="254"/>
      <c r="J974" s="255"/>
      <c r="K974" s="257"/>
      <c r="L974" s="257"/>
      <c r="M974" s="11"/>
      <c r="N974" s="11"/>
      <c r="O974" s="11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250"/>
      <c r="E975" s="4"/>
      <c r="F975" s="408"/>
      <c r="G975" s="252"/>
      <c r="H975" s="253"/>
      <c r="I975" s="254"/>
      <c r="J975" s="255"/>
      <c r="K975" s="257"/>
      <c r="L975" s="257"/>
      <c r="M975" s="11"/>
      <c r="N975" s="11"/>
      <c r="O975" s="11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250"/>
      <c r="E976" s="4"/>
      <c r="F976" s="408"/>
      <c r="G976" s="252"/>
      <c r="H976" s="253"/>
      <c r="I976" s="254"/>
      <c r="J976" s="255"/>
      <c r="K976" s="257"/>
      <c r="L976" s="257"/>
      <c r="M976" s="11"/>
      <c r="N976" s="11"/>
      <c r="O976" s="11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250"/>
      <c r="E977" s="4"/>
      <c r="F977" s="408"/>
      <c r="G977" s="252"/>
      <c r="H977" s="253"/>
      <c r="I977" s="254"/>
      <c r="J977" s="255"/>
      <c r="K977" s="257"/>
      <c r="L977" s="257"/>
      <c r="M977" s="11"/>
      <c r="N977" s="11"/>
      <c r="O977" s="11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250"/>
      <c r="E978" s="4"/>
      <c r="F978" s="408"/>
      <c r="G978" s="252"/>
      <c r="H978" s="253"/>
      <c r="I978" s="254"/>
      <c r="J978" s="255"/>
      <c r="K978" s="257"/>
      <c r="L978" s="257"/>
      <c r="M978" s="11"/>
      <c r="N978" s="11"/>
      <c r="O978" s="11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250"/>
      <c r="E979" s="4"/>
      <c r="F979" s="408"/>
      <c r="G979" s="252"/>
      <c r="H979" s="253"/>
      <c r="I979" s="254"/>
      <c r="J979" s="255"/>
      <c r="K979" s="257"/>
      <c r="L979" s="257"/>
      <c r="M979" s="11"/>
      <c r="N979" s="11"/>
      <c r="O979" s="11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250"/>
      <c r="E980" s="4"/>
      <c r="F980" s="408"/>
      <c r="G980" s="252"/>
      <c r="H980" s="253"/>
      <c r="I980" s="254"/>
      <c r="J980" s="255"/>
      <c r="K980" s="257"/>
      <c r="L980" s="257"/>
      <c r="M980" s="11"/>
      <c r="N980" s="11"/>
      <c r="O980" s="11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250"/>
      <c r="E981" s="4"/>
      <c r="F981" s="408"/>
      <c r="G981" s="252"/>
      <c r="H981" s="253"/>
      <c r="I981" s="254"/>
      <c r="J981" s="255"/>
      <c r="K981" s="257"/>
      <c r="L981" s="257"/>
      <c r="M981" s="11"/>
      <c r="N981" s="11"/>
      <c r="O981" s="11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250"/>
      <c r="E982" s="4"/>
      <c r="F982" s="408"/>
      <c r="G982" s="252"/>
      <c r="H982" s="253"/>
      <c r="I982" s="254"/>
      <c r="J982" s="255"/>
      <c r="K982" s="257"/>
      <c r="L982" s="257"/>
      <c r="M982" s="11"/>
      <c r="N982" s="11"/>
      <c r="O982" s="11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250"/>
      <c r="E983" s="4"/>
      <c r="F983" s="408"/>
      <c r="G983" s="252"/>
      <c r="H983" s="253"/>
      <c r="I983" s="254"/>
      <c r="J983" s="255"/>
      <c r="K983" s="257"/>
      <c r="L983" s="257"/>
      <c r="M983" s="11"/>
      <c r="N983" s="11"/>
      <c r="O983" s="11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250"/>
      <c r="E984" s="4"/>
      <c r="F984" s="408"/>
      <c r="G984" s="252"/>
      <c r="H984" s="253"/>
      <c r="I984" s="254"/>
      <c r="J984" s="255"/>
      <c r="K984" s="257"/>
      <c r="L984" s="257"/>
      <c r="M984" s="11"/>
      <c r="N984" s="11"/>
      <c r="O984" s="11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250"/>
      <c r="E985" s="4"/>
      <c r="F985" s="408"/>
      <c r="G985" s="252"/>
      <c r="H985" s="253"/>
      <c r="I985" s="254"/>
      <c r="J985" s="255"/>
      <c r="K985" s="257"/>
      <c r="L985" s="257"/>
      <c r="M985" s="11"/>
      <c r="N985" s="11"/>
      <c r="O985" s="11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250"/>
      <c r="E986" s="4"/>
      <c r="F986" s="408"/>
      <c r="G986" s="252"/>
      <c r="H986" s="253"/>
      <c r="I986" s="254"/>
      <c r="J986" s="255"/>
      <c r="K986" s="257"/>
      <c r="L986" s="257"/>
      <c r="M986" s="11"/>
      <c r="N986" s="11"/>
      <c r="O986" s="11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250"/>
      <c r="E987" s="4"/>
      <c r="F987" s="408"/>
      <c r="G987" s="252"/>
      <c r="H987" s="253"/>
      <c r="I987" s="254"/>
      <c r="J987" s="255"/>
      <c r="K987" s="257"/>
      <c r="L987" s="257"/>
      <c r="M987" s="11"/>
      <c r="N987" s="11"/>
      <c r="O987" s="11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250"/>
      <c r="E988" s="4"/>
      <c r="F988" s="408"/>
      <c r="G988" s="252"/>
      <c r="H988" s="253"/>
      <c r="I988" s="254"/>
      <c r="J988" s="255"/>
      <c r="K988" s="257"/>
      <c r="L988" s="257"/>
      <c r="M988" s="11"/>
      <c r="N988" s="11"/>
      <c r="O988" s="11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250"/>
      <c r="E989" s="4"/>
      <c r="F989" s="408"/>
      <c r="G989" s="252"/>
      <c r="H989" s="253"/>
      <c r="I989" s="254"/>
      <c r="J989" s="255"/>
      <c r="K989" s="257"/>
      <c r="L989" s="257"/>
      <c r="M989" s="11"/>
      <c r="N989" s="11"/>
      <c r="O989" s="11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250"/>
      <c r="E990" s="4"/>
      <c r="F990" s="408"/>
      <c r="G990" s="252"/>
      <c r="H990" s="253"/>
      <c r="I990" s="254"/>
      <c r="J990" s="255"/>
      <c r="K990" s="257"/>
      <c r="L990" s="257"/>
      <c r="M990" s="11"/>
      <c r="N990" s="11"/>
      <c r="O990" s="11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250"/>
      <c r="E991" s="4"/>
      <c r="F991" s="408"/>
      <c r="G991" s="252"/>
      <c r="H991" s="253"/>
      <c r="I991" s="254"/>
      <c r="J991" s="255"/>
      <c r="K991" s="257"/>
      <c r="L991" s="257"/>
      <c r="M991" s="11"/>
      <c r="N991" s="11"/>
      <c r="O991" s="11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250"/>
      <c r="E992" s="4"/>
      <c r="F992" s="408"/>
      <c r="G992" s="252"/>
      <c r="H992" s="253"/>
      <c r="I992" s="254"/>
      <c r="J992" s="255"/>
      <c r="K992" s="257"/>
      <c r="L992" s="257"/>
      <c r="M992" s="11"/>
      <c r="N992" s="11"/>
      <c r="O992" s="11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250"/>
      <c r="E993" s="4"/>
      <c r="F993" s="408"/>
      <c r="G993" s="252"/>
      <c r="H993" s="253"/>
      <c r="I993" s="254"/>
      <c r="J993" s="255"/>
      <c r="K993" s="257"/>
      <c r="L993" s="257"/>
      <c r="M993" s="11"/>
      <c r="N993" s="11"/>
      <c r="O993" s="11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250"/>
      <c r="E994" s="4"/>
      <c r="F994" s="408"/>
      <c r="G994" s="252"/>
      <c r="H994" s="253"/>
      <c r="I994" s="254"/>
      <c r="J994" s="255"/>
      <c r="K994" s="257"/>
      <c r="L994" s="257"/>
      <c r="M994" s="11"/>
      <c r="N994" s="11"/>
      <c r="O994" s="11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250"/>
      <c r="E995" s="4"/>
      <c r="F995" s="408"/>
      <c r="G995" s="252"/>
      <c r="H995" s="253"/>
      <c r="I995" s="254"/>
      <c r="J995" s="255"/>
      <c r="K995" s="257"/>
      <c r="L995" s="257"/>
      <c r="M995" s="11"/>
      <c r="N995" s="11"/>
      <c r="O995" s="11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250"/>
      <c r="E996" s="4"/>
      <c r="F996" s="408"/>
      <c r="G996" s="252"/>
      <c r="H996" s="253"/>
      <c r="I996" s="254"/>
      <c r="J996" s="255"/>
      <c r="K996" s="257"/>
      <c r="L996" s="257"/>
      <c r="M996" s="11"/>
      <c r="N996" s="11"/>
      <c r="O996" s="11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250"/>
      <c r="E997" s="4"/>
      <c r="F997" s="408"/>
      <c r="G997" s="252"/>
      <c r="H997" s="253"/>
      <c r="I997" s="254"/>
      <c r="J997" s="255"/>
      <c r="K997" s="257"/>
      <c r="L997" s="257"/>
      <c r="M997" s="11"/>
      <c r="N997" s="11"/>
      <c r="O997" s="11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250"/>
      <c r="E998" s="4"/>
      <c r="F998" s="408"/>
      <c r="G998" s="252"/>
      <c r="H998" s="253"/>
      <c r="I998" s="254"/>
      <c r="J998" s="255"/>
      <c r="K998" s="257"/>
      <c r="L998" s="257"/>
      <c r="M998" s="11"/>
      <c r="N998" s="11"/>
      <c r="O998" s="11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250"/>
      <c r="E999" s="4"/>
      <c r="F999" s="408"/>
      <c r="G999" s="252"/>
      <c r="H999" s="253"/>
      <c r="I999" s="254"/>
      <c r="J999" s="255"/>
      <c r="K999" s="257"/>
      <c r="L999" s="257"/>
      <c r="M999" s="11"/>
      <c r="N999" s="11"/>
      <c r="O999" s="11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250"/>
      <c r="E1000" s="4"/>
      <c r="F1000" s="408"/>
      <c r="G1000" s="252"/>
      <c r="H1000" s="253"/>
      <c r="I1000" s="254"/>
      <c r="J1000" s="255"/>
      <c r="K1000" s="257"/>
      <c r="L1000" s="257"/>
      <c r="M1000" s="11"/>
      <c r="N1000" s="11"/>
      <c r="O1000" s="11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5:B5"/>
    <mergeCell ref="A39:B39"/>
    <mergeCell ref="A41:B41"/>
    <mergeCell ref="A75:B75"/>
    <mergeCell ref="A77:B77"/>
    <mergeCell ref="A111:B111"/>
    <mergeCell ref="A113:B113"/>
    <mergeCell ref="A147:B147"/>
    <mergeCell ref="A149:B149"/>
    <mergeCell ref="A183:B183"/>
    <mergeCell ref="A185:B185"/>
    <mergeCell ref="A221:B221"/>
    <mergeCell ref="C223:E223"/>
    <mergeCell ref="A257:B257"/>
    <mergeCell ref="A471:B471"/>
    <mergeCell ref="C403:E403"/>
    <mergeCell ref="A473:B473"/>
    <mergeCell ref="A513:B513"/>
    <mergeCell ref="A515:B515"/>
    <mergeCell ref="A293:B293"/>
    <mergeCell ref="A329:B329"/>
    <mergeCell ref="A365:B365"/>
    <mergeCell ref="A401:B401"/>
    <mergeCell ref="A435:B435"/>
    <mergeCell ref="A437:B437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CCCC"/>
  </sheetPr>
  <dimension ref="A1:Z1000"/>
  <sheetViews>
    <sheetView workbookViewId="0"/>
  </sheetViews>
  <sheetFormatPr defaultColWidth="14.42578125" defaultRowHeight="15" customHeight="1"/>
  <cols>
    <col min="1" max="1" width="2.7109375" customWidth="1"/>
    <col min="2" max="2" width="31.28515625" customWidth="1"/>
    <col min="3" max="3" width="10.28515625" customWidth="1"/>
    <col min="4" max="4" width="15.7109375" customWidth="1"/>
    <col min="5" max="5" width="10.28515625" customWidth="1"/>
    <col min="6" max="6" width="9.85546875" customWidth="1"/>
    <col min="7" max="7" width="11.42578125" customWidth="1"/>
    <col min="8" max="8" width="11.5703125" customWidth="1"/>
    <col min="9" max="9" width="18.5703125" customWidth="1"/>
    <col min="10" max="10" width="12.42578125" customWidth="1"/>
    <col min="11" max="11" width="11.5703125" customWidth="1"/>
    <col min="12" max="12" width="16" customWidth="1"/>
    <col min="13" max="13" width="14.7109375" customWidth="1"/>
    <col min="14" max="14" width="13.85546875" customWidth="1"/>
    <col min="15" max="15" width="8.85546875" customWidth="1"/>
    <col min="16" max="16" width="18.140625" customWidth="1"/>
    <col min="17" max="17" width="12.140625" customWidth="1"/>
    <col min="18" max="26" width="8" customWidth="1"/>
  </cols>
  <sheetData>
    <row r="1" spans="1:26" ht="34.5" customHeight="1">
      <c r="A1" s="1"/>
      <c r="B1" s="2"/>
      <c r="C1" s="3"/>
      <c r="D1" s="2"/>
      <c r="E1" s="4"/>
      <c r="F1" s="5"/>
      <c r="G1" s="6"/>
      <c r="H1" s="1"/>
      <c r="I1" s="7"/>
      <c r="J1" s="8"/>
      <c r="K1" s="9"/>
      <c r="L1" s="10"/>
      <c r="M1" s="11"/>
      <c r="N1" s="11"/>
      <c r="O1" s="12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3"/>
      <c r="D2" s="2"/>
      <c r="E2" s="4"/>
      <c r="F2" s="5"/>
      <c r="G2" s="6"/>
      <c r="H2" s="1"/>
      <c r="I2" s="13"/>
      <c r="J2" s="8"/>
      <c r="K2" s="14"/>
      <c r="L2" s="15"/>
      <c r="M2" s="11"/>
      <c r="N2" s="11"/>
      <c r="O2" s="12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190" t="s">
        <v>1029</v>
      </c>
      <c r="B3" s="1202"/>
      <c r="C3" s="4"/>
      <c r="D3" s="2"/>
      <c r="E3" s="4"/>
      <c r="F3" s="5"/>
      <c r="G3" s="6"/>
      <c r="H3" s="1"/>
      <c r="I3" s="13"/>
      <c r="J3" s="8"/>
      <c r="K3" s="14"/>
      <c r="L3" s="15"/>
      <c r="M3" s="11"/>
      <c r="N3" s="11"/>
      <c r="O3" s="12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4.5" customHeight="1">
      <c r="A4" s="1"/>
      <c r="B4" s="2"/>
      <c r="C4" s="3"/>
      <c r="D4" s="2"/>
      <c r="E4" s="4"/>
      <c r="F4" s="5"/>
      <c r="G4" s="6"/>
      <c r="H4" s="1"/>
      <c r="I4" s="7"/>
      <c r="J4" s="8"/>
      <c r="K4" s="9"/>
      <c r="L4" s="10"/>
      <c r="M4" s="11"/>
      <c r="N4" s="11"/>
      <c r="O4" s="12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16" t="s">
        <v>3</v>
      </c>
      <c r="D5" s="1372" t="s">
        <v>4</v>
      </c>
      <c r="E5" s="17" t="s">
        <v>5</v>
      </c>
      <c r="F5" s="919" t="s">
        <v>5</v>
      </c>
      <c r="G5" s="18" t="s">
        <v>6</v>
      </c>
      <c r="H5" s="19" t="s">
        <v>7</v>
      </c>
      <c r="I5" s="20" t="s">
        <v>8</v>
      </c>
      <c r="J5" s="21" t="s">
        <v>9</v>
      </c>
      <c r="K5" s="22" t="s">
        <v>9</v>
      </c>
      <c r="L5" s="1086" t="s">
        <v>452</v>
      </c>
      <c r="M5" s="23"/>
      <c r="N5" s="11"/>
      <c r="O5" s="12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7"/>
      <c r="D6" s="996" t="s">
        <v>10</v>
      </c>
      <c r="E6" s="24" t="s">
        <v>11</v>
      </c>
      <c r="F6" s="925" t="s">
        <v>12</v>
      </c>
      <c r="G6" s="964"/>
      <c r="H6" s="965" t="s">
        <v>13</v>
      </c>
      <c r="I6" s="928" t="s">
        <v>14</v>
      </c>
      <c r="J6" s="1087" t="s">
        <v>16</v>
      </c>
      <c r="K6" s="25" t="s">
        <v>15</v>
      </c>
      <c r="L6" s="1088" t="s">
        <v>453</v>
      </c>
      <c r="M6" s="23"/>
      <c r="N6" s="11"/>
      <c r="O6" s="12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969"/>
      <c r="B7" s="1171" t="s">
        <v>1167</v>
      </c>
      <c r="C7" s="51" t="s">
        <v>1168</v>
      </c>
      <c r="D7" s="52" t="s">
        <v>24</v>
      </c>
      <c r="E7" s="53">
        <v>26</v>
      </c>
      <c r="F7" s="28"/>
      <c r="G7" s="1090" t="s">
        <v>1169</v>
      </c>
      <c r="H7" s="29"/>
      <c r="I7" s="30"/>
      <c r="J7" s="31">
        <v>273</v>
      </c>
      <c r="K7" s="1006">
        <v>22.74</v>
      </c>
      <c r="L7" s="1091"/>
      <c r="M7" s="11">
        <v>3552</v>
      </c>
      <c r="N7" s="11">
        <f t="shared" ref="N7:N32" si="0">M7-(M7*0.03)</f>
        <v>3445.44</v>
      </c>
      <c r="O7" s="12">
        <v>7.0000000000000007E-2</v>
      </c>
      <c r="P7" s="8">
        <f t="shared" ref="P7:P32" si="1">(N7*O7)+N7</f>
        <v>3686.6208000000001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69"/>
      <c r="B8" s="935" t="s">
        <v>1170</v>
      </c>
      <c r="C8" s="51" t="s">
        <v>1168</v>
      </c>
      <c r="D8" s="52" t="s">
        <v>1171</v>
      </c>
      <c r="E8" s="53">
        <v>12</v>
      </c>
      <c r="F8" s="108" t="s">
        <v>1172</v>
      </c>
      <c r="G8" s="1090" t="s">
        <v>822</v>
      </c>
      <c r="H8" s="29">
        <v>2140.34</v>
      </c>
      <c r="I8" s="30" t="s">
        <v>1173</v>
      </c>
      <c r="J8" s="58" t="s">
        <v>1174</v>
      </c>
      <c r="K8" s="1006">
        <v>10.61</v>
      </c>
      <c r="L8" s="1091"/>
      <c r="M8" s="11"/>
      <c r="N8" s="11">
        <f t="shared" si="0"/>
        <v>0</v>
      </c>
      <c r="O8" s="12">
        <v>7.0000000000000007E-2</v>
      </c>
      <c r="P8" s="8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69"/>
      <c r="B9" s="935"/>
      <c r="C9" s="51" t="s">
        <v>1175</v>
      </c>
      <c r="D9" s="52" t="s">
        <v>447</v>
      </c>
      <c r="E9" s="53">
        <v>27</v>
      </c>
      <c r="F9" s="28"/>
      <c r="G9" s="1090" t="s">
        <v>830</v>
      </c>
      <c r="H9" s="29">
        <v>1496.59</v>
      </c>
      <c r="I9" s="30"/>
      <c r="J9" s="58" t="s">
        <v>1176</v>
      </c>
      <c r="K9" s="1006">
        <v>22.24</v>
      </c>
      <c r="L9" s="1091"/>
      <c r="M9" s="11">
        <v>9498.06</v>
      </c>
      <c r="N9" s="11">
        <f t="shared" si="0"/>
        <v>9213.118199999999</v>
      </c>
      <c r="O9" s="12">
        <v>7.0000000000000007E-2</v>
      </c>
      <c r="P9" s="8">
        <f t="shared" si="1"/>
        <v>9858.0364739999986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343"/>
      <c r="B10" s="1168"/>
      <c r="C10" s="51" t="s">
        <v>819</v>
      </c>
      <c r="D10" s="52" t="s">
        <v>447</v>
      </c>
      <c r="E10" s="53">
        <v>47</v>
      </c>
      <c r="F10" s="28"/>
      <c r="G10" s="1090" t="s">
        <v>830</v>
      </c>
      <c r="H10" s="29">
        <v>2767.61</v>
      </c>
      <c r="I10" s="30"/>
      <c r="J10" s="58" t="s">
        <v>1177</v>
      </c>
      <c r="K10" s="1084">
        <v>41.13</v>
      </c>
      <c r="L10" s="1091"/>
      <c r="M10" s="11">
        <v>15305.4</v>
      </c>
      <c r="N10" s="11">
        <f t="shared" si="0"/>
        <v>14846.237999999999</v>
      </c>
      <c r="O10" s="12">
        <v>7.0000000000000007E-2</v>
      </c>
      <c r="P10" s="8">
        <f t="shared" si="1"/>
        <v>15885.47466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69"/>
      <c r="B11" s="935" t="s">
        <v>1178</v>
      </c>
      <c r="C11" s="51" t="s">
        <v>1168</v>
      </c>
      <c r="D11" s="52" t="s">
        <v>1171</v>
      </c>
      <c r="E11" s="53">
        <v>12</v>
      </c>
      <c r="F11" s="108" t="s">
        <v>1172</v>
      </c>
      <c r="G11" s="1090" t="s">
        <v>822</v>
      </c>
      <c r="H11" s="29">
        <v>2140.34</v>
      </c>
      <c r="I11" s="30" t="s">
        <v>1173</v>
      </c>
      <c r="J11" s="58" t="s">
        <v>1174</v>
      </c>
      <c r="K11" s="1006">
        <v>10.61</v>
      </c>
      <c r="L11" s="1091"/>
      <c r="M11" s="11"/>
      <c r="N11" s="11">
        <f t="shared" si="0"/>
        <v>0</v>
      </c>
      <c r="O11" s="12">
        <v>7.0000000000000007E-2</v>
      </c>
      <c r="P11" s="8">
        <f t="shared" si="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69"/>
      <c r="B12" s="935"/>
      <c r="C12" s="51" t="s">
        <v>1175</v>
      </c>
      <c r="D12" s="52" t="s">
        <v>447</v>
      </c>
      <c r="E12" s="53">
        <v>27</v>
      </c>
      <c r="F12" s="28"/>
      <c r="G12" s="1090" t="s">
        <v>830</v>
      </c>
      <c r="H12" s="29">
        <v>1496.59</v>
      </c>
      <c r="I12" s="30"/>
      <c r="J12" s="58" t="s">
        <v>1176</v>
      </c>
      <c r="K12" s="1006">
        <v>22.24</v>
      </c>
      <c r="L12" s="1091"/>
      <c r="M12" s="11"/>
      <c r="N12" s="11">
        <f t="shared" si="0"/>
        <v>0</v>
      </c>
      <c r="O12" s="12">
        <v>7.0000000000000007E-2</v>
      </c>
      <c r="P12" s="8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69"/>
      <c r="B13" s="935"/>
      <c r="C13" s="51" t="s">
        <v>1179</v>
      </c>
      <c r="D13" s="52" t="s">
        <v>447</v>
      </c>
      <c r="E13" s="53">
        <v>47</v>
      </c>
      <c r="F13" s="28"/>
      <c r="G13" s="1090" t="s">
        <v>830</v>
      </c>
      <c r="H13" s="29">
        <v>2767.61</v>
      </c>
      <c r="I13" s="30"/>
      <c r="J13" s="58" t="s">
        <v>1177</v>
      </c>
      <c r="K13" s="1084">
        <v>41.13</v>
      </c>
      <c r="L13" s="1091"/>
      <c r="M13" s="11"/>
      <c r="N13" s="11">
        <f t="shared" si="0"/>
        <v>0</v>
      </c>
      <c r="O13" s="12">
        <v>7.0000000000000007E-2</v>
      </c>
      <c r="P13" s="8">
        <f t="shared" si="1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69"/>
      <c r="B14" s="935" t="s">
        <v>1180</v>
      </c>
      <c r="C14" s="51" t="s">
        <v>1181</v>
      </c>
      <c r="D14" s="52" t="s">
        <v>1171</v>
      </c>
      <c r="E14" s="53">
        <v>12</v>
      </c>
      <c r="F14" s="108" t="s">
        <v>1172</v>
      </c>
      <c r="G14" s="1090" t="s">
        <v>822</v>
      </c>
      <c r="H14" s="29">
        <v>2140.34</v>
      </c>
      <c r="I14" s="30" t="s">
        <v>1173</v>
      </c>
      <c r="J14" s="58" t="s">
        <v>1174</v>
      </c>
      <c r="K14" s="1006">
        <v>10.61</v>
      </c>
      <c r="L14" s="10"/>
      <c r="M14" s="11">
        <v>14244.12</v>
      </c>
      <c r="N14" s="11">
        <f t="shared" si="0"/>
        <v>13816.796400000001</v>
      </c>
      <c r="O14" s="12">
        <v>7.0000000000000007E-2</v>
      </c>
      <c r="P14" s="8">
        <f t="shared" si="1"/>
        <v>14783.972148000001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69"/>
      <c r="B15" s="935"/>
      <c r="C15" s="51" t="s">
        <v>849</v>
      </c>
      <c r="D15" s="52" t="s">
        <v>447</v>
      </c>
      <c r="E15" s="53">
        <v>27</v>
      </c>
      <c r="F15" s="28"/>
      <c r="G15" s="1090" t="s">
        <v>830</v>
      </c>
      <c r="H15" s="29">
        <v>1496.59</v>
      </c>
      <c r="I15" s="30"/>
      <c r="J15" s="58" t="s">
        <v>1176</v>
      </c>
      <c r="K15" s="1006">
        <v>22.24</v>
      </c>
      <c r="L15" s="1091"/>
      <c r="M15" s="11">
        <v>3240</v>
      </c>
      <c r="N15" s="11">
        <f t="shared" si="0"/>
        <v>3142.8</v>
      </c>
      <c r="O15" s="12">
        <v>7.0000000000000007E-2</v>
      </c>
      <c r="P15" s="8">
        <f t="shared" si="1"/>
        <v>3362.7960000000003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5.25" customHeight="1">
      <c r="A16" s="1148"/>
      <c r="B16" s="1149"/>
      <c r="C16" s="110" t="s">
        <v>1182</v>
      </c>
      <c r="D16" s="1108" t="s">
        <v>447</v>
      </c>
      <c r="E16" s="111">
        <v>47</v>
      </c>
      <c r="F16" s="112"/>
      <c r="G16" s="1109" t="s">
        <v>830</v>
      </c>
      <c r="H16" s="113">
        <v>2767.61</v>
      </c>
      <c r="I16" s="114"/>
      <c r="J16" s="409" t="s">
        <v>1177</v>
      </c>
      <c r="K16" s="115">
        <v>41.13</v>
      </c>
      <c r="L16" s="1091"/>
      <c r="M16" s="11">
        <v>14700</v>
      </c>
      <c r="N16" s="11">
        <f t="shared" si="0"/>
        <v>14259</v>
      </c>
      <c r="O16" s="12">
        <v>7.0000000000000007E-2</v>
      </c>
      <c r="P16" s="8">
        <f t="shared" si="1"/>
        <v>15257.130000000001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267"/>
      <c r="B17" s="1152" t="s">
        <v>1183</v>
      </c>
      <c r="C17" s="978" t="s">
        <v>849</v>
      </c>
      <c r="D17" s="410" t="s">
        <v>447</v>
      </c>
      <c r="E17" s="411">
        <v>29</v>
      </c>
      <c r="F17" s="1098"/>
      <c r="G17" s="1154" t="s">
        <v>830</v>
      </c>
      <c r="H17" s="1155">
        <v>1718.04</v>
      </c>
      <c r="I17" s="1156"/>
      <c r="J17" s="1203" t="s">
        <v>1184</v>
      </c>
      <c r="K17" s="268">
        <v>25.54</v>
      </c>
      <c r="L17" s="68"/>
      <c r="M17" s="11">
        <v>14582.7</v>
      </c>
      <c r="N17" s="11">
        <f t="shared" si="0"/>
        <v>14145.219000000001</v>
      </c>
      <c r="O17" s="12">
        <v>7.0000000000000007E-2</v>
      </c>
      <c r="P17" s="8">
        <f t="shared" si="1"/>
        <v>15135.384330000001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69"/>
      <c r="B18" s="1171"/>
      <c r="C18" s="51" t="s">
        <v>1185</v>
      </c>
      <c r="D18" s="52" t="s">
        <v>447</v>
      </c>
      <c r="E18" s="105">
        <v>55</v>
      </c>
      <c r="F18" s="28"/>
      <c r="G18" s="1090" t="s">
        <v>830</v>
      </c>
      <c r="H18" s="29">
        <v>3180.64</v>
      </c>
      <c r="I18" s="30"/>
      <c r="J18" s="58" t="s">
        <v>1186</v>
      </c>
      <c r="K18" s="1006">
        <v>47.27</v>
      </c>
      <c r="L18" s="68"/>
      <c r="M18" s="11">
        <v>13483.8</v>
      </c>
      <c r="N18" s="11">
        <f t="shared" si="0"/>
        <v>13079.286</v>
      </c>
      <c r="O18" s="12">
        <v>7.0000000000000007E-2</v>
      </c>
      <c r="P18" s="8">
        <f t="shared" si="1"/>
        <v>13994.836020000001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71"/>
      <c r="B19" s="935" t="s">
        <v>1187</v>
      </c>
      <c r="C19" s="51" t="s">
        <v>849</v>
      </c>
      <c r="D19" s="52" t="s">
        <v>447</v>
      </c>
      <c r="E19" s="105">
        <v>29</v>
      </c>
      <c r="F19" s="28"/>
      <c r="G19" s="1090" t="s">
        <v>830</v>
      </c>
      <c r="H19" s="29">
        <v>1718.04</v>
      </c>
      <c r="I19" s="30"/>
      <c r="J19" s="58" t="s">
        <v>1184</v>
      </c>
      <c r="K19" s="1006">
        <v>25.54</v>
      </c>
      <c r="L19" s="68"/>
      <c r="M19" s="11">
        <v>2669.52</v>
      </c>
      <c r="N19" s="11">
        <f t="shared" si="0"/>
        <v>2589.4344000000001</v>
      </c>
      <c r="O19" s="12">
        <v>7.0000000000000007E-2</v>
      </c>
      <c r="P19" s="8">
        <f t="shared" si="1"/>
        <v>2770.6948080000002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1031"/>
      <c r="B20" s="935"/>
      <c r="C20" s="51" t="s">
        <v>1185</v>
      </c>
      <c r="D20" s="52" t="s">
        <v>447</v>
      </c>
      <c r="E20" s="105">
        <v>55</v>
      </c>
      <c r="F20" s="28"/>
      <c r="G20" s="1090" t="s">
        <v>830</v>
      </c>
      <c r="H20" s="29">
        <v>3180.64</v>
      </c>
      <c r="I20" s="30"/>
      <c r="J20" s="58" t="s">
        <v>1186</v>
      </c>
      <c r="K20" s="1006">
        <v>47.27</v>
      </c>
      <c r="L20" s="68"/>
      <c r="M20" s="11"/>
      <c r="N20" s="11">
        <f t="shared" si="0"/>
        <v>0</v>
      </c>
      <c r="O20" s="12">
        <v>7.0000000000000007E-2</v>
      </c>
      <c r="P20" s="8">
        <f t="shared" si="1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69"/>
      <c r="B21" s="935" t="s">
        <v>1188</v>
      </c>
      <c r="C21" s="51" t="s">
        <v>849</v>
      </c>
      <c r="D21" s="52" t="s">
        <v>447</v>
      </c>
      <c r="E21" s="105">
        <v>29</v>
      </c>
      <c r="F21" s="28"/>
      <c r="G21" s="1090" t="s">
        <v>830</v>
      </c>
      <c r="H21" s="29">
        <v>1718.04</v>
      </c>
      <c r="I21" s="30"/>
      <c r="J21" s="58" t="s">
        <v>1184</v>
      </c>
      <c r="K21" s="1006">
        <v>25.54</v>
      </c>
      <c r="L21" s="68"/>
      <c r="M21" s="11">
        <v>12972.96</v>
      </c>
      <c r="N21" s="11">
        <f t="shared" si="0"/>
        <v>12583.771199999999</v>
      </c>
      <c r="O21" s="12">
        <v>7.0000000000000007E-2</v>
      </c>
      <c r="P21" s="8">
        <f t="shared" si="1"/>
        <v>13464.635183999999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69"/>
      <c r="B22" s="1204"/>
      <c r="C22" s="51" t="s">
        <v>1185</v>
      </c>
      <c r="D22" s="52" t="s">
        <v>447</v>
      </c>
      <c r="E22" s="105">
        <v>55</v>
      </c>
      <c r="F22" s="28"/>
      <c r="G22" s="1090" t="s">
        <v>830</v>
      </c>
      <c r="H22" s="29">
        <v>3180.64</v>
      </c>
      <c r="I22" s="30"/>
      <c r="J22" s="58" t="s">
        <v>1186</v>
      </c>
      <c r="K22" s="1006">
        <v>47.27</v>
      </c>
      <c r="L22" s="68"/>
      <c r="M22" s="11">
        <v>12687.84</v>
      </c>
      <c r="N22" s="11">
        <f t="shared" si="0"/>
        <v>12307.2048</v>
      </c>
      <c r="O22" s="12">
        <v>7.0000000000000007E-2</v>
      </c>
      <c r="P22" s="8">
        <f t="shared" si="1"/>
        <v>13168.709135999999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69"/>
      <c r="B23" s="935" t="s">
        <v>1189</v>
      </c>
      <c r="C23" s="51" t="s">
        <v>849</v>
      </c>
      <c r="D23" s="52" t="s">
        <v>447</v>
      </c>
      <c r="E23" s="105">
        <v>29</v>
      </c>
      <c r="F23" s="28"/>
      <c r="G23" s="1090" t="s">
        <v>830</v>
      </c>
      <c r="H23" s="29">
        <v>1718.04</v>
      </c>
      <c r="I23" s="30"/>
      <c r="J23" s="58" t="s">
        <v>1184</v>
      </c>
      <c r="K23" s="1006">
        <v>25.54</v>
      </c>
      <c r="L23" s="1091"/>
      <c r="M23" s="11">
        <v>16572.599999999999</v>
      </c>
      <c r="N23" s="11">
        <f t="shared" si="0"/>
        <v>16075.421999999999</v>
      </c>
      <c r="O23" s="12">
        <v>7.0000000000000007E-2</v>
      </c>
      <c r="P23" s="8">
        <f t="shared" si="1"/>
        <v>17200.701539999998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5.25" customHeight="1">
      <c r="A24" s="1148"/>
      <c r="B24" s="1205"/>
      <c r="C24" s="110" t="s">
        <v>1185</v>
      </c>
      <c r="D24" s="1108" t="s">
        <v>447</v>
      </c>
      <c r="E24" s="412">
        <v>55</v>
      </c>
      <c r="F24" s="112"/>
      <c r="G24" s="1109" t="s">
        <v>830</v>
      </c>
      <c r="H24" s="113">
        <v>3180.64</v>
      </c>
      <c r="I24" s="114"/>
      <c r="J24" s="409" t="s">
        <v>1186</v>
      </c>
      <c r="K24" s="116">
        <v>47.27</v>
      </c>
      <c r="L24" s="1091"/>
      <c r="M24" s="11">
        <v>6021.12</v>
      </c>
      <c r="N24" s="11">
        <f t="shared" si="0"/>
        <v>5840.4863999999998</v>
      </c>
      <c r="O24" s="12">
        <v>7.0000000000000007E-2</v>
      </c>
      <c r="P24" s="8">
        <f t="shared" si="1"/>
        <v>6249.3204479999995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267"/>
      <c r="B25" s="953" t="s">
        <v>1190</v>
      </c>
      <c r="C25" s="978" t="s">
        <v>887</v>
      </c>
      <c r="D25" s="410" t="s">
        <v>447</v>
      </c>
      <c r="E25" s="70">
        <v>35</v>
      </c>
      <c r="F25" s="1098"/>
      <c r="G25" s="1154" t="s">
        <v>830</v>
      </c>
      <c r="H25" s="1155">
        <v>1940.52</v>
      </c>
      <c r="I25" s="1156"/>
      <c r="J25" s="1203" t="s">
        <v>1191</v>
      </c>
      <c r="K25" s="268">
        <v>28.84</v>
      </c>
      <c r="L25" s="1091"/>
      <c r="M25" s="11">
        <v>8714.16</v>
      </c>
      <c r="N25" s="11">
        <f t="shared" si="0"/>
        <v>8452.7351999999992</v>
      </c>
      <c r="O25" s="12">
        <v>7.0000000000000007E-2</v>
      </c>
      <c r="P25" s="8">
        <f t="shared" si="1"/>
        <v>9044.4266639999987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69"/>
      <c r="B26" s="935"/>
      <c r="C26" s="51">
        <v>150</v>
      </c>
      <c r="D26" s="410" t="s">
        <v>447</v>
      </c>
      <c r="E26" s="105">
        <v>87</v>
      </c>
      <c r="F26" s="413"/>
      <c r="G26" s="1090" t="s">
        <v>1192</v>
      </c>
      <c r="H26" s="29">
        <v>1940</v>
      </c>
      <c r="I26" s="30"/>
      <c r="J26" s="58" t="s">
        <v>1191</v>
      </c>
      <c r="K26" s="1006">
        <v>65.66</v>
      </c>
      <c r="L26" s="1091"/>
      <c r="M26" s="11">
        <v>0</v>
      </c>
      <c r="N26" s="11">
        <f t="shared" si="0"/>
        <v>0</v>
      </c>
      <c r="O26" s="12">
        <v>7.0000000000000007E-2</v>
      </c>
      <c r="P26" s="8">
        <f t="shared" si="1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69"/>
      <c r="B27" s="953" t="s">
        <v>1193</v>
      </c>
      <c r="C27" s="978" t="s">
        <v>887</v>
      </c>
      <c r="D27" s="410" t="s">
        <v>447</v>
      </c>
      <c r="E27" s="70">
        <v>35</v>
      </c>
      <c r="F27" s="1098"/>
      <c r="G27" s="1154" t="s">
        <v>830</v>
      </c>
      <c r="H27" s="1155">
        <v>1940.52</v>
      </c>
      <c r="I27" s="1156"/>
      <c r="J27" s="1203" t="s">
        <v>1191</v>
      </c>
      <c r="K27" s="268">
        <v>28.84</v>
      </c>
      <c r="L27" s="1091"/>
      <c r="M27" s="11">
        <v>18537.7</v>
      </c>
      <c r="N27" s="11">
        <f t="shared" si="0"/>
        <v>17981.569</v>
      </c>
      <c r="O27" s="12">
        <v>7.0000000000000007E-2</v>
      </c>
      <c r="P27" s="8">
        <f t="shared" si="1"/>
        <v>19240.278829999999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225"/>
      <c r="B28" s="935"/>
      <c r="C28" s="51" t="s">
        <v>803</v>
      </c>
      <c r="D28" s="410" t="s">
        <v>447</v>
      </c>
      <c r="E28" s="105">
        <v>87</v>
      </c>
      <c r="F28" s="414"/>
      <c r="G28" s="415" t="s">
        <v>1192</v>
      </c>
      <c r="H28" s="29">
        <v>5125.28</v>
      </c>
      <c r="I28" s="30"/>
      <c r="J28" s="58" t="s">
        <v>1194</v>
      </c>
      <c r="K28" s="416">
        <v>76.17</v>
      </c>
      <c r="L28" s="1091"/>
      <c r="M28" s="11">
        <v>9031.68</v>
      </c>
      <c r="N28" s="11">
        <f t="shared" si="0"/>
        <v>8760.7296000000006</v>
      </c>
      <c r="O28" s="12">
        <v>7.0000000000000007E-2</v>
      </c>
      <c r="P28" s="8">
        <f t="shared" si="1"/>
        <v>9373.9806720000015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225"/>
      <c r="B29" s="1171" t="s">
        <v>1195</v>
      </c>
      <c r="C29" s="51" t="s">
        <v>849</v>
      </c>
      <c r="D29" s="410" t="s">
        <v>447</v>
      </c>
      <c r="E29" s="105">
        <v>47</v>
      </c>
      <c r="F29" s="28"/>
      <c r="G29" s="1154" t="s">
        <v>830</v>
      </c>
      <c r="H29" s="1155">
        <v>2709.93</v>
      </c>
      <c r="I29" s="1156"/>
      <c r="J29" s="1203" t="s">
        <v>1196</v>
      </c>
      <c r="K29" s="268">
        <v>40.28</v>
      </c>
      <c r="L29" s="1091"/>
      <c r="M29" s="11"/>
      <c r="N29" s="11">
        <f t="shared" si="0"/>
        <v>0</v>
      </c>
      <c r="O29" s="12">
        <v>7.0000000000000007E-2</v>
      </c>
      <c r="P29" s="8">
        <f t="shared" si="1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5.25" customHeight="1">
      <c r="A30" s="225"/>
      <c r="B30" s="1149"/>
      <c r="C30" s="110" t="s">
        <v>803</v>
      </c>
      <c r="D30" s="1108" t="s">
        <v>447</v>
      </c>
      <c r="E30" s="412">
        <v>87</v>
      </c>
      <c r="F30" s="112"/>
      <c r="G30" s="1109" t="s">
        <v>830</v>
      </c>
      <c r="H30" s="113">
        <v>5125.28</v>
      </c>
      <c r="I30" s="114"/>
      <c r="J30" s="409" t="s">
        <v>1194</v>
      </c>
      <c r="K30" s="116">
        <v>76.17</v>
      </c>
      <c r="L30" s="1091"/>
      <c r="M30" s="11">
        <v>8478.9599999999991</v>
      </c>
      <c r="N30" s="11">
        <f t="shared" si="0"/>
        <v>8224.5911999999989</v>
      </c>
      <c r="O30" s="12">
        <v>7.0000000000000007E-2</v>
      </c>
      <c r="P30" s="8">
        <f t="shared" si="1"/>
        <v>8800.3125839999993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267"/>
      <c r="B31" s="935" t="s">
        <v>1197</v>
      </c>
      <c r="C31" s="51" t="s">
        <v>682</v>
      </c>
      <c r="D31" s="52" t="s">
        <v>24</v>
      </c>
      <c r="E31" s="105">
        <v>65</v>
      </c>
      <c r="F31" s="28"/>
      <c r="G31" s="1090" t="s">
        <v>822</v>
      </c>
      <c r="H31" s="29">
        <v>663.32</v>
      </c>
      <c r="I31" s="30"/>
      <c r="J31" s="31">
        <v>709.76</v>
      </c>
      <c r="K31" s="1006">
        <f>J31/12</f>
        <v>59.146666666666668</v>
      </c>
      <c r="L31" s="1091"/>
      <c r="M31" s="11">
        <v>11122.62</v>
      </c>
      <c r="N31" s="11">
        <f t="shared" si="0"/>
        <v>10788.941400000002</v>
      </c>
      <c r="O31" s="12">
        <v>7.0000000000000007E-2</v>
      </c>
      <c r="P31" s="8">
        <f t="shared" si="1"/>
        <v>11544.167298000002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69"/>
      <c r="B32" s="1029" t="s">
        <v>1198</v>
      </c>
      <c r="C32" s="51" t="s">
        <v>1199</v>
      </c>
      <c r="D32" s="52" t="s">
        <v>828</v>
      </c>
      <c r="E32" s="988">
        <v>20</v>
      </c>
      <c r="F32" s="108" t="s">
        <v>444</v>
      </c>
      <c r="G32" s="1090" t="s">
        <v>822</v>
      </c>
      <c r="H32" s="1104">
        <v>987.77</v>
      </c>
      <c r="I32" s="1105"/>
      <c r="J32" s="1206" t="s">
        <v>1200</v>
      </c>
      <c r="K32" s="1016">
        <v>14.68</v>
      </c>
      <c r="L32" s="1091"/>
      <c r="M32" s="11">
        <v>3813.12</v>
      </c>
      <c r="N32" s="11">
        <f t="shared" si="0"/>
        <v>3698.7264</v>
      </c>
      <c r="O32" s="12">
        <v>7.0000000000000007E-2</v>
      </c>
      <c r="P32" s="8">
        <f t="shared" si="1"/>
        <v>3957.637248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1029" t="s">
        <v>1198</v>
      </c>
      <c r="C33" s="51" t="s">
        <v>1201</v>
      </c>
      <c r="D33" s="52" t="s">
        <v>19</v>
      </c>
      <c r="E33" s="988">
        <v>40</v>
      </c>
      <c r="F33" s="108" t="s">
        <v>1202</v>
      </c>
      <c r="G33" s="1090" t="s">
        <v>830</v>
      </c>
      <c r="H33" s="1104">
        <v>700.4</v>
      </c>
      <c r="I33" s="1105"/>
      <c r="J33" s="1106" t="s">
        <v>1203</v>
      </c>
      <c r="K33" s="1016">
        <v>31.23</v>
      </c>
      <c r="L33" s="1091"/>
      <c r="M33" s="11"/>
      <c r="N33" s="11"/>
      <c r="O33" s="12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69"/>
      <c r="B34" s="1029" t="s">
        <v>1204</v>
      </c>
      <c r="C34" s="51" t="s">
        <v>24</v>
      </c>
      <c r="D34" s="52" t="s">
        <v>447</v>
      </c>
      <c r="E34" s="106">
        <v>27</v>
      </c>
      <c r="F34" s="28">
        <v>310</v>
      </c>
      <c r="G34" s="1090" t="s">
        <v>1205</v>
      </c>
      <c r="H34" s="29">
        <v>1607.83</v>
      </c>
      <c r="I34" s="30" t="s">
        <v>1206</v>
      </c>
      <c r="J34" s="58" t="s">
        <v>1207</v>
      </c>
      <c r="K34" s="1006">
        <v>23.89</v>
      </c>
      <c r="L34" s="1091"/>
      <c r="M34" s="11"/>
      <c r="N34" s="11"/>
      <c r="O34" s="12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69"/>
      <c r="B35" s="1029" t="s">
        <v>1208</v>
      </c>
      <c r="C35" s="51"/>
      <c r="D35" s="1107" t="s">
        <v>24</v>
      </c>
      <c r="E35" s="107">
        <v>20</v>
      </c>
      <c r="F35" s="108"/>
      <c r="G35" s="1090" t="s">
        <v>1209</v>
      </c>
      <c r="H35" s="109"/>
      <c r="I35" s="30"/>
      <c r="J35" s="31" t="s">
        <v>1210</v>
      </c>
      <c r="K35" s="1006">
        <v>16.489999999999998</v>
      </c>
      <c r="L35" s="1091"/>
      <c r="M35" s="11">
        <v>8640</v>
      </c>
      <c r="N35" s="11">
        <f>M35-(M35*0.03)</f>
        <v>8380.7999999999993</v>
      </c>
      <c r="O35" s="12">
        <v>7.0000000000000007E-2</v>
      </c>
      <c r="P35" s="8">
        <f>(N35*O35)+N35</f>
        <v>8967.4559999999983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4"/>
      <c r="B36" s="1029" t="s">
        <v>1211</v>
      </c>
      <c r="C36" s="51"/>
      <c r="D36" s="1107" t="s">
        <v>828</v>
      </c>
      <c r="E36" s="131">
        <v>12</v>
      </c>
      <c r="F36" s="108" t="s">
        <v>66</v>
      </c>
      <c r="G36" s="1090" t="s">
        <v>1192</v>
      </c>
      <c r="H36" s="109">
        <v>441.87</v>
      </c>
      <c r="I36" s="30" t="s">
        <v>1212</v>
      </c>
      <c r="J36" s="31" t="s">
        <v>1213</v>
      </c>
      <c r="K36" s="1006">
        <v>6.57</v>
      </c>
      <c r="L36" s="1091"/>
      <c r="M36" s="11"/>
      <c r="N36" s="11"/>
      <c r="O36" s="12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>
      <c r="A37" s="1"/>
      <c r="B37" s="1029" t="s">
        <v>1214</v>
      </c>
      <c r="C37" s="51"/>
      <c r="D37" s="1107" t="s">
        <v>828</v>
      </c>
      <c r="E37" s="131">
        <v>10</v>
      </c>
      <c r="F37" s="108" t="s">
        <v>66</v>
      </c>
      <c r="G37" s="1090" t="s">
        <v>1215</v>
      </c>
      <c r="H37" s="109"/>
      <c r="I37" s="30"/>
      <c r="J37" s="31" t="s">
        <v>1216</v>
      </c>
      <c r="K37" s="1006">
        <v>6.83</v>
      </c>
      <c r="L37" s="1091"/>
      <c r="M37" s="11"/>
      <c r="N37" s="11"/>
      <c r="O37" s="12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5.25" customHeight="1">
      <c r="A38" s="1"/>
      <c r="B38" s="93"/>
      <c r="C38" s="5"/>
      <c r="D38" s="1368"/>
      <c r="E38" s="94"/>
      <c r="F38" s="95"/>
      <c r="G38" s="6"/>
      <c r="H38" s="96"/>
      <c r="I38" s="97"/>
      <c r="J38" s="98"/>
      <c r="K38" s="99"/>
      <c r="L38" s="15"/>
      <c r="M38" s="11"/>
      <c r="N38" s="11"/>
      <c r="O38" s="12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4" t="s">
        <v>0</v>
      </c>
      <c r="B39" s="1368"/>
      <c r="C39" s="3"/>
      <c r="D39" s="2"/>
      <c r="E39" s="4"/>
      <c r="F39" s="5"/>
      <c r="G39" s="6"/>
      <c r="H39" s="1"/>
      <c r="I39" s="13"/>
      <c r="J39" s="8"/>
      <c r="K39" s="14"/>
      <c r="L39" s="15"/>
      <c r="M39" s="11"/>
      <c r="N39" s="11"/>
      <c r="O39" s="12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>
      <c r="A40" s="1376" t="s">
        <v>94</v>
      </c>
      <c r="B40" s="1387"/>
      <c r="C40" s="4"/>
      <c r="D40" s="2"/>
      <c r="E40" s="4"/>
      <c r="F40" s="5"/>
      <c r="G40" s="6"/>
      <c r="H40" s="1"/>
      <c r="I40" s="13"/>
      <c r="J40" s="8"/>
      <c r="K40" s="14"/>
      <c r="L40" s="15"/>
      <c r="M40" s="11"/>
      <c r="N40" s="11"/>
      <c r="O40" s="12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5.25" customHeight="1">
      <c r="A41" s="1"/>
      <c r="B41" s="2"/>
      <c r="C41" s="3"/>
      <c r="D41" s="2"/>
      <c r="E41" s="4"/>
      <c r="F41" s="5"/>
      <c r="G41" s="6"/>
      <c r="H41" s="1"/>
      <c r="I41" s="7"/>
      <c r="J41" s="8"/>
      <c r="K41" s="9"/>
      <c r="L41" s="10"/>
      <c r="M41" s="11"/>
      <c r="N41" s="11"/>
      <c r="O41" s="12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customHeight="1">
      <c r="A42" s="1375" t="s">
        <v>2</v>
      </c>
      <c r="B42" s="1388"/>
      <c r="C42" s="16" t="s">
        <v>3</v>
      </c>
      <c r="D42" s="993" t="s">
        <v>4</v>
      </c>
      <c r="E42" s="17" t="s">
        <v>5</v>
      </c>
      <c r="F42" s="919" t="s">
        <v>5</v>
      </c>
      <c r="G42" s="18" t="s">
        <v>6</v>
      </c>
      <c r="H42" s="19" t="s">
        <v>7</v>
      </c>
      <c r="I42" s="20" t="s">
        <v>8</v>
      </c>
      <c r="J42" s="21" t="s">
        <v>9</v>
      </c>
      <c r="K42" s="22" t="s">
        <v>9</v>
      </c>
      <c r="L42" s="1086" t="s">
        <v>452</v>
      </c>
      <c r="M42" s="23"/>
      <c r="N42" s="11"/>
      <c r="O42" s="12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5.25" customHeight="1">
      <c r="A43" s="921"/>
      <c r="B43" s="922"/>
      <c r="C43" s="927"/>
      <c r="D43" s="997" t="s">
        <v>10</v>
      </c>
      <c r="E43" s="24" t="s">
        <v>11</v>
      </c>
      <c r="F43" s="925" t="s">
        <v>12</v>
      </c>
      <c r="G43" s="964"/>
      <c r="H43" s="965" t="s">
        <v>13</v>
      </c>
      <c r="I43" s="928" t="s">
        <v>14</v>
      </c>
      <c r="J43" s="1087" t="s">
        <v>16</v>
      </c>
      <c r="K43" s="25" t="s">
        <v>15</v>
      </c>
      <c r="L43" s="1088" t="s">
        <v>453</v>
      </c>
      <c r="M43" s="23"/>
      <c r="N43" s="11"/>
      <c r="O43" s="12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395"/>
      <c r="B44" s="394" t="s">
        <v>1217</v>
      </c>
      <c r="C44" s="51"/>
      <c r="D44" s="52"/>
      <c r="E44" s="70"/>
      <c r="F44" s="1098"/>
      <c r="G44" s="1090"/>
      <c r="H44" s="29"/>
      <c r="I44" s="30"/>
      <c r="J44" s="31"/>
      <c r="K44" s="995"/>
      <c r="L44" s="1091"/>
      <c r="M44" s="11">
        <v>3552</v>
      </c>
      <c r="N44" s="11">
        <f t="shared" ref="N44:N69" si="2">M44-(M44*0.03)</f>
        <v>3445.44</v>
      </c>
      <c r="O44" s="12">
        <v>7.0000000000000007E-2</v>
      </c>
      <c r="P44" s="8">
        <f t="shared" ref="P44:P69" si="3">(N44*O44)+N44</f>
        <v>3686.6208000000001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69"/>
      <c r="B45" s="1029" t="s">
        <v>1218</v>
      </c>
      <c r="C45" s="51" t="s">
        <v>1168</v>
      </c>
      <c r="D45" s="52"/>
      <c r="E45" s="53"/>
      <c r="F45" s="28"/>
      <c r="G45" s="1090" t="s">
        <v>1219</v>
      </c>
      <c r="H45" s="29">
        <v>1540</v>
      </c>
      <c r="I45" s="30"/>
      <c r="J45" s="31">
        <v>91.56</v>
      </c>
      <c r="K45" s="1006">
        <v>7.63</v>
      </c>
      <c r="L45" s="1091"/>
      <c r="M45" s="11"/>
      <c r="N45" s="11">
        <f t="shared" si="2"/>
        <v>0</v>
      </c>
      <c r="O45" s="12">
        <v>7.0000000000000007E-2</v>
      </c>
      <c r="P45" s="8">
        <f t="shared" si="3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69"/>
      <c r="B46" s="1029" t="s">
        <v>1220</v>
      </c>
      <c r="C46" s="51" t="s">
        <v>1168</v>
      </c>
      <c r="D46" s="52"/>
      <c r="E46" s="53">
        <v>12</v>
      </c>
      <c r="F46" s="28"/>
      <c r="G46" s="1090" t="s">
        <v>1219</v>
      </c>
      <c r="H46" s="29">
        <v>642</v>
      </c>
      <c r="I46" s="30"/>
      <c r="J46" s="31">
        <v>114.49</v>
      </c>
      <c r="K46" s="1006">
        <v>9.5399999999999991</v>
      </c>
      <c r="L46" s="1091"/>
      <c r="M46" s="11">
        <v>9498.06</v>
      </c>
      <c r="N46" s="11">
        <f t="shared" si="2"/>
        <v>9213.118199999999</v>
      </c>
      <c r="O46" s="12">
        <v>7.0000000000000007E-2</v>
      </c>
      <c r="P46" s="8">
        <f t="shared" si="3"/>
        <v>9858.0364739999986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969"/>
      <c r="B47" s="1029" t="s">
        <v>1221</v>
      </c>
      <c r="C47" s="51" t="s">
        <v>1168</v>
      </c>
      <c r="D47" s="52"/>
      <c r="E47" s="53">
        <v>10</v>
      </c>
      <c r="F47" s="28"/>
      <c r="G47" s="1090" t="s">
        <v>1219</v>
      </c>
      <c r="H47" s="29">
        <v>514</v>
      </c>
      <c r="I47" s="30" t="s">
        <v>1222</v>
      </c>
      <c r="J47" s="31">
        <v>91.67</v>
      </c>
      <c r="K47" s="1006">
        <v>7.64</v>
      </c>
      <c r="L47" s="1091"/>
      <c r="M47" s="11">
        <v>15305.4</v>
      </c>
      <c r="N47" s="11">
        <f t="shared" si="2"/>
        <v>14846.237999999999</v>
      </c>
      <c r="O47" s="12">
        <v>7.0000000000000007E-2</v>
      </c>
      <c r="P47" s="8">
        <f t="shared" si="3"/>
        <v>15885.47466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969"/>
      <c r="B48" s="1168"/>
      <c r="C48" s="51" t="s">
        <v>849</v>
      </c>
      <c r="D48" s="52"/>
      <c r="E48" s="53">
        <v>24</v>
      </c>
      <c r="F48" s="108" t="s">
        <v>1223</v>
      </c>
      <c r="G48" s="1090" t="s">
        <v>1224</v>
      </c>
      <c r="H48" s="29"/>
      <c r="I48" s="30"/>
      <c r="J48" s="31"/>
      <c r="K48" s="1006">
        <v>20</v>
      </c>
      <c r="L48" s="1091"/>
      <c r="M48" s="11"/>
      <c r="N48" s="11">
        <f t="shared" si="2"/>
        <v>0</v>
      </c>
      <c r="O48" s="12">
        <v>7.0000000000000007E-2</v>
      </c>
      <c r="P48" s="8">
        <f t="shared" si="3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1029"/>
      <c r="C49" s="51" t="s">
        <v>921</v>
      </c>
      <c r="D49" s="52"/>
      <c r="E49" s="53">
        <v>29</v>
      </c>
      <c r="F49" s="28"/>
      <c r="G49" s="1090" t="s">
        <v>1225</v>
      </c>
      <c r="H49" s="29"/>
      <c r="I49" s="30"/>
      <c r="J49" s="31">
        <v>2880.44</v>
      </c>
      <c r="K49" s="1006">
        <v>25.26</v>
      </c>
      <c r="L49" s="1091"/>
      <c r="M49" s="11"/>
      <c r="N49" s="11">
        <f t="shared" si="2"/>
        <v>0</v>
      </c>
      <c r="O49" s="12">
        <v>7.0000000000000007E-2</v>
      </c>
      <c r="P49" s="8">
        <f t="shared" si="3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1029" t="s">
        <v>1226</v>
      </c>
      <c r="C50" s="51" t="s">
        <v>816</v>
      </c>
      <c r="D50" s="52"/>
      <c r="E50" s="53">
        <v>12</v>
      </c>
      <c r="F50" s="28"/>
      <c r="G50" s="1090" t="s">
        <v>1227</v>
      </c>
      <c r="H50" s="29">
        <v>2078</v>
      </c>
      <c r="I50" s="30"/>
      <c r="J50" s="58" t="s">
        <v>1228</v>
      </c>
      <c r="K50" s="1006">
        <v>10.29</v>
      </c>
      <c r="L50" s="1091"/>
      <c r="M50" s="11"/>
      <c r="N50" s="11">
        <f t="shared" si="2"/>
        <v>0</v>
      </c>
      <c r="O50" s="12">
        <v>7.0000000000000007E-2</v>
      </c>
      <c r="P50" s="8">
        <f t="shared" si="3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1029" t="s">
        <v>1226</v>
      </c>
      <c r="C51" s="69" t="s">
        <v>921</v>
      </c>
      <c r="D51" s="1102" t="s">
        <v>828</v>
      </c>
      <c r="E51" s="53">
        <v>24</v>
      </c>
      <c r="F51" s="28">
        <v>275</v>
      </c>
      <c r="G51" s="54" t="s">
        <v>1229</v>
      </c>
      <c r="H51" s="101">
        <v>1454</v>
      </c>
      <c r="I51" s="417" t="s">
        <v>1230</v>
      </c>
      <c r="J51" s="103">
        <v>259.2</v>
      </c>
      <c r="K51" s="104">
        <v>21.6</v>
      </c>
      <c r="L51" s="10"/>
      <c r="M51" s="11">
        <v>14244.12</v>
      </c>
      <c r="N51" s="11">
        <f t="shared" si="2"/>
        <v>13816.796400000001</v>
      </c>
      <c r="O51" s="12">
        <v>7.0000000000000007E-2</v>
      </c>
      <c r="P51" s="8">
        <f t="shared" si="3"/>
        <v>14783.972148000001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1029" t="s">
        <v>1231</v>
      </c>
      <c r="C52" s="51" t="s">
        <v>997</v>
      </c>
      <c r="D52" s="52" t="s">
        <v>828</v>
      </c>
      <c r="E52" s="53">
        <v>50</v>
      </c>
      <c r="F52" s="28"/>
      <c r="G52" s="1090" t="s">
        <v>1232</v>
      </c>
      <c r="H52" s="29">
        <v>2940</v>
      </c>
      <c r="I52" s="30"/>
      <c r="J52" s="31">
        <v>3145.8</v>
      </c>
      <c r="K52" s="1006">
        <v>43.69</v>
      </c>
      <c r="L52" s="1091"/>
      <c r="M52" s="11">
        <v>3240</v>
      </c>
      <c r="N52" s="11">
        <f t="shared" si="2"/>
        <v>3142.8</v>
      </c>
      <c r="O52" s="12">
        <v>7.0000000000000007E-2</v>
      </c>
      <c r="P52" s="8">
        <f t="shared" si="3"/>
        <v>3362.7960000000003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1029" t="s">
        <v>1233</v>
      </c>
      <c r="C53" s="51" t="s">
        <v>997</v>
      </c>
      <c r="D53" s="52" t="s">
        <v>828</v>
      </c>
      <c r="E53" s="53">
        <v>50</v>
      </c>
      <c r="F53" s="28"/>
      <c r="G53" s="1090" t="s">
        <v>1234</v>
      </c>
      <c r="H53" s="29">
        <v>3074</v>
      </c>
      <c r="I53" s="30"/>
      <c r="J53" s="31">
        <v>3289.18</v>
      </c>
      <c r="K53" s="1006">
        <v>45.69</v>
      </c>
      <c r="L53" s="1091"/>
      <c r="M53" s="11">
        <v>14700</v>
      </c>
      <c r="N53" s="11">
        <f t="shared" si="2"/>
        <v>14259</v>
      </c>
      <c r="O53" s="12">
        <v>7.0000000000000007E-2</v>
      </c>
      <c r="P53" s="8">
        <f t="shared" si="3"/>
        <v>15257.130000000001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1044" t="s">
        <v>1235</v>
      </c>
      <c r="C54" s="51" t="s">
        <v>997</v>
      </c>
      <c r="D54" s="1102" t="s">
        <v>98</v>
      </c>
      <c r="E54" s="53">
        <v>105</v>
      </c>
      <c r="F54" s="28"/>
      <c r="G54" s="54" t="s">
        <v>1229</v>
      </c>
      <c r="H54" s="101">
        <v>3196</v>
      </c>
      <c r="I54" s="1207" t="s">
        <v>1236</v>
      </c>
      <c r="J54" s="103" t="s">
        <v>1237</v>
      </c>
      <c r="K54" s="104">
        <v>94.99</v>
      </c>
      <c r="L54" s="68"/>
      <c r="M54" s="11">
        <v>14582.7</v>
      </c>
      <c r="N54" s="11">
        <f t="shared" si="2"/>
        <v>14145.219000000001</v>
      </c>
      <c r="O54" s="12">
        <v>7.0000000000000007E-2</v>
      </c>
      <c r="P54" s="8">
        <f t="shared" si="3"/>
        <v>15135.384330000001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1029" t="s">
        <v>1238</v>
      </c>
      <c r="C55" s="51" t="s">
        <v>997</v>
      </c>
      <c r="D55" s="52" t="s">
        <v>828</v>
      </c>
      <c r="E55" s="53">
        <v>45</v>
      </c>
      <c r="F55" s="28"/>
      <c r="G55" s="1090" t="s">
        <v>1227</v>
      </c>
      <c r="H55" s="29">
        <v>2574</v>
      </c>
      <c r="I55" s="30"/>
      <c r="J55" s="31" t="s">
        <v>1239</v>
      </c>
      <c r="K55" s="1006">
        <v>38.25</v>
      </c>
      <c r="L55" s="68"/>
      <c r="M55" s="11">
        <v>13483.8</v>
      </c>
      <c r="N55" s="11">
        <f t="shared" si="2"/>
        <v>13079.286</v>
      </c>
      <c r="O55" s="12">
        <v>7.0000000000000007E-2</v>
      </c>
      <c r="P55" s="8">
        <f t="shared" si="3"/>
        <v>13994.836020000001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1029" t="s">
        <v>1240</v>
      </c>
      <c r="C56" s="51" t="s">
        <v>1168</v>
      </c>
      <c r="D56" s="52" t="s">
        <v>828</v>
      </c>
      <c r="E56" s="53">
        <v>12</v>
      </c>
      <c r="F56" s="28"/>
      <c r="G56" s="1090" t="s">
        <v>1232</v>
      </c>
      <c r="H56" s="29">
        <v>692</v>
      </c>
      <c r="I56" s="30"/>
      <c r="J56" s="31">
        <v>123</v>
      </c>
      <c r="K56" s="1006">
        <v>10.29</v>
      </c>
      <c r="L56" s="68"/>
      <c r="M56" s="11">
        <v>2669.52</v>
      </c>
      <c r="N56" s="11">
        <f t="shared" si="2"/>
        <v>2589.4344000000001</v>
      </c>
      <c r="O56" s="12">
        <v>7.0000000000000007E-2</v>
      </c>
      <c r="P56" s="8">
        <f t="shared" si="3"/>
        <v>2770.6948080000002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1029"/>
      <c r="C57" s="51" t="s">
        <v>1175</v>
      </c>
      <c r="D57" s="52" t="s">
        <v>828</v>
      </c>
      <c r="E57" s="53">
        <v>32</v>
      </c>
      <c r="F57" s="28"/>
      <c r="G57" s="1090" t="s">
        <v>1241</v>
      </c>
      <c r="H57" s="29">
        <v>1908</v>
      </c>
      <c r="I57" s="30" t="s">
        <v>1242</v>
      </c>
      <c r="J57" s="31"/>
      <c r="K57" s="1006">
        <v>27.62</v>
      </c>
      <c r="L57" s="68"/>
      <c r="M57" s="11"/>
      <c r="N57" s="11">
        <f t="shared" si="2"/>
        <v>0</v>
      </c>
      <c r="O57" s="12">
        <v>7.0000000000000007E-2</v>
      </c>
      <c r="P57" s="8">
        <f t="shared" si="3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76"/>
      <c r="B58" s="1110" t="s">
        <v>1243</v>
      </c>
      <c r="C58" s="51" t="s">
        <v>1244</v>
      </c>
      <c r="D58" s="52" t="s">
        <v>828</v>
      </c>
      <c r="E58" s="53">
        <v>39</v>
      </c>
      <c r="F58" s="28"/>
      <c r="G58" s="1090" t="s">
        <v>1227</v>
      </c>
      <c r="H58" s="29">
        <v>2262</v>
      </c>
      <c r="I58" s="30"/>
      <c r="J58" s="295" t="s">
        <v>1245</v>
      </c>
      <c r="K58" s="1006">
        <v>33.32</v>
      </c>
      <c r="L58" s="68"/>
      <c r="M58" s="11">
        <v>12972.96</v>
      </c>
      <c r="N58" s="11">
        <f t="shared" si="2"/>
        <v>12583.771199999999</v>
      </c>
      <c r="O58" s="12">
        <v>7.0000000000000007E-2</v>
      </c>
      <c r="P58" s="8">
        <f t="shared" si="3"/>
        <v>13464.635183999999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76"/>
      <c r="B59" s="1110" t="s">
        <v>1243</v>
      </c>
      <c r="C59" s="37" t="s">
        <v>1246</v>
      </c>
      <c r="D59" s="1094" t="s">
        <v>19</v>
      </c>
      <c r="E59" s="38">
        <v>105</v>
      </c>
      <c r="F59" s="39"/>
      <c r="G59" s="40" t="s">
        <v>1247</v>
      </c>
      <c r="H59" s="41">
        <v>2022</v>
      </c>
      <c r="I59" s="42"/>
      <c r="J59" s="74" t="s">
        <v>1248</v>
      </c>
      <c r="K59" s="44">
        <v>89.26</v>
      </c>
      <c r="L59" s="68"/>
      <c r="M59" s="11">
        <v>12687.84</v>
      </c>
      <c r="N59" s="11">
        <f t="shared" si="2"/>
        <v>12307.2048</v>
      </c>
      <c r="O59" s="12">
        <v>7.0000000000000007E-2</v>
      </c>
      <c r="P59" s="8">
        <f t="shared" si="3"/>
        <v>13168.709135999999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76"/>
      <c r="B60" s="152"/>
      <c r="C60" s="37"/>
      <c r="D60" s="1094"/>
      <c r="E60" s="38"/>
      <c r="F60" s="39"/>
      <c r="G60" s="40"/>
      <c r="H60" s="41"/>
      <c r="I60" s="42"/>
      <c r="J60" s="43"/>
      <c r="K60" s="44"/>
      <c r="L60" s="1091"/>
      <c r="M60" s="11">
        <v>16572.599999999999</v>
      </c>
      <c r="N60" s="11">
        <f t="shared" si="2"/>
        <v>16075.421999999999</v>
      </c>
      <c r="O60" s="12">
        <v>7.0000000000000007E-2</v>
      </c>
      <c r="P60" s="8">
        <f t="shared" si="3"/>
        <v>17200.701539999998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418" t="s">
        <v>1249</v>
      </c>
      <c r="B61" s="419"/>
      <c r="C61" s="51"/>
      <c r="D61" s="52"/>
      <c r="E61" s="53"/>
      <c r="F61" s="28"/>
      <c r="G61" s="1090"/>
      <c r="H61" s="29"/>
      <c r="I61" s="30"/>
      <c r="J61" s="31"/>
      <c r="K61" s="1006"/>
      <c r="L61" s="1091"/>
      <c r="M61" s="11">
        <v>6021.12</v>
      </c>
      <c r="N61" s="11">
        <f t="shared" si="2"/>
        <v>5840.4863999999998</v>
      </c>
      <c r="O61" s="12">
        <v>7.0000000000000007E-2</v>
      </c>
      <c r="P61" s="8">
        <f t="shared" si="3"/>
        <v>6249.3204479999995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69"/>
      <c r="B62" s="935" t="s">
        <v>1250</v>
      </c>
      <c r="C62" s="51" t="s">
        <v>1251</v>
      </c>
      <c r="D62" s="52"/>
      <c r="E62" s="53">
        <v>12</v>
      </c>
      <c r="F62" s="28"/>
      <c r="G62" s="1090"/>
      <c r="H62" s="29"/>
      <c r="I62" s="30"/>
      <c r="J62" s="31"/>
      <c r="K62" s="1006"/>
      <c r="L62" s="1091"/>
      <c r="M62" s="11">
        <v>8714.16</v>
      </c>
      <c r="N62" s="11">
        <f t="shared" si="2"/>
        <v>8452.7351999999992</v>
      </c>
      <c r="O62" s="12">
        <v>7.0000000000000007E-2</v>
      </c>
      <c r="P62" s="8">
        <f t="shared" si="3"/>
        <v>9044.4266639999987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35" t="s">
        <v>1252</v>
      </c>
      <c r="C63" s="51" t="s">
        <v>1253</v>
      </c>
      <c r="D63" s="52" t="s">
        <v>828</v>
      </c>
      <c r="E63" s="53">
        <v>27</v>
      </c>
      <c r="F63" s="28"/>
      <c r="G63" s="1090"/>
      <c r="H63" s="29"/>
      <c r="I63" s="30"/>
      <c r="J63" s="31"/>
      <c r="K63" s="1006"/>
      <c r="L63" s="1091"/>
      <c r="M63" s="11">
        <v>0</v>
      </c>
      <c r="N63" s="11">
        <f t="shared" si="2"/>
        <v>0</v>
      </c>
      <c r="O63" s="12">
        <v>7.0000000000000007E-2</v>
      </c>
      <c r="P63" s="8">
        <f t="shared" si="3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935"/>
      <c r="C64" s="51" t="s">
        <v>1185</v>
      </c>
      <c r="D64" s="52" t="s">
        <v>828</v>
      </c>
      <c r="E64" s="53">
        <v>49</v>
      </c>
      <c r="F64" s="28"/>
      <c r="G64" s="1090" t="s">
        <v>1126</v>
      </c>
      <c r="H64" s="29">
        <v>2887</v>
      </c>
      <c r="I64" s="30" t="s">
        <v>1254</v>
      </c>
      <c r="J64" s="31" t="s">
        <v>1255</v>
      </c>
      <c r="K64" s="1006">
        <v>42.08</v>
      </c>
      <c r="L64" s="1091"/>
      <c r="M64" s="11">
        <v>18537.7</v>
      </c>
      <c r="N64" s="11">
        <f t="shared" si="2"/>
        <v>17981.569</v>
      </c>
      <c r="O64" s="12">
        <v>7.0000000000000007E-2</v>
      </c>
      <c r="P64" s="8">
        <f t="shared" si="3"/>
        <v>19240.278829999999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1208" t="s">
        <v>1256</v>
      </c>
      <c r="C65" s="51" t="s">
        <v>1253</v>
      </c>
      <c r="D65" s="52"/>
      <c r="E65" s="53">
        <v>20</v>
      </c>
      <c r="F65" s="28"/>
      <c r="G65" s="1090" t="s">
        <v>473</v>
      </c>
      <c r="H65" s="29"/>
      <c r="I65" s="30"/>
      <c r="J65" s="31"/>
      <c r="K65" s="1006">
        <v>7.83</v>
      </c>
      <c r="L65" s="1091"/>
      <c r="M65" s="11">
        <v>9031.68</v>
      </c>
      <c r="N65" s="11">
        <f t="shared" si="2"/>
        <v>8760.7296000000006</v>
      </c>
      <c r="O65" s="12">
        <v>7.0000000000000007E-2</v>
      </c>
      <c r="P65" s="8">
        <f t="shared" si="3"/>
        <v>9373.9806720000015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 t="s">
        <v>1257</v>
      </c>
      <c r="C66" s="51" t="s">
        <v>1185</v>
      </c>
      <c r="D66" s="52" t="s">
        <v>828</v>
      </c>
      <c r="E66" s="53">
        <v>49</v>
      </c>
      <c r="F66" s="28"/>
      <c r="G66" s="1090" t="s">
        <v>1126</v>
      </c>
      <c r="H66" s="29">
        <v>2887</v>
      </c>
      <c r="I66" s="30" t="s">
        <v>1254</v>
      </c>
      <c r="J66" s="31" t="s">
        <v>1255</v>
      </c>
      <c r="K66" s="1006">
        <v>42.08</v>
      </c>
      <c r="L66" s="1091"/>
      <c r="M66" s="11"/>
      <c r="N66" s="11">
        <f t="shared" si="2"/>
        <v>0</v>
      </c>
      <c r="O66" s="12">
        <v>7.0000000000000007E-2</v>
      </c>
      <c r="P66" s="8">
        <f t="shared" si="3"/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935"/>
      <c r="C67" s="51"/>
      <c r="D67" s="1102"/>
      <c r="E67" s="53"/>
      <c r="F67" s="28"/>
      <c r="G67" s="54"/>
      <c r="H67" s="101"/>
      <c r="I67" s="102"/>
      <c r="J67" s="103"/>
      <c r="K67" s="104"/>
      <c r="L67" s="1091"/>
      <c r="M67" s="11">
        <v>8478.9599999999991</v>
      </c>
      <c r="N67" s="11">
        <f t="shared" si="2"/>
        <v>8224.5911999999989</v>
      </c>
      <c r="O67" s="12">
        <v>7.0000000000000007E-2</v>
      </c>
      <c r="P67" s="8">
        <f t="shared" si="3"/>
        <v>8800.3125839999993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393"/>
      <c r="B68" s="394" t="s">
        <v>1258</v>
      </c>
      <c r="C68" s="69"/>
      <c r="D68" s="1102"/>
      <c r="E68" s="53"/>
      <c r="F68" s="28"/>
      <c r="G68" s="54"/>
      <c r="H68" s="101"/>
      <c r="I68" s="102"/>
      <c r="J68" s="103"/>
      <c r="K68" s="104"/>
      <c r="L68" s="1091"/>
      <c r="M68" s="11">
        <v>11122.62</v>
      </c>
      <c r="N68" s="11">
        <f t="shared" si="2"/>
        <v>10788.941400000002</v>
      </c>
      <c r="O68" s="12">
        <v>7.0000000000000007E-2</v>
      </c>
      <c r="P68" s="8">
        <f t="shared" si="3"/>
        <v>11544.167298000002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69"/>
      <c r="B69" s="1029" t="s">
        <v>1259</v>
      </c>
      <c r="C69" s="51" t="s">
        <v>1179</v>
      </c>
      <c r="D69" s="52" t="s">
        <v>98</v>
      </c>
      <c r="E69" s="53">
        <v>55</v>
      </c>
      <c r="F69" s="28" t="s">
        <v>1260</v>
      </c>
      <c r="G69" s="1090" t="s">
        <v>374</v>
      </c>
      <c r="H69" s="29">
        <v>1773</v>
      </c>
      <c r="I69" s="420" t="s">
        <v>1261</v>
      </c>
      <c r="J69" s="58" t="s">
        <v>1262</v>
      </c>
      <c r="K69" s="1084">
        <v>45.06</v>
      </c>
      <c r="L69" s="1091"/>
      <c r="M69" s="11">
        <v>3813.12</v>
      </c>
      <c r="N69" s="11">
        <f t="shared" si="2"/>
        <v>3698.7264</v>
      </c>
      <c r="O69" s="12">
        <v>7.0000000000000007E-2</v>
      </c>
      <c r="P69" s="8">
        <f t="shared" si="3"/>
        <v>3957.637248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343"/>
      <c r="B70" s="1029" t="s">
        <v>1263</v>
      </c>
      <c r="C70" s="51" t="s">
        <v>1244</v>
      </c>
      <c r="D70" s="52" t="s">
        <v>98</v>
      </c>
      <c r="E70" s="53">
        <v>24</v>
      </c>
      <c r="F70" s="28"/>
      <c r="G70" s="1090" t="s">
        <v>1264</v>
      </c>
      <c r="H70" s="29">
        <v>747</v>
      </c>
      <c r="I70" s="30" t="s">
        <v>1265</v>
      </c>
      <c r="J70" s="31" t="s">
        <v>1266</v>
      </c>
      <c r="K70" s="1006">
        <v>20.329999999999998</v>
      </c>
      <c r="L70" s="1091"/>
      <c r="M70" s="11"/>
      <c r="N70" s="11"/>
      <c r="O70" s="12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69"/>
      <c r="B71" s="1029" t="s">
        <v>1267</v>
      </c>
      <c r="C71" s="51"/>
      <c r="D71" s="52" t="s">
        <v>69</v>
      </c>
      <c r="E71" s="53">
        <v>24</v>
      </c>
      <c r="F71" s="28"/>
      <c r="G71" s="1090" t="s">
        <v>1268</v>
      </c>
      <c r="H71" s="29">
        <v>964</v>
      </c>
      <c r="I71" s="30" t="s">
        <v>1269</v>
      </c>
      <c r="J71" s="58" t="s">
        <v>1270</v>
      </c>
      <c r="K71" s="1006">
        <v>21.49</v>
      </c>
      <c r="L71" s="1091"/>
      <c r="M71" s="11"/>
      <c r="N71" s="11"/>
      <c r="O71" s="12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69"/>
      <c r="B72" s="1029" t="s">
        <v>1271</v>
      </c>
      <c r="C72" s="51"/>
      <c r="D72" s="52" t="s">
        <v>69</v>
      </c>
      <c r="E72" s="53">
        <v>24</v>
      </c>
      <c r="F72" s="28"/>
      <c r="G72" s="1090" t="s">
        <v>1268</v>
      </c>
      <c r="H72" s="29">
        <v>964</v>
      </c>
      <c r="I72" s="30" t="s">
        <v>1269</v>
      </c>
      <c r="J72" s="58" t="s">
        <v>1270</v>
      </c>
      <c r="K72" s="1006">
        <v>21.49</v>
      </c>
      <c r="L72" s="1091"/>
      <c r="M72" s="11"/>
      <c r="N72" s="11"/>
      <c r="O72" s="12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969"/>
      <c r="B73" s="1029" t="s">
        <v>1272</v>
      </c>
      <c r="C73" s="51"/>
      <c r="D73" s="52" t="s">
        <v>69</v>
      </c>
      <c r="E73" s="53">
        <v>24</v>
      </c>
      <c r="F73" s="28"/>
      <c r="G73" s="1090" t="s">
        <v>1268</v>
      </c>
      <c r="H73" s="29">
        <v>964</v>
      </c>
      <c r="I73" s="30" t="s">
        <v>1269</v>
      </c>
      <c r="J73" s="58" t="s">
        <v>1270</v>
      </c>
      <c r="K73" s="1006">
        <v>21.49</v>
      </c>
      <c r="L73" s="1091"/>
      <c r="M73" s="11"/>
      <c r="N73" s="11"/>
      <c r="O73" s="12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969"/>
      <c r="B74" s="1029" t="s">
        <v>955</v>
      </c>
      <c r="C74" s="69" t="s">
        <v>921</v>
      </c>
      <c r="D74" s="1102" t="s">
        <v>19</v>
      </c>
      <c r="E74" s="53">
        <v>55</v>
      </c>
      <c r="F74" s="28"/>
      <c r="G74" s="54" t="s">
        <v>956</v>
      </c>
      <c r="H74" s="101"/>
      <c r="I74" s="102"/>
      <c r="J74" s="103">
        <v>1139.55</v>
      </c>
      <c r="K74" s="104">
        <v>47.48</v>
      </c>
      <c r="L74" s="1091"/>
      <c r="M74" s="11"/>
      <c r="N74" s="11"/>
      <c r="O74" s="12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969"/>
      <c r="B75" s="1110"/>
      <c r="C75" s="51" t="s">
        <v>957</v>
      </c>
      <c r="D75" s="52" t="s">
        <v>19</v>
      </c>
      <c r="E75" s="53">
        <v>47</v>
      </c>
      <c r="F75" s="28"/>
      <c r="G75" s="1090" t="s">
        <v>572</v>
      </c>
      <c r="H75" s="147">
        <v>1100</v>
      </c>
      <c r="I75" s="30" t="s">
        <v>958</v>
      </c>
      <c r="J75" s="31">
        <v>952.3</v>
      </c>
      <c r="K75" s="1006">
        <v>39.68</v>
      </c>
      <c r="L75" s="15"/>
      <c r="M75" s="11"/>
      <c r="N75" s="11"/>
      <c r="O75" s="12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4" t="s">
        <v>0</v>
      </c>
      <c r="B76" s="1368"/>
      <c r="C76" s="3"/>
      <c r="D76" s="2"/>
      <c r="E76" s="4"/>
      <c r="F76" s="5"/>
      <c r="G76" s="6"/>
      <c r="H76" s="1"/>
      <c r="I76" s="13"/>
      <c r="J76" s="8"/>
      <c r="K76" s="14"/>
      <c r="L76" s="15"/>
      <c r="M76" s="11"/>
      <c r="N76" s="11"/>
      <c r="O76" s="12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5.25" customHeight="1">
      <c r="A77" s="1376" t="s">
        <v>117</v>
      </c>
      <c r="B77" s="1387"/>
      <c r="C77" s="4"/>
      <c r="D77" s="2"/>
      <c r="E77" s="4"/>
      <c r="F77" s="5"/>
      <c r="G77" s="6"/>
      <c r="H77" s="1"/>
      <c r="I77" s="13"/>
      <c r="J77" s="8"/>
      <c r="K77" s="14"/>
      <c r="L77" s="15"/>
      <c r="M77" s="11"/>
      <c r="N77" s="11"/>
      <c r="O77" s="12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1"/>
      <c r="B78" s="2"/>
      <c r="C78" s="3"/>
      <c r="D78" s="2"/>
      <c r="E78" s="4"/>
      <c r="F78" s="5"/>
      <c r="G78" s="6"/>
      <c r="H78" s="1"/>
      <c r="I78" s="7"/>
      <c r="J78" s="8"/>
      <c r="K78" s="9"/>
      <c r="L78" s="10"/>
      <c r="M78" s="11"/>
      <c r="N78" s="11"/>
      <c r="O78" s="12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377" t="s">
        <v>2</v>
      </c>
      <c r="B79" s="1390"/>
      <c r="C79" s="1115" t="s">
        <v>3</v>
      </c>
      <c r="D79" s="1116" t="s">
        <v>4</v>
      </c>
      <c r="E79" s="17" t="s">
        <v>5</v>
      </c>
      <c r="F79" s="919" t="s">
        <v>5</v>
      </c>
      <c r="G79" s="18" t="s">
        <v>6</v>
      </c>
      <c r="H79" s="19" t="s">
        <v>7</v>
      </c>
      <c r="I79" s="20" t="s">
        <v>8</v>
      </c>
      <c r="J79" s="21" t="s">
        <v>9</v>
      </c>
      <c r="K79" s="22" t="s">
        <v>9</v>
      </c>
      <c r="L79" s="1086" t="s">
        <v>452</v>
      </c>
      <c r="M79" s="23"/>
      <c r="N79" s="11"/>
      <c r="O79" s="12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5.25" customHeight="1">
      <c r="A80" s="921"/>
      <c r="B80" s="922"/>
      <c r="C80" s="927"/>
      <c r="D80" s="129" t="s">
        <v>10</v>
      </c>
      <c r="E80" s="24" t="s">
        <v>11</v>
      </c>
      <c r="F80" s="925" t="s">
        <v>12</v>
      </c>
      <c r="G80" s="964"/>
      <c r="H80" s="965" t="s">
        <v>13</v>
      </c>
      <c r="I80" s="928" t="s">
        <v>14</v>
      </c>
      <c r="J80" s="1087" t="s">
        <v>16</v>
      </c>
      <c r="K80" s="25" t="s">
        <v>15</v>
      </c>
      <c r="L80" s="1088" t="s">
        <v>453</v>
      </c>
      <c r="M80" s="23"/>
      <c r="N80" s="11"/>
      <c r="O80" s="12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179"/>
      <c r="B81" s="50" t="s">
        <v>885</v>
      </c>
      <c r="C81" s="51"/>
      <c r="D81" s="52"/>
      <c r="E81" s="70"/>
      <c r="F81" s="1098"/>
      <c r="G81" s="1090"/>
      <c r="H81" s="29"/>
      <c r="I81" s="30"/>
      <c r="J81" s="31"/>
      <c r="K81" s="995"/>
      <c r="L81" s="1091"/>
      <c r="M81" s="11">
        <v>3552</v>
      </c>
      <c r="N81" s="11">
        <f t="shared" ref="N81:N106" si="4">M81-(M81*0.03)</f>
        <v>3445.44</v>
      </c>
      <c r="O81" s="12">
        <v>7.0000000000000007E-2</v>
      </c>
      <c r="P81" s="8">
        <f t="shared" ref="P81:P106" si="5">(N81*O81)+N81</f>
        <v>3686.6208000000001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969"/>
      <c r="B82" s="1029" t="s">
        <v>1273</v>
      </c>
      <c r="C82" s="51" t="s">
        <v>1168</v>
      </c>
      <c r="D82" s="52" t="s">
        <v>24</v>
      </c>
      <c r="E82" s="53">
        <v>12</v>
      </c>
      <c r="F82" s="28">
        <v>130</v>
      </c>
      <c r="G82" s="1090" t="s">
        <v>904</v>
      </c>
      <c r="H82" s="29"/>
      <c r="I82" s="30"/>
      <c r="J82" s="31">
        <v>126.88</v>
      </c>
      <c r="K82" s="1006">
        <v>10.58</v>
      </c>
      <c r="L82" s="1091"/>
      <c r="M82" s="11"/>
      <c r="N82" s="11">
        <f t="shared" si="4"/>
        <v>0</v>
      </c>
      <c r="O82" s="12">
        <v>7.0000000000000007E-2</v>
      </c>
      <c r="P82" s="8">
        <f t="shared" si="5"/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69"/>
      <c r="B83" s="1168"/>
      <c r="C83" s="51" t="s">
        <v>921</v>
      </c>
      <c r="D83" s="52" t="s">
        <v>447</v>
      </c>
      <c r="E83" s="53">
        <v>34</v>
      </c>
      <c r="F83" s="28"/>
      <c r="G83" s="1090" t="s">
        <v>897</v>
      </c>
      <c r="H83" s="29">
        <v>2034</v>
      </c>
      <c r="I83" s="30" t="s">
        <v>1274</v>
      </c>
      <c r="J83" s="396" t="s">
        <v>1275</v>
      </c>
      <c r="K83" s="1006">
        <v>29.63</v>
      </c>
      <c r="L83" s="1091"/>
      <c r="M83" s="11">
        <v>9498.06</v>
      </c>
      <c r="N83" s="11">
        <f t="shared" si="4"/>
        <v>9213.118199999999</v>
      </c>
      <c r="O83" s="12">
        <v>7.0000000000000007E-2</v>
      </c>
      <c r="P83" s="8">
        <f t="shared" si="5"/>
        <v>9858.0364739999986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69"/>
      <c r="B84" s="1168"/>
      <c r="C84" s="51" t="s">
        <v>803</v>
      </c>
      <c r="D84" s="52" t="s">
        <v>447</v>
      </c>
      <c r="E84" s="53">
        <v>45</v>
      </c>
      <c r="F84" s="28"/>
      <c r="G84" s="1090" t="s">
        <v>897</v>
      </c>
      <c r="H84" s="29">
        <v>2688</v>
      </c>
      <c r="I84" s="30" t="s">
        <v>1276</v>
      </c>
      <c r="J84" s="58" t="s">
        <v>1277</v>
      </c>
      <c r="K84" s="1006">
        <v>39.15</v>
      </c>
      <c r="L84" s="1091"/>
      <c r="M84" s="11">
        <v>15305.4</v>
      </c>
      <c r="N84" s="11">
        <f t="shared" si="4"/>
        <v>14846.237999999999</v>
      </c>
      <c r="O84" s="12">
        <v>7.0000000000000007E-2</v>
      </c>
      <c r="P84" s="8">
        <f t="shared" si="5"/>
        <v>15885.47466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69"/>
      <c r="B85" s="1168" t="s">
        <v>1278</v>
      </c>
      <c r="C85" s="51" t="s">
        <v>803</v>
      </c>
      <c r="D85" s="52" t="s">
        <v>1279</v>
      </c>
      <c r="E85" s="53">
        <v>87</v>
      </c>
      <c r="F85" s="28"/>
      <c r="G85" s="1090" t="s">
        <v>897</v>
      </c>
      <c r="H85" s="29">
        <v>2628</v>
      </c>
      <c r="I85" s="30" t="s">
        <v>1280</v>
      </c>
      <c r="J85" s="58" t="s">
        <v>1281</v>
      </c>
      <c r="K85" s="1006" t="s">
        <v>1282</v>
      </c>
      <c r="L85" s="1091"/>
      <c r="M85" s="11"/>
      <c r="N85" s="11">
        <f t="shared" si="4"/>
        <v>0</v>
      </c>
      <c r="O85" s="12">
        <v>7.0000000000000007E-2</v>
      </c>
      <c r="P85" s="8">
        <f t="shared" si="5"/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69"/>
      <c r="B86" s="1029" t="s">
        <v>1283</v>
      </c>
      <c r="C86" s="51" t="s">
        <v>803</v>
      </c>
      <c r="D86" s="52" t="s">
        <v>1279</v>
      </c>
      <c r="E86" s="53">
        <v>45</v>
      </c>
      <c r="F86" s="28"/>
      <c r="G86" s="1090" t="s">
        <v>1284</v>
      </c>
      <c r="H86" s="29"/>
      <c r="I86" s="30"/>
      <c r="J86" s="55">
        <v>472</v>
      </c>
      <c r="K86" s="1006">
        <v>39.32</v>
      </c>
      <c r="L86" s="1091"/>
      <c r="M86" s="11"/>
      <c r="N86" s="11">
        <f t="shared" si="4"/>
        <v>0</v>
      </c>
      <c r="O86" s="12">
        <v>7.0000000000000007E-2</v>
      </c>
      <c r="P86" s="8">
        <f t="shared" si="5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69"/>
      <c r="B87" s="1029" t="s">
        <v>1285</v>
      </c>
      <c r="C87" s="51"/>
      <c r="D87" s="52" t="s">
        <v>706</v>
      </c>
      <c r="E87" s="53">
        <v>15</v>
      </c>
      <c r="F87" s="28">
        <v>145</v>
      </c>
      <c r="G87" s="1090" t="s">
        <v>1286</v>
      </c>
      <c r="H87" s="29">
        <v>756</v>
      </c>
      <c r="I87" s="30"/>
      <c r="J87" s="295" t="s">
        <v>1287</v>
      </c>
      <c r="K87" s="1006">
        <v>11.01</v>
      </c>
      <c r="L87" s="1091"/>
      <c r="M87" s="11"/>
      <c r="N87" s="11">
        <f t="shared" si="4"/>
        <v>0</v>
      </c>
      <c r="O87" s="12">
        <v>7.0000000000000007E-2</v>
      </c>
      <c r="P87" s="8">
        <f t="shared" si="5"/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343"/>
      <c r="B88" s="1029" t="s">
        <v>1288</v>
      </c>
      <c r="C88" s="69" t="s">
        <v>1289</v>
      </c>
      <c r="D88" s="1209" t="s">
        <v>1290</v>
      </c>
      <c r="E88" s="53">
        <v>42</v>
      </c>
      <c r="F88" s="28"/>
      <c r="G88" s="54" t="s">
        <v>1286</v>
      </c>
      <c r="H88" s="101">
        <v>1224</v>
      </c>
      <c r="I88" s="102" t="s">
        <v>1291</v>
      </c>
      <c r="J88" s="103"/>
      <c r="K88" s="77" t="s">
        <v>1292</v>
      </c>
      <c r="L88" s="10"/>
      <c r="M88" s="11">
        <v>14244.12</v>
      </c>
      <c r="N88" s="11">
        <f t="shared" si="4"/>
        <v>13816.796400000001</v>
      </c>
      <c r="O88" s="12">
        <v>7.0000000000000007E-2</v>
      </c>
      <c r="P88" s="8">
        <f t="shared" si="5"/>
        <v>14783.972148000001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5.25" customHeight="1">
      <c r="A89" s="969"/>
      <c r="B89" s="1029" t="s">
        <v>1293</v>
      </c>
      <c r="C89" s="51" t="s">
        <v>834</v>
      </c>
      <c r="D89" s="52" t="s">
        <v>835</v>
      </c>
      <c r="E89" s="53">
        <v>59</v>
      </c>
      <c r="F89" s="28"/>
      <c r="G89" s="1090" t="s">
        <v>1294</v>
      </c>
      <c r="H89" s="29">
        <v>1128</v>
      </c>
      <c r="I89" s="30" t="s">
        <v>1295</v>
      </c>
      <c r="J89" s="396" t="s">
        <v>1296</v>
      </c>
      <c r="K89" s="1006">
        <v>49.28</v>
      </c>
      <c r="L89" s="1091"/>
      <c r="M89" s="11">
        <v>3240</v>
      </c>
      <c r="N89" s="11">
        <f t="shared" si="4"/>
        <v>3142.8</v>
      </c>
      <c r="O89" s="12">
        <v>7.0000000000000007E-2</v>
      </c>
      <c r="P89" s="8">
        <f t="shared" si="5"/>
        <v>3362.7960000000003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75"/>
      <c r="B90" s="152"/>
      <c r="C90" s="51"/>
      <c r="D90" s="52"/>
      <c r="E90" s="70"/>
      <c r="F90" s="1098"/>
      <c r="G90" s="1090"/>
      <c r="H90" s="29"/>
      <c r="I90" s="30"/>
      <c r="J90" s="31"/>
      <c r="K90" s="995"/>
      <c r="L90" s="1091"/>
      <c r="M90" s="11">
        <v>14700</v>
      </c>
      <c r="N90" s="11">
        <f t="shared" si="4"/>
        <v>14259</v>
      </c>
      <c r="O90" s="12">
        <v>7.0000000000000007E-2</v>
      </c>
      <c r="P90" s="8">
        <f t="shared" si="5"/>
        <v>15257.130000000001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130"/>
      <c r="B91" s="266" t="s">
        <v>1297</v>
      </c>
      <c r="C91" s="421"/>
      <c r="D91" s="52"/>
      <c r="E91" s="53"/>
      <c r="F91" s="28"/>
      <c r="G91" s="1090"/>
      <c r="H91" s="29"/>
      <c r="I91" s="30"/>
      <c r="J91" s="31"/>
      <c r="K91" s="1006"/>
      <c r="L91" s="68"/>
      <c r="M91" s="11">
        <v>14582.7</v>
      </c>
      <c r="N91" s="11">
        <f t="shared" si="4"/>
        <v>14145.219000000001</v>
      </c>
      <c r="O91" s="12">
        <v>7.0000000000000007E-2</v>
      </c>
      <c r="P91" s="8">
        <f t="shared" si="5"/>
        <v>15135.384330000001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69"/>
      <c r="B92" s="935" t="s">
        <v>1298</v>
      </c>
      <c r="C92" s="51" t="s">
        <v>347</v>
      </c>
      <c r="D92" s="52" t="s">
        <v>1299</v>
      </c>
      <c r="E92" s="53">
        <v>43</v>
      </c>
      <c r="F92" s="28">
        <v>420</v>
      </c>
      <c r="G92" s="1090" t="s">
        <v>276</v>
      </c>
      <c r="H92" s="29">
        <v>400</v>
      </c>
      <c r="I92" s="30" t="s">
        <v>1300</v>
      </c>
      <c r="J92" s="31">
        <v>384</v>
      </c>
      <c r="K92" s="1006">
        <v>32</v>
      </c>
      <c r="L92" s="68"/>
      <c r="M92" s="11">
        <v>13483.8</v>
      </c>
      <c r="N92" s="11">
        <f t="shared" si="4"/>
        <v>13079.286</v>
      </c>
      <c r="O92" s="12">
        <v>7.0000000000000007E-2</v>
      </c>
      <c r="P92" s="8">
        <f t="shared" si="5"/>
        <v>13994.836020000001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76"/>
      <c r="B93" s="935" t="s">
        <v>1298</v>
      </c>
      <c r="C93" s="69" t="s">
        <v>1301</v>
      </c>
      <c r="D93" s="1102"/>
      <c r="E93" s="53">
        <v>10</v>
      </c>
      <c r="F93" s="108" t="s">
        <v>1302</v>
      </c>
      <c r="G93" s="54" t="s">
        <v>276</v>
      </c>
      <c r="H93" s="101">
        <v>84</v>
      </c>
      <c r="I93" s="102"/>
      <c r="J93" s="103">
        <v>84</v>
      </c>
      <c r="K93" s="104">
        <v>7</v>
      </c>
      <c r="L93" s="68"/>
      <c r="M93" s="11">
        <v>2669.52</v>
      </c>
      <c r="N93" s="11">
        <f t="shared" si="4"/>
        <v>2589.4344000000001</v>
      </c>
      <c r="O93" s="12">
        <v>7.0000000000000007E-2</v>
      </c>
      <c r="P93" s="8">
        <f t="shared" si="5"/>
        <v>2770.6948080000002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69"/>
      <c r="B94" s="1029"/>
      <c r="C94" s="69"/>
      <c r="D94" s="1102"/>
      <c r="E94" s="53"/>
      <c r="F94" s="28"/>
      <c r="G94" s="54"/>
      <c r="H94" s="101"/>
      <c r="I94" s="102"/>
      <c r="J94" s="103"/>
      <c r="K94" s="104"/>
      <c r="L94" s="68"/>
      <c r="M94" s="11"/>
      <c r="N94" s="11">
        <f t="shared" si="4"/>
        <v>0</v>
      </c>
      <c r="O94" s="12">
        <v>7.0000000000000007E-2</v>
      </c>
      <c r="P94" s="8">
        <f t="shared" si="5"/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393"/>
      <c r="B95" s="394" t="s">
        <v>1303</v>
      </c>
      <c r="C95" s="69"/>
      <c r="D95" s="1102"/>
      <c r="E95" s="53"/>
      <c r="F95" s="28"/>
      <c r="G95" s="54"/>
      <c r="H95" s="101"/>
      <c r="I95" s="102"/>
      <c r="J95" s="103"/>
      <c r="K95" s="104"/>
      <c r="L95" s="68"/>
      <c r="M95" s="11">
        <v>12972.96</v>
      </c>
      <c r="N95" s="11">
        <f t="shared" si="4"/>
        <v>12583.771199999999</v>
      </c>
      <c r="O95" s="12">
        <v>7.0000000000000007E-2</v>
      </c>
      <c r="P95" s="8">
        <f t="shared" si="5"/>
        <v>13464.635183999999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69"/>
      <c r="B96" s="1029" t="s">
        <v>1304</v>
      </c>
      <c r="C96" s="69"/>
      <c r="D96" s="1102" t="s">
        <v>19</v>
      </c>
      <c r="E96" s="53">
        <v>15</v>
      </c>
      <c r="F96" s="28">
        <v>150</v>
      </c>
      <c r="G96" s="54" t="s">
        <v>1305</v>
      </c>
      <c r="H96" s="101"/>
      <c r="I96" s="102" t="s">
        <v>1306</v>
      </c>
      <c r="J96" s="103">
        <v>113.35</v>
      </c>
      <c r="K96" s="104">
        <v>9.2799999999999994</v>
      </c>
      <c r="L96" s="68"/>
      <c r="M96" s="11">
        <v>12687.84</v>
      </c>
      <c r="N96" s="11">
        <f t="shared" si="4"/>
        <v>12307.2048</v>
      </c>
      <c r="O96" s="12">
        <v>7.0000000000000007E-2</v>
      </c>
      <c r="P96" s="8">
        <f t="shared" si="5"/>
        <v>13168.709135999999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343"/>
      <c r="B97" s="1029" t="s">
        <v>1307</v>
      </c>
      <c r="C97" s="69"/>
      <c r="D97" s="1102" t="s">
        <v>98</v>
      </c>
      <c r="E97" s="53">
        <v>19</v>
      </c>
      <c r="F97" s="28">
        <v>195</v>
      </c>
      <c r="G97" s="54" t="s">
        <v>1305</v>
      </c>
      <c r="H97" s="101"/>
      <c r="I97" s="102" t="s">
        <v>1306</v>
      </c>
      <c r="J97" s="103">
        <v>141.1</v>
      </c>
      <c r="K97" s="104">
        <v>11.76</v>
      </c>
      <c r="L97" s="1091"/>
      <c r="M97" s="11">
        <v>16572.599999999999</v>
      </c>
      <c r="N97" s="11">
        <f t="shared" si="4"/>
        <v>16075.421999999999</v>
      </c>
      <c r="O97" s="12">
        <v>7.0000000000000007E-2</v>
      </c>
      <c r="P97" s="8">
        <f t="shared" si="5"/>
        <v>17200.701539999998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69"/>
      <c r="B98" s="1029" t="s">
        <v>1308</v>
      </c>
      <c r="C98" s="51"/>
      <c r="D98" s="52"/>
      <c r="E98" s="53"/>
      <c r="F98" s="28"/>
      <c r="G98" s="1090" t="s">
        <v>267</v>
      </c>
      <c r="H98" s="29"/>
      <c r="I98" s="30"/>
      <c r="J98" s="103"/>
      <c r="K98" s="1006">
        <v>16.670000000000002</v>
      </c>
      <c r="L98" s="1091"/>
      <c r="M98" s="11">
        <v>6021.12</v>
      </c>
      <c r="N98" s="11">
        <f t="shared" si="4"/>
        <v>5840.4863999999998</v>
      </c>
      <c r="O98" s="12">
        <v>7.0000000000000007E-2</v>
      </c>
      <c r="P98" s="8">
        <f t="shared" si="5"/>
        <v>6249.3204479999995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5.25" customHeight="1">
      <c r="A99" s="969"/>
      <c r="B99" s="1029" t="s">
        <v>1309</v>
      </c>
      <c r="C99" s="51"/>
      <c r="D99" s="52"/>
      <c r="E99" s="53"/>
      <c r="F99" s="28"/>
      <c r="G99" s="1090" t="s">
        <v>267</v>
      </c>
      <c r="H99" s="29"/>
      <c r="I99" s="30"/>
      <c r="J99" s="31"/>
      <c r="K99" s="1006">
        <v>8.34</v>
      </c>
      <c r="L99" s="1091"/>
      <c r="M99" s="11">
        <v>8714.16</v>
      </c>
      <c r="N99" s="11">
        <f t="shared" si="4"/>
        <v>8452.7351999999992</v>
      </c>
      <c r="O99" s="12">
        <v>7.0000000000000007E-2</v>
      </c>
      <c r="P99" s="8">
        <f t="shared" si="5"/>
        <v>9044.4266639999987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5.25" customHeight="1">
      <c r="A100" s="75"/>
      <c r="B100" s="152"/>
      <c r="C100" s="51"/>
      <c r="D100" s="52"/>
      <c r="E100" s="70"/>
      <c r="F100" s="1098"/>
      <c r="G100" s="1090"/>
      <c r="H100" s="29"/>
      <c r="I100" s="30"/>
      <c r="J100" s="31"/>
      <c r="K100" s="995"/>
      <c r="L100" s="1091"/>
      <c r="M100" s="11">
        <v>0</v>
      </c>
      <c r="N100" s="11">
        <f t="shared" si="4"/>
        <v>0</v>
      </c>
      <c r="O100" s="12">
        <v>7.0000000000000007E-2</v>
      </c>
      <c r="P100" s="8">
        <f t="shared" si="5"/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395"/>
      <c r="B101" s="394" t="s">
        <v>1310</v>
      </c>
      <c r="C101" s="51"/>
      <c r="D101" s="52"/>
      <c r="E101" s="70"/>
      <c r="F101" s="1098"/>
      <c r="G101" s="1090"/>
      <c r="H101" s="29"/>
      <c r="I101" s="30"/>
      <c r="J101" s="31"/>
      <c r="K101" s="995"/>
      <c r="L101" s="1091"/>
      <c r="M101" s="11">
        <v>18537.7</v>
      </c>
      <c r="N101" s="11">
        <f t="shared" si="4"/>
        <v>17981.569</v>
      </c>
      <c r="O101" s="12">
        <v>7.0000000000000007E-2</v>
      </c>
      <c r="P101" s="8">
        <f t="shared" si="5"/>
        <v>19240.278829999999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69"/>
      <c r="B102" s="1029" t="s">
        <v>1311</v>
      </c>
      <c r="C102" s="51"/>
      <c r="D102" s="52" t="s">
        <v>24</v>
      </c>
      <c r="E102" s="53"/>
      <c r="F102" s="28"/>
      <c r="G102" s="1090" t="s">
        <v>1077</v>
      </c>
      <c r="H102" s="29"/>
      <c r="I102" s="30"/>
      <c r="J102" s="55">
        <v>898</v>
      </c>
      <c r="K102" s="1006">
        <v>7.49</v>
      </c>
      <c r="L102" s="1091"/>
      <c r="M102" s="11">
        <v>9031.68</v>
      </c>
      <c r="N102" s="11">
        <f t="shared" si="4"/>
        <v>8760.7296000000006</v>
      </c>
      <c r="O102" s="12">
        <v>7.0000000000000007E-2</v>
      </c>
      <c r="P102" s="8">
        <f t="shared" si="5"/>
        <v>9373.9806720000015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69"/>
      <c r="B103" s="1029"/>
      <c r="C103" s="51"/>
      <c r="D103" s="52"/>
      <c r="E103" s="53"/>
      <c r="F103" s="28"/>
      <c r="G103" s="1090"/>
      <c r="H103" s="29"/>
      <c r="I103" s="30"/>
      <c r="J103" s="55"/>
      <c r="K103" s="1006"/>
      <c r="L103" s="1091"/>
      <c r="M103" s="11"/>
      <c r="N103" s="11">
        <f t="shared" si="4"/>
        <v>0</v>
      </c>
      <c r="O103" s="12">
        <v>7.0000000000000007E-2</v>
      </c>
      <c r="P103" s="8">
        <f t="shared" si="5"/>
        <v>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969"/>
      <c r="B104" s="50" t="s">
        <v>1312</v>
      </c>
      <c r="C104" s="422"/>
      <c r="D104" s="52"/>
      <c r="E104" s="53"/>
      <c r="F104" s="28"/>
      <c r="G104" s="1090"/>
      <c r="H104" s="29"/>
      <c r="I104" s="30"/>
      <c r="J104" s="295"/>
      <c r="K104" s="1006"/>
      <c r="L104" s="1091"/>
      <c r="M104" s="11">
        <v>8478.9599999999991</v>
      </c>
      <c r="N104" s="11">
        <f t="shared" si="4"/>
        <v>8224.5911999999989</v>
      </c>
      <c r="O104" s="12">
        <v>7.0000000000000007E-2</v>
      </c>
      <c r="P104" s="8">
        <f t="shared" si="5"/>
        <v>8800.3125839999993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343"/>
      <c r="B105" s="1035" t="s">
        <v>1313</v>
      </c>
      <c r="C105" s="69" t="s">
        <v>1314</v>
      </c>
      <c r="D105" s="1102" t="s">
        <v>1315</v>
      </c>
      <c r="E105" s="53">
        <v>40</v>
      </c>
      <c r="F105" s="28"/>
      <c r="G105" s="54" t="s">
        <v>1316</v>
      </c>
      <c r="H105" s="101">
        <v>1269</v>
      </c>
      <c r="I105" s="423" t="s">
        <v>1317</v>
      </c>
      <c r="J105" s="103">
        <v>1166.4000000000001</v>
      </c>
      <c r="K105" s="77">
        <v>32.4</v>
      </c>
      <c r="L105" s="1091"/>
      <c r="M105" s="11">
        <v>11122.62</v>
      </c>
      <c r="N105" s="11">
        <f t="shared" si="4"/>
        <v>10788.941400000002</v>
      </c>
      <c r="O105" s="12">
        <v>7.0000000000000007E-2</v>
      </c>
      <c r="P105" s="8">
        <f t="shared" si="5"/>
        <v>11544.167298000002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969"/>
      <c r="B106" s="1029"/>
      <c r="C106" s="51"/>
      <c r="D106" s="52"/>
      <c r="E106" s="53"/>
      <c r="F106" s="28"/>
      <c r="G106" s="1090"/>
      <c r="H106" s="29"/>
      <c r="I106" s="30"/>
      <c r="J106" s="396"/>
      <c r="K106" s="1006"/>
      <c r="L106" s="1091"/>
      <c r="M106" s="11">
        <v>3813.12</v>
      </c>
      <c r="N106" s="11">
        <f t="shared" si="4"/>
        <v>3698.7264</v>
      </c>
      <c r="O106" s="12">
        <v>7.0000000000000007E-2</v>
      </c>
      <c r="P106" s="8">
        <f t="shared" si="5"/>
        <v>3957.637248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>
      <c r="A107" s="343"/>
      <c r="B107" s="1029"/>
      <c r="C107" s="51"/>
      <c r="D107" s="52"/>
      <c r="E107" s="53"/>
      <c r="F107" s="28"/>
      <c r="G107" s="1090"/>
      <c r="H107" s="29"/>
      <c r="I107" s="30"/>
      <c r="J107" s="295"/>
      <c r="K107" s="1006"/>
      <c r="L107" s="1091"/>
      <c r="M107" s="11"/>
      <c r="N107" s="11"/>
      <c r="O107" s="12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76"/>
      <c r="B108" s="424"/>
      <c r="C108" s="37"/>
      <c r="D108" s="52"/>
      <c r="E108" s="53"/>
      <c r="F108" s="28"/>
      <c r="G108" s="1090"/>
      <c r="H108" s="29"/>
      <c r="I108" s="30"/>
      <c r="J108" s="31"/>
      <c r="K108" s="1006"/>
      <c r="L108" s="1091"/>
      <c r="M108" s="11"/>
      <c r="N108" s="11"/>
      <c r="O108" s="12"/>
      <c r="P108" s="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76"/>
      <c r="B109" s="424"/>
      <c r="C109" s="37"/>
      <c r="D109" s="52"/>
      <c r="E109" s="53"/>
      <c r="F109" s="28"/>
      <c r="G109" s="1090"/>
      <c r="H109" s="29"/>
      <c r="I109" s="30"/>
      <c r="J109" s="31"/>
      <c r="K109" s="1006"/>
      <c r="L109" s="1091"/>
      <c r="M109" s="11"/>
      <c r="N109" s="11"/>
      <c r="O109" s="12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969"/>
      <c r="B110" s="935"/>
      <c r="C110" s="51"/>
      <c r="D110" s="52"/>
      <c r="E110" s="53"/>
      <c r="F110" s="28"/>
      <c r="G110" s="1090"/>
      <c r="H110" s="29"/>
      <c r="I110" s="30"/>
      <c r="J110" s="31"/>
      <c r="K110" s="1006"/>
      <c r="L110" s="1091"/>
      <c r="M110" s="11">
        <v>8640</v>
      </c>
      <c r="N110" s="11">
        <f>M110-(M110*0.03)</f>
        <v>8380.7999999999993</v>
      </c>
      <c r="O110" s="12">
        <v>7.0000000000000007E-2</v>
      </c>
      <c r="P110" s="8">
        <f>(N110*O110)+N110</f>
        <v>8967.4559999999983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1"/>
      <c r="B111" s="2"/>
      <c r="C111" s="3"/>
      <c r="D111" s="2"/>
      <c r="E111" s="4"/>
      <c r="F111" s="5"/>
      <c r="G111" s="6"/>
      <c r="H111" s="1"/>
      <c r="I111" s="7"/>
      <c r="J111" s="8"/>
      <c r="K111" s="9"/>
      <c r="L111" s="10"/>
      <c r="M111" s="11"/>
      <c r="N111" s="11"/>
      <c r="O111" s="12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>
      <c r="A112" s="4" t="s">
        <v>0</v>
      </c>
      <c r="B112" s="1368"/>
      <c r="C112" s="3"/>
      <c r="D112" s="2"/>
      <c r="E112" s="4"/>
      <c r="F112" s="5"/>
      <c r="G112" s="6"/>
      <c r="H112" s="1"/>
      <c r="I112" s="13"/>
      <c r="J112" s="8"/>
      <c r="K112" s="14"/>
      <c r="L112" s="15"/>
      <c r="M112" s="11"/>
      <c r="N112" s="11"/>
      <c r="O112" s="12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5.25" customHeight="1">
      <c r="A113" s="1376" t="s">
        <v>117</v>
      </c>
      <c r="B113" s="1387"/>
      <c r="C113" s="4"/>
      <c r="D113" s="2"/>
      <c r="E113" s="4"/>
      <c r="F113" s="5"/>
      <c r="G113" s="6"/>
      <c r="H113" s="1"/>
      <c r="I113" s="13"/>
      <c r="J113" s="8"/>
      <c r="K113" s="14"/>
      <c r="L113" s="15"/>
      <c r="M113" s="11"/>
      <c r="N113" s="11"/>
      <c r="O113" s="12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1"/>
      <c r="B114" s="2"/>
      <c r="C114" s="3"/>
      <c r="D114" s="2"/>
      <c r="E114" s="4"/>
      <c r="F114" s="5"/>
      <c r="G114" s="6"/>
      <c r="H114" s="1"/>
      <c r="I114" s="7"/>
      <c r="J114" s="8"/>
      <c r="K114" s="9"/>
      <c r="L114" s="10"/>
      <c r="M114" s="11"/>
      <c r="N114" s="11"/>
      <c r="O114" s="12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1375" t="s">
        <v>2</v>
      </c>
      <c r="B115" s="1388"/>
      <c r="C115" s="16" t="s">
        <v>3</v>
      </c>
      <c r="D115" s="993" t="s">
        <v>4</v>
      </c>
      <c r="E115" s="17" t="s">
        <v>5</v>
      </c>
      <c r="F115" s="919" t="s">
        <v>5</v>
      </c>
      <c r="G115" s="18" t="s">
        <v>6</v>
      </c>
      <c r="H115" s="19" t="s">
        <v>7</v>
      </c>
      <c r="I115" s="20" t="s">
        <v>8</v>
      </c>
      <c r="J115" s="21" t="s">
        <v>9</v>
      </c>
      <c r="K115" s="22" t="s">
        <v>9</v>
      </c>
      <c r="L115" s="1086" t="s">
        <v>452</v>
      </c>
      <c r="M115" s="23"/>
      <c r="N115" s="11"/>
      <c r="O115" s="12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5.25" customHeight="1">
      <c r="A116" s="921"/>
      <c r="B116" s="922"/>
      <c r="C116" s="927"/>
      <c r="D116" s="997" t="s">
        <v>10</v>
      </c>
      <c r="E116" s="24" t="s">
        <v>11</v>
      </c>
      <c r="F116" s="925" t="s">
        <v>12</v>
      </c>
      <c r="G116" s="964"/>
      <c r="H116" s="965" t="s">
        <v>13</v>
      </c>
      <c r="I116" s="928" t="s">
        <v>14</v>
      </c>
      <c r="J116" s="1087" t="s">
        <v>16</v>
      </c>
      <c r="K116" s="25" t="s">
        <v>15</v>
      </c>
      <c r="L116" s="1088" t="s">
        <v>453</v>
      </c>
      <c r="M116" s="23"/>
      <c r="N116" s="11"/>
      <c r="O116" s="12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76"/>
      <c r="B117" s="425"/>
      <c r="C117" s="37"/>
      <c r="D117" s="1094"/>
      <c r="E117" s="38"/>
      <c r="F117" s="39"/>
      <c r="G117" s="40"/>
      <c r="H117" s="41"/>
      <c r="I117" s="42"/>
      <c r="J117" s="43"/>
      <c r="K117" s="44"/>
      <c r="L117" s="1091"/>
      <c r="M117" s="11">
        <v>3552</v>
      </c>
      <c r="N117" s="11">
        <f t="shared" ref="N117:N142" si="6">M117-(M117*0.03)</f>
        <v>3445.44</v>
      </c>
      <c r="O117" s="12">
        <v>7.0000000000000007E-2</v>
      </c>
      <c r="P117" s="8">
        <f t="shared" ref="P117:P142" si="7">(N117*O117)+N117</f>
        <v>3686.6208000000001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76"/>
      <c r="B118" s="45"/>
      <c r="C118" s="37"/>
      <c r="D118" s="1094"/>
      <c r="E118" s="38"/>
      <c r="F118" s="39"/>
      <c r="G118" s="40"/>
      <c r="H118" s="41"/>
      <c r="I118" s="42"/>
      <c r="J118" s="43"/>
      <c r="K118" s="44"/>
      <c r="L118" s="1091"/>
      <c r="M118" s="11"/>
      <c r="N118" s="11">
        <f t="shared" si="6"/>
        <v>0</v>
      </c>
      <c r="O118" s="12">
        <v>7.0000000000000007E-2</v>
      </c>
      <c r="P118" s="8">
        <f t="shared" si="7"/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76"/>
      <c r="B119" s="45"/>
      <c r="C119" s="37"/>
      <c r="D119" s="1094"/>
      <c r="E119" s="38"/>
      <c r="F119" s="39"/>
      <c r="G119" s="40"/>
      <c r="H119" s="41"/>
      <c r="I119" s="42"/>
      <c r="J119" s="43"/>
      <c r="K119" s="44"/>
      <c r="L119" s="1091"/>
      <c r="M119" s="11">
        <v>9498.06</v>
      </c>
      <c r="N119" s="11">
        <f t="shared" si="6"/>
        <v>9213.118199999999</v>
      </c>
      <c r="O119" s="12">
        <v>7.0000000000000007E-2</v>
      </c>
      <c r="P119" s="8">
        <f t="shared" si="7"/>
        <v>9858.0364739999986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76"/>
      <c r="B120" s="45"/>
      <c r="C120" s="37"/>
      <c r="D120" s="1094"/>
      <c r="E120" s="38"/>
      <c r="F120" s="39"/>
      <c r="G120" s="40"/>
      <c r="H120" s="41"/>
      <c r="I120" s="42"/>
      <c r="J120" s="43"/>
      <c r="K120" s="44"/>
      <c r="L120" s="1091"/>
      <c r="M120" s="11">
        <v>15305.4</v>
      </c>
      <c r="N120" s="11">
        <f t="shared" si="6"/>
        <v>14846.237999999999</v>
      </c>
      <c r="O120" s="12">
        <v>7.0000000000000007E-2</v>
      </c>
      <c r="P120" s="8">
        <f t="shared" si="7"/>
        <v>15885.47466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76"/>
      <c r="B121" s="45"/>
      <c r="C121" s="37"/>
      <c r="D121" s="1094"/>
      <c r="E121" s="38"/>
      <c r="F121" s="39"/>
      <c r="G121" s="40"/>
      <c r="H121" s="41"/>
      <c r="I121" s="42"/>
      <c r="J121" s="43"/>
      <c r="K121" s="44"/>
      <c r="L121" s="1091"/>
      <c r="M121" s="11"/>
      <c r="N121" s="11">
        <f t="shared" si="6"/>
        <v>0</v>
      </c>
      <c r="O121" s="12">
        <v>7.0000000000000007E-2</v>
      </c>
      <c r="P121" s="8">
        <f t="shared" si="7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76"/>
      <c r="B122" s="45"/>
      <c r="C122" s="37"/>
      <c r="D122" s="1094"/>
      <c r="E122" s="38"/>
      <c r="F122" s="39"/>
      <c r="G122" s="40"/>
      <c r="H122" s="41"/>
      <c r="I122" s="42"/>
      <c r="J122" s="43"/>
      <c r="K122" s="44"/>
      <c r="L122" s="1091"/>
      <c r="M122" s="11"/>
      <c r="N122" s="11">
        <f t="shared" si="6"/>
        <v>0</v>
      </c>
      <c r="O122" s="12">
        <v>7.0000000000000007E-2</v>
      </c>
      <c r="P122" s="8">
        <f t="shared" si="7"/>
        <v>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76"/>
      <c r="B123" s="45"/>
      <c r="C123" s="37"/>
      <c r="D123" s="1094"/>
      <c r="E123" s="38"/>
      <c r="F123" s="39"/>
      <c r="G123" s="40"/>
      <c r="H123" s="41"/>
      <c r="I123" s="42"/>
      <c r="J123" s="43"/>
      <c r="K123" s="44"/>
      <c r="L123" s="1091"/>
      <c r="M123" s="11"/>
      <c r="N123" s="11">
        <f t="shared" si="6"/>
        <v>0</v>
      </c>
      <c r="O123" s="12">
        <v>7.0000000000000007E-2</v>
      </c>
      <c r="P123" s="8">
        <f t="shared" si="7"/>
        <v>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76"/>
      <c r="B124" s="45"/>
      <c r="C124" s="37"/>
      <c r="D124" s="1094"/>
      <c r="E124" s="38"/>
      <c r="F124" s="39"/>
      <c r="G124" s="40"/>
      <c r="H124" s="41"/>
      <c r="I124" s="42"/>
      <c r="J124" s="43"/>
      <c r="K124" s="44"/>
      <c r="L124" s="10"/>
      <c r="M124" s="11">
        <v>14244.12</v>
      </c>
      <c r="N124" s="11">
        <f t="shared" si="6"/>
        <v>13816.796400000001</v>
      </c>
      <c r="O124" s="12">
        <v>7.0000000000000007E-2</v>
      </c>
      <c r="P124" s="8">
        <f t="shared" si="7"/>
        <v>14783.972148000001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76"/>
      <c r="B125" s="45"/>
      <c r="C125" s="37"/>
      <c r="D125" s="1094"/>
      <c r="E125" s="38"/>
      <c r="F125" s="39"/>
      <c r="G125" s="40"/>
      <c r="H125" s="41"/>
      <c r="I125" s="42"/>
      <c r="J125" s="43"/>
      <c r="K125" s="44"/>
      <c r="L125" s="1091"/>
      <c r="M125" s="11">
        <v>3240</v>
      </c>
      <c r="N125" s="11">
        <f t="shared" si="6"/>
        <v>3142.8</v>
      </c>
      <c r="O125" s="12">
        <v>7.0000000000000007E-2</v>
      </c>
      <c r="P125" s="8">
        <f t="shared" si="7"/>
        <v>3362.7960000000003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76"/>
      <c r="B126" s="45"/>
      <c r="C126" s="37"/>
      <c r="D126" s="1094"/>
      <c r="E126" s="46"/>
      <c r="F126" s="47"/>
      <c r="G126" s="40"/>
      <c r="H126" s="41"/>
      <c r="I126" s="42"/>
      <c r="J126" s="43"/>
      <c r="K126" s="44"/>
      <c r="L126" s="1091"/>
      <c r="M126" s="11">
        <v>14700</v>
      </c>
      <c r="N126" s="11">
        <f t="shared" si="6"/>
        <v>14259</v>
      </c>
      <c r="O126" s="12">
        <v>7.0000000000000007E-2</v>
      </c>
      <c r="P126" s="8">
        <f t="shared" si="7"/>
        <v>15257.130000000001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69"/>
      <c r="B127" s="426"/>
      <c r="C127" s="51"/>
      <c r="D127" s="52"/>
      <c r="E127" s="53"/>
      <c r="F127" s="28"/>
      <c r="G127" s="1090"/>
      <c r="H127" s="29"/>
      <c r="I127" s="30"/>
      <c r="J127" s="31"/>
      <c r="K127" s="1006"/>
      <c r="L127" s="68"/>
      <c r="M127" s="11">
        <v>14582.7</v>
      </c>
      <c r="N127" s="11">
        <f t="shared" si="6"/>
        <v>14145.219000000001</v>
      </c>
      <c r="O127" s="12">
        <v>7.0000000000000007E-2</v>
      </c>
      <c r="P127" s="8">
        <f t="shared" si="7"/>
        <v>15135.384330000001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343"/>
      <c r="B128" s="935"/>
      <c r="C128" s="51"/>
      <c r="D128" s="1102"/>
      <c r="E128" s="53"/>
      <c r="F128" s="28"/>
      <c r="G128" s="54"/>
      <c r="H128" s="101"/>
      <c r="I128" s="102"/>
      <c r="J128" s="103"/>
      <c r="K128" s="104"/>
      <c r="L128" s="68"/>
      <c r="M128" s="11">
        <v>13483.8</v>
      </c>
      <c r="N128" s="11">
        <f t="shared" si="6"/>
        <v>13079.286</v>
      </c>
      <c r="O128" s="12">
        <v>7.0000000000000007E-2</v>
      </c>
      <c r="P128" s="8">
        <f t="shared" si="7"/>
        <v>13994.836020000001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69"/>
      <c r="B129" s="935"/>
      <c r="C129" s="51"/>
      <c r="D129" s="52"/>
      <c r="E129" s="53"/>
      <c r="F129" s="28"/>
      <c r="G129" s="1090"/>
      <c r="H129" s="29"/>
      <c r="I129" s="30"/>
      <c r="J129" s="103"/>
      <c r="K129" s="1006"/>
      <c r="L129" s="68"/>
      <c r="M129" s="11">
        <v>2669.52</v>
      </c>
      <c r="N129" s="11">
        <f t="shared" si="6"/>
        <v>2589.4344000000001</v>
      </c>
      <c r="O129" s="12">
        <v>7.0000000000000007E-2</v>
      </c>
      <c r="P129" s="8">
        <f t="shared" si="7"/>
        <v>2770.6948080000002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69"/>
      <c r="B130" s="935"/>
      <c r="C130" s="51"/>
      <c r="D130" s="52"/>
      <c r="E130" s="53"/>
      <c r="F130" s="28"/>
      <c r="G130" s="1090"/>
      <c r="H130" s="29"/>
      <c r="I130" s="30"/>
      <c r="J130" s="31"/>
      <c r="K130" s="1006"/>
      <c r="L130" s="68"/>
      <c r="M130" s="11"/>
      <c r="N130" s="11">
        <f t="shared" si="6"/>
        <v>0</v>
      </c>
      <c r="O130" s="12">
        <v>7.0000000000000007E-2</v>
      </c>
      <c r="P130" s="8">
        <f t="shared" si="7"/>
        <v>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69"/>
      <c r="B131" s="935"/>
      <c r="C131" s="51"/>
      <c r="D131" s="52"/>
      <c r="E131" s="105"/>
      <c r="F131" s="28"/>
      <c r="G131" s="1090"/>
      <c r="H131" s="29"/>
      <c r="I131" s="30"/>
      <c r="J131" s="31"/>
      <c r="K131" s="1006"/>
      <c r="L131" s="68"/>
      <c r="M131" s="11">
        <v>12972.96</v>
      </c>
      <c r="N131" s="11">
        <f t="shared" si="6"/>
        <v>12583.771199999999</v>
      </c>
      <c r="O131" s="12">
        <v>7.0000000000000007E-2</v>
      </c>
      <c r="P131" s="8">
        <f t="shared" si="7"/>
        <v>13464.635183999999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69"/>
      <c r="B132" s="935"/>
      <c r="C132" s="51"/>
      <c r="D132" s="52"/>
      <c r="E132" s="105"/>
      <c r="F132" s="28"/>
      <c r="G132" s="1090"/>
      <c r="H132" s="29"/>
      <c r="I132" s="30"/>
      <c r="J132" s="31"/>
      <c r="K132" s="1006"/>
      <c r="L132" s="68"/>
      <c r="M132" s="11">
        <v>12687.84</v>
      </c>
      <c r="N132" s="11">
        <f t="shared" si="6"/>
        <v>12307.2048</v>
      </c>
      <c r="O132" s="12">
        <v>7.0000000000000007E-2</v>
      </c>
      <c r="P132" s="8">
        <f t="shared" si="7"/>
        <v>13168.709135999999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69"/>
      <c r="B133" s="1029"/>
      <c r="C133" s="51"/>
      <c r="D133" s="52"/>
      <c r="E133" s="988"/>
      <c r="F133" s="28"/>
      <c r="G133" s="1090"/>
      <c r="H133" s="1104"/>
      <c r="I133" s="1105"/>
      <c r="J133" s="1106"/>
      <c r="K133" s="1016"/>
      <c r="L133" s="1091"/>
      <c r="M133" s="11">
        <v>16572.599999999999</v>
      </c>
      <c r="N133" s="11">
        <f t="shared" si="6"/>
        <v>16075.421999999999</v>
      </c>
      <c r="O133" s="12">
        <v>7.0000000000000007E-2</v>
      </c>
      <c r="P133" s="8">
        <f t="shared" si="7"/>
        <v>17200.701539999998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76"/>
      <c r="B134" s="424"/>
      <c r="C134" s="37"/>
      <c r="D134" s="1094"/>
      <c r="E134" s="38"/>
      <c r="F134" s="39"/>
      <c r="G134" s="40"/>
      <c r="H134" s="41"/>
      <c r="I134" s="42"/>
      <c r="J134" s="43"/>
      <c r="K134" s="44"/>
      <c r="L134" s="1091"/>
      <c r="M134" s="11">
        <v>6021.12</v>
      </c>
      <c r="N134" s="11">
        <f t="shared" si="6"/>
        <v>5840.4863999999998</v>
      </c>
      <c r="O134" s="12">
        <v>7.0000000000000007E-2</v>
      </c>
      <c r="P134" s="8">
        <f t="shared" si="7"/>
        <v>6249.3204479999995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76"/>
      <c r="B135" s="45"/>
      <c r="C135" s="37"/>
      <c r="D135" s="1094"/>
      <c r="E135" s="38"/>
      <c r="F135" s="39"/>
      <c r="G135" s="40"/>
      <c r="H135" s="41"/>
      <c r="I135" s="42"/>
      <c r="J135" s="43"/>
      <c r="K135" s="44"/>
      <c r="L135" s="1091"/>
      <c r="M135" s="11">
        <v>8714.16</v>
      </c>
      <c r="N135" s="11">
        <f t="shared" si="6"/>
        <v>8452.7351999999992</v>
      </c>
      <c r="O135" s="12">
        <v>7.0000000000000007E-2</v>
      </c>
      <c r="P135" s="8">
        <f t="shared" si="7"/>
        <v>9044.4266639999987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339"/>
      <c r="B136" s="375"/>
      <c r="C136" s="427"/>
      <c r="D136" s="1210"/>
      <c r="E136" s="306"/>
      <c r="F136" s="428"/>
      <c r="G136" s="429"/>
      <c r="H136" s="425"/>
      <c r="I136" s="430"/>
      <c r="J136" s="431"/>
      <c r="K136" s="432"/>
      <c r="L136" s="1091"/>
      <c r="M136" s="11">
        <v>0</v>
      </c>
      <c r="N136" s="11">
        <f t="shared" si="6"/>
        <v>0</v>
      </c>
      <c r="O136" s="12">
        <v>7.0000000000000007E-2</v>
      </c>
      <c r="P136" s="8">
        <f t="shared" si="7"/>
        <v>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5.25" customHeight="1">
      <c r="A137" s="339"/>
      <c r="B137" s="375"/>
      <c r="C137" s="427"/>
      <c r="D137" s="1210"/>
      <c r="E137" s="306"/>
      <c r="F137" s="428"/>
      <c r="G137" s="429"/>
      <c r="H137" s="425"/>
      <c r="I137" s="430"/>
      <c r="J137" s="431"/>
      <c r="K137" s="432"/>
      <c r="L137" s="1091"/>
      <c r="M137" s="11">
        <v>18537.7</v>
      </c>
      <c r="N137" s="11">
        <f t="shared" si="6"/>
        <v>17981.569</v>
      </c>
      <c r="O137" s="12">
        <v>7.0000000000000007E-2</v>
      </c>
      <c r="P137" s="8">
        <f t="shared" si="7"/>
        <v>19240.278829999999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75"/>
      <c r="B138" s="152"/>
      <c r="C138" s="37"/>
      <c r="D138" s="1094"/>
      <c r="E138" s="387"/>
      <c r="F138" s="1197"/>
      <c r="G138" s="40"/>
      <c r="H138" s="41"/>
      <c r="I138" s="42"/>
      <c r="J138" s="43"/>
      <c r="K138" s="153"/>
      <c r="L138" s="1091"/>
      <c r="M138" s="11">
        <v>9031.68</v>
      </c>
      <c r="N138" s="11">
        <f t="shared" si="6"/>
        <v>8760.7296000000006</v>
      </c>
      <c r="O138" s="12">
        <v>7.0000000000000007E-2</v>
      </c>
      <c r="P138" s="8">
        <f t="shared" si="7"/>
        <v>9373.9806720000015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69"/>
      <c r="B139" s="1029"/>
      <c r="C139" s="51"/>
      <c r="D139" s="52"/>
      <c r="E139" s="53"/>
      <c r="F139" s="28"/>
      <c r="G139" s="1090"/>
      <c r="H139" s="29"/>
      <c r="I139" s="30"/>
      <c r="J139" s="31"/>
      <c r="K139" s="1006"/>
      <c r="L139" s="1091"/>
      <c r="M139" s="11"/>
      <c r="N139" s="11">
        <f t="shared" si="6"/>
        <v>0</v>
      </c>
      <c r="O139" s="12">
        <v>7.0000000000000007E-2</v>
      </c>
      <c r="P139" s="8">
        <f t="shared" si="7"/>
        <v>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69"/>
      <c r="B140" s="1168"/>
      <c r="C140" s="51"/>
      <c r="D140" s="52"/>
      <c r="E140" s="53"/>
      <c r="F140" s="28"/>
      <c r="G140" s="1090"/>
      <c r="H140" s="29"/>
      <c r="I140" s="30"/>
      <c r="J140" s="31"/>
      <c r="K140" s="1006"/>
      <c r="L140" s="1091"/>
      <c r="M140" s="11">
        <v>8478.9599999999991</v>
      </c>
      <c r="N140" s="11">
        <f t="shared" si="6"/>
        <v>8224.5911999999989</v>
      </c>
      <c r="O140" s="12">
        <v>7.0000000000000007E-2</v>
      </c>
      <c r="P140" s="8">
        <f t="shared" si="7"/>
        <v>8800.3125839999993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69"/>
      <c r="B141" s="1168"/>
      <c r="C141" s="51"/>
      <c r="D141" s="52"/>
      <c r="E141" s="53"/>
      <c r="F141" s="28"/>
      <c r="G141" s="1090"/>
      <c r="H141" s="29"/>
      <c r="I141" s="30"/>
      <c r="J141" s="31"/>
      <c r="K141" s="1006"/>
      <c r="L141" s="1091"/>
      <c r="M141" s="11">
        <v>11122.62</v>
      </c>
      <c r="N141" s="11">
        <f t="shared" si="6"/>
        <v>10788.941400000002</v>
      </c>
      <c r="O141" s="12">
        <v>7.0000000000000007E-2</v>
      </c>
      <c r="P141" s="8">
        <f t="shared" si="7"/>
        <v>11544.167298000002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69"/>
      <c r="B142" s="1168"/>
      <c r="C142" s="51"/>
      <c r="D142" s="52"/>
      <c r="E142" s="53"/>
      <c r="F142" s="28"/>
      <c r="G142" s="1090"/>
      <c r="H142" s="29"/>
      <c r="I142" s="30"/>
      <c r="J142" s="31"/>
      <c r="K142" s="1006"/>
      <c r="L142" s="1091"/>
      <c r="M142" s="11">
        <v>3813.12</v>
      </c>
      <c r="N142" s="11">
        <f t="shared" si="6"/>
        <v>3698.7264</v>
      </c>
      <c r="O142" s="12">
        <v>7.0000000000000007E-2</v>
      </c>
      <c r="P142" s="8">
        <f t="shared" si="7"/>
        <v>3957.637248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69"/>
      <c r="B143" s="1029"/>
      <c r="C143" s="51"/>
      <c r="D143" s="52"/>
      <c r="E143" s="53"/>
      <c r="F143" s="28"/>
      <c r="G143" s="1090"/>
      <c r="H143" s="29"/>
      <c r="I143" s="30"/>
      <c r="J143" s="55"/>
      <c r="K143" s="1006"/>
      <c r="L143" s="1091"/>
      <c r="M143" s="11"/>
      <c r="N143" s="11"/>
      <c r="O143" s="12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969"/>
      <c r="B144" s="1029"/>
      <c r="C144" s="51"/>
      <c r="D144" s="52"/>
      <c r="E144" s="53"/>
      <c r="F144" s="28"/>
      <c r="G144" s="1090"/>
      <c r="H144" s="29"/>
      <c r="I144" s="30"/>
      <c r="J144" s="295"/>
      <c r="K144" s="1006"/>
      <c r="L144" s="1091"/>
      <c r="M144" s="11"/>
      <c r="N144" s="11"/>
      <c r="O144" s="12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934"/>
      <c r="B145" s="433"/>
      <c r="C145" s="133"/>
      <c r="D145" s="1047"/>
      <c r="E145" s="131"/>
      <c r="F145" s="35"/>
      <c r="G145" s="933"/>
      <c r="H145" s="231"/>
      <c r="I145" s="232"/>
      <c r="J145" s="137"/>
      <c r="K145" s="1118"/>
      <c r="L145" s="1091"/>
      <c r="M145" s="11"/>
      <c r="N145" s="11"/>
      <c r="O145" s="12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934"/>
      <c r="B146" s="433"/>
      <c r="C146" s="133"/>
      <c r="D146" s="1047"/>
      <c r="E146" s="106"/>
      <c r="F146" s="135"/>
      <c r="G146" s="933"/>
      <c r="H146" s="132"/>
      <c r="I146" s="136"/>
      <c r="J146" s="137"/>
      <c r="K146" s="1118"/>
      <c r="L146" s="1091"/>
      <c r="M146" s="11"/>
      <c r="N146" s="11"/>
      <c r="O146" s="12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934"/>
      <c r="B147" s="434"/>
      <c r="C147" s="133"/>
      <c r="D147" s="1047"/>
      <c r="E147" s="106"/>
      <c r="F147" s="135"/>
      <c r="G147" s="933"/>
      <c r="H147" s="132"/>
      <c r="I147" s="136"/>
      <c r="J147" s="137"/>
      <c r="K147" s="1118"/>
      <c r="L147" s="1091"/>
      <c r="M147" s="11">
        <v>8640</v>
      </c>
      <c r="N147" s="11">
        <f>M147-(M147*0.03)</f>
        <v>8380.7999999999993</v>
      </c>
      <c r="O147" s="12">
        <v>7.0000000000000007E-2</v>
      </c>
      <c r="P147" s="8">
        <f>(N147*O147)+N147</f>
        <v>8967.4559999999983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3.75" customHeight="1">
      <c r="A148" s="984"/>
      <c r="B148" s="433"/>
      <c r="C148" s="133"/>
      <c r="D148" s="1047"/>
      <c r="E148" s="107"/>
      <c r="F148" s="35"/>
      <c r="G148" s="933"/>
      <c r="H148" s="231"/>
      <c r="I148" s="232"/>
      <c r="J148" s="246"/>
      <c r="K148" s="1139"/>
      <c r="L148" s="1091"/>
      <c r="M148" s="11"/>
      <c r="N148" s="11"/>
      <c r="O148" s="12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3.75" customHeight="1">
      <c r="A149" s="247"/>
      <c r="B149" s="433"/>
      <c r="C149" s="133"/>
      <c r="D149" s="1047"/>
      <c r="E149" s="131"/>
      <c r="F149" s="35"/>
      <c r="G149" s="933"/>
      <c r="H149" s="231"/>
      <c r="I149" s="232"/>
      <c r="J149" s="246"/>
      <c r="K149" s="1139"/>
      <c r="L149" s="1091"/>
      <c r="M149" s="11"/>
      <c r="N149" s="11"/>
      <c r="O149" s="12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3.75" customHeight="1">
      <c r="A150" s="247"/>
      <c r="B150" s="433"/>
      <c r="C150" s="133"/>
      <c r="D150" s="1047"/>
      <c r="E150" s="131"/>
      <c r="F150" s="35"/>
      <c r="G150" s="933"/>
      <c r="H150" s="231"/>
      <c r="I150" s="232"/>
      <c r="J150" s="246"/>
      <c r="K150" s="1139"/>
      <c r="L150" s="1091"/>
      <c r="M150" s="11"/>
      <c r="N150" s="11"/>
      <c r="O150" s="12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3.75" customHeight="1">
      <c r="A151" s="247"/>
      <c r="B151" s="433"/>
      <c r="C151" s="133"/>
      <c r="D151" s="1047"/>
      <c r="E151" s="131"/>
      <c r="F151" s="35"/>
      <c r="G151" s="933"/>
      <c r="H151" s="231"/>
      <c r="I151" s="232"/>
      <c r="J151" s="246"/>
      <c r="K151" s="1139"/>
      <c r="L151" s="1091"/>
      <c r="M151" s="11"/>
      <c r="N151" s="11"/>
      <c r="O151" s="12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247"/>
      <c r="B152" s="433"/>
      <c r="C152" s="133"/>
      <c r="D152" s="1047"/>
      <c r="E152" s="106"/>
      <c r="F152" s="135"/>
      <c r="G152" s="933"/>
      <c r="H152" s="132"/>
      <c r="I152" s="136"/>
      <c r="J152" s="137"/>
      <c r="K152" s="1118"/>
      <c r="L152" s="1091"/>
      <c r="M152" s="1368"/>
      <c r="N152" s="11"/>
      <c r="O152" s="12"/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1"/>
      <c r="B153" s="434"/>
      <c r="C153" s="133"/>
      <c r="D153" s="1047"/>
      <c r="E153" s="106"/>
      <c r="F153" s="135"/>
      <c r="G153" s="933"/>
      <c r="H153" s="132"/>
      <c r="I153" s="136"/>
      <c r="J153" s="137"/>
      <c r="K153" s="1118"/>
      <c r="L153" s="1091"/>
      <c r="M153" s="11"/>
      <c r="N153" s="11"/>
      <c r="O153" s="12"/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1"/>
      <c r="B154" s="158"/>
      <c r="C154" s="5"/>
      <c r="D154" s="1368"/>
      <c r="E154" s="223"/>
      <c r="F154" s="224"/>
      <c r="G154" s="6"/>
      <c r="H154" s="1"/>
      <c r="I154" s="13"/>
      <c r="J154" s="8"/>
      <c r="K154" s="14"/>
      <c r="L154" s="15"/>
      <c r="M154" s="11"/>
      <c r="N154" s="11"/>
      <c r="O154" s="12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4" t="s">
        <v>0</v>
      </c>
      <c r="B155" s="1368"/>
      <c r="C155" s="3"/>
      <c r="D155" s="2"/>
      <c r="E155" s="4"/>
      <c r="F155" s="5"/>
      <c r="G155" s="6"/>
      <c r="H155" s="1"/>
      <c r="I155" s="13"/>
      <c r="J155" s="8"/>
      <c r="K155" s="14"/>
      <c r="L155" s="15"/>
      <c r="M155" s="11"/>
      <c r="N155" s="11"/>
      <c r="O155" s="12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1376" t="s">
        <v>117</v>
      </c>
      <c r="B156" s="1387"/>
      <c r="C156" s="4"/>
      <c r="D156" s="2"/>
      <c r="E156" s="4"/>
      <c r="F156" s="5"/>
      <c r="G156" s="6"/>
      <c r="H156" s="1"/>
      <c r="I156" s="13"/>
      <c r="J156" s="8"/>
      <c r="K156" s="14"/>
      <c r="L156" s="15"/>
      <c r="M156" s="11"/>
      <c r="N156" s="11"/>
      <c r="O156" s="12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5.25" customHeight="1">
      <c r="A157" s="1"/>
      <c r="B157" s="2"/>
      <c r="C157" s="3"/>
      <c r="D157" s="2"/>
      <c r="E157" s="4"/>
      <c r="F157" s="5"/>
      <c r="G157" s="6"/>
      <c r="H157" s="1"/>
      <c r="I157" s="7"/>
      <c r="J157" s="8"/>
      <c r="K157" s="9"/>
      <c r="L157" s="10"/>
      <c r="M157" s="11"/>
      <c r="N157" s="11"/>
      <c r="O157" s="12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1375" t="s">
        <v>2</v>
      </c>
      <c r="B158" s="1388"/>
      <c r="C158" s="16" t="s">
        <v>3</v>
      </c>
      <c r="D158" s="993" t="s">
        <v>4</v>
      </c>
      <c r="E158" s="17" t="s">
        <v>5</v>
      </c>
      <c r="F158" s="919" t="s">
        <v>5</v>
      </c>
      <c r="G158" s="18" t="s">
        <v>6</v>
      </c>
      <c r="H158" s="19" t="s">
        <v>7</v>
      </c>
      <c r="I158" s="20" t="s">
        <v>8</v>
      </c>
      <c r="J158" s="21" t="s">
        <v>9</v>
      </c>
      <c r="K158" s="22" t="s">
        <v>9</v>
      </c>
      <c r="L158" s="1086" t="s">
        <v>452</v>
      </c>
      <c r="M158" s="23"/>
      <c r="N158" s="11"/>
      <c r="O158" s="12"/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5.25" customHeight="1">
      <c r="A159" s="921"/>
      <c r="B159" s="922"/>
      <c r="C159" s="927"/>
      <c r="D159" s="997" t="s">
        <v>10</v>
      </c>
      <c r="E159" s="24" t="s">
        <v>11</v>
      </c>
      <c r="F159" s="925" t="s">
        <v>12</v>
      </c>
      <c r="G159" s="964"/>
      <c r="H159" s="965" t="s">
        <v>13</v>
      </c>
      <c r="I159" s="928" t="s">
        <v>14</v>
      </c>
      <c r="J159" s="1087" t="s">
        <v>16</v>
      </c>
      <c r="K159" s="25" t="s">
        <v>15</v>
      </c>
      <c r="L159" s="1088" t="s">
        <v>453</v>
      </c>
      <c r="M159" s="23"/>
      <c r="N159" s="11"/>
      <c r="O159" s="12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86"/>
      <c r="B160" s="977"/>
      <c r="C160" s="133"/>
      <c r="D160" s="134"/>
      <c r="E160" s="70"/>
      <c r="F160" s="932"/>
      <c r="G160" s="933"/>
      <c r="H160" s="132"/>
      <c r="I160" s="136"/>
      <c r="J160" s="137"/>
      <c r="K160" s="21"/>
      <c r="L160" s="1091"/>
      <c r="M160" s="11">
        <v>3552</v>
      </c>
      <c r="N160" s="11">
        <f t="shared" ref="N160:N185" si="8">M160-(M160*0.03)</f>
        <v>3445.44</v>
      </c>
      <c r="O160" s="12">
        <v>7.0000000000000007E-2</v>
      </c>
      <c r="P160" s="8">
        <f t="shared" ref="P160:P185" si="9">(N160*O160)+N160</f>
        <v>3686.6208000000001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139"/>
      <c r="C161" s="133"/>
      <c r="D161" s="134"/>
      <c r="E161" s="53"/>
      <c r="F161" s="135"/>
      <c r="G161" s="933"/>
      <c r="H161" s="132"/>
      <c r="I161" s="136"/>
      <c r="J161" s="137"/>
      <c r="K161" s="242"/>
      <c r="L161" s="1091"/>
      <c r="M161" s="11"/>
      <c r="N161" s="11">
        <f t="shared" si="8"/>
        <v>0</v>
      </c>
      <c r="O161" s="12">
        <v>7.0000000000000007E-2</v>
      </c>
      <c r="P161" s="8">
        <f t="shared" si="9"/>
        <v>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39"/>
      <c r="C162" s="133"/>
      <c r="D162" s="134"/>
      <c r="E162" s="53"/>
      <c r="F162" s="135"/>
      <c r="G162" s="933"/>
      <c r="H162" s="132"/>
      <c r="I162" s="136"/>
      <c r="J162" s="137"/>
      <c r="K162" s="140"/>
      <c r="L162" s="1091"/>
      <c r="M162" s="11">
        <v>9498.06</v>
      </c>
      <c r="N162" s="11">
        <f t="shared" si="8"/>
        <v>9213.118199999999</v>
      </c>
      <c r="O162" s="12">
        <v>7.0000000000000007E-2</v>
      </c>
      <c r="P162" s="8">
        <f t="shared" si="9"/>
        <v>9858.0364739999986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139"/>
      <c r="C163" s="133"/>
      <c r="D163" s="134"/>
      <c r="E163" s="53"/>
      <c r="F163" s="135"/>
      <c r="G163" s="933"/>
      <c r="H163" s="132"/>
      <c r="I163" s="136"/>
      <c r="J163" s="137"/>
      <c r="K163" s="1118"/>
      <c r="L163" s="1091"/>
      <c r="M163" s="11">
        <v>15305.4</v>
      </c>
      <c r="N163" s="11">
        <f t="shared" si="8"/>
        <v>14846.237999999999</v>
      </c>
      <c r="O163" s="12">
        <v>7.0000000000000007E-2</v>
      </c>
      <c r="P163" s="8">
        <f t="shared" si="9"/>
        <v>15885.47466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34"/>
      <c r="B164" s="139"/>
      <c r="C164" s="133"/>
      <c r="D164" s="134"/>
      <c r="E164" s="53"/>
      <c r="F164" s="135"/>
      <c r="G164" s="933"/>
      <c r="H164" s="132"/>
      <c r="I164" s="136"/>
      <c r="J164" s="137"/>
      <c r="K164" s="1118"/>
      <c r="L164" s="1091"/>
      <c r="M164" s="11"/>
      <c r="N164" s="11">
        <f t="shared" si="8"/>
        <v>0</v>
      </c>
      <c r="O164" s="12">
        <v>7.0000000000000007E-2</v>
      </c>
      <c r="P164" s="8">
        <f t="shared" si="9"/>
        <v>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39"/>
      <c r="C165" s="133"/>
      <c r="D165" s="134"/>
      <c r="E165" s="53"/>
      <c r="F165" s="135"/>
      <c r="G165" s="933"/>
      <c r="H165" s="132"/>
      <c r="I165" s="136"/>
      <c r="J165" s="137"/>
      <c r="K165" s="1118"/>
      <c r="L165" s="1091"/>
      <c r="M165" s="11"/>
      <c r="N165" s="11">
        <f t="shared" si="8"/>
        <v>0</v>
      </c>
      <c r="O165" s="12">
        <v>7.0000000000000007E-2</v>
      </c>
      <c r="P165" s="8">
        <f t="shared" si="9"/>
        <v>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34"/>
      <c r="B166" s="139"/>
      <c r="C166" s="133"/>
      <c r="D166" s="134"/>
      <c r="E166" s="53"/>
      <c r="F166" s="135"/>
      <c r="G166" s="933"/>
      <c r="H166" s="132"/>
      <c r="I166" s="136"/>
      <c r="J166" s="137"/>
      <c r="K166" s="1118"/>
      <c r="L166" s="1091"/>
      <c r="M166" s="11"/>
      <c r="N166" s="11">
        <f t="shared" si="8"/>
        <v>0</v>
      </c>
      <c r="O166" s="12">
        <v>7.0000000000000007E-2</v>
      </c>
      <c r="P166" s="8">
        <f t="shared" si="9"/>
        <v>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34"/>
      <c r="B167" s="139"/>
      <c r="C167" s="235"/>
      <c r="D167" s="1085"/>
      <c r="E167" s="53"/>
      <c r="F167" s="135"/>
      <c r="G167" s="236"/>
      <c r="H167" s="237"/>
      <c r="I167" s="238"/>
      <c r="J167" s="239"/>
      <c r="K167" s="243"/>
      <c r="L167" s="10"/>
      <c r="M167" s="11">
        <v>14244.12</v>
      </c>
      <c r="N167" s="11">
        <f t="shared" si="8"/>
        <v>13816.796400000001</v>
      </c>
      <c r="O167" s="12">
        <v>7.0000000000000007E-2</v>
      </c>
      <c r="P167" s="8">
        <f t="shared" si="9"/>
        <v>14783.972148000001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139"/>
      <c r="C168" s="133"/>
      <c r="D168" s="134"/>
      <c r="E168" s="53"/>
      <c r="F168" s="135"/>
      <c r="G168" s="933"/>
      <c r="H168" s="132"/>
      <c r="I168" s="136"/>
      <c r="J168" s="137"/>
      <c r="K168" s="1118"/>
      <c r="L168" s="1091"/>
      <c r="M168" s="11">
        <v>3240</v>
      </c>
      <c r="N168" s="11">
        <f t="shared" si="8"/>
        <v>3142.8</v>
      </c>
      <c r="O168" s="12">
        <v>7.0000000000000007E-2</v>
      </c>
      <c r="P168" s="8">
        <f t="shared" si="9"/>
        <v>3362.7960000000003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39"/>
      <c r="C169" s="133"/>
      <c r="D169" s="134"/>
      <c r="E169" s="53"/>
      <c r="F169" s="135"/>
      <c r="G169" s="933"/>
      <c r="H169" s="132"/>
      <c r="I169" s="136"/>
      <c r="J169" s="137"/>
      <c r="K169" s="1118"/>
      <c r="L169" s="1091"/>
      <c r="M169" s="11">
        <v>14700</v>
      </c>
      <c r="N169" s="11">
        <f t="shared" si="8"/>
        <v>14259</v>
      </c>
      <c r="O169" s="12">
        <v>7.0000000000000007E-2</v>
      </c>
      <c r="P169" s="8">
        <f t="shared" si="9"/>
        <v>15257.130000000001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230"/>
      <c r="C170" s="235"/>
      <c r="D170" s="1085"/>
      <c r="E170" s="143"/>
      <c r="F170" s="155"/>
      <c r="G170" s="236"/>
      <c r="H170" s="237"/>
      <c r="I170" s="238"/>
      <c r="J170" s="239"/>
      <c r="K170" s="240"/>
      <c r="L170" s="68"/>
      <c r="M170" s="11">
        <v>14582.7</v>
      </c>
      <c r="N170" s="11">
        <f t="shared" si="8"/>
        <v>14145.219000000001</v>
      </c>
      <c r="O170" s="12">
        <v>7.0000000000000007E-2</v>
      </c>
      <c r="P170" s="8">
        <f t="shared" si="9"/>
        <v>15135.384330000001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139"/>
      <c r="C171" s="133"/>
      <c r="D171" s="134"/>
      <c r="E171" s="53"/>
      <c r="F171" s="135"/>
      <c r="G171" s="933"/>
      <c r="H171" s="132"/>
      <c r="I171" s="136"/>
      <c r="J171" s="137"/>
      <c r="K171" s="1118"/>
      <c r="L171" s="68"/>
      <c r="M171" s="11">
        <v>13483.8</v>
      </c>
      <c r="N171" s="11">
        <f t="shared" si="8"/>
        <v>13079.286</v>
      </c>
      <c r="O171" s="12">
        <v>7.0000000000000007E-2</v>
      </c>
      <c r="P171" s="8">
        <f t="shared" si="9"/>
        <v>13994.836020000001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34"/>
      <c r="B172" s="139"/>
      <c r="C172" s="235"/>
      <c r="D172" s="1085"/>
      <c r="E172" s="53"/>
      <c r="F172" s="135"/>
      <c r="G172" s="236"/>
      <c r="H172" s="237"/>
      <c r="I172" s="238"/>
      <c r="J172" s="239"/>
      <c r="K172" s="240"/>
      <c r="L172" s="68"/>
      <c r="M172" s="11">
        <v>2669.52</v>
      </c>
      <c r="N172" s="11">
        <f t="shared" si="8"/>
        <v>2589.4344000000001</v>
      </c>
      <c r="O172" s="12">
        <v>7.0000000000000007E-2</v>
      </c>
      <c r="P172" s="8">
        <f t="shared" si="9"/>
        <v>2770.6948080000002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139"/>
      <c r="C173" s="235"/>
      <c r="D173" s="1085"/>
      <c r="E173" s="53"/>
      <c r="F173" s="135"/>
      <c r="G173" s="236"/>
      <c r="H173" s="237"/>
      <c r="I173" s="238"/>
      <c r="J173" s="239"/>
      <c r="K173" s="240"/>
      <c r="L173" s="68"/>
      <c r="M173" s="11"/>
      <c r="N173" s="11">
        <f t="shared" si="8"/>
        <v>0</v>
      </c>
      <c r="O173" s="12">
        <v>7.0000000000000007E-2</v>
      </c>
      <c r="P173" s="8">
        <f t="shared" si="9"/>
        <v>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244"/>
      <c r="B174" s="139"/>
      <c r="C174" s="235"/>
      <c r="D174" s="1085"/>
      <c r="E174" s="53"/>
      <c r="F174" s="135"/>
      <c r="G174" s="236"/>
      <c r="H174" s="237"/>
      <c r="I174" s="238"/>
      <c r="J174" s="239"/>
      <c r="K174" s="240"/>
      <c r="L174" s="68"/>
      <c r="M174" s="11">
        <v>12972.96</v>
      </c>
      <c r="N174" s="11">
        <f t="shared" si="8"/>
        <v>12583.771199999999</v>
      </c>
      <c r="O174" s="12">
        <v>7.0000000000000007E-2</v>
      </c>
      <c r="P174" s="8">
        <f t="shared" si="9"/>
        <v>13464.635183999999</v>
      </c>
      <c r="Q174" s="1">
        <f>598.5/12</f>
        <v>49.875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139"/>
      <c r="C175" s="133"/>
      <c r="D175" s="134"/>
      <c r="E175" s="53"/>
      <c r="F175" s="135"/>
      <c r="G175" s="933"/>
      <c r="H175" s="132"/>
      <c r="I175" s="136"/>
      <c r="J175" s="239"/>
      <c r="K175" s="1118"/>
      <c r="L175" s="68"/>
      <c r="M175" s="11">
        <v>12687.84</v>
      </c>
      <c r="N175" s="11">
        <f t="shared" si="8"/>
        <v>12307.2048</v>
      </c>
      <c r="O175" s="12">
        <v>7.0000000000000007E-2</v>
      </c>
      <c r="P175" s="8">
        <f t="shared" si="9"/>
        <v>13168.709135999999</v>
      </c>
      <c r="Q175" s="1">
        <f>450/12</f>
        <v>37.5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34"/>
      <c r="B176" s="139"/>
      <c r="C176" s="133"/>
      <c r="D176" s="134"/>
      <c r="E176" s="53"/>
      <c r="F176" s="135"/>
      <c r="G176" s="933"/>
      <c r="H176" s="132"/>
      <c r="I176" s="136"/>
      <c r="J176" s="137"/>
      <c r="K176" s="1118"/>
      <c r="L176" s="1091"/>
      <c r="M176" s="11">
        <v>16572.599999999999</v>
      </c>
      <c r="N176" s="11">
        <f t="shared" si="8"/>
        <v>16075.421999999999</v>
      </c>
      <c r="O176" s="12">
        <v>7.0000000000000007E-2</v>
      </c>
      <c r="P176" s="8">
        <f t="shared" si="9"/>
        <v>17200.701539999998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34"/>
      <c r="B177" s="139"/>
      <c r="C177" s="133"/>
      <c r="D177" s="134"/>
      <c r="E177" s="105"/>
      <c r="F177" s="135"/>
      <c r="G177" s="933"/>
      <c r="H177" s="132"/>
      <c r="I177" s="241"/>
      <c r="J177" s="137"/>
      <c r="K177" s="1118"/>
      <c r="L177" s="1091"/>
      <c r="M177" s="11">
        <v>6021.12</v>
      </c>
      <c r="N177" s="11">
        <f t="shared" si="8"/>
        <v>5840.4863999999998</v>
      </c>
      <c r="O177" s="12">
        <v>7.0000000000000007E-2</v>
      </c>
      <c r="P177" s="8">
        <f t="shared" si="9"/>
        <v>6249.3204479999995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34"/>
      <c r="B178" s="139"/>
      <c r="C178" s="133"/>
      <c r="D178" s="134"/>
      <c r="E178" s="105"/>
      <c r="F178" s="135"/>
      <c r="G178" s="933"/>
      <c r="H178" s="132"/>
      <c r="I178" s="136"/>
      <c r="J178" s="137"/>
      <c r="K178" s="1118"/>
      <c r="L178" s="1091"/>
      <c r="M178" s="11">
        <v>8714.16</v>
      </c>
      <c r="N178" s="11">
        <f t="shared" si="8"/>
        <v>8452.7351999999992</v>
      </c>
      <c r="O178" s="12">
        <v>7.0000000000000007E-2</v>
      </c>
      <c r="P178" s="8">
        <f t="shared" si="9"/>
        <v>9044.4266639999987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34"/>
      <c r="B179" s="139"/>
      <c r="C179" s="133"/>
      <c r="D179" s="134"/>
      <c r="E179" s="105"/>
      <c r="F179" s="135"/>
      <c r="G179" s="933"/>
      <c r="H179" s="132"/>
      <c r="I179" s="136"/>
      <c r="J179" s="137"/>
      <c r="K179" s="1118"/>
      <c r="L179" s="1091"/>
      <c r="M179" s="11">
        <v>0</v>
      </c>
      <c r="N179" s="11">
        <f t="shared" si="8"/>
        <v>0</v>
      </c>
      <c r="O179" s="12">
        <v>7.0000000000000007E-2</v>
      </c>
      <c r="P179" s="8">
        <f t="shared" si="9"/>
        <v>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34"/>
      <c r="B180" s="139"/>
      <c r="C180" s="133"/>
      <c r="D180" s="134"/>
      <c r="E180" s="105"/>
      <c r="F180" s="135"/>
      <c r="G180" s="933"/>
      <c r="H180" s="132"/>
      <c r="I180" s="136"/>
      <c r="J180" s="137"/>
      <c r="K180" s="1118"/>
      <c r="L180" s="1091"/>
      <c r="M180" s="11">
        <v>18537.7</v>
      </c>
      <c r="N180" s="11">
        <f t="shared" si="8"/>
        <v>17981.569</v>
      </c>
      <c r="O180" s="12">
        <v>7.0000000000000007E-2</v>
      </c>
      <c r="P180" s="8">
        <f t="shared" si="9"/>
        <v>19240.278829999999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45"/>
      <c r="B181" s="139"/>
      <c r="C181" s="133"/>
      <c r="D181" s="134"/>
      <c r="E181" s="228"/>
      <c r="F181" s="135"/>
      <c r="G181" s="933"/>
      <c r="H181" s="132"/>
      <c r="I181" s="136"/>
      <c r="J181" s="137"/>
      <c r="K181" s="1118"/>
      <c r="L181" s="1091"/>
      <c r="M181" s="11">
        <v>9031.68</v>
      </c>
      <c r="N181" s="11">
        <f t="shared" si="8"/>
        <v>8760.7296000000006</v>
      </c>
      <c r="O181" s="12">
        <v>7.0000000000000007E-2</v>
      </c>
      <c r="P181" s="8">
        <f t="shared" si="9"/>
        <v>9373.9806720000015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46"/>
      <c r="B182" s="139"/>
      <c r="C182" s="133"/>
      <c r="D182" s="134"/>
      <c r="E182" s="988"/>
      <c r="F182" s="135"/>
      <c r="G182" s="933"/>
      <c r="H182" s="949"/>
      <c r="I182" s="950"/>
      <c r="J182" s="1135"/>
      <c r="K182" s="1136"/>
      <c r="L182" s="1091"/>
      <c r="M182" s="11"/>
      <c r="N182" s="11">
        <f t="shared" si="8"/>
        <v>0</v>
      </c>
      <c r="O182" s="12">
        <v>7.0000000000000007E-2</v>
      </c>
      <c r="P182" s="8">
        <f t="shared" si="9"/>
        <v>0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139"/>
      <c r="C183" s="133"/>
      <c r="D183" s="134"/>
      <c r="E183" s="229"/>
      <c r="F183" s="135"/>
      <c r="G183" s="933"/>
      <c r="H183" s="132"/>
      <c r="I183" s="136"/>
      <c r="J183" s="137"/>
      <c r="K183" s="1118"/>
      <c r="L183" s="1091"/>
      <c r="M183" s="11">
        <v>8478.9599999999991</v>
      </c>
      <c r="N183" s="11">
        <f t="shared" si="8"/>
        <v>8224.5911999999989</v>
      </c>
      <c r="O183" s="12">
        <v>7.0000000000000007E-2</v>
      </c>
      <c r="P183" s="8">
        <f t="shared" si="9"/>
        <v>8800.3125839999993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39"/>
      <c r="C184" s="133"/>
      <c r="D184" s="134"/>
      <c r="E184" s="106"/>
      <c r="F184" s="135"/>
      <c r="G184" s="933"/>
      <c r="H184" s="132"/>
      <c r="I184" s="136"/>
      <c r="J184" s="137"/>
      <c r="K184" s="1118"/>
      <c r="L184" s="1091"/>
      <c r="M184" s="11">
        <v>11122.62</v>
      </c>
      <c r="N184" s="11">
        <f t="shared" si="8"/>
        <v>10788.941400000002</v>
      </c>
      <c r="O184" s="12">
        <v>7.0000000000000007E-2</v>
      </c>
      <c r="P184" s="8">
        <f t="shared" si="9"/>
        <v>11544.167298000002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230"/>
      <c r="C185" s="133"/>
      <c r="D185" s="1047"/>
      <c r="E185" s="107"/>
      <c r="F185" s="35"/>
      <c r="G185" s="933"/>
      <c r="H185" s="231"/>
      <c r="I185" s="232"/>
      <c r="J185" s="137"/>
      <c r="K185" s="1118"/>
      <c r="L185" s="1091"/>
      <c r="M185" s="11">
        <v>3813.12</v>
      </c>
      <c r="N185" s="11">
        <f t="shared" si="8"/>
        <v>3698.7264</v>
      </c>
      <c r="O185" s="12">
        <v>7.0000000000000007E-2</v>
      </c>
      <c r="P185" s="8">
        <f t="shared" si="9"/>
        <v>3957.637248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39"/>
      <c r="C186" s="133"/>
      <c r="D186" s="1047"/>
      <c r="E186" s="131"/>
      <c r="F186" s="35"/>
      <c r="G186" s="933"/>
      <c r="H186" s="231"/>
      <c r="I186" s="232"/>
      <c r="J186" s="137"/>
      <c r="K186" s="1118"/>
      <c r="L186" s="1091"/>
      <c r="M186" s="11"/>
      <c r="N186" s="11"/>
      <c r="O186" s="12"/>
      <c r="P186" s="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934"/>
      <c r="B187" s="139"/>
      <c r="C187" s="133"/>
      <c r="D187" s="1047"/>
      <c r="E187" s="131"/>
      <c r="F187" s="35"/>
      <c r="G187" s="933"/>
      <c r="H187" s="231"/>
      <c r="I187" s="232"/>
      <c r="J187" s="137"/>
      <c r="K187" s="1118"/>
      <c r="L187" s="1091"/>
      <c r="M187" s="11"/>
      <c r="N187" s="11"/>
      <c r="O187" s="12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39"/>
      <c r="C188" s="133"/>
      <c r="D188" s="1047"/>
      <c r="E188" s="131"/>
      <c r="F188" s="35"/>
      <c r="G188" s="933"/>
      <c r="H188" s="231"/>
      <c r="I188" s="232"/>
      <c r="J188" s="137"/>
      <c r="K188" s="1118"/>
      <c r="L188" s="1091"/>
      <c r="M188" s="11"/>
      <c r="N188" s="11"/>
      <c r="O188" s="12"/>
      <c r="P188" s="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39"/>
      <c r="C189" s="133"/>
      <c r="D189" s="1047"/>
      <c r="E189" s="131"/>
      <c r="F189" s="35"/>
      <c r="G189" s="933"/>
      <c r="H189" s="231"/>
      <c r="I189" s="232"/>
      <c r="J189" s="137"/>
      <c r="K189" s="1118"/>
      <c r="L189" s="1091"/>
      <c r="M189" s="11"/>
      <c r="N189" s="11"/>
      <c r="O189" s="12"/>
      <c r="P189" s="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39"/>
      <c r="C190" s="133"/>
      <c r="D190" s="1047"/>
      <c r="E190" s="131"/>
      <c r="F190" s="35"/>
      <c r="G190" s="933"/>
      <c r="H190" s="231"/>
      <c r="I190" s="232"/>
      <c r="J190" s="137"/>
      <c r="K190" s="1118"/>
      <c r="L190" s="1091"/>
      <c r="M190" s="11"/>
      <c r="N190" s="11"/>
      <c r="O190" s="12"/>
      <c r="P190" s="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34"/>
      <c r="B191" s="139"/>
      <c r="C191" s="133"/>
      <c r="D191" s="1047"/>
      <c r="E191" s="106"/>
      <c r="F191" s="135"/>
      <c r="G191" s="933"/>
      <c r="H191" s="132"/>
      <c r="I191" s="136"/>
      <c r="J191" s="137"/>
      <c r="K191" s="1118"/>
      <c r="L191" s="1091"/>
      <c r="M191" s="11"/>
      <c r="N191" s="11"/>
      <c r="O191" s="12"/>
      <c r="P191" s="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34"/>
      <c r="B192" s="139"/>
      <c r="C192" s="133"/>
      <c r="D192" s="1047"/>
      <c r="E192" s="106"/>
      <c r="F192" s="135"/>
      <c r="G192" s="933"/>
      <c r="H192" s="132"/>
      <c r="I192" s="136"/>
      <c r="J192" s="137"/>
      <c r="K192" s="1118"/>
      <c r="L192" s="1091"/>
      <c r="M192" s="11"/>
      <c r="N192" s="11"/>
      <c r="O192" s="12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934"/>
      <c r="B193" s="139"/>
      <c r="C193" s="133"/>
      <c r="D193" s="1047"/>
      <c r="E193" s="106"/>
      <c r="F193" s="135"/>
      <c r="G193" s="933"/>
      <c r="H193" s="132"/>
      <c r="I193" s="136"/>
      <c r="J193" s="137"/>
      <c r="K193" s="1118"/>
      <c r="L193" s="1091"/>
      <c r="M193" s="11"/>
      <c r="N193" s="11"/>
      <c r="O193" s="12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934"/>
      <c r="B194" s="139"/>
      <c r="C194" s="133"/>
      <c r="D194" s="1047"/>
      <c r="E194" s="106"/>
      <c r="F194" s="135"/>
      <c r="G194" s="933"/>
      <c r="H194" s="132"/>
      <c r="I194" s="136"/>
      <c r="J194" s="137"/>
      <c r="K194" s="1118"/>
      <c r="L194" s="1091"/>
      <c r="M194" s="11"/>
      <c r="N194" s="11"/>
      <c r="O194" s="12"/>
      <c r="P194" s="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34"/>
      <c r="B195" s="139"/>
      <c r="C195" s="133"/>
      <c r="D195" s="1047"/>
      <c r="E195" s="106"/>
      <c r="F195" s="135"/>
      <c r="G195" s="933"/>
      <c r="H195" s="132"/>
      <c r="I195" s="136"/>
      <c r="J195" s="137"/>
      <c r="K195" s="1118"/>
      <c r="L195" s="1091"/>
      <c r="M195" s="11">
        <v>8640</v>
      </c>
      <c r="N195" s="11">
        <f>M195-(M195*0.03)</f>
        <v>8380.7999999999993</v>
      </c>
      <c r="O195" s="12">
        <v>7.0000000000000007E-2</v>
      </c>
      <c r="P195" s="8">
        <f>(N195*O195)+N195</f>
        <v>8967.4559999999983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84"/>
      <c r="B196" s="139"/>
      <c r="C196" s="133"/>
      <c r="D196" s="1047"/>
      <c r="E196" s="107"/>
      <c r="F196" s="35"/>
      <c r="G196" s="933"/>
      <c r="H196" s="231"/>
      <c r="I196" s="232"/>
      <c r="J196" s="246"/>
      <c r="K196" s="1139"/>
      <c r="L196" s="1091"/>
      <c r="M196" s="11"/>
      <c r="N196" s="11"/>
      <c r="O196" s="12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1"/>
      <c r="B197" s="2"/>
      <c r="C197" s="3"/>
      <c r="D197" s="2"/>
      <c r="E197" s="4"/>
      <c r="F197" s="5"/>
      <c r="G197" s="6"/>
      <c r="H197" s="1"/>
      <c r="I197" s="7"/>
      <c r="J197" s="8"/>
      <c r="K197" s="9"/>
      <c r="L197" s="10"/>
      <c r="M197" s="11"/>
      <c r="N197" s="11"/>
      <c r="O197" s="12"/>
      <c r="P197" s="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4" t="s">
        <v>0</v>
      </c>
      <c r="B198" s="1368"/>
      <c r="C198" s="3"/>
      <c r="D198" s="2"/>
      <c r="E198" s="4"/>
      <c r="F198" s="5"/>
      <c r="G198" s="6"/>
      <c r="H198" s="1"/>
      <c r="I198" s="13"/>
      <c r="J198" s="8"/>
      <c r="K198" s="14"/>
      <c r="L198" s="15"/>
      <c r="M198" s="11"/>
      <c r="N198" s="11"/>
      <c r="O198" s="12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1376" t="s">
        <v>94</v>
      </c>
      <c r="B199" s="1387"/>
      <c r="C199" s="4"/>
      <c r="D199" s="2"/>
      <c r="E199" s="4"/>
      <c r="F199" s="5"/>
      <c r="G199" s="6"/>
      <c r="H199" s="1"/>
      <c r="I199" s="13"/>
      <c r="J199" s="8"/>
      <c r="K199" s="14"/>
      <c r="L199" s="15"/>
      <c r="M199" s="11"/>
      <c r="N199" s="11"/>
      <c r="O199" s="12"/>
      <c r="P199" s="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5.25" customHeight="1">
      <c r="A200" s="1"/>
      <c r="B200" s="2"/>
      <c r="C200" s="3"/>
      <c r="D200" s="2"/>
      <c r="E200" s="4"/>
      <c r="F200" s="5"/>
      <c r="G200" s="6"/>
      <c r="H200" s="1"/>
      <c r="I200" s="7"/>
      <c r="J200" s="8"/>
      <c r="K200" s="9"/>
      <c r="L200" s="10"/>
      <c r="M200" s="11"/>
      <c r="N200" s="11"/>
      <c r="O200" s="12"/>
      <c r="P200" s="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1375" t="s">
        <v>2</v>
      </c>
      <c r="B201" s="1388"/>
      <c r="C201" s="16" t="s">
        <v>3</v>
      </c>
      <c r="D201" s="993" t="s">
        <v>4</v>
      </c>
      <c r="E201" s="17" t="s">
        <v>5</v>
      </c>
      <c r="F201" s="919" t="s">
        <v>5</v>
      </c>
      <c r="G201" s="18" t="s">
        <v>6</v>
      </c>
      <c r="H201" s="19" t="s">
        <v>7</v>
      </c>
      <c r="I201" s="20" t="s">
        <v>8</v>
      </c>
      <c r="J201" s="21" t="s">
        <v>9</v>
      </c>
      <c r="K201" s="22" t="s">
        <v>9</v>
      </c>
      <c r="L201" s="1086" t="s">
        <v>452</v>
      </c>
      <c r="M201" s="23"/>
      <c r="N201" s="11"/>
      <c r="O201" s="12"/>
      <c r="P201" s="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5.25" customHeight="1">
      <c r="A202" s="921"/>
      <c r="B202" s="922"/>
      <c r="C202" s="927"/>
      <c r="D202" s="997" t="s">
        <v>10</v>
      </c>
      <c r="E202" s="24" t="s">
        <v>11</v>
      </c>
      <c r="F202" s="925" t="s">
        <v>12</v>
      </c>
      <c r="G202" s="964"/>
      <c r="H202" s="965" t="s">
        <v>13</v>
      </c>
      <c r="I202" s="928" t="s">
        <v>14</v>
      </c>
      <c r="J202" s="1087" t="s">
        <v>16</v>
      </c>
      <c r="K202" s="25" t="s">
        <v>15</v>
      </c>
      <c r="L202" s="1088" t="s">
        <v>453</v>
      </c>
      <c r="M202" s="23"/>
      <c r="N202" s="11"/>
      <c r="O202" s="12"/>
      <c r="P202" s="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86"/>
      <c r="B203" s="977"/>
      <c r="C203" s="133"/>
      <c r="D203" s="134"/>
      <c r="E203" s="70"/>
      <c r="F203" s="932"/>
      <c r="G203" s="933"/>
      <c r="H203" s="132"/>
      <c r="I203" s="136"/>
      <c r="J203" s="137"/>
      <c r="K203" s="21"/>
      <c r="L203" s="1091"/>
      <c r="M203" s="11">
        <v>3552</v>
      </c>
      <c r="N203" s="11">
        <f t="shared" ref="N203:N228" si="10">M203-(M203*0.03)</f>
        <v>3445.44</v>
      </c>
      <c r="O203" s="12">
        <v>7.0000000000000007E-2</v>
      </c>
      <c r="P203" s="8">
        <f t="shared" ref="P203:P228" si="11">(N203*O203)+N203</f>
        <v>3686.6208000000001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139"/>
      <c r="C204" s="133"/>
      <c r="D204" s="134"/>
      <c r="E204" s="53"/>
      <c r="F204" s="135"/>
      <c r="G204" s="933"/>
      <c r="H204" s="132"/>
      <c r="I204" s="136"/>
      <c r="J204" s="137"/>
      <c r="K204" s="242"/>
      <c r="L204" s="1091"/>
      <c r="M204" s="11"/>
      <c r="N204" s="11">
        <f t="shared" si="10"/>
        <v>0</v>
      </c>
      <c r="O204" s="12">
        <v>7.0000000000000007E-2</v>
      </c>
      <c r="P204" s="8">
        <f t="shared" si="11"/>
        <v>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34"/>
      <c r="B205" s="139"/>
      <c r="C205" s="133"/>
      <c r="D205" s="134"/>
      <c r="E205" s="53"/>
      <c r="F205" s="135"/>
      <c r="G205" s="933"/>
      <c r="H205" s="132"/>
      <c r="I205" s="136"/>
      <c r="J205" s="137"/>
      <c r="K205" s="140"/>
      <c r="L205" s="1091"/>
      <c r="M205" s="11">
        <v>9498.06</v>
      </c>
      <c r="N205" s="11">
        <f t="shared" si="10"/>
        <v>9213.118199999999</v>
      </c>
      <c r="O205" s="12">
        <v>7.0000000000000007E-2</v>
      </c>
      <c r="P205" s="8">
        <f t="shared" si="11"/>
        <v>9858.0364739999986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139"/>
      <c r="C206" s="133"/>
      <c r="D206" s="134"/>
      <c r="E206" s="53"/>
      <c r="F206" s="135"/>
      <c r="G206" s="933"/>
      <c r="H206" s="132"/>
      <c r="I206" s="136"/>
      <c r="J206" s="137"/>
      <c r="K206" s="1118"/>
      <c r="L206" s="1091"/>
      <c r="M206" s="11">
        <v>15305.4</v>
      </c>
      <c r="N206" s="11">
        <f t="shared" si="10"/>
        <v>14846.237999999999</v>
      </c>
      <c r="O206" s="12">
        <v>7.0000000000000007E-2</v>
      </c>
      <c r="P206" s="8">
        <f t="shared" si="11"/>
        <v>15885.47466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>
      <c r="A207" s="934"/>
      <c r="B207" s="139"/>
      <c r="C207" s="133"/>
      <c r="D207" s="134"/>
      <c r="E207" s="53"/>
      <c r="F207" s="135"/>
      <c r="G207" s="933"/>
      <c r="H207" s="132"/>
      <c r="I207" s="136"/>
      <c r="J207" s="137"/>
      <c r="K207" s="1118"/>
      <c r="L207" s="1091"/>
      <c r="M207" s="11"/>
      <c r="N207" s="11">
        <f t="shared" si="10"/>
        <v>0</v>
      </c>
      <c r="O207" s="12">
        <v>7.0000000000000007E-2</v>
      </c>
      <c r="P207" s="8">
        <f t="shared" si="11"/>
        <v>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139"/>
      <c r="C208" s="133"/>
      <c r="D208" s="134"/>
      <c r="E208" s="53"/>
      <c r="F208" s="135"/>
      <c r="G208" s="933"/>
      <c r="H208" s="132"/>
      <c r="I208" s="136"/>
      <c r="J208" s="137"/>
      <c r="K208" s="1118"/>
      <c r="L208" s="1091"/>
      <c r="M208" s="11"/>
      <c r="N208" s="11">
        <f t="shared" si="10"/>
        <v>0</v>
      </c>
      <c r="O208" s="12">
        <v>7.0000000000000007E-2</v>
      </c>
      <c r="P208" s="8">
        <f t="shared" si="11"/>
        <v>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139"/>
      <c r="C209" s="133"/>
      <c r="D209" s="134"/>
      <c r="E209" s="53"/>
      <c r="F209" s="135"/>
      <c r="G209" s="933"/>
      <c r="H209" s="132"/>
      <c r="I209" s="136"/>
      <c r="J209" s="137"/>
      <c r="K209" s="1118"/>
      <c r="L209" s="1091"/>
      <c r="M209" s="11"/>
      <c r="N209" s="11">
        <f t="shared" si="10"/>
        <v>0</v>
      </c>
      <c r="O209" s="12">
        <v>7.0000000000000007E-2</v>
      </c>
      <c r="P209" s="8">
        <f t="shared" si="11"/>
        <v>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139"/>
      <c r="C210" s="235"/>
      <c r="D210" s="1085"/>
      <c r="E210" s="53"/>
      <c r="F210" s="135"/>
      <c r="G210" s="236"/>
      <c r="H210" s="237"/>
      <c r="I210" s="238"/>
      <c r="J210" s="239"/>
      <c r="K210" s="243"/>
      <c r="L210" s="10"/>
      <c r="M210" s="11">
        <v>14244.12</v>
      </c>
      <c r="N210" s="11">
        <f t="shared" si="10"/>
        <v>13816.796400000001</v>
      </c>
      <c r="O210" s="12">
        <v>7.0000000000000007E-2</v>
      </c>
      <c r="P210" s="8">
        <f t="shared" si="11"/>
        <v>14783.972148000001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934"/>
      <c r="B211" s="139"/>
      <c r="C211" s="133"/>
      <c r="D211" s="134"/>
      <c r="E211" s="53"/>
      <c r="F211" s="135"/>
      <c r="G211" s="933"/>
      <c r="H211" s="132"/>
      <c r="I211" s="136"/>
      <c r="J211" s="137"/>
      <c r="K211" s="1118"/>
      <c r="L211" s="1091"/>
      <c r="M211" s="11">
        <v>3240</v>
      </c>
      <c r="N211" s="11">
        <f t="shared" si="10"/>
        <v>3142.8</v>
      </c>
      <c r="O211" s="12">
        <v>7.0000000000000007E-2</v>
      </c>
      <c r="P211" s="8">
        <f t="shared" si="11"/>
        <v>3362.7960000000003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934"/>
      <c r="B212" s="139"/>
      <c r="C212" s="133"/>
      <c r="D212" s="134"/>
      <c r="E212" s="53"/>
      <c r="F212" s="135"/>
      <c r="G212" s="933"/>
      <c r="H212" s="132"/>
      <c r="I212" s="136"/>
      <c r="J212" s="137"/>
      <c r="K212" s="1118"/>
      <c r="L212" s="1091"/>
      <c r="M212" s="11">
        <v>14700</v>
      </c>
      <c r="N212" s="11">
        <f t="shared" si="10"/>
        <v>14259</v>
      </c>
      <c r="O212" s="12">
        <v>7.0000000000000007E-2</v>
      </c>
      <c r="P212" s="8">
        <f t="shared" si="11"/>
        <v>15257.130000000001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>
      <c r="A213" s="934"/>
      <c r="B213" s="139"/>
      <c r="C213" s="235"/>
      <c r="D213" s="1085"/>
      <c r="E213" s="143"/>
      <c r="F213" s="155"/>
      <c r="G213" s="236"/>
      <c r="H213" s="237"/>
      <c r="I213" s="238"/>
      <c r="J213" s="239"/>
      <c r="K213" s="240"/>
      <c r="L213" s="68"/>
      <c r="M213" s="11">
        <v>14582.7</v>
      </c>
      <c r="N213" s="11">
        <f t="shared" si="10"/>
        <v>14145.219000000001</v>
      </c>
      <c r="O213" s="12">
        <v>7.0000000000000007E-2</v>
      </c>
      <c r="P213" s="8">
        <f t="shared" si="11"/>
        <v>15135.384330000001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934"/>
      <c r="B214" s="989"/>
      <c r="C214" s="133"/>
      <c r="D214" s="134"/>
      <c r="E214" s="53"/>
      <c r="F214" s="135"/>
      <c r="G214" s="933"/>
      <c r="H214" s="132"/>
      <c r="I214" s="136"/>
      <c r="J214" s="137"/>
      <c r="K214" s="1118"/>
      <c r="L214" s="68"/>
      <c r="M214" s="11">
        <v>13483.8</v>
      </c>
      <c r="N214" s="11">
        <f t="shared" si="10"/>
        <v>13079.286</v>
      </c>
      <c r="O214" s="12">
        <v>7.0000000000000007E-2</v>
      </c>
      <c r="P214" s="8">
        <f t="shared" si="11"/>
        <v>13994.836020000001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>
      <c r="A215" s="934"/>
      <c r="B215" s="990"/>
      <c r="C215" s="235"/>
      <c r="D215" s="1085"/>
      <c r="E215" s="53"/>
      <c r="F215" s="135"/>
      <c r="G215" s="236"/>
      <c r="H215" s="237"/>
      <c r="I215" s="238"/>
      <c r="J215" s="239"/>
      <c r="K215" s="240"/>
      <c r="L215" s="68"/>
      <c r="M215" s="11">
        <v>2669.52</v>
      </c>
      <c r="N215" s="11">
        <f t="shared" si="10"/>
        <v>2589.4344000000001</v>
      </c>
      <c r="O215" s="12">
        <v>7.0000000000000007E-2</v>
      </c>
      <c r="P215" s="8">
        <f t="shared" si="11"/>
        <v>2770.6948080000002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5.25" customHeight="1">
      <c r="A216" s="934"/>
      <c r="B216" s="990"/>
      <c r="C216" s="235"/>
      <c r="D216" s="1085"/>
      <c r="E216" s="53"/>
      <c r="F216" s="135"/>
      <c r="G216" s="236"/>
      <c r="H216" s="237"/>
      <c r="I216" s="238"/>
      <c r="J216" s="239"/>
      <c r="K216" s="240"/>
      <c r="L216" s="68"/>
      <c r="M216" s="11"/>
      <c r="N216" s="11">
        <f t="shared" si="10"/>
        <v>0</v>
      </c>
      <c r="O216" s="12">
        <v>7.0000000000000007E-2</v>
      </c>
      <c r="P216" s="8">
        <f t="shared" si="11"/>
        <v>0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244"/>
      <c r="B217" s="245"/>
      <c r="C217" s="235"/>
      <c r="D217" s="1085"/>
      <c r="E217" s="53"/>
      <c r="F217" s="135"/>
      <c r="G217" s="236"/>
      <c r="H217" s="237"/>
      <c r="I217" s="238"/>
      <c r="J217" s="239"/>
      <c r="K217" s="240"/>
      <c r="L217" s="68"/>
      <c r="M217" s="11">
        <v>12972.96</v>
      </c>
      <c r="N217" s="11">
        <f t="shared" si="10"/>
        <v>12583.771199999999</v>
      </c>
      <c r="O217" s="12">
        <v>7.0000000000000007E-2</v>
      </c>
      <c r="P217" s="8">
        <f t="shared" si="11"/>
        <v>13464.635183999999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990"/>
      <c r="C218" s="133"/>
      <c r="D218" s="134"/>
      <c r="E218" s="53"/>
      <c r="F218" s="135"/>
      <c r="G218" s="933"/>
      <c r="H218" s="132"/>
      <c r="I218" s="136"/>
      <c r="J218" s="239"/>
      <c r="K218" s="1118"/>
      <c r="L218" s="68"/>
      <c r="M218" s="11">
        <v>12687.84</v>
      </c>
      <c r="N218" s="11">
        <f t="shared" si="10"/>
        <v>12307.2048</v>
      </c>
      <c r="O218" s="12">
        <v>7.0000000000000007E-2</v>
      </c>
      <c r="P218" s="8">
        <f t="shared" si="11"/>
        <v>13168.709135999999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990"/>
      <c r="C219" s="133"/>
      <c r="D219" s="134"/>
      <c r="E219" s="53"/>
      <c r="F219" s="135"/>
      <c r="G219" s="933"/>
      <c r="H219" s="132"/>
      <c r="I219" s="136"/>
      <c r="J219" s="137"/>
      <c r="K219" s="1118"/>
      <c r="L219" s="1091"/>
      <c r="M219" s="11">
        <v>16572.599999999999</v>
      </c>
      <c r="N219" s="11">
        <f t="shared" si="10"/>
        <v>16075.421999999999</v>
      </c>
      <c r="O219" s="12">
        <v>7.0000000000000007E-2</v>
      </c>
      <c r="P219" s="8">
        <f t="shared" si="11"/>
        <v>17200.701539999998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34"/>
      <c r="B220" s="990"/>
      <c r="C220" s="133"/>
      <c r="D220" s="134"/>
      <c r="E220" s="105"/>
      <c r="F220" s="135"/>
      <c r="G220" s="933"/>
      <c r="H220" s="132"/>
      <c r="I220" s="241"/>
      <c r="J220" s="137"/>
      <c r="K220" s="1118"/>
      <c r="L220" s="1091"/>
      <c r="M220" s="11">
        <v>6021.12</v>
      </c>
      <c r="N220" s="11">
        <f t="shared" si="10"/>
        <v>5840.4863999999998</v>
      </c>
      <c r="O220" s="12">
        <v>7.0000000000000007E-2</v>
      </c>
      <c r="P220" s="8">
        <f t="shared" si="11"/>
        <v>6249.3204479999995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990"/>
      <c r="C221" s="133"/>
      <c r="D221" s="134"/>
      <c r="E221" s="105"/>
      <c r="F221" s="135"/>
      <c r="G221" s="933"/>
      <c r="H221" s="132"/>
      <c r="I221" s="136"/>
      <c r="J221" s="137"/>
      <c r="K221" s="1118"/>
      <c r="L221" s="1091"/>
      <c r="M221" s="11">
        <v>8714.16</v>
      </c>
      <c r="N221" s="11">
        <f t="shared" si="10"/>
        <v>8452.7351999999992</v>
      </c>
      <c r="O221" s="12">
        <v>7.0000000000000007E-2</v>
      </c>
      <c r="P221" s="8">
        <f t="shared" si="11"/>
        <v>9044.4266639999987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34"/>
      <c r="B222" s="990"/>
      <c r="C222" s="133"/>
      <c r="D222" s="134"/>
      <c r="E222" s="105"/>
      <c r="F222" s="135"/>
      <c r="G222" s="933"/>
      <c r="H222" s="132"/>
      <c r="I222" s="136"/>
      <c r="J222" s="137"/>
      <c r="K222" s="1118"/>
      <c r="L222" s="1091"/>
      <c r="M222" s="11">
        <v>0</v>
      </c>
      <c r="N222" s="11">
        <f t="shared" si="10"/>
        <v>0</v>
      </c>
      <c r="O222" s="12">
        <v>7.0000000000000007E-2</v>
      </c>
      <c r="P222" s="8">
        <f t="shared" si="11"/>
        <v>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990"/>
      <c r="C223" s="133"/>
      <c r="D223" s="134"/>
      <c r="E223" s="105"/>
      <c r="F223" s="135"/>
      <c r="G223" s="933"/>
      <c r="H223" s="132"/>
      <c r="I223" s="136"/>
      <c r="J223" s="137"/>
      <c r="K223" s="1118"/>
      <c r="L223" s="1091"/>
      <c r="M223" s="11">
        <v>18537.7</v>
      </c>
      <c r="N223" s="11">
        <f t="shared" si="10"/>
        <v>17981.569</v>
      </c>
      <c r="O223" s="12">
        <v>7.0000000000000007E-2</v>
      </c>
      <c r="P223" s="8">
        <f t="shared" si="11"/>
        <v>19240.278829999999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45"/>
      <c r="B224" s="990"/>
      <c r="C224" s="133"/>
      <c r="D224" s="134"/>
      <c r="E224" s="228"/>
      <c r="F224" s="135"/>
      <c r="G224" s="933"/>
      <c r="H224" s="132"/>
      <c r="I224" s="136"/>
      <c r="J224" s="137"/>
      <c r="K224" s="1118"/>
      <c r="L224" s="1091"/>
      <c r="M224" s="11">
        <v>9031.68</v>
      </c>
      <c r="N224" s="11">
        <f t="shared" si="10"/>
        <v>8760.7296000000006</v>
      </c>
      <c r="O224" s="12">
        <v>7.0000000000000007E-2</v>
      </c>
      <c r="P224" s="8">
        <f t="shared" si="11"/>
        <v>9373.9806720000015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946"/>
      <c r="B225" s="990"/>
      <c r="C225" s="133"/>
      <c r="D225" s="134"/>
      <c r="E225" s="988"/>
      <c r="F225" s="135"/>
      <c r="G225" s="933"/>
      <c r="H225" s="949"/>
      <c r="I225" s="950"/>
      <c r="J225" s="1135"/>
      <c r="K225" s="1136"/>
      <c r="L225" s="1091"/>
      <c r="M225" s="11"/>
      <c r="N225" s="11">
        <f t="shared" si="10"/>
        <v>0</v>
      </c>
      <c r="O225" s="12">
        <v>7.0000000000000007E-2</v>
      </c>
      <c r="P225" s="8">
        <f t="shared" si="11"/>
        <v>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990"/>
      <c r="C226" s="133"/>
      <c r="D226" s="134"/>
      <c r="E226" s="229"/>
      <c r="F226" s="135"/>
      <c r="G226" s="933"/>
      <c r="H226" s="132"/>
      <c r="I226" s="136"/>
      <c r="J226" s="137"/>
      <c r="K226" s="1118"/>
      <c r="L226" s="1091"/>
      <c r="M226" s="11">
        <v>8478.9599999999991</v>
      </c>
      <c r="N226" s="11">
        <f t="shared" si="10"/>
        <v>8224.5911999999989</v>
      </c>
      <c r="O226" s="12">
        <v>7.0000000000000007E-2</v>
      </c>
      <c r="P226" s="8">
        <f t="shared" si="11"/>
        <v>8800.3125839999993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34"/>
      <c r="B227" s="990"/>
      <c r="C227" s="133"/>
      <c r="D227" s="134"/>
      <c r="E227" s="106"/>
      <c r="F227" s="135"/>
      <c r="G227" s="933"/>
      <c r="H227" s="132"/>
      <c r="I227" s="136"/>
      <c r="J227" s="137"/>
      <c r="K227" s="1118"/>
      <c r="L227" s="1091"/>
      <c r="M227" s="11">
        <v>11122.62</v>
      </c>
      <c r="N227" s="11">
        <f t="shared" si="10"/>
        <v>10788.941400000002</v>
      </c>
      <c r="O227" s="12">
        <v>7.0000000000000007E-2</v>
      </c>
      <c r="P227" s="8">
        <f t="shared" si="11"/>
        <v>11544.167298000002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0"/>
      <c r="C228" s="133"/>
      <c r="D228" s="1047"/>
      <c r="E228" s="107"/>
      <c r="F228" s="35"/>
      <c r="G228" s="933"/>
      <c r="H228" s="231"/>
      <c r="I228" s="232"/>
      <c r="J228" s="137"/>
      <c r="K228" s="1118"/>
      <c r="L228" s="1091"/>
      <c r="M228" s="11">
        <v>3813.12</v>
      </c>
      <c r="N228" s="11">
        <f t="shared" si="10"/>
        <v>3698.7264</v>
      </c>
      <c r="O228" s="12">
        <v>7.0000000000000007E-2</v>
      </c>
      <c r="P228" s="8">
        <f t="shared" si="11"/>
        <v>3957.637248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0"/>
      <c r="C229" s="133"/>
      <c r="D229" s="1047"/>
      <c r="E229" s="131"/>
      <c r="F229" s="35"/>
      <c r="G229" s="933"/>
      <c r="H229" s="231"/>
      <c r="I229" s="232"/>
      <c r="J229" s="137"/>
      <c r="K229" s="1118"/>
      <c r="L229" s="1091"/>
      <c r="M229" s="11"/>
      <c r="N229" s="11"/>
      <c r="O229" s="12"/>
      <c r="P229" s="8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8.5" customHeight="1">
      <c r="A230" s="934"/>
      <c r="B230" s="990"/>
      <c r="C230" s="133"/>
      <c r="D230" s="1047"/>
      <c r="E230" s="131"/>
      <c r="F230" s="35"/>
      <c r="G230" s="933"/>
      <c r="H230" s="231"/>
      <c r="I230" s="232"/>
      <c r="J230" s="137"/>
      <c r="K230" s="1118"/>
      <c r="L230" s="1091"/>
      <c r="M230" s="11"/>
      <c r="N230" s="11"/>
      <c r="O230" s="12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0"/>
      <c r="C231" s="133"/>
      <c r="D231" s="1047"/>
      <c r="E231" s="131"/>
      <c r="F231" s="35"/>
      <c r="G231" s="933"/>
      <c r="H231" s="231"/>
      <c r="I231" s="232"/>
      <c r="J231" s="137"/>
      <c r="K231" s="1118"/>
      <c r="L231" s="1091"/>
      <c r="M231" s="11"/>
      <c r="N231" s="11"/>
      <c r="O231" s="12"/>
      <c r="P231" s="8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90"/>
      <c r="C232" s="133"/>
      <c r="D232" s="1047"/>
      <c r="E232" s="106"/>
      <c r="F232" s="135"/>
      <c r="G232" s="933"/>
      <c r="H232" s="132"/>
      <c r="I232" s="136"/>
      <c r="J232" s="137"/>
      <c r="K232" s="1118"/>
      <c r="L232" s="1091"/>
      <c r="M232" s="11"/>
      <c r="N232" s="11"/>
      <c r="O232" s="12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1"/>
      <c r="C233" s="133"/>
      <c r="D233" s="1047"/>
      <c r="E233" s="106"/>
      <c r="F233" s="135"/>
      <c r="G233" s="933"/>
      <c r="H233" s="132"/>
      <c r="I233" s="136"/>
      <c r="J233" s="137"/>
      <c r="K233" s="1118"/>
      <c r="L233" s="1091"/>
      <c r="M233" s="11">
        <v>8640</v>
      </c>
      <c r="N233" s="11">
        <f>M233-(M233*0.03)</f>
        <v>8380.7999999999993</v>
      </c>
      <c r="O233" s="12">
        <v>7.0000000000000007E-2</v>
      </c>
      <c r="P233" s="8">
        <f>(N233*O233)+N233</f>
        <v>8967.4559999999983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991"/>
      <c r="C234" s="133"/>
      <c r="D234" s="1047"/>
      <c r="E234" s="106"/>
      <c r="F234" s="135"/>
      <c r="G234" s="933"/>
      <c r="H234" s="132"/>
      <c r="I234" s="136"/>
      <c r="J234" s="137"/>
      <c r="K234" s="1118"/>
      <c r="L234" s="1091"/>
      <c r="M234" s="11"/>
      <c r="N234" s="11"/>
      <c r="O234" s="12"/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1"/>
      <c r="C235" s="133"/>
      <c r="D235" s="1047"/>
      <c r="E235" s="106"/>
      <c r="F235" s="135"/>
      <c r="G235" s="933"/>
      <c r="H235" s="132"/>
      <c r="I235" s="136"/>
      <c r="J235" s="137"/>
      <c r="K235" s="1118"/>
      <c r="L235" s="1091"/>
      <c r="M235" s="11"/>
      <c r="N235" s="11"/>
      <c r="O235" s="12"/>
      <c r="P235" s="8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1"/>
      <c r="C236" s="133"/>
      <c r="D236" s="1047"/>
      <c r="E236" s="106"/>
      <c r="F236" s="135"/>
      <c r="G236" s="933"/>
      <c r="H236" s="132"/>
      <c r="I236" s="136"/>
      <c r="J236" s="137"/>
      <c r="K236" s="1118"/>
      <c r="L236" s="1091"/>
      <c r="M236" s="11"/>
      <c r="N236" s="11"/>
      <c r="O236" s="12"/>
      <c r="P236" s="8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84"/>
      <c r="B237" s="990"/>
      <c r="C237" s="133"/>
      <c r="D237" s="1047"/>
      <c r="E237" s="107"/>
      <c r="F237" s="35"/>
      <c r="G237" s="933"/>
      <c r="H237" s="231"/>
      <c r="I237" s="232"/>
      <c r="J237" s="246"/>
      <c r="K237" s="1139"/>
      <c r="L237" s="1091"/>
      <c r="M237" s="11"/>
      <c r="N237" s="11"/>
      <c r="O237" s="12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1"/>
      <c r="B238" s="2"/>
      <c r="C238" s="3"/>
      <c r="D238" s="2"/>
      <c r="E238" s="4"/>
      <c r="F238" s="5"/>
      <c r="G238" s="6"/>
      <c r="H238" s="1"/>
      <c r="I238" s="7"/>
      <c r="J238" s="8"/>
      <c r="K238" s="9"/>
      <c r="L238" s="10"/>
      <c r="M238" s="11"/>
      <c r="N238" s="11"/>
      <c r="O238" s="12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1"/>
      <c r="B239" s="2"/>
      <c r="C239" s="3"/>
      <c r="D239" s="2"/>
      <c r="E239" s="4"/>
      <c r="F239" s="5"/>
      <c r="G239" s="6"/>
      <c r="H239" s="1"/>
      <c r="I239" s="7"/>
      <c r="J239" s="8"/>
      <c r="K239" s="9"/>
      <c r="L239" s="10"/>
      <c r="M239" s="11"/>
      <c r="N239" s="11"/>
      <c r="O239" s="12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4" t="s">
        <v>0</v>
      </c>
      <c r="B240" s="1368"/>
      <c r="C240" s="3"/>
      <c r="D240" s="2"/>
      <c r="E240" s="4"/>
      <c r="F240" s="5"/>
      <c r="G240" s="6"/>
      <c r="H240" s="1"/>
      <c r="I240" s="13"/>
      <c r="J240" s="8"/>
      <c r="K240" s="14"/>
      <c r="L240" s="15"/>
      <c r="M240" s="11"/>
      <c r="N240" s="11"/>
      <c r="O240" s="12"/>
      <c r="P240" s="8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1376" t="s">
        <v>94</v>
      </c>
      <c r="B241" s="1387"/>
      <c r="C241" s="4"/>
      <c r="D241" s="2"/>
      <c r="E241" s="4"/>
      <c r="F241" s="5"/>
      <c r="G241" s="6"/>
      <c r="H241" s="1"/>
      <c r="I241" s="13"/>
      <c r="J241" s="8"/>
      <c r="K241" s="14"/>
      <c r="L241" s="15"/>
      <c r="M241" s="11"/>
      <c r="N241" s="11"/>
      <c r="O241" s="12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5.25" customHeight="1">
      <c r="A242" s="1"/>
      <c r="B242" s="2"/>
      <c r="C242" s="3"/>
      <c r="D242" s="2"/>
      <c r="E242" s="4"/>
      <c r="F242" s="5"/>
      <c r="G242" s="6"/>
      <c r="H242" s="1"/>
      <c r="I242" s="7"/>
      <c r="J242" s="8"/>
      <c r="K242" s="9"/>
      <c r="L242" s="10"/>
      <c r="M242" s="11"/>
      <c r="N242" s="11"/>
      <c r="O242" s="12"/>
      <c r="P242" s="8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1375" t="s">
        <v>2</v>
      </c>
      <c r="B243" s="1388"/>
      <c r="C243" s="16" t="s">
        <v>3</v>
      </c>
      <c r="D243" s="993" t="s">
        <v>4</v>
      </c>
      <c r="E243" s="17" t="s">
        <v>5</v>
      </c>
      <c r="F243" s="919" t="s">
        <v>5</v>
      </c>
      <c r="G243" s="18" t="s">
        <v>6</v>
      </c>
      <c r="H243" s="19" t="s">
        <v>7</v>
      </c>
      <c r="I243" s="20" t="s">
        <v>8</v>
      </c>
      <c r="J243" s="21" t="s">
        <v>9</v>
      </c>
      <c r="K243" s="22" t="s">
        <v>9</v>
      </c>
      <c r="L243" s="1086" t="s">
        <v>452</v>
      </c>
      <c r="M243" s="23"/>
      <c r="N243" s="11"/>
      <c r="O243" s="12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5.25" customHeight="1">
      <c r="A244" s="921"/>
      <c r="B244" s="922"/>
      <c r="C244" s="927"/>
      <c r="D244" s="997" t="s">
        <v>10</v>
      </c>
      <c r="E244" s="24" t="s">
        <v>11</v>
      </c>
      <c r="F244" s="925" t="s">
        <v>12</v>
      </c>
      <c r="G244" s="964"/>
      <c r="H244" s="965" t="s">
        <v>13</v>
      </c>
      <c r="I244" s="928" t="s">
        <v>14</v>
      </c>
      <c r="J244" s="1087" t="s">
        <v>16</v>
      </c>
      <c r="K244" s="25" t="s">
        <v>15</v>
      </c>
      <c r="L244" s="1088" t="s">
        <v>453</v>
      </c>
      <c r="M244" s="23"/>
      <c r="N244" s="11"/>
      <c r="O244" s="12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86"/>
      <c r="B245" s="990"/>
      <c r="C245" s="133"/>
      <c r="D245" s="134"/>
      <c r="E245" s="70"/>
      <c r="F245" s="932"/>
      <c r="G245" s="933"/>
      <c r="H245" s="132"/>
      <c r="I245" s="136"/>
      <c r="J245" s="137"/>
      <c r="K245" s="21"/>
      <c r="L245" s="1091"/>
      <c r="M245" s="11">
        <v>3552</v>
      </c>
      <c r="N245" s="11">
        <f t="shared" ref="N245:N270" si="12">M245-(M245*0.03)</f>
        <v>3445.44</v>
      </c>
      <c r="O245" s="12">
        <v>7.0000000000000007E-2</v>
      </c>
      <c r="P245" s="8">
        <f t="shared" ref="P245:P270" si="13">(N245*O245)+N245</f>
        <v>3686.6208000000001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990"/>
      <c r="C246" s="133"/>
      <c r="D246" s="134"/>
      <c r="E246" s="53"/>
      <c r="F246" s="135"/>
      <c r="G246" s="933"/>
      <c r="H246" s="132"/>
      <c r="I246" s="136"/>
      <c r="J246" s="137"/>
      <c r="K246" s="242"/>
      <c r="L246" s="1091"/>
      <c r="M246" s="11"/>
      <c r="N246" s="11">
        <f t="shared" si="12"/>
        <v>0</v>
      </c>
      <c r="O246" s="12">
        <v>7.0000000000000007E-2</v>
      </c>
      <c r="P246" s="8">
        <f t="shared" si="13"/>
        <v>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2"/>
      <c r="C247" s="133"/>
      <c r="D247" s="134"/>
      <c r="E247" s="53"/>
      <c r="F247" s="135"/>
      <c r="G247" s="933"/>
      <c r="H247" s="132"/>
      <c r="I247" s="136"/>
      <c r="J247" s="137"/>
      <c r="K247" s="140"/>
      <c r="L247" s="1091"/>
      <c r="M247" s="11">
        <v>9498.06</v>
      </c>
      <c r="N247" s="11">
        <f t="shared" si="12"/>
        <v>9213.118199999999</v>
      </c>
      <c r="O247" s="12">
        <v>7.0000000000000007E-2</v>
      </c>
      <c r="P247" s="8">
        <f t="shared" si="13"/>
        <v>9858.0364739999986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92"/>
      <c r="C248" s="133"/>
      <c r="D248" s="134"/>
      <c r="E248" s="53"/>
      <c r="F248" s="135"/>
      <c r="G248" s="933"/>
      <c r="H248" s="132"/>
      <c r="I248" s="136"/>
      <c r="J248" s="137"/>
      <c r="K248" s="1118"/>
      <c r="L248" s="1091"/>
      <c r="M248" s="11">
        <v>15305.4</v>
      </c>
      <c r="N248" s="11">
        <f t="shared" si="12"/>
        <v>14846.237999999999</v>
      </c>
      <c r="O248" s="12">
        <v>7.0000000000000007E-2</v>
      </c>
      <c r="P248" s="8">
        <f t="shared" si="13"/>
        <v>15885.47466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990"/>
      <c r="C249" s="133"/>
      <c r="D249" s="134"/>
      <c r="E249" s="53"/>
      <c r="F249" s="135"/>
      <c r="G249" s="933"/>
      <c r="H249" s="132"/>
      <c r="I249" s="136"/>
      <c r="J249" s="137"/>
      <c r="K249" s="1118"/>
      <c r="L249" s="1091"/>
      <c r="M249" s="11"/>
      <c r="N249" s="11">
        <f t="shared" si="12"/>
        <v>0</v>
      </c>
      <c r="O249" s="12">
        <v>7.0000000000000007E-2</v>
      </c>
      <c r="P249" s="8">
        <f t="shared" si="13"/>
        <v>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990"/>
      <c r="C250" s="133"/>
      <c r="D250" s="134"/>
      <c r="E250" s="53"/>
      <c r="F250" s="135"/>
      <c r="G250" s="933"/>
      <c r="H250" s="132"/>
      <c r="I250" s="136"/>
      <c r="J250" s="137"/>
      <c r="K250" s="1118"/>
      <c r="L250" s="1091"/>
      <c r="M250" s="11"/>
      <c r="N250" s="11">
        <f t="shared" si="12"/>
        <v>0</v>
      </c>
      <c r="O250" s="12">
        <v>7.0000000000000007E-2</v>
      </c>
      <c r="P250" s="8">
        <f t="shared" si="13"/>
        <v>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34"/>
      <c r="B251" s="990"/>
      <c r="C251" s="133"/>
      <c r="D251" s="134"/>
      <c r="E251" s="53"/>
      <c r="F251" s="135"/>
      <c r="G251" s="933"/>
      <c r="H251" s="132"/>
      <c r="I251" s="136"/>
      <c r="J251" s="137"/>
      <c r="K251" s="1118"/>
      <c r="L251" s="1091"/>
      <c r="M251" s="11"/>
      <c r="N251" s="11">
        <f t="shared" si="12"/>
        <v>0</v>
      </c>
      <c r="O251" s="12">
        <v>7.0000000000000007E-2</v>
      </c>
      <c r="P251" s="8">
        <f t="shared" si="13"/>
        <v>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34"/>
      <c r="B252" s="992"/>
      <c r="C252" s="235"/>
      <c r="D252" s="1085"/>
      <c r="E252" s="53"/>
      <c r="F252" s="135"/>
      <c r="G252" s="236"/>
      <c r="H252" s="237"/>
      <c r="I252" s="238"/>
      <c r="J252" s="239"/>
      <c r="K252" s="243"/>
      <c r="L252" s="10"/>
      <c r="M252" s="11">
        <v>14244.12</v>
      </c>
      <c r="N252" s="11">
        <f t="shared" si="12"/>
        <v>13816.796400000001</v>
      </c>
      <c r="O252" s="12">
        <v>7.0000000000000007E-2</v>
      </c>
      <c r="P252" s="8">
        <f t="shared" si="13"/>
        <v>14783.972148000001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89"/>
      <c r="C253" s="133"/>
      <c r="D253" s="134"/>
      <c r="E253" s="53"/>
      <c r="F253" s="135"/>
      <c r="G253" s="933"/>
      <c r="H253" s="132"/>
      <c r="I253" s="136"/>
      <c r="J253" s="137"/>
      <c r="K253" s="1118"/>
      <c r="L253" s="1091"/>
      <c r="M253" s="11">
        <v>3240</v>
      </c>
      <c r="N253" s="11">
        <f t="shared" si="12"/>
        <v>3142.8</v>
      </c>
      <c r="O253" s="12">
        <v>7.0000000000000007E-2</v>
      </c>
      <c r="P253" s="8">
        <f t="shared" si="13"/>
        <v>3362.7960000000003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89"/>
      <c r="C254" s="133"/>
      <c r="D254" s="134"/>
      <c r="E254" s="53"/>
      <c r="F254" s="135"/>
      <c r="G254" s="933"/>
      <c r="H254" s="132"/>
      <c r="I254" s="136"/>
      <c r="J254" s="137"/>
      <c r="K254" s="1118"/>
      <c r="L254" s="1091"/>
      <c r="M254" s="11">
        <v>14700</v>
      </c>
      <c r="N254" s="11">
        <f t="shared" si="12"/>
        <v>14259</v>
      </c>
      <c r="O254" s="12">
        <v>7.0000000000000007E-2</v>
      </c>
      <c r="P254" s="8">
        <f t="shared" si="13"/>
        <v>15257.130000000001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89"/>
      <c r="C255" s="235"/>
      <c r="D255" s="1085"/>
      <c r="E255" s="143"/>
      <c r="F255" s="155"/>
      <c r="G255" s="236"/>
      <c r="H255" s="237"/>
      <c r="I255" s="238"/>
      <c r="J255" s="239"/>
      <c r="K255" s="240"/>
      <c r="L255" s="68"/>
      <c r="M255" s="11">
        <v>14582.7</v>
      </c>
      <c r="N255" s="11">
        <f t="shared" si="12"/>
        <v>14145.219000000001</v>
      </c>
      <c r="O255" s="12">
        <v>7.0000000000000007E-2</v>
      </c>
      <c r="P255" s="8">
        <f t="shared" si="13"/>
        <v>15135.384330000001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89"/>
      <c r="C256" s="133"/>
      <c r="D256" s="134"/>
      <c r="E256" s="53"/>
      <c r="F256" s="135"/>
      <c r="G256" s="933"/>
      <c r="H256" s="132"/>
      <c r="I256" s="136"/>
      <c r="J256" s="137"/>
      <c r="K256" s="1118"/>
      <c r="L256" s="68"/>
      <c r="M256" s="11">
        <v>13483.8</v>
      </c>
      <c r="N256" s="11">
        <f t="shared" si="12"/>
        <v>13079.286</v>
      </c>
      <c r="O256" s="12">
        <v>7.0000000000000007E-2</v>
      </c>
      <c r="P256" s="8">
        <f t="shared" si="13"/>
        <v>13994.836020000001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235"/>
      <c r="D257" s="1085"/>
      <c r="E257" s="53"/>
      <c r="F257" s="135"/>
      <c r="G257" s="236"/>
      <c r="H257" s="237"/>
      <c r="I257" s="238"/>
      <c r="J257" s="239"/>
      <c r="K257" s="240"/>
      <c r="L257" s="68"/>
      <c r="M257" s="11">
        <v>2669.52</v>
      </c>
      <c r="N257" s="11">
        <f t="shared" si="12"/>
        <v>2589.4344000000001</v>
      </c>
      <c r="O257" s="12">
        <v>7.0000000000000007E-2</v>
      </c>
      <c r="P257" s="8">
        <f t="shared" si="13"/>
        <v>2770.6948080000002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235"/>
      <c r="D258" s="1085"/>
      <c r="E258" s="53"/>
      <c r="F258" s="135"/>
      <c r="G258" s="236"/>
      <c r="H258" s="237"/>
      <c r="I258" s="238"/>
      <c r="J258" s="239"/>
      <c r="K258" s="240"/>
      <c r="L258" s="68"/>
      <c r="M258" s="11"/>
      <c r="N258" s="11">
        <f t="shared" si="12"/>
        <v>0</v>
      </c>
      <c r="O258" s="12">
        <v>7.0000000000000007E-2</v>
      </c>
      <c r="P258" s="8">
        <f t="shared" si="13"/>
        <v>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244"/>
      <c r="B259" s="245"/>
      <c r="C259" s="235"/>
      <c r="D259" s="1085"/>
      <c r="E259" s="53"/>
      <c r="F259" s="135"/>
      <c r="G259" s="236"/>
      <c r="H259" s="237"/>
      <c r="I259" s="238"/>
      <c r="J259" s="239"/>
      <c r="K259" s="240"/>
      <c r="L259" s="68"/>
      <c r="M259" s="11">
        <v>12972.96</v>
      </c>
      <c r="N259" s="11">
        <f t="shared" si="12"/>
        <v>12583.771199999999</v>
      </c>
      <c r="O259" s="12">
        <v>7.0000000000000007E-2</v>
      </c>
      <c r="P259" s="8">
        <f t="shared" si="13"/>
        <v>13464.635183999999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0"/>
      <c r="C260" s="133"/>
      <c r="D260" s="134"/>
      <c r="E260" s="53"/>
      <c r="F260" s="135"/>
      <c r="G260" s="933"/>
      <c r="H260" s="132"/>
      <c r="I260" s="136"/>
      <c r="J260" s="239"/>
      <c r="K260" s="1118"/>
      <c r="L260" s="68"/>
      <c r="M260" s="11">
        <v>12687.84</v>
      </c>
      <c r="N260" s="11">
        <f t="shared" si="12"/>
        <v>12307.2048</v>
      </c>
      <c r="O260" s="12">
        <v>7.0000000000000007E-2</v>
      </c>
      <c r="P260" s="8">
        <f t="shared" si="13"/>
        <v>13168.709135999999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90"/>
      <c r="C261" s="133"/>
      <c r="D261" s="134"/>
      <c r="E261" s="53"/>
      <c r="F261" s="135"/>
      <c r="G261" s="933"/>
      <c r="H261" s="132"/>
      <c r="I261" s="136"/>
      <c r="J261" s="137"/>
      <c r="K261" s="1118"/>
      <c r="L261" s="1091"/>
      <c r="M261" s="11">
        <v>16572.599999999999</v>
      </c>
      <c r="N261" s="11">
        <f t="shared" si="12"/>
        <v>16075.421999999999</v>
      </c>
      <c r="O261" s="12">
        <v>7.0000000000000007E-2</v>
      </c>
      <c r="P261" s="8">
        <f t="shared" si="13"/>
        <v>17200.701539999998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90"/>
      <c r="C262" s="133"/>
      <c r="D262" s="134"/>
      <c r="E262" s="105"/>
      <c r="F262" s="135"/>
      <c r="G262" s="933"/>
      <c r="H262" s="132"/>
      <c r="I262" s="241"/>
      <c r="J262" s="137"/>
      <c r="K262" s="1118"/>
      <c r="L262" s="1091"/>
      <c r="M262" s="11">
        <v>6021.12</v>
      </c>
      <c r="N262" s="11">
        <f t="shared" si="12"/>
        <v>5840.4863999999998</v>
      </c>
      <c r="O262" s="12">
        <v>7.0000000000000007E-2</v>
      </c>
      <c r="P262" s="8">
        <f t="shared" si="13"/>
        <v>6249.3204479999995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90"/>
      <c r="C263" s="133"/>
      <c r="D263" s="134"/>
      <c r="E263" s="105"/>
      <c r="F263" s="135"/>
      <c r="G263" s="933"/>
      <c r="H263" s="132"/>
      <c r="I263" s="136"/>
      <c r="J263" s="137"/>
      <c r="K263" s="1118"/>
      <c r="L263" s="1091"/>
      <c r="M263" s="11">
        <v>8714.16</v>
      </c>
      <c r="N263" s="11">
        <f t="shared" si="12"/>
        <v>8452.7351999999992</v>
      </c>
      <c r="O263" s="12">
        <v>7.0000000000000007E-2</v>
      </c>
      <c r="P263" s="8">
        <f t="shared" si="13"/>
        <v>9044.4266639999987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934"/>
      <c r="B264" s="990"/>
      <c r="C264" s="133"/>
      <c r="D264" s="134"/>
      <c r="E264" s="105"/>
      <c r="F264" s="135"/>
      <c r="G264" s="933"/>
      <c r="H264" s="132"/>
      <c r="I264" s="136"/>
      <c r="J264" s="137"/>
      <c r="K264" s="1118"/>
      <c r="L264" s="1091"/>
      <c r="M264" s="11">
        <v>0</v>
      </c>
      <c r="N264" s="11">
        <f t="shared" si="12"/>
        <v>0</v>
      </c>
      <c r="O264" s="12">
        <v>7.0000000000000007E-2</v>
      </c>
      <c r="P264" s="8">
        <f t="shared" si="13"/>
        <v>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133"/>
      <c r="D265" s="134"/>
      <c r="E265" s="105"/>
      <c r="F265" s="135"/>
      <c r="G265" s="933"/>
      <c r="H265" s="132"/>
      <c r="I265" s="136"/>
      <c r="J265" s="137"/>
      <c r="K265" s="1118"/>
      <c r="L265" s="1091"/>
      <c r="M265" s="11">
        <v>18537.7</v>
      </c>
      <c r="N265" s="11">
        <f t="shared" si="12"/>
        <v>17981.569</v>
      </c>
      <c r="O265" s="12">
        <v>7.0000000000000007E-2</v>
      </c>
      <c r="P265" s="8">
        <f t="shared" si="13"/>
        <v>19240.278829999999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945"/>
      <c r="B266" s="990"/>
      <c r="C266" s="133"/>
      <c r="D266" s="134"/>
      <c r="E266" s="228"/>
      <c r="F266" s="135"/>
      <c r="G266" s="933"/>
      <c r="H266" s="132"/>
      <c r="I266" s="136"/>
      <c r="J266" s="137"/>
      <c r="K266" s="1118"/>
      <c r="L266" s="1091"/>
      <c r="M266" s="11">
        <v>9031.68</v>
      </c>
      <c r="N266" s="11">
        <f t="shared" si="12"/>
        <v>8760.7296000000006</v>
      </c>
      <c r="O266" s="12">
        <v>7.0000000000000007E-2</v>
      </c>
      <c r="P266" s="8">
        <f t="shared" si="13"/>
        <v>9373.9806720000015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46"/>
      <c r="B267" s="990"/>
      <c r="C267" s="133"/>
      <c r="D267" s="134"/>
      <c r="E267" s="988"/>
      <c r="F267" s="135"/>
      <c r="G267" s="933"/>
      <c r="H267" s="949"/>
      <c r="I267" s="950"/>
      <c r="J267" s="1135"/>
      <c r="K267" s="1136"/>
      <c r="L267" s="1091"/>
      <c r="M267" s="11"/>
      <c r="N267" s="11">
        <f t="shared" si="12"/>
        <v>0</v>
      </c>
      <c r="O267" s="12">
        <v>7.0000000000000007E-2</v>
      </c>
      <c r="P267" s="8">
        <f t="shared" si="13"/>
        <v>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133"/>
      <c r="D268" s="134"/>
      <c r="E268" s="229"/>
      <c r="F268" s="135"/>
      <c r="G268" s="933"/>
      <c r="H268" s="132"/>
      <c r="I268" s="136"/>
      <c r="J268" s="137"/>
      <c r="K268" s="1118"/>
      <c r="L268" s="1091"/>
      <c r="M268" s="11">
        <v>8478.9599999999991</v>
      </c>
      <c r="N268" s="11">
        <f t="shared" si="12"/>
        <v>8224.5911999999989</v>
      </c>
      <c r="O268" s="12">
        <v>7.0000000000000007E-2</v>
      </c>
      <c r="P268" s="8">
        <f t="shared" si="13"/>
        <v>8800.3125839999993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5.25" customHeight="1">
      <c r="A269" s="934"/>
      <c r="B269" s="990"/>
      <c r="C269" s="133"/>
      <c r="D269" s="134"/>
      <c r="E269" s="106"/>
      <c r="F269" s="135"/>
      <c r="G269" s="933"/>
      <c r="H269" s="132"/>
      <c r="I269" s="136"/>
      <c r="J269" s="137"/>
      <c r="K269" s="1118"/>
      <c r="L269" s="1091"/>
      <c r="M269" s="11">
        <v>11122.62</v>
      </c>
      <c r="N269" s="11">
        <f t="shared" si="12"/>
        <v>10788.941400000002</v>
      </c>
      <c r="O269" s="12">
        <v>7.0000000000000007E-2</v>
      </c>
      <c r="P269" s="8">
        <f t="shared" si="13"/>
        <v>11544.167298000002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133"/>
      <c r="D270" s="1047"/>
      <c r="E270" s="107"/>
      <c r="F270" s="35"/>
      <c r="G270" s="933"/>
      <c r="H270" s="231"/>
      <c r="I270" s="232"/>
      <c r="J270" s="137"/>
      <c r="K270" s="1118"/>
      <c r="L270" s="1091"/>
      <c r="M270" s="11">
        <v>3813.12</v>
      </c>
      <c r="N270" s="11">
        <f t="shared" si="12"/>
        <v>3698.7264</v>
      </c>
      <c r="O270" s="12">
        <v>7.0000000000000007E-2</v>
      </c>
      <c r="P270" s="8">
        <f t="shared" si="13"/>
        <v>3957.637248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133"/>
      <c r="D271" s="1047"/>
      <c r="E271" s="131"/>
      <c r="F271" s="35"/>
      <c r="G271" s="933"/>
      <c r="H271" s="231"/>
      <c r="I271" s="232"/>
      <c r="J271" s="137"/>
      <c r="K271" s="1118"/>
      <c r="L271" s="1091"/>
      <c r="M271" s="11"/>
      <c r="N271" s="11"/>
      <c r="O271" s="12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0"/>
      <c r="C272" s="133"/>
      <c r="D272" s="1047"/>
      <c r="E272" s="131"/>
      <c r="F272" s="35"/>
      <c r="G272" s="933"/>
      <c r="H272" s="231"/>
      <c r="I272" s="232"/>
      <c r="J272" s="137"/>
      <c r="K272" s="1118"/>
      <c r="L272" s="1091"/>
      <c r="M272" s="11"/>
      <c r="N272" s="11"/>
      <c r="O272" s="12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990"/>
      <c r="C273" s="133"/>
      <c r="D273" s="1047"/>
      <c r="E273" s="131"/>
      <c r="F273" s="35"/>
      <c r="G273" s="933"/>
      <c r="H273" s="231"/>
      <c r="I273" s="232"/>
      <c r="J273" s="137"/>
      <c r="K273" s="1118"/>
      <c r="L273" s="1091"/>
      <c r="M273" s="11"/>
      <c r="N273" s="11"/>
      <c r="O273" s="12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990"/>
      <c r="C274" s="133"/>
      <c r="D274" s="1047"/>
      <c r="E274" s="106"/>
      <c r="F274" s="135"/>
      <c r="G274" s="933"/>
      <c r="H274" s="132"/>
      <c r="I274" s="136"/>
      <c r="J274" s="137"/>
      <c r="K274" s="1118"/>
      <c r="L274" s="1091"/>
      <c r="M274" s="11"/>
      <c r="N274" s="11"/>
      <c r="O274" s="12"/>
      <c r="P274" s="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0"/>
      <c r="C275" s="133"/>
      <c r="D275" s="1047"/>
      <c r="E275" s="106"/>
      <c r="F275" s="135"/>
      <c r="G275" s="933"/>
      <c r="H275" s="132"/>
      <c r="I275" s="136"/>
      <c r="J275" s="137"/>
      <c r="K275" s="1118"/>
      <c r="L275" s="1091"/>
      <c r="M275" s="11"/>
      <c r="N275" s="11"/>
      <c r="O275" s="12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91"/>
      <c r="C276" s="133"/>
      <c r="D276" s="1047"/>
      <c r="E276" s="106"/>
      <c r="F276" s="135"/>
      <c r="G276" s="933"/>
      <c r="H276" s="132"/>
      <c r="I276" s="136"/>
      <c r="J276" s="137"/>
      <c r="K276" s="1118"/>
      <c r="L276" s="1091"/>
      <c r="M276" s="11">
        <v>8640</v>
      </c>
      <c r="N276" s="11">
        <f>M276-(M276*0.03)</f>
        <v>8380.7999999999993</v>
      </c>
      <c r="O276" s="12">
        <v>7.0000000000000007E-2</v>
      </c>
      <c r="P276" s="8">
        <f>(N276*O276)+N276</f>
        <v>8967.4559999999983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91"/>
      <c r="C277" s="133"/>
      <c r="D277" s="1047"/>
      <c r="E277" s="106"/>
      <c r="F277" s="135"/>
      <c r="G277" s="933"/>
      <c r="H277" s="132"/>
      <c r="I277" s="136"/>
      <c r="J277" s="137"/>
      <c r="K277" s="1118"/>
      <c r="L277" s="1091"/>
      <c r="M277" s="11"/>
      <c r="N277" s="11"/>
      <c r="O277" s="12"/>
      <c r="P277" s="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91"/>
      <c r="C278" s="133"/>
      <c r="D278" s="1047"/>
      <c r="E278" s="106"/>
      <c r="F278" s="135"/>
      <c r="G278" s="933"/>
      <c r="H278" s="132"/>
      <c r="I278" s="136"/>
      <c r="J278" s="137"/>
      <c r="K278" s="1118"/>
      <c r="L278" s="1091"/>
      <c r="M278" s="11"/>
      <c r="N278" s="11"/>
      <c r="O278" s="12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984"/>
      <c r="B279" s="990"/>
      <c r="C279" s="133"/>
      <c r="D279" s="1047"/>
      <c r="E279" s="107"/>
      <c r="F279" s="35"/>
      <c r="G279" s="933"/>
      <c r="H279" s="231"/>
      <c r="I279" s="232"/>
      <c r="J279" s="246"/>
      <c r="K279" s="1139"/>
      <c r="L279" s="1091"/>
      <c r="M279" s="11"/>
      <c r="N279" s="11"/>
      <c r="O279" s="12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247"/>
      <c r="B280" s="1368"/>
      <c r="C280" s="1368"/>
      <c r="D280" s="1368"/>
      <c r="E280" s="1368"/>
      <c r="F280" s="1368"/>
      <c r="G280" s="248"/>
      <c r="H280" s="2"/>
      <c r="I280" s="1368"/>
      <c r="J280" s="249"/>
      <c r="K280" s="1368"/>
      <c r="L280" s="234"/>
      <c r="M280" s="1368"/>
      <c r="N280" s="11"/>
      <c r="O280" s="12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"/>
      <c r="B281" s="2"/>
      <c r="C281" s="3"/>
      <c r="D281" s="2"/>
      <c r="E281" s="4"/>
      <c r="F281" s="5"/>
      <c r="G281" s="6"/>
      <c r="H281" s="1"/>
      <c r="I281" s="7"/>
      <c r="J281" s="8"/>
      <c r="K281" s="9"/>
      <c r="L281" s="10"/>
      <c r="M281" s="11"/>
      <c r="N281" s="11"/>
      <c r="O281" s="12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4" t="s">
        <v>0</v>
      </c>
      <c r="B282" s="1368"/>
      <c r="C282" s="3"/>
      <c r="D282" s="2"/>
      <c r="E282" s="4"/>
      <c r="F282" s="5"/>
      <c r="G282" s="6"/>
      <c r="H282" s="1"/>
      <c r="I282" s="13"/>
      <c r="J282" s="8"/>
      <c r="K282" s="14"/>
      <c r="L282" s="15"/>
      <c r="M282" s="11"/>
      <c r="N282" s="11"/>
      <c r="O282" s="12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1376" t="s">
        <v>94</v>
      </c>
      <c r="B283" s="1387"/>
      <c r="C283" s="4"/>
      <c r="D283" s="2"/>
      <c r="E283" s="4"/>
      <c r="F283" s="5"/>
      <c r="G283" s="6"/>
      <c r="H283" s="1"/>
      <c r="I283" s="13"/>
      <c r="J283" s="8"/>
      <c r="K283" s="14"/>
      <c r="L283" s="15"/>
      <c r="M283" s="11"/>
      <c r="N283" s="11"/>
      <c r="O283" s="12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5.25" customHeight="1">
      <c r="A284" s="1"/>
      <c r="B284" s="2"/>
      <c r="C284" s="3"/>
      <c r="D284" s="2"/>
      <c r="E284" s="4"/>
      <c r="F284" s="5"/>
      <c r="G284" s="6"/>
      <c r="H284" s="1"/>
      <c r="I284" s="7"/>
      <c r="J284" s="8"/>
      <c r="K284" s="9"/>
      <c r="L284" s="10"/>
      <c r="M284" s="11"/>
      <c r="N284" s="11"/>
      <c r="O284" s="12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1375" t="s">
        <v>2</v>
      </c>
      <c r="B285" s="1388"/>
      <c r="C285" s="16" t="s">
        <v>3</v>
      </c>
      <c r="D285" s="993" t="s">
        <v>4</v>
      </c>
      <c r="E285" s="17" t="s">
        <v>5</v>
      </c>
      <c r="F285" s="919" t="s">
        <v>5</v>
      </c>
      <c r="G285" s="18" t="s">
        <v>6</v>
      </c>
      <c r="H285" s="19" t="s">
        <v>7</v>
      </c>
      <c r="I285" s="20" t="s">
        <v>8</v>
      </c>
      <c r="J285" s="21" t="s">
        <v>9</v>
      </c>
      <c r="K285" s="22" t="s">
        <v>9</v>
      </c>
      <c r="L285" s="1086" t="s">
        <v>452</v>
      </c>
      <c r="M285" s="23"/>
      <c r="N285" s="11"/>
      <c r="O285" s="12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5.25" customHeight="1">
      <c r="A286" s="921"/>
      <c r="B286" s="922"/>
      <c r="C286" s="927"/>
      <c r="D286" s="997" t="s">
        <v>10</v>
      </c>
      <c r="E286" s="24" t="s">
        <v>11</v>
      </c>
      <c r="F286" s="925" t="s">
        <v>12</v>
      </c>
      <c r="G286" s="964"/>
      <c r="H286" s="965" t="s">
        <v>13</v>
      </c>
      <c r="I286" s="928" t="s">
        <v>14</v>
      </c>
      <c r="J286" s="1087" t="s">
        <v>16</v>
      </c>
      <c r="K286" s="25" t="s">
        <v>15</v>
      </c>
      <c r="L286" s="1088" t="s">
        <v>453</v>
      </c>
      <c r="M286" s="23"/>
      <c r="N286" s="11"/>
      <c r="O286" s="12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86"/>
      <c r="B287" s="990"/>
      <c r="C287" s="133"/>
      <c r="D287" s="134"/>
      <c r="E287" s="70"/>
      <c r="F287" s="932"/>
      <c r="G287" s="933"/>
      <c r="H287" s="132"/>
      <c r="I287" s="136"/>
      <c r="J287" s="137"/>
      <c r="K287" s="21"/>
      <c r="L287" s="1091"/>
      <c r="M287" s="11">
        <v>3552</v>
      </c>
      <c r="N287" s="11">
        <f t="shared" ref="N287:N312" si="14">M287-(M287*0.03)</f>
        <v>3445.44</v>
      </c>
      <c r="O287" s="12">
        <v>7.0000000000000007E-2</v>
      </c>
      <c r="P287" s="8">
        <f t="shared" ref="P287:P312" si="15">(N287*O287)+N287</f>
        <v>3686.6208000000001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0"/>
      <c r="C288" s="133"/>
      <c r="D288" s="134"/>
      <c r="E288" s="53"/>
      <c r="F288" s="135"/>
      <c r="G288" s="933"/>
      <c r="H288" s="132"/>
      <c r="I288" s="136"/>
      <c r="J288" s="137"/>
      <c r="K288" s="242"/>
      <c r="L288" s="1091"/>
      <c r="M288" s="11"/>
      <c r="N288" s="11">
        <f t="shared" si="14"/>
        <v>0</v>
      </c>
      <c r="O288" s="12">
        <v>7.0000000000000007E-2</v>
      </c>
      <c r="P288" s="8">
        <f t="shared" si="15"/>
        <v>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2"/>
      <c r="C289" s="133"/>
      <c r="D289" s="134"/>
      <c r="E289" s="53"/>
      <c r="F289" s="135"/>
      <c r="G289" s="933"/>
      <c r="H289" s="132"/>
      <c r="I289" s="136"/>
      <c r="J289" s="137"/>
      <c r="K289" s="140"/>
      <c r="L289" s="1091"/>
      <c r="M289" s="11">
        <v>9498.06</v>
      </c>
      <c r="N289" s="11">
        <f t="shared" si="14"/>
        <v>9213.118199999999</v>
      </c>
      <c r="O289" s="12">
        <v>7.0000000000000007E-2</v>
      </c>
      <c r="P289" s="8">
        <f t="shared" si="15"/>
        <v>9858.0364739999986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2"/>
      <c r="C290" s="133"/>
      <c r="D290" s="134"/>
      <c r="E290" s="53"/>
      <c r="F290" s="135"/>
      <c r="G290" s="933"/>
      <c r="H290" s="132"/>
      <c r="I290" s="136"/>
      <c r="J290" s="137"/>
      <c r="K290" s="1118"/>
      <c r="L290" s="1091"/>
      <c r="M290" s="11">
        <v>15305.4</v>
      </c>
      <c r="N290" s="11">
        <f t="shared" si="14"/>
        <v>14846.237999999999</v>
      </c>
      <c r="O290" s="12">
        <v>7.0000000000000007E-2</v>
      </c>
      <c r="P290" s="8">
        <f t="shared" si="15"/>
        <v>15885.47466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90"/>
      <c r="C291" s="133"/>
      <c r="D291" s="134"/>
      <c r="E291" s="53"/>
      <c r="F291" s="135"/>
      <c r="G291" s="933"/>
      <c r="H291" s="132"/>
      <c r="I291" s="136"/>
      <c r="J291" s="137"/>
      <c r="K291" s="1118"/>
      <c r="L291" s="1091"/>
      <c r="M291" s="11"/>
      <c r="N291" s="11">
        <f t="shared" si="14"/>
        <v>0</v>
      </c>
      <c r="O291" s="12">
        <v>7.0000000000000007E-2</v>
      </c>
      <c r="P291" s="8">
        <f t="shared" si="15"/>
        <v>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0"/>
      <c r="C292" s="133"/>
      <c r="D292" s="134"/>
      <c r="E292" s="53"/>
      <c r="F292" s="135"/>
      <c r="G292" s="933"/>
      <c r="H292" s="132"/>
      <c r="I292" s="136"/>
      <c r="J292" s="137"/>
      <c r="K292" s="1118"/>
      <c r="L292" s="1091"/>
      <c r="M292" s="11"/>
      <c r="N292" s="11">
        <f t="shared" si="14"/>
        <v>0</v>
      </c>
      <c r="O292" s="12">
        <v>7.0000000000000007E-2</v>
      </c>
      <c r="P292" s="8">
        <f t="shared" si="15"/>
        <v>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90"/>
      <c r="C293" s="133"/>
      <c r="D293" s="134"/>
      <c r="E293" s="53"/>
      <c r="F293" s="135"/>
      <c r="G293" s="933"/>
      <c r="H293" s="132"/>
      <c r="I293" s="136"/>
      <c r="J293" s="137"/>
      <c r="K293" s="1118"/>
      <c r="L293" s="1091"/>
      <c r="M293" s="11"/>
      <c r="N293" s="11">
        <f t="shared" si="14"/>
        <v>0</v>
      </c>
      <c r="O293" s="12">
        <v>7.0000000000000007E-2</v>
      </c>
      <c r="P293" s="8">
        <f t="shared" si="15"/>
        <v>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92"/>
      <c r="C294" s="235"/>
      <c r="D294" s="1085"/>
      <c r="E294" s="53"/>
      <c r="F294" s="135"/>
      <c r="G294" s="236"/>
      <c r="H294" s="237"/>
      <c r="I294" s="238"/>
      <c r="J294" s="239"/>
      <c r="K294" s="243"/>
      <c r="L294" s="10"/>
      <c r="M294" s="11">
        <v>14244.12</v>
      </c>
      <c r="N294" s="11">
        <f t="shared" si="14"/>
        <v>13816.796400000001</v>
      </c>
      <c r="O294" s="12">
        <v>7.0000000000000007E-2</v>
      </c>
      <c r="P294" s="8">
        <f t="shared" si="15"/>
        <v>14783.972148000001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89"/>
      <c r="C295" s="133"/>
      <c r="D295" s="134"/>
      <c r="E295" s="53"/>
      <c r="F295" s="135"/>
      <c r="G295" s="933"/>
      <c r="H295" s="132"/>
      <c r="I295" s="136"/>
      <c r="J295" s="137"/>
      <c r="K295" s="1118"/>
      <c r="L295" s="1091"/>
      <c r="M295" s="11">
        <v>3240</v>
      </c>
      <c r="N295" s="11">
        <f t="shared" si="14"/>
        <v>3142.8</v>
      </c>
      <c r="O295" s="12">
        <v>7.0000000000000007E-2</v>
      </c>
      <c r="P295" s="8">
        <f t="shared" si="15"/>
        <v>3362.7960000000003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89"/>
      <c r="C296" s="133"/>
      <c r="D296" s="134"/>
      <c r="E296" s="53"/>
      <c r="F296" s="135"/>
      <c r="G296" s="933"/>
      <c r="H296" s="132"/>
      <c r="I296" s="136"/>
      <c r="J296" s="137"/>
      <c r="K296" s="1118"/>
      <c r="L296" s="1091"/>
      <c r="M296" s="11">
        <v>14700</v>
      </c>
      <c r="N296" s="11">
        <f t="shared" si="14"/>
        <v>14259</v>
      </c>
      <c r="O296" s="12">
        <v>7.0000000000000007E-2</v>
      </c>
      <c r="P296" s="8">
        <f t="shared" si="15"/>
        <v>15257.130000000001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89"/>
      <c r="C297" s="235"/>
      <c r="D297" s="1085"/>
      <c r="E297" s="143"/>
      <c r="F297" s="155"/>
      <c r="G297" s="236"/>
      <c r="H297" s="237"/>
      <c r="I297" s="238"/>
      <c r="J297" s="239"/>
      <c r="K297" s="240"/>
      <c r="L297" s="68"/>
      <c r="M297" s="11">
        <v>14582.7</v>
      </c>
      <c r="N297" s="11">
        <f t="shared" si="14"/>
        <v>14145.219000000001</v>
      </c>
      <c r="O297" s="12">
        <v>7.0000000000000007E-2</v>
      </c>
      <c r="P297" s="8">
        <f t="shared" si="15"/>
        <v>15135.384330000001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89"/>
      <c r="C298" s="133"/>
      <c r="D298" s="134"/>
      <c r="E298" s="53"/>
      <c r="F298" s="135"/>
      <c r="G298" s="933"/>
      <c r="H298" s="132"/>
      <c r="I298" s="136"/>
      <c r="J298" s="137"/>
      <c r="K298" s="1118"/>
      <c r="L298" s="68"/>
      <c r="M298" s="11">
        <v>13483.8</v>
      </c>
      <c r="N298" s="11">
        <f t="shared" si="14"/>
        <v>13079.286</v>
      </c>
      <c r="O298" s="12">
        <v>7.0000000000000007E-2</v>
      </c>
      <c r="P298" s="8">
        <f t="shared" si="15"/>
        <v>13994.836020000001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90"/>
      <c r="C299" s="235"/>
      <c r="D299" s="1085"/>
      <c r="E299" s="53"/>
      <c r="F299" s="135"/>
      <c r="G299" s="236"/>
      <c r="H299" s="237"/>
      <c r="I299" s="238"/>
      <c r="J299" s="239"/>
      <c r="K299" s="240"/>
      <c r="L299" s="68"/>
      <c r="M299" s="11">
        <v>2669.52</v>
      </c>
      <c r="N299" s="11">
        <f t="shared" si="14"/>
        <v>2589.4344000000001</v>
      </c>
      <c r="O299" s="12">
        <v>7.0000000000000007E-2</v>
      </c>
      <c r="P299" s="8">
        <f t="shared" si="15"/>
        <v>2770.6948080000002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235"/>
      <c r="D300" s="1085"/>
      <c r="E300" s="53"/>
      <c r="F300" s="135"/>
      <c r="G300" s="236"/>
      <c r="H300" s="237"/>
      <c r="I300" s="238"/>
      <c r="J300" s="239"/>
      <c r="K300" s="240"/>
      <c r="L300" s="68"/>
      <c r="M300" s="11"/>
      <c r="N300" s="11">
        <f t="shared" si="14"/>
        <v>0</v>
      </c>
      <c r="O300" s="12">
        <v>7.0000000000000007E-2</v>
      </c>
      <c r="P300" s="8">
        <f t="shared" si="15"/>
        <v>0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244"/>
      <c r="B301" s="245"/>
      <c r="C301" s="235"/>
      <c r="D301" s="1085"/>
      <c r="E301" s="53"/>
      <c r="F301" s="135"/>
      <c r="G301" s="236"/>
      <c r="H301" s="237"/>
      <c r="I301" s="238"/>
      <c r="J301" s="239"/>
      <c r="K301" s="240"/>
      <c r="L301" s="68"/>
      <c r="M301" s="11">
        <v>12972.96</v>
      </c>
      <c r="N301" s="11">
        <f t="shared" si="14"/>
        <v>12583.771199999999</v>
      </c>
      <c r="O301" s="12">
        <v>7.0000000000000007E-2</v>
      </c>
      <c r="P301" s="8">
        <f t="shared" si="15"/>
        <v>13464.635183999999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133"/>
      <c r="D302" s="134"/>
      <c r="E302" s="53"/>
      <c r="F302" s="135"/>
      <c r="G302" s="933"/>
      <c r="H302" s="132"/>
      <c r="I302" s="136"/>
      <c r="J302" s="239"/>
      <c r="K302" s="1118"/>
      <c r="L302" s="68"/>
      <c r="M302" s="11">
        <v>12687.84</v>
      </c>
      <c r="N302" s="11">
        <f t="shared" si="14"/>
        <v>12307.2048</v>
      </c>
      <c r="O302" s="12">
        <v>7.0000000000000007E-2</v>
      </c>
      <c r="P302" s="8">
        <f t="shared" si="15"/>
        <v>13168.709135999999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133"/>
      <c r="D303" s="134"/>
      <c r="E303" s="53"/>
      <c r="F303" s="135"/>
      <c r="G303" s="933"/>
      <c r="H303" s="132"/>
      <c r="I303" s="136"/>
      <c r="J303" s="137"/>
      <c r="K303" s="1118"/>
      <c r="L303" s="1091"/>
      <c r="M303" s="11">
        <v>16572.599999999999</v>
      </c>
      <c r="N303" s="11">
        <f t="shared" si="14"/>
        <v>16075.421999999999</v>
      </c>
      <c r="O303" s="12">
        <v>7.0000000000000007E-2</v>
      </c>
      <c r="P303" s="8">
        <f t="shared" si="15"/>
        <v>17200.701539999998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133"/>
      <c r="D304" s="134"/>
      <c r="E304" s="105"/>
      <c r="F304" s="135"/>
      <c r="G304" s="933"/>
      <c r="H304" s="132"/>
      <c r="I304" s="241"/>
      <c r="J304" s="137"/>
      <c r="K304" s="1118"/>
      <c r="L304" s="1091"/>
      <c r="M304" s="11">
        <v>6021.12</v>
      </c>
      <c r="N304" s="11">
        <f t="shared" si="14"/>
        <v>5840.4863999999998</v>
      </c>
      <c r="O304" s="12">
        <v>7.0000000000000007E-2</v>
      </c>
      <c r="P304" s="8">
        <f t="shared" si="15"/>
        <v>6249.3204479999995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0"/>
      <c r="C305" s="133"/>
      <c r="D305" s="134"/>
      <c r="E305" s="105"/>
      <c r="F305" s="135"/>
      <c r="G305" s="933"/>
      <c r="H305" s="132"/>
      <c r="I305" s="136"/>
      <c r="J305" s="137"/>
      <c r="K305" s="1118"/>
      <c r="L305" s="1091"/>
      <c r="M305" s="11">
        <v>8714.16</v>
      </c>
      <c r="N305" s="11">
        <f t="shared" si="14"/>
        <v>8452.7351999999992</v>
      </c>
      <c r="O305" s="12">
        <v>7.0000000000000007E-2</v>
      </c>
      <c r="P305" s="8">
        <f t="shared" si="15"/>
        <v>9044.4266639999987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34"/>
      <c r="B306" s="990"/>
      <c r="C306" s="133"/>
      <c r="D306" s="134"/>
      <c r="E306" s="105"/>
      <c r="F306" s="135"/>
      <c r="G306" s="933"/>
      <c r="H306" s="132"/>
      <c r="I306" s="136"/>
      <c r="J306" s="137"/>
      <c r="K306" s="1118"/>
      <c r="L306" s="1091"/>
      <c r="M306" s="11">
        <v>0</v>
      </c>
      <c r="N306" s="11">
        <f t="shared" si="14"/>
        <v>0</v>
      </c>
      <c r="O306" s="12">
        <v>7.0000000000000007E-2</v>
      </c>
      <c r="P306" s="8">
        <f t="shared" si="15"/>
        <v>0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5.25" customHeight="1">
      <c r="A307" s="934"/>
      <c r="B307" s="990"/>
      <c r="C307" s="133"/>
      <c r="D307" s="134"/>
      <c r="E307" s="105"/>
      <c r="F307" s="135"/>
      <c r="G307" s="933"/>
      <c r="H307" s="132"/>
      <c r="I307" s="136"/>
      <c r="J307" s="137"/>
      <c r="K307" s="1118"/>
      <c r="L307" s="1091"/>
      <c r="M307" s="11">
        <v>18537.7</v>
      </c>
      <c r="N307" s="11">
        <f t="shared" si="14"/>
        <v>17981.569</v>
      </c>
      <c r="O307" s="12">
        <v>7.0000000000000007E-2</v>
      </c>
      <c r="P307" s="8">
        <f t="shared" si="15"/>
        <v>19240.278829999999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45"/>
      <c r="B308" s="990"/>
      <c r="C308" s="133"/>
      <c r="D308" s="134"/>
      <c r="E308" s="228"/>
      <c r="F308" s="135"/>
      <c r="G308" s="933"/>
      <c r="H308" s="132"/>
      <c r="I308" s="136"/>
      <c r="J308" s="137"/>
      <c r="K308" s="1118"/>
      <c r="L308" s="1091"/>
      <c r="M308" s="11">
        <v>9031.68</v>
      </c>
      <c r="N308" s="11">
        <f t="shared" si="14"/>
        <v>8760.7296000000006</v>
      </c>
      <c r="O308" s="12">
        <v>7.0000000000000007E-2</v>
      </c>
      <c r="P308" s="8">
        <f t="shared" si="15"/>
        <v>9373.9806720000015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46"/>
      <c r="B309" s="990"/>
      <c r="C309" s="133"/>
      <c r="D309" s="134"/>
      <c r="E309" s="988"/>
      <c r="F309" s="135"/>
      <c r="G309" s="933"/>
      <c r="H309" s="949"/>
      <c r="I309" s="950"/>
      <c r="J309" s="1135"/>
      <c r="K309" s="1136"/>
      <c r="L309" s="1091"/>
      <c r="M309" s="11"/>
      <c r="N309" s="11">
        <f t="shared" si="14"/>
        <v>0</v>
      </c>
      <c r="O309" s="12">
        <v>7.0000000000000007E-2</v>
      </c>
      <c r="P309" s="8">
        <f t="shared" si="15"/>
        <v>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133"/>
      <c r="D310" s="134"/>
      <c r="E310" s="229"/>
      <c r="F310" s="135"/>
      <c r="G310" s="933"/>
      <c r="H310" s="132"/>
      <c r="I310" s="136"/>
      <c r="J310" s="137"/>
      <c r="K310" s="1118"/>
      <c r="L310" s="1091"/>
      <c r="M310" s="11">
        <v>8478.9599999999991</v>
      </c>
      <c r="N310" s="11">
        <f t="shared" si="14"/>
        <v>8224.5911999999989</v>
      </c>
      <c r="O310" s="12">
        <v>7.0000000000000007E-2</v>
      </c>
      <c r="P310" s="8">
        <f t="shared" si="15"/>
        <v>8800.3125839999993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0"/>
      <c r="C311" s="133"/>
      <c r="D311" s="134"/>
      <c r="E311" s="106"/>
      <c r="F311" s="135"/>
      <c r="G311" s="933"/>
      <c r="H311" s="132"/>
      <c r="I311" s="136"/>
      <c r="J311" s="137"/>
      <c r="K311" s="1118"/>
      <c r="L311" s="1091"/>
      <c r="M311" s="11">
        <v>11122.62</v>
      </c>
      <c r="N311" s="11">
        <f t="shared" si="14"/>
        <v>10788.941400000002</v>
      </c>
      <c r="O311" s="12">
        <v>7.0000000000000007E-2</v>
      </c>
      <c r="P311" s="8">
        <f t="shared" si="15"/>
        <v>11544.167298000002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0"/>
      <c r="C312" s="133"/>
      <c r="D312" s="1047"/>
      <c r="E312" s="107"/>
      <c r="F312" s="35"/>
      <c r="G312" s="933"/>
      <c r="H312" s="231"/>
      <c r="I312" s="232"/>
      <c r="J312" s="137"/>
      <c r="K312" s="1118"/>
      <c r="L312" s="1091"/>
      <c r="M312" s="11">
        <v>3813.12</v>
      </c>
      <c r="N312" s="11">
        <f t="shared" si="14"/>
        <v>3698.7264</v>
      </c>
      <c r="O312" s="12">
        <v>7.0000000000000007E-2</v>
      </c>
      <c r="P312" s="8">
        <f t="shared" si="15"/>
        <v>3957.637248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0"/>
      <c r="C313" s="133"/>
      <c r="D313" s="1047"/>
      <c r="E313" s="131"/>
      <c r="F313" s="35"/>
      <c r="G313" s="933"/>
      <c r="H313" s="231"/>
      <c r="I313" s="232"/>
      <c r="J313" s="137"/>
      <c r="K313" s="1118"/>
      <c r="L313" s="1091"/>
      <c r="M313" s="11"/>
      <c r="N313" s="11"/>
      <c r="O313" s="12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34"/>
      <c r="B314" s="990"/>
      <c r="C314" s="133"/>
      <c r="D314" s="1047"/>
      <c r="E314" s="131"/>
      <c r="F314" s="35"/>
      <c r="G314" s="933"/>
      <c r="H314" s="231"/>
      <c r="I314" s="232"/>
      <c r="J314" s="137"/>
      <c r="K314" s="1118"/>
      <c r="L314" s="1091"/>
      <c r="M314" s="11"/>
      <c r="N314" s="11"/>
      <c r="O314" s="12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0"/>
      <c r="C315" s="133"/>
      <c r="D315" s="1047"/>
      <c r="E315" s="131"/>
      <c r="F315" s="35"/>
      <c r="G315" s="933"/>
      <c r="H315" s="231"/>
      <c r="I315" s="232"/>
      <c r="J315" s="137"/>
      <c r="K315" s="1118"/>
      <c r="L315" s="1091"/>
      <c r="M315" s="11"/>
      <c r="N315" s="11"/>
      <c r="O315" s="12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34"/>
      <c r="B316" s="990"/>
      <c r="C316" s="133"/>
      <c r="D316" s="1047"/>
      <c r="E316" s="131"/>
      <c r="F316" s="35"/>
      <c r="G316" s="933"/>
      <c r="H316" s="231"/>
      <c r="I316" s="232"/>
      <c r="J316" s="137"/>
      <c r="K316" s="1118"/>
      <c r="L316" s="1091"/>
      <c r="M316" s="11"/>
      <c r="N316" s="11"/>
      <c r="O316" s="12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34"/>
      <c r="B317" s="990"/>
      <c r="C317" s="133"/>
      <c r="D317" s="1047"/>
      <c r="E317" s="131"/>
      <c r="F317" s="35"/>
      <c r="G317" s="933"/>
      <c r="H317" s="231"/>
      <c r="I317" s="232"/>
      <c r="J317" s="137"/>
      <c r="K317" s="1118"/>
      <c r="L317" s="1091"/>
      <c r="M317" s="11"/>
      <c r="N317" s="11"/>
      <c r="O317" s="12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34"/>
      <c r="B318" s="990"/>
      <c r="C318" s="133"/>
      <c r="D318" s="1047"/>
      <c r="E318" s="106"/>
      <c r="F318" s="135"/>
      <c r="G318" s="933"/>
      <c r="H318" s="132"/>
      <c r="I318" s="136"/>
      <c r="J318" s="137"/>
      <c r="K318" s="1118"/>
      <c r="L318" s="1091"/>
      <c r="M318" s="11"/>
      <c r="N318" s="11"/>
      <c r="O318" s="12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934"/>
      <c r="B319" s="990"/>
      <c r="C319" s="133"/>
      <c r="D319" s="1047"/>
      <c r="E319" s="106"/>
      <c r="F319" s="135"/>
      <c r="G319" s="933"/>
      <c r="H319" s="132"/>
      <c r="I319" s="136"/>
      <c r="J319" s="137"/>
      <c r="K319" s="1118"/>
      <c r="L319" s="1091"/>
      <c r="M319" s="11"/>
      <c r="N319" s="11"/>
      <c r="O319" s="12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34"/>
      <c r="B320" s="991"/>
      <c r="C320" s="133"/>
      <c r="D320" s="1047"/>
      <c r="E320" s="106"/>
      <c r="F320" s="135"/>
      <c r="G320" s="933"/>
      <c r="H320" s="132"/>
      <c r="I320" s="136"/>
      <c r="J320" s="137"/>
      <c r="K320" s="1118"/>
      <c r="L320" s="1091"/>
      <c r="M320" s="11">
        <v>8640</v>
      </c>
      <c r="N320" s="11">
        <f>M320-(M320*0.03)</f>
        <v>8380.7999999999993</v>
      </c>
      <c r="O320" s="12">
        <v>7.0000000000000007E-2</v>
      </c>
      <c r="P320" s="8">
        <f>(N320*O320)+N320</f>
        <v>8967.4559999999983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84"/>
      <c r="B321" s="990"/>
      <c r="C321" s="133"/>
      <c r="D321" s="1047"/>
      <c r="E321" s="107"/>
      <c r="F321" s="35"/>
      <c r="G321" s="933"/>
      <c r="H321" s="231"/>
      <c r="I321" s="232"/>
      <c r="J321" s="246"/>
      <c r="K321" s="1139"/>
      <c r="L321" s="1091"/>
      <c r="M321" s="11"/>
      <c r="N321" s="11"/>
      <c r="O321" s="12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247"/>
      <c r="B322" s="1368"/>
      <c r="C322" s="1368"/>
      <c r="D322" s="1368"/>
      <c r="E322" s="1368"/>
      <c r="F322" s="1368"/>
      <c r="G322" s="248"/>
      <c r="H322" s="2"/>
      <c r="I322" s="1368"/>
      <c r="J322" s="249"/>
      <c r="K322" s="1368"/>
      <c r="L322" s="234"/>
      <c r="M322" s="1368"/>
      <c r="N322" s="11"/>
      <c r="O322" s="12"/>
      <c r="P322" s="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1"/>
      <c r="B323" s="2"/>
      <c r="C323" s="3"/>
      <c r="D323" s="2"/>
      <c r="E323" s="4"/>
      <c r="F323" s="5"/>
      <c r="G323" s="6"/>
      <c r="H323" s="1"/>
      <c r="I323" s="7"/>
      <c r="J323" s="8"/>
      <c r="K323" s="9"/>
      <c r="L323" s="10"/>
      <c r="M323" s="11"/>
      <c r="N323" s="11"/>
      <c r="O323" s="12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4" t="s">
        <v>0</v>
      </c>
      <c r="B324" s="1368"/>
      <c r="C324" s="3"/>
      <c r="D324" s="2"/>
      <c r="E324" s="4"/>
      <c r="F324" s="5"/>
      <c r="G324" s="6"/>
      <c r="H324" s="1"/>
      <c r="I324" s="13"/>
      <c r="J324" s="8"/>
      <c r="K324" s="14"/>
      <c r="L324" s="15"/>
      <c r="M324" s="11"/>
      <c r="N324" s="11"/>
      <c r="O324" s="12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1376" t="s">
        <v>94</v>
      </c>
      <c r="B325" s="1387"/>
      <c r="C325" s="4"/>
      <c r="D325" s="2"/>
      <c r="E325" s="4"/>
      <c r="F325" s="5"/>
      <c r="G325" s="6"/>
      <c r="H325" s="1"/>
      <c r="I325" s="13"/>
      <c r="J325" s="8"/>
      <c r="K325" s="14"/>
      <c r="L325" s="15"/>
      <c r="M325" s="11"/>
      <c r="N325" s="11"/>
      <c r="O325" s="12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5.25" customHeight="1">
      <c r="A326" s="1"/>
      <c r="B326" s="2"/>
      <c r="C326" s="3"/>
      <c r="D326" s="2"/>
      <c r="E326" s="4"/>
      <c r="F326" s="5"/>
      <c r="G326" s="6"/>
      <c r="H326" s="1"/>
      <c r="I326" s="7"/>
      <c r="J326" s="8"/>
      <c r="K326" s="9"/>
      <c r="L326" s="10"/>
      <c r="M326" s="11"/>
      <c r="N326" s="11"/>
      <c r="O326" s="12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1375" t="s">
        <v>2</v>
      </c>
      <c r="B327" s="1388"/>
      <c r="C327" s="16" t="s">
        <v>3</v>
      </c>
      <c r="D327" s="993" t="s">
        <v>4</v>
      </c>
      <c r="E327" s="17" t="s">
        <v>5</v>
      </c>
      <c r="F327" s="919" t="s">
        <v>5</v>
      </c>
      <c r="G327" s="18" t="s">
        <v>6</v>
      </c>
      <c r="H327" s="19" t="s">
        <v>7</v>
      </c>
      <c r="I327" s="20" t="s">
        <v>8</v>
      </c>
      <c r="J327" s="21" t="s">
        <v>9</v>
      </c>
      <c r="K327" s="22" t="s">
        <v>9</v>
      </c>
      <c r="L327" s="1086" t="s">
        <v>452</v>
      </c>
      <c r="M327" s="23"/>
      <c r="N327" s="11"/>
      <c r="O327" s="12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5.25" customHeight="1">
      <c r="A328" s="921"/>
      <c r="B328" s="922"/>
      <c r="C328" s="927"/>
      <c r="D328" s="997" t="s">
        <v>10</v>
      </c>
      <c r="E328" s="24" t="s">
        <v>11</v>
      </c>
      <c r="F328" s="925" t="s">
        <v>12</v>
      </c>
      <c r="G328" s="964"/>
      <c r="H328" s="965" t="s">
        <v>13</v>
      </c>
      <c r="I328" s="928" t="s">
        <v>14</v>
      </c>
      <c r="J328" s="1087" t="s">
        <v>16</v>
      </c>
      <c r="K328" s="25" t="s">
        <v>15</v>
      </c>
      <c r="L328" s="1088" t="s">
        <v>453</v>
      </c>
      <c r="M328" s="23"/>
      <c r="N328" s="11"/>
      <c r="O328" s="12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86"/>
      <c r="B329" s="990"/>
      <c r="C329" s="133"/>
      <c r="D329" s="134"/>
      <c r="E329" s="70"/>
      <c r="F329" s="932"/>
      <c r="G329" s="933"/>
      <c r="H329" s="132"/>
      <c r="I329" s="136"/>
      <c r="J329" s="137"/>
      <c r="K329" s="21"/>
      <c r="L329" s="1091"/>
      <c r="M329" s="11">
        <v>3552</v>
      </c>
      <c r="N329" s="11">
        <f t="shared" ref="N329:N354" si="16">M329-(M329*0.03)</f>
        <v>3445.44</v>
      </c>
      <c r="O329" s="12">
        <v>7.0000000000000007E-2</v>
      </c>
      <c r="P329" s="8">
        <f t="shared" ref="P329:P354" si="17">(N329*O329)+N329</f>
        <v>3686.6208000000001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90"/>
      <c r="C330" s="133"/>
      <c r="D330" s="134"/>
      <c r="E330" s="53"/>
      <c r="F330" s="135"/>
      <c r="G330" s="933"/>
      <c r="H330" s="132"/>
      <c r="I330" s="136"/>
      <c r="J330" s="137"/>
      <c r="K330" s="242"/>
      <c r="L330" s="1091"/>
      <c r="M330" s="11"/>
      <c r="N330" s="11">
        <f t="shared" si="16"/>
        <v>0</v>
      </c>
      <c r="O330" s="12">
        <v>7.0000000000000007E-2</v>
      </c>
      <c r="P330" s="8">
        <f t="shared" si="17"/>
        <v>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92"/>
      <c r="C331" s="133"/>
      <c r="D331" s="134"/>
      <c r="E331" s="53"/>
      <c r="F331" s="135"/>
      <c r="G331" s="933"/>
      <c r="H331" s="132"/>
      <c r="I331" s="136"/>
      <c r="J331" s="137"/>
      <c r="K331" s="140"/>
      <c r="L331" s="1091"/>
      <c r="M331" s="11">
        <v>9498.06</v>
      </c>
      <c r="N331" s="11">
        <f t="shared" si="16"/>
        <v>9213.118199999999</v>
      </c>
      <c r="O331" s="12">
        <v>7.0000000000000007E-2</v>
      </c>
      <c r="P331" s="8">
        <f t="shared" si="17"/>
        <v>9858.0364739999986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2"/>
      <c r="C332" s="133"/>
      <c r="D332" s="134"/>
      <c r="E332" s="53"/>
      <c r="F332" s="135"/>
      <c r="G332" s="933"/>
      <c r="H332" s="132"/>
      <c r="I332" s="136"/>
      <c r="J332" s="137"/>
      <c r="K332" s="1118"/>
      <c r="L332" s="1091"/>
      <c r="M332" s="11">
        <v>15305.4</v>
      </c>
      <c r="N332" s="11">
        <f t="shared" si="16"/>
        <v>14846.237999999999</v>
      </c>
      <c r="O332" s="12">
        <v>7.0000000000000007E-2</v>
      </c>
      <c r="P332" s="8">
        <f t="shared" si="17"/>
        <v>15885.47466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0"/>
      <c r="C333" s="133"/>
      <c r="D333" s="134"/>
      <c r="E333" s="53"/>
      <c r="F333" s="135"/>
      <c r="G333" s="933"/>
      <c r="H333" s="132"/>
      <c r="I333" s="136"/>
      <c r="J333" s="137"/>
      <c r="K333" s="1118"/>
      <c r="L333" s="1091"/>
      <c r="M333" s="11"/>
      <c r="N333" s="11">
        <f t="shared" si="16"/>
        <v>0</v>
      </c>
      <c r="O333" s="12">
        <v>7.0000000000000007E-2</v>
      </c>
      <c r="P333" s="8">
        <f t="shared" si="17"/>
        <v>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34"/>
      <c r="B334" s="990"/>
      <c r="C334" s="133"/>
      <c r="D334" s="134"/>
      <c r="E334" s="53"/>
      <c r="F334" s="135"/>
      <c r="G334" s="933"/>
      <c r="H334" s="132"/>
      <c r="I334" s="136"/>
      <c r="J334" s="137"/>
      <c r="K334" s="1118"/>
      <c r="L334" s="1091"/>
      <c r="M334" s="11"/>
      <c r="N334" s="11">
        <f t="shared" si="16"/>
        <v>0</v>
      </c>
      <c r="O334" s="12">
        <v>7.0000000000000007E-2</v>
      </c>
      <c r="P334" s="8">
        <f t="shared" si="17"/>
        <v>0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90"/>
      <c r="C335" s="133"/>
      <c r="D335" s="134"/>
      <c r="E335" s="53"/>
      <c r="F335" s="135"/>
      <c r="G335" s="933"/>
      <c r="H335" s="132"/>
      <c r="I335" s="136"/>
      <c r="J335" s="137"/>
      <c r="K335" s="1118"/>
      <c r="L335" s="1091"/>
      <c r="M335" s="11"/>
      <c r="N335" s="11">
        <f t="shared" si="16"/>
        <v>0</v>
      </c>
      <c r="O335" s="12">
        <v>7.0000000000000007E-2</v>
      </c>
      <c r="P335" s="8">
        <f t="shared" si="17"/>
        <v>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2"/>
      <c r="C336" s="235"/>
      <c r="D336" s="1085"/>
      <c r="E336" s="53"/>
      <c r="F336" s="135"/>
      <c r="G336" s="236"/>
      <c r="H336" s="237"/>
      <c r="I336" s="238"/>
      <c r="J336" s="239"/>
      <c r="K336" s="243"/>
      <c r="L336" s="10"/>
      <c r="M336" s="11">
        <v>14244.12</v>
      </c>
      <c r="N336" s="11">
        <f t="shared" si="16"/>
        <v>13816.796400000001</v>
      </c>
      <c r="O336" s="12">
        <v>7.0000000000000007E-2</v>
      </c>
      <c r="P336" s="8">
        <f t="shared" si="17"/>
        <v>14783.972148000001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89"/>
      <c r="C337" s="133"/>
      <c r="D337" s="134"/>
      <c r="E337" s="53"/>
      <c r="F337" s="135"/>
      <c r="G337" s="933"/>
      <c r="H337" s="132"/>
      <c r="I337" s="136"/>
      <c r="J337" s="137"/>
      <c r="K337" s="1118"/>
      <c r="L337" s="1091"/>
      <c r="M337" s="11">
        <v>3240</v>
      </c>
      <c r="N337" s="11">
        <f t="shared" si="16"/>
        <v>3142.8</v>
      </c>
      <c r="O337" s="12">
        <v>7.0000000000000007E-2</v>
      </c>
      <c r="P337" s="8">
        <f t="shared" si="17"/>
        <v>3362.7960000000003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89"/>
      <c r="C338" s="133"/>
      <c r="D338" s="134"/>
      <c r="E338" s="53"/>
      <c r="F338" s="135"/>
      <c r="G338" s="933"/>
      <c r="H338" s="132"/>
      <c r="I338" s="136"/>
      <c r="J338" s="137"/>
      <c r="K338" s="1118"/>
      <c r="L338" s="1091"/>
      <c r="M338" s="11">
        <v>14700</v>
      </c>
      <c r="N338" s="11">
        <f t="shared" si="16"/>
        <v>14259</v>
      </c>
      <c r="O338" s="12">
        <v>7.0000000000000007E-2</v>
      </c>
      <c r="P338" s="8">
        <f t="shared" si="17"/>
        <v>15257.130000000001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89"/>
      <c r="C339" s="235"/>
      <c r="D339" s="1085"/>
      <c r="E339" s="143"/>
      <c r="F339" s="155"/>
      <c r="G339" s="236"/>
      <c r="H339" s="237"/>
      <c r="I339" s="238"/>
      <c r="J339" s="239"/>
      <c r="K339" s="240"/>
      <c r="L339" s="68"/>
      <c r="M339" s="11">
        <v>14582.7</v>
      </c>
      <c r="N339" s="11">
        <f t="shared" si="16"/>
        <v>14145.219000000001</v>
      </c>
      <c r="O339" s="12">
        <v>7.0000000000000007E-2</v>
      </c>
      <c r="P339" s="8">
        <f t="shared" si="17"/>
        <v>15135.384330000001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89"/>
      <c r="C340" s="133"/>
      <c r="D340" s="134"/>
      <c r="E340" s="53"/>
      <c r="F340" s="135"/>
      <c r="G340" s="933"/>
      <c r="H340" s="132"/>
      <c r="I340" s="136"/>
      <c r="J340" s="137"/>
      <c r="K340" s="1118"/>
      <c r="L340" s="68"/>
      <c r="M340" s="11">
        <v>13483.8</v>
      </c>
      <c r="N340" s="11">
        <f t="shared" si="16"/>
        <v>13079.286</v>
      </c>
      <c r="O340" s="12">
        <v>7.0000000000000007E-2</v>
      </c>
      <c r="P340" s="8">
        <f t="shared" si="17"/>
        <v>13994.836020000001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0"/>
      <c r="C341" s="235"/>
      <c r="D341" s="1085"/>
      <c r="E341" s="53"/>
      <c r="F341" s="135"/>
      <c r="G341" s="236"/>
      <c r="H341" s="237"/>
      <c r="I341" s="238"/>
      <c r="J341" s="239"/>
      <c r="K341" s="240"/>
      <c r="L341" s="68"/>
      <c r="M341" s="11">
        <v>2669.52</v>
      </c>
      <c r="N341" s="11">
        <f t="shared" si="16"/>
        <v>2589.4344000000001</v>
      </c>
      <c r="O341" s="12">
        <v>7.0000000000000007E-2</v>
      </c>
      <c r="P341" s="8">
        <f t="shared" si="17"/>
        <v>2770.6948080000002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34"/>
      <c r="B342" s="990"/>
      <c r="C342" s="235"/>
      <c r="D342" s="1085"/>
      <c r="E342" s="53"/>
      <c r="F342" s="135"/>
      <c r="G342" s="236"/>
      <c r="H342" s="237"/>
      <c r="I342" s="238"/>
      <c r="J342" s="239"/>
      <c r="K342" s="240"/>
      <c r="L342" s="68"/>
      <c r="M342" s="11"/>
      <c r="N342" s="11">
        <f t="shared" si="16"/>
        <v>0</v>
      </c>
      <c r="O342" s="12">
        <v>7.0000000000000007E-2</v>
      </c>
      <c r="P342" s="8">
        <f t="shared" si="17"/>
        <v>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244"/>
      <c r="B343" s="245"/>
      <c r="C343" s="235"/>
      <c r="D343" s="1085"/>
      <c r="E343" s="53"/>
      <c r="F343" s="135"/>
      <c r="G343" s="236"/>
      <c r="H343" s="237"/>
      <c r="I343" s="238"/>
      <c r="J343" s="239"/>
      <c r="K343" s="240"/>
      <c r="L343" s="68"/>
      <c r="M343" s="11">
        <v>12972.96</v>
      </c>
      <c r="N343" s="11">
        <f t="shared" si="16"/>
        <v>12583.771199999999</v>
      </c>
      <c r="O343" s="12">
        <v>7.0000000000000007E-2</v>
      </c>
      <c r="P343" s="8">
        <f t="shared" si="17"/>
        <v>13464.635183999999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133"/>
      <c r="D344" s="134"/>
      <c r="E344" s="53"/>
      <c r="F344" s="135"/>
      <c r="G344" s="933"/>
      <c r="H344" s="132"/>
      <c r="I344" s="136"/>
      <c r="J344" s="239"/>
      <c r="K344" s="1118"/>
      <c r="L344" s="68"/>
      <c r="M344" s="11">
        <v>12687.84</v>
      </c>
      <c r="N344" s="11">
        <f t="shared" si="16"/>
        <v>12307.2048</v>
      </c>
      <c r="O344" s="12">
        <v>7.0000000000000007E-2</v>
      </c>
      <c r="P344" s="8">
        <f t="shared" si="17"/>
        <v>13168.709135999999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5.25" customHeight="1">
      <c r="A345" s="934"/>
      <c r="B345" s="990"/>
      <c r="C345" s="133"/>
      <c r="D345" s="134"/>
      <c r="E345" s="53"/>
      <c r="F345" s="135"/>
      <c r="G345" s="933"/>
      <c r="H345" s="132"/>
      <c r="I345" s="136"/>
      <c r="J345" s="137"/>
      <c r="K345" s="1118"/>
      <c r="L345" s="1091"/>
      <c r="M345" s="11">
        <v>16572.599999999999</v>
      </c>
      <c r="N345" s="11">
        <f t="shared" si="16"/>
        <v>16075.421999999999</v>
      </c>
      <c r="O345" s="12">
        <v>7.0000000000000007E-2</v>
      </c>
      <c r="P345" s="8">
        <f t="shared" si="17"/>
        <v>17200.701539999998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0"/>
      <c r="C346" s="133"/>
      <c r="D346" s="134"/>
      <c r="E346" s="105"/>
      <c r="F346" s="135"/>
      <c r="G346" s="933"/>
      <c r="H346" s="132"/>
      <c r="I346" s="241"/>
      <c r="J346" s="137"/>
      <c r="K346" s="1118"/>
      <c r="L346" s="1091"/>
      <c r="M346" s="11">
        <v>6021.12</v>
      </c>
      <c r="N346" s="11">
        <f t="shared" si="16"/>
        <v>5840.4863999999998</v>
      </c>
      <c r="O346" s="12">
        <v>7.0000000000000007E-2</v>
      </c>
      <c r="P346" s="8">
        <f t="shared" si="17"/>
        <v>6249.3204479999995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90"/>
      <c r="C347" s="133"/>
      <c r="D347" s="134"/>
      <c r="E347" s="105"/>
      <c r="F347" s="135"/>
      <c r="G347" s="933"/>
      <c r="H347" s="132"/>
      <c r="I347" s="136"/>
      <c r="J347" s="137"/>
      <c r="K347" s="1118"/>
      <c r="L347" s="1091"/>
      <c r="M347" s="11">
        <v>8714.16</v>
      </c>
      <c r="N347" s="11">
        <f t="shared" si="16"/>
        <v>8452.7351999999992</v>
      </c>
      <c r="O347" s="12">
        <v>7.0000000000000007E-2</v>
      </c>
      <c r="P347" s="8">
        <f t="shared" si="17"/>
        <v>9044.4266639999987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90"/>
      <c r="C348" s="133"/>
      <c r="D348" s="134"/>
      <c r="E348" s="105"/>
      <c r="F348" s="135"/>
      <c r="G348" s="933"/>
      <c r="H348" s="132"/>
      <c r="I348" s="136"/>
      <c r="J348" s="137"/>
      <c r="K348" s="1118"/>
      <c r="L348" s="1091"/>
      <c r="M348" s="11">
        <v>0</v>
      </c>
      <c r="N348" s="11">
        <f t="shared" si="16"/>
        <v>0</v>
      </c>
      <c r="O348" s="12">
        <v>7.0000000000000007E-2</v>
      </c>
      <c r="P348" s="8">
        <f t="shared" si="17"/>
        <v>0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133"/>
      <c r="D349" s="134"/>
      <c r="E349" s="105"/>
      <c r="F349" s="135"/>
      <c r="G349" s="933"/>
      <c r="H349" s="132"/>
      <c r="I349" s="136"/>
      <c r="J349" s="137"/>
      <c r="K349" s="1118"/>
      <c r="L349" s="1091"/>
      <c r="M349" s="11">
        <v>18537.7</v>
      </c>
      <c r="N349" s="11">
        <f t="shared" si="16"/>
        <v>17981.569</v>
      </c>
      <c r="O349" s="12">
        <v>7.0000000000000007E-2</v>
      </c>
      <c r="P349" s="8">
        <f t="shared" si="17"/>
        <v>19240.278829999999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45"/>
      <c r="B350" s="990"/>
      <c r="C350" s="133"/>
      <c r="D350" s="134"/>
      <c r="E350" s="228"/>
      <c r="F350" s="135"/>
      <c r="G350" s="933"/>
      <c r="H350" s="132"/>
      <c r="I350" s="136"/>
      <c r="J350" s="137"/>
      <c r="K350" s="1118"/>
      <c r="L350" s="1091"/>
      <c r="M350" s="11">
        <v>9031.68</v>
      </c>
      <c r="N350" s="11">
        <f t="shared" si="16"/>
        <v>8760.7296000000006</v>
      </c>
      <c r="O350" s="12">
        <v>7.0000000000000007E-2</v>
      </c>
      <c r="P350" s="8">
        <f t="shared" si="17"/>
        <v>9373.9806720000015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46"/>
      <c r="B351" s="990"/>
      <c r="C351" s="133"/>
      <c r="D351" s="134"/>
      <c r="E351" s="988"/>
      <c r="F351" s="135"/>
      <c r="G351" s="933"/>
      <c r="H351" s="949"/>
      <c r="I351" s="950"/>
      <c r="J351" s="1135"/>
      <c r="K351" s="1136"/>
      <c r="L351" s="1091"/>
      <c r="M351" s="11"/>
      <c r="N351" s="11">
        <f t="shared" si="16"/>
        <v>0</v>
      </c>
      <c r="O351" s="12">
        <v>7.0000000000000007E-2</v>
      </c>
      <c r="P351" s="8">
        <f t="shared" si="17"/>
        <v>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0"/>
      <c r="C352" s="133"/>
      <c r="D352" s="134"/>
      <c r="E352" s="229"/>
      <c r="F352" s="135"/>
      <c r="G352" s="933"/>
      <c r="H352" s="132"/>
      <c r="I352" s="136"/>
      <c r="J352" s="137"/>
      <c r="K352" s="1118"/>
      <c r="L352" s="1091"/>
      <c r="M352" s="11">
        <v>8478.9599999999991</v>
      </c>
      <c r="N352" s="11">
        <f t="shared" si="16"/>
        <v>8224.5911999999989</v>
      </c>
      <c r="O352" s="12">
        <v>7.0000000000000007E-2</v>
      </c>
      <c r="P352" s="8">
        <f t="shared" si="17"/>
        <v>8800.3125839999993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0"/>
      <c r="C353" s="133"/>
      <c r="D353" s="134"/>
      <c r="E353" s="106"/>
      <c r="F353" s="135"/>
      <c r="G353" s="933"/>
      <c r="H353" s="132"/>
      <c r="I353" s="136"/>
      <c r="J353" s="137"/>
      <c r="K353" s="1118"/>
      <c r="L353" s="1091"/>
      <c r="M353" s="11">
        <v>11122.62</v>
      </c>
      <c r="N353" s="11">
        <f t="shared" si="16"/>
        <v>10788.941400000002</v>
      </c>
      <c r="O353" s="12">
        <v>7.0000000000000007E-2</v>
      </c>
      <c r="P353" s="8">
        <f t="shared" si="17"/>
        <v>11544.167298000002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34"/>
      <c r="B354" s="990"/>
      <c r="C354" s="133"/>
      <c r="D354" s="1047"/>
      <c r="E354" s="107"/>
      <c r="F354" s="35"/>
      <c r="G354" s="933"/>
      <c r="H354" s="231"/>
      <c r="I354" s="232"/>
      <c r="J354" s="137"/>
      <c r="K354" s="1118"/>
      <c r="L354" s="1091"/>
      <c r="M354" s="11">
        <v>3813.12</v>
      </c>
      <c r="N354" s="11">
        <f t="shared" si="16"/>
        <v>3698.7264</v>
      </c>
      <c r="O354" s="12">
        <v>7.0000000000000007E-2</v>
      </c>
      <c r="P354" s="8">
        <f t="shared" si="17"/>
        <v>3957.637248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34"/>
      <c r="B355" s="990"/>
      <c r="C355" s="133"/>
      <c r="D355" s="1047"/>
      <c r="E355" s="131"/>
      <c r="F355" s="35"/>
      <c r="G355" s="933"/>
      <c r="H355" s="231"/>
      <c r="I355" s="232"/>
      <c r="J355" s="137"/>
      <c r="K355" s="1118"/>
      <c r="L355" s="1091"/>
      <c r="M355" s="11"/>
      <c r="N355" s="11"/>
      <c r="O355" s="12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0"/>
      <c r="C356" s="133"/>
      <c r="D356" s="1047"/>
      <c r="E356" s="131"/>
      <c r="F356" s="35"/>
      <c r="G356" s="933"/>
      <c r="H356" s="231"/>
      <c r="I356" s="232"/>
      <c r="J356" s="137"/>
      <c r="K356" s="1118"/>
      <c r="L356" s="1091"/>
      <c r="M356" s="11"/>
      <c r="N356" s="11"/>
      <c r="O356" s="12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0"/>
      <c r="C357" s="133"/>
      <c r="D357" s="1047"/>
      <c r="E357" s="131"/>
      <c r="F357" s="35"/>
      <c r="G357" s="933"/>
      <c r="H357" s="231"/>
      <c r="I357" s="232"/>
      <c r="J357" s="137"/>
      <c r="K357" s="1118"/>
      <c r="L357" s="1091"/>
      <c r="M357" s="11"/>
      <c r="N357" s="11"/>
      <c r="O357" s="12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34"/>
      <c r="B358" s="990"/>
      <c r="C358" s="133"/>
      <c r="D358" s="1047"/>
      <c r="E358" s="106"/>
      <c r="F358" s="135"/>
      <c r="G358" s="933"/>
      <c r="H358" s="132"/>
      <c r="I358" s="136"/>
      <c r="J358" s="137"/>
      <c r="K358" s="1118"/>
      <c r="L358" s="1091"/>
      <c r="M358" s="11"/>
      <c r="N358" s="11"/>
      <c r="O358" s="12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34"/>
      <c r="B359" s="990"/>
      <c r="C359" s="133"/>
      <c r="D359" s="1047"/>
      <c r="E359" s="106"/>
      <c r="F359" s="135"/>
      <c r="G359" s="933"/>
      <c r="H359" s="132"/>
      <c r="I359" s="136"/>
      <c r="J359" s="137"/>
      <c r="K359" s="1118"/>
      <c r="L359" s="1091"/>
      <c r="M359" s="11"/>
      <c r="N359" s="11"/>
      <c r="O359" s="12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991"/>
      <c r="C360" s="133"/>
      <c r="D360" s="1047"/>
      <c r="E360" s="106"/>
      <c r="F360" s="135"/>
      <c r="G360" s="933"/>
      <c r="H360" s="132"/>
      <c r="I360" s="136"/>
      <c r="J360" s="137"/>
      <c r="K360" s="1118"/>
      <c r="L360" s="1091"/>
      <c r="M360" s="11">
        <v>8640</v>
      </c>
      <c r="N360" s="11">
        <f>M360-(M360*0.03)</f>
        <v>8380.7999999999993</v>
      </c>
      <c r="O360" s="12">
        <v>7.0000000000000007E-2</v>
      </c>
      <c r="P360" s="8">
        <f>(N360*O360)+N360</f>
        <v>8967.4559999999983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934"/>
      <c r="B361" s="991"/>
      <c r="C361" s="133"/>
      <c r="D361" s="1047"/>
      <c r="E361" s="106"/>
      <c r="F361" s="135"/>
      <c r="G361" s="933"/>
      <c r="H361" s="132"/>
      <c r="I361" s="136"/>
      <c r="J361" s="137"/>
      <c r="K361" s="1118"/>
      <c r="L361" s="1091"/>
      <c r="M361" s="11"/>
      <c r="N361" s="11"/>
      <c r="O361" s="12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34"/>
      <c r="B362" s="991"/>
      <c r="C362" s="133"/>
      <c r="D362" s="1047"/>
      <c r="E362" s="106"/>
      <c r="F362" s="135"/>
      <c r="G362" s="933"/>
      <c r="H362" s="132"/>
      <c r="I362" s="136"/>
      <c r="J362" s="137"/>
      <c r="K362" s="1118"/>
      <c r="L362" s="1091"/>
      <c r="M362" s="11"/>
      <c r="N362" s="11"/>
      <c r="O362" s="12"/>
      <c r="P362" s="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84"/>
      <c r="B363" s="990"/>
      <c r="C363" s="133"/>
      <c r="D363" s="1047"/>
      <c r="E363" s="107"/>
      <c r="F363" s="35"/>
      <c r="G363" s="933"/>
      <c r="H363" s="231"/>
      <c r="I363" s="232"/>
      <c r="J363" s="246"/>
      <c r="K363" s="1139"/>
      <c r="L363" s="1091"/>
      <c r="M363" s="11"/>
      <c r="N363" s="11"/>
      <c r="O363" s="12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247"/>
      <c r="B364" s="1368"/>
      <c r="C364" s="1368"/>
      <c r="D364" s="1368"/>
      <c r="E364" s="1368"/>
      <c r="F364" s="1368"/>
      <c r="G364" s="248"/>
      <c r="H364" s="2"/>
      <c r="I364" s="1368"/>
      <c r="J364" s="249"/>
      <c r="K364" s="1368"/>
      <c r="L364" s="234"/>
      <c r="M364" s="1368"/>
      <c r="N364" s="11"/>
      <c r="O364" s="12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1"/>
      <c r="B365" s="2"/>
      <c r="C365" s="3"/>
      <c r="D365" s="2"/>
      <c r="E365" s="4"/>
      <c r="F365" s="5"/>
      <c r="G365" s="6"/>
      <c r="H365" s="1"/>
      <c r="I365" s="7"/>
      <c r="J365" s="8"/>
      <c r="K365" s="9"/>
      <c r="L365" s="10"/>
      <c r="M365" s="11"/>
      <c r="N365" s="11"/>
      <c r="O365" s="12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4" t="s">
        <v>0</v>
      </c>
      <c r="B366" s="1368"/>
      <c r="C366" s="3"/>
      <c r="D366" s="2"/>
      <c r="E366" s="4"/>
      <c r="F366" s="5"/>
      <c r="G366" s="6"/>
      <c r="H366" s="1"/>
      <c r="I366" s="13"/>
      <c r="J366" s="8"/>
      <c r="K366" s="14"/>
      <c r="L366" s="15"/>
      <c r="M366" s="11"/>
      <c r="N366" s="11"/>
      <c r="O366" s="12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1376" t="s">
        <v>94</v>
      </c>
      <c r="B367" s="1387"/>
      <c r="C367" s="4"/>
      <c r="D367" s="2"/>
      <c r="E367" s="4"/>
      <c r="F367" s="5"/>
      <c r="G367" s="6"/>
      <c r="H367" s="1"/>
      <c r="I367" s="13"/>
      <c r="J367" s="8"/>
      <c r="K367" s="14"/>
      <c r="L367" s="15"/>
      <c r="M367" s="11"/>
      <c r="N367" s="11"/>
      <c r="O367" s="12"/>
      <c r="P367" s="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5.25" customHeight="1">
      <c r="A368" s="1"/>
      <c r="B368" s="2"/>
      <c r="C368" s="3"/>
      <c r="D368" s="2"/>
      <c r="E368" s="4"/>
      <c r="F368" s="5"/>
      <c r="G368" s="6"/>
      <c r="H368" s="1"/>
      <c r="I368" s="7"/>
      <c r="J368" s="8"/>
      <c r="K368" s="9"/>
      <c r="L368" s="10"/>
      <c r="M368" s="11"/>
      <c r="N368" s="11"/>
      <c r="O368" s="12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1375" t="s">
        <v>2</v>
      </c>
      <c r="B369" s="1388"/>
      <c r="C369" s="16" t="s">
        <v>3</v>
      </c>
      <c r="D369" s="993" t="s">
        <v>4</v>
      </c>
      <c r="E369" s="17" t="s">
        <v>5</v>
      </c>
      <c r="F369" s="919" t="s">
        <v>5</v>
      </c>
      <c r="G369" s="18" t="s">
        <v>6</v>
      </c>
      <c r="H369" s="19" t="s">
        <v>7</v>
      </c>
      <c r="I369" s="20" t="s">
        <v>8</v>
      </c>
      <c r="J369" s="21" t="s">
        <v>9</v>
      </c>
      <c r="K369" s="22" t="s">
        <v>9</v>
      </c>
      <c r="L369" s="1086" t="s">
        <v>452</v>
      </c>
      <c r="M369" s="23"/>
      <c r="N369" s="11"/>
      <c r="O369" s="12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5.25" customHeight="1">
      <c r="A370" s="921"/>
      <c r="B370" s="922"/>
      <c r="C370" s="927"/>
      <c r="D370" s="997" t="s">
        <v>10</v>
      </c>
      <c r="E370" s="24" t="s">
        <v>11</v>
      </c>
      <c r="F370" s="925" t="s">
        <v>12</v>
      </c>
      <c r="G370" s="964"/>
      <c r="H370" s="965" t="s">
        <v>13</v>
      </c>
      <c r="I370" s="928" t="s">
        <v>14</v>
      </c>
      <c r="J370" s="1087" t="s">
        <v>16</v>
      </c>
      <c r="K370" s="25" t="s">
        <v>15</v>
      </c>
      <c r="L370" s="1088" t="s">
        <v>453</v>
      </c>
      <c r="M370" s="23"/>
      <c r="N370" s="11"/>
      <c r="O370" s="12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86"/>
      <c r="B371" s="990"/>
      <c r="C371" s="133"/>
      <c r="D371" s="134"/>
      <c r="E371" s="70"/>
      <c r="F371" s="932"/>
      <c r="G371" s="933"/>
      <c r="H371" s="132"/>
      <c r="I371" s="136"/>
      <c r="J371" s="137"/>
      <c r="K371" s="21"/>
      <c r="L371" s="1091"/>
      <c r="M371" s="11">
        <v>3552</v>
      </c>
      <c r="N371" s="11">
        <f t="shared" ref="N371:N396" si="18">M371-(M371*0.03)</f>
        <v>3445.44</v>
      </c>
      <c r="O371" s="12">
        <v>7.0000000000000007E-2</v>
      </c>
      <c r="P371" s="8">
        <f t="shared" ref="P371:P396" si="19">(N371*O371)+N371</f>
        <v>3686.6208000000001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90"/>
      <c r="C372" s="133"/>
      <c r="D372" s="134"/>
      <c r="E372" s="53"/>
      <c r="F372" s="135"/>
      <c r="G372" s="933"/>
      <c r="H372" s="132"/>
      <c r="I372" s="136"/>
      <c r="J372" s="137"/>
      <c r="K372" s="242"/>
      <c r="L372" s="1091"/>
      <c r="M372" s="11"/>
      <c r="N372" s="11">
        <f t="shared" si="18"/>
        <v>0</v>
      </c>
      <c r="O372" s="12">
        <v>7.0000000000000007E-2</v>
      </c>
      <c r="P372" s="8">
        <f t="shared" si="19"/>
        <v>0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2"/>
      <c r="C373" s="133"/>
      <c r="D373" s="134"/>
      <c r="E373" s="53"/>
      <c r="F373" s="135"/>
      <c r="G373" s="933"/>
      <c r="H373" s="132"/>
      <c r="I373" s="136"/>
      <c r="J373" s="137"/>
      <c r="K373" s="140"/>
      <c r="L373" s="1091"/>
      <c r="M373" s="11">
        <v>9498.06</v>
      </c>
      <c r="N373" s="11">
        <f t="shared" si="18"/>
        <v>9213.118199999999</v>
      </c>
      <c r="O373" s="12">
        <v>7.0000000000000007E-2</v>
      </c>
      <c r="P373" s="8">
        <f t="shared" si="19"/>
        <v>9858.0364739999986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2"/>
      <c r="C374" s="133"/>
      <c r="D374" s="134"/>
      <c r="E374" s="53"/>
      <c r="F374" s="135"/>
      <c r="G374" s="933"/>
      <c r="H374" s="132"/>
      <c r="I374" s="136"/>
      <c r="J374" s="137"/>
      <c r="K374" s="1118"/>
      <c r="L374" s="1091"/>
      <c r="M374" s="11">
        <v>15305.4</v>
      </c>
      <c r="N374" s="11">
        <f t="shared" si="18"/>
        <v>14846.237999999999</v>
      </c>
      <c r="O374" s="12">
        <v>7.0000000000000007E-2</v>
      </c>
      <c r="P374" s="8">
        <f t="shared" si="19"/>
        <v>15885.47466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0"/>
      <c r="C375" s="133"/>
      <c r="D375" s="134"/>
      <c r="E375" s="53"/>
      <c r="F375" s="135"/>
      <c r="G375" s="933"/>
      <c r="H375" s="132"/>
      <c r="I375" s="136"/>
      <c r="J375" s="137"/>
      <c r="K375" s="1118"/>
      <c r="L375" s="1091"/>
      <c r="M375" s="11"/>
      <c r="N375" s="11">
        <f t="shared" si="18"/>
        <v>0</v>
      </c>
      <c r="O375" s="12">
        <v>7.0000000000000007E-2</v>
      </c>
      <c r="P375" s="8">
        <f t="shared" si="19"/>
        <v>0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90"/>
      <c r="C376" s="133"/>
      <c r="D376" s="134"/>
      <c r="E376" s="53"/>
      <c r="F376" s="135"/>
      <c r="G376" s="933"/>
      <c r="H376" s="132"/>
      <c r="I376" s="136"/>
      <c r="J376" s="137"/>
      <c r="K376" s="1118"/>
      <c r="L376" s="1091"/>
      <c r="M376" s="11"/>
      <c r="N376" s="11">
        <f t="shared" si="18"/>
        <v>0</v>
      </c>
      <c r="O376" s="12">
        <v>7.0000000000000007E-2</v>
      </c>
      <c r="P376" s="8">
        <f t="shared" si="19"/>
        <v>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0"/>
      <c r="C377" s="133"/>
      <c r="D377" s="134"/>
      <c r="E377" s="53"/>
      <c r="F377" s="135"/>
      <c r="G377" s="933"/>
      <c r="H377" s="132"/>
      <c r="I377" s="136"/>
      <c r="J377" s="137"/>
      <c r="K377" s="1118"/>
      <c r="L377" s="1091"/>
      <c r="M377" s="11"/>
      <c r="N377" s="11">
        <f t="shared" si="18"/>
        <v>0</v>
      </c>
      <c r="O377" s="12">
        <v>7.0000000000000007E-2</v>
      </c>
      <c r="P377" s="8">
        <f t="shared" si="19"/>
        <v>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2"/>
      <c r="C378" s="235"/>
      <c r="D378" s="1085"/>
      <c r="E378" s="53"/>
      <c r="F378" s="135"/>
      <c r="G378" s="236"/>
      <c r="H378" s="237"/>
      <c r="I378" s="238"/>
      <c r="J378" s="239"/>
      <c r="K378" s="243"/>
      <c r="L378" s="10"/>
      <c r="M378" s="11">
        <v>14244.12</v>
      </c>
      <c r="N378" s="11">
        <f t="shared" si="18"/>
        <v>13816.796400000001</v>
      </c>
      <c r="O378" s="12">
        <v>7.0000000000000007E-2</v>
      </c>
      <c r="P378" s="8">
        <f t="shared" si="19"/>
        <v>14783.972148000001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89"/>
      <c r="C379" s="133"/>
      <c r="D379" s="134"/>
      <c r="E379" s="53"/>
      <c r="F379" s="135"/>
      <c r="G379" s="933"/>
      <c r="H379" s="132"/>
      <c r="I379" s="136"/>
      <c r="J379" s="137"/>
      <c r="K379" s="1118"/>
      <c r="L379" s="1091"/>
      <c r="M379" s="11">
        <v>3240</v>
      </c>
      <c r="N379" s="11">
        <f t="shared" si="18"/>
        <v>3142.8</v>
      </c>
      <c r="O379" s="12">
        <v>7.0000000000000007E-2</v>
      </c>
      <c r="P379" s="8">
        <f t="shared" si="19"/>
        <v>3362.7960000000003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89"/>
      <c r="C380" s="133"/>
      <c r="D380" s="134"/>
      <c r="E380" s="53"/>
      <c r="F380" s="135"/>
      <c r="G380" s="933"/>
      <c r="H380" s="132"/>
      <c r="I380" s="136"/>
      <c r="J380" s="137"/>
      <c r="K380" s="1118"/>
      <c r="L380" s="1091"/>
      <c r="M380" s="11">
        <v>14700</v>
      </c>
      <c r="N380" s="11">
        <f t="shared" si="18"/>
        <v>14259</v>
      </c>
      <c r="O380" s="12">
        <v>7.0000000000000007E-2</v>
      </c>
      <c r="P380" s="8">
        <f t="shared" si="19"/>
        <v>15257.130000000001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89"/>
      <c r="C381" s="235"/>
      <c r="D381" s="1085"/>
      <c r="E381" s="143"/>
      <c r="F381" s="155"/>
      <c r="G381" s="236"/>
      <c r="H381" s="237"/>
      <c r="I381" s="238"/>
      <c r="J381" s="239"/>
      <c r="K381" s="240"/>
      <c r="L381" s="68"/>
      <c r="M381" s="11">
        <v>14582.7</v>
      </c>
      <c r="N381" s="11">
        <f t="shared" si="18"/>
        <v>14145.219000000001</v>
      </c>
      <c r="O381" s="12">
        <v>7.0000000000000007E-2</v>
      </c>
      <c r="P381" s="8">
        <f t="shared" si="19"/>
        <v>15135.384330000001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89"/>
      <c r="C382" s="133"/>
      <c r="D382" s="134"/>
      <c r="E382" s="53"/>
      <c r="F382" s="135"/>
      <c r="G382" s="933"/>
      <c r="H382" s="132"/>
      <c r="I382" s="136"/>
      <c r="J382" s="137"/>
      <c r="K382" s="1118"/>
      <c r="L382" s="68"/>
      <c r="M382" s="11">
        <v>13483.8</v>
      </c>
      <c r="N382" s="11">
        <f t="shared" si="18"/>
        <v>13079.286</v>
      </c>
      <c r="O382" s="12">
        <v>7.0000000000000007E-2</v>
      </c>
      <c r="P382" s="8">
        <f t="shared" si="19"/>
        <v>13994.836020000001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34"/>
      <c r="B383" s="990"/>
      <c r="C383" s="235"/>
      <c r="D383" s="1085"/>
      <c r="E383" s="53"/>
      <c r="F383" s="135"/>
      <c r="G383" s="236"/>
      <c r="H383" s="237"/>
      <c r="I383" s="238"/>
      <c r="J383" s="239"/>
      <c r="K383" s="240"/>
      <c r="L383" s="68"/>
      <c r="M383" s="11">
        <v>2669.52</v>
      </c>
      <c r="N383" s="11">
        <f t="shared" si="18"/>
        <v>2589.4344000000001</v>
      </c>
      <c r="O383" s="12">
        <v>7.0000000000000007E-2</v>
      </c>
      <c r="P383" s="8">
        <f t="shared" si="19"/>
        <v>2770.6948080000002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34"/>
      <c r="B384" s="990"/>
      <c r="C384" s="235"/>
      <c r="D384" s="1085"/>
      <c r="E384" s="53"/>
      <c r="F384" s="135"/>
      <c r="G384" s="236"/>
      <c r="H384" s="237"/>
      <c r="I384" s="238"/>
      <c r="J384" s="239"/>
      <c r="K384" s="240"/>
      <c r="L384" s="68"/>
      <c r="M384" s="11"/>
      <c r="N384" s="11">
        <f t="shared" si="18"/>
        <v>0</v>
      </c>
      <c r="O384" s="12">
        <v>7.0000000000000007E-2</v>
      </c>
      <c r="P384" s="8">
        <f t="shared" si="19"/>
        <v>0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244"/>
      <c r="B385" s="245"/>
      <c r="C385" s="235"/>
      <c r="D385" s="1085"/>
      <c r="E385" s="53"/>
      <c r="F385" s="135"/>
      <c r="G385" s="236"/>
      <c r="H385" s="237"/>
      <c r="I385" s="238"/>
      <c r="J385" s="239"/>
      <c r="K385" s="240"/>
      <c r="L385" s="68"/>
      <c r="M385" s="11">
        <v>12972.96</v>
      </c>
      <c r="N385" s="11">
        <f t="shared" si="18"/>
        <v>12583.771199999999</v>
      </c>
      <c r="O385" s="12">
        <v>7.0000000000000007E-2</v>
      </c>
      <c r="P385" s="8">
        <f t="shared" si="19"/>
        <v>13464.635183999999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133"/>
      <c r="D386" s="134"/>
      <c r="E386" s="53"/>
      <c r="F386" s="135"/>
      <c r="G386" s="933"/>
      <c r="H386" s="132"/>
      <c r="I386" s="136"/>
      <c r="J386" s="239"/>
      <c r="K386" s="1118"/>
      <c r="L386" s="68"/>
      <c r="M386" s="11">
        <v>12687.84</v>
      </c>
      <c r="N386" s="11">
        <f t="shared" si="18"/>
        <v>12307.2048</v>
      </c>
      <c r="O386" s="12">
        <v>7.0000000000000007E-2</v>
      </c>
      <c r="P386" s="8">
        <f t="shared" si="19"/>
        <v>13168.709135999999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133"/>
      <c r="D387" s="134"/>
      <c r="E387" s="53"/>
      <c r="F387" s="135"/>
      <c r="G387" s="933"/>
      <c r="H387" s="132"/>
      <c r="I387" s="136"/>
      <c r="J387" s="137"/>
      <c r="K387" s="1118"/>
      <c r="L387" s="1091"/>
      <c r="M387" s="11">
        <v>16572.599999999999</v>
      </c>
      <c r="N387" s="11">
        <f t="shared" si="18"/>
        <v>16075.421999999999</v>
      </c>
      <c r="O387" s="12">
        <v>7.0000000000000007E-2</v>
      </c>
      <c r="P387" s="8">
        <f t="shared" si="19"/>
        <v>17200.701539999998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34"/>
      <c r="B388" s="990"/>
      <c r="C388" s="133"/>
      <c r="D388" s="134"/>
      <c r="E388" s="105"/>
      <c r="F388" s="135"/>
      <c r="G388" s="933"/>
      <c r="H388" s="132"/>
      <c r="I388" s="241"/>
      <c r="J388" s="137"/>
      <c r="K388" s="1118"/>
      <c r="L388" s="1091"/>
      <c r="M388" s="11">
        <v>6021.12</v>
      </c>
      <c r="N388" s="11">
        <f t="shared" si="18"/>
        <v>5840.4863999999998</v>
      </c>
      <c r="O388" s="12">
        <v>7.0000000000000007E-2</v>
      </c>
      <c r="P388" s="8">
        <f t="shared" si="19"/>
        <v>6249.3204479999995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34"/>
      <c r="B389" s="990"/>
      <c r="C389" s="133"/>
      <c r="D389" s="134"/>
      <c r="E389" s="105"/>
      <c r="F389" s="135"/>
      <c r="G389" s="933"/>
      <c r="H389" s="132"/>
      <c r="I389" s="136"/>
      <c r="J389" s="137"/>
      <c r="K389" s="1118"/>
      <c r="L389" s="1091"/>
      <c r="M389" s="11">
        <v>8714.16</v>
      </c>
      <c r="N389" s="11">
        <f t="shared" si="18"/>
        <v>8452.7351999999992</v>
      </c>
      <c r="O389" s="12">
        <v>7.0000000000000007E-2</v>
      </c>
      <c r="P389" s="8">
        <f t="shared" si="19"/>
        <v>9044.4266639999987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0"/>
      <c r="C390" s="133"/>
      <c r="D390" s="134"/>
      <c r="E390" s="105"/>
      <c r="F390" s="135"/>
      <c r="G390" s="933"/>
      <c r="H390" s="132"/>
      <c r="I390" s="136"/>
      <c r="J390" s="137"/>
      <c r="K390" s="1118"/>
      <c r="L390" s="1091"/>
      <c r="M390" s="11">
        <v>0</v>
      </c>
      <c r="N390" s="11">
        <f t="shared" si="18"/>
        <v>0</v>
      </c>
      <c r="O390" s="12">
        <v>7.0000000000000007E-2</v>
      </c>
      <c r="P390" s="8">
        <f t="shared" si="19"/>
        <v>0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133"/>
      <c r="D391" s="134"/>
      <c r="E391" s="105"/>
      <c r="F391" s="135"/>
      <c r="G391" s="933"/>
      <c r="H391" s="132"/>
      <c r="I391" s="136"/>
      <c r="J391" s="137"/>
      <c r="K391" s="1118"/>
      <c r="L391" s="1091"/>
      <c r="M391" s="11">
        <v>18537.7</v>
      </c>
      <c r="N391" s="11">
        <f t="shared" si="18"/>
        <v>17981.569</v>
      </c>
      <c r="O391" s="12">
        <v>7.0000000000000007E-2</v>
      </c>
      <c r="P391" s="8">
        <f t="shared" si="19"/>
        <v>19240.278829999999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45"/>
      <c r="B392" s="990"/>
      <c r="C392" s="133"/>
      <c r="D392" s="134"/>
      <c r="E392" s="228"/>
      <c r="F392" s="135"/>
      <c r="G392" s="933"/>
      <c r="H392" s="132"/>
      <c r="I392" s="136"/>
      <c r="J392" s="137"/>
      <c r="K392" s="1118"/>
      <c r="L392" s="1091"/>
      <c r="M392" s="11">
        <v>9031.68</v>
      </c>
      <c r="N392" s="11">
        <f t="shared" si="18"/>
        <v>8760.7296000000006</v>
      </c>
      <c r="O392" s="12">
        <v>7.0000000000000007E-2</v>
      </c>
      <c r="P392" s="8">
        <f t="shared" si="19"/>
        <v>9373.9806720000015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46"/>
      <c r="B393" s="990"/>
      <c r="C393" s="133"/>
      <c r="D393" s="134"/>
      <c r="E393" s="988"/>
      <c r="F393" s="135"/>
      <c r="G393" s="933"/>
      <c r="H393" s="949"/>
      <c r="I393" s="950"/>
      <c r="J393" s="1135"/>
      <c r="K393" s="1136"/>
      <c r="L393" s="1091"/>
      <c r="M393" s="11"/>
      <c r="N393" s="11">
        <f t="shared" si="18"/>
        <v>0</v>
      </c>
      <c r="O393" s="12">
        <v>7.0000000000000007E-2</v>
      </c>
      <c r="P393" s="8">
        <f t="shared" si="19"/>
        <v>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133"/>
      <c r="D394" s="134"/>
      <c r="E394" s="229"/>
      <c r="F394" s="135"/>
      <c r="G394" s="933"/>
      <c r="H394" s="132"/>
      <c r="I394" s="136"/>
      <c r="J394" s="137"/>
      <c r="K394" s="1118"/>
      <c r="L394" s="1091"/>
      <c r="M394" s="11">
        <v>8478.9599999999991</v>
      </c>
      <c r="N394" s="11">
        <f t="shared" si="18"/>
        <v>8224.5911999999989</v>
      </c>
      <c r="O394" s="12">
        <v>7.0000000000000007E-2</v>
      </c>
      <c r="P394" s="8">
        <f t="shared" si="19"/>
        <v>8800.3125839999993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0"/>
      <c r="C395" s="133"/>
      <c r="D395" s="134"/>
      <c r="E395" s="106"/>
      <c r="F395" s="135"/>
      <c r="G395" s="933"/>
      <c r="H395" s="132"/>
      <c r="I395" s="136"/>
      <c r="J395" s="137"/>
      <c r="K395" s="1118"/>
      <c r="L395" s="1091"/>
      <c r="M395" s="11">
        <v>11122.62</v>
      </c>
      <c r="N395" s="11">
        <f t="shared" si="18"/>
        <v>10788.941400000002</v>
      </c>
      <c r="O395" s="12">
        <v>7.0000000000000007E-2</v>
      </c>
      <c r="P395" s="8">
        <f t="shared" si="19"/>
        <v>11544.167298000002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990"/>
      <c r="C396" s="133"/>
      <c r="D396" s="1047"/>
      <c r="E396" s="107"/>
      <c r="F396" s="35"/>
      <c r="G396" s="933"/>
      <c r="H396" s="231"/>
      <c r="I396" s="232"/>
      <c r="J396" s="137"/>
      <c r="K396" s="1118"/>
      <c r="L396" s="1091"/>
      <c r="M396" s="11">
        <v>3813.12</v>
      </c>
      <c r="N396" s="11">
        <f t="shared" si="18"/>
        <v>3698.7264</v>
      </c>
      <c r="O396" s="12">
        <v>7.0000000000000007E-2</v>
      </c>
      <c r="P396" s="8">
        <f t="shared" si="19"/>
        <v>3957.637248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934"/>
      <c r="B397" s="990"/>
      <c r="C397" s="133"/>
      <c r="D397" s="1047"/>
      <c r="E397" s="131"/>
      <c r="F397" s="35"/>
      <c r="G397" s="933"/>
      <c r="H397" s="231"/>
      <c r="I397" s="232"/>
      <c r="J397" s="137"/>
      <c r="K397" s="1118"/>
      <c r="L397" s="1091"/>
      <c r="M397" s="11"/>
      <c r="N397" s="11"/>
      <c r="O397" s="12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934"/>
      <c r="B398" s="990"/>
      <c r="C398" s="133"/>
      <c r="D398" s="1047"/>
      <c r="E398" s="131"/>
      <c r="F398" s="35"/>
      <c r="G398" s="933"/>
      <c r="H398" s="231"/>
      <c r="I398" s="232"/>
      <c r="J398" s="137"/>
      <c r="K398" s="1118"/>
      <c r="L398" s="1091"/>
      <c r="M398" s="11"/>
      <c r="N398" s="11"/>
      <c r="O398" s="12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934"/>
      <c r="B399" s="990"/>
      <c r="C399" s="133"/>
      <c r="D399" s="1047"/>
      <c r="E399" s="131"/>
      <c r="F399" s="35"/>
      <c r="G399" s="933"/>
      <c r="H399" s="231"/>
      <c r="I399" s="232"/>
      <c r="J399" s="137"/>
      <c r="K399" s="1118"/>
      <c r="L399" s="1091"/>
      <c r="M399" s="11"/>
      <c r="N399" s="11"/>
      <c r="O399" s="12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934"/>
      <c r="B400" s="990"/>
      <c r="C400" s="133"/>
      <c r="D400" s="1047"/>
      <c r="E400" s="131"/>
      <c r="F400" s="35"/>
      <c r="G400" s="933"/>
      <c r="H400" s="231"/>
      <c r="I400" s="232"/>
      <c r="J400" s="137"/>
      <c r="K400" s="1118"/>
      <c r="L400" s="1091"/>
      <c r="M400" s="11"/>
      <c r="N400" s="11"/>
      <c r="O400" s="12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934"/>
      <c r="B401" s="990"/>
      <c r="C401" s="133"/>
      <c r="D401" s="1047"/>
      <c r="E401" s="106"/>
      <c r="F401" s="135"/>
      <c r="G401" s="933"/>
      <c r="H401" s="132"/>
      <c r="I401" s="136"/>
      <c r="J401" s="137"/>
      <c r="K401" s="1118"/>
      <c r="L401" s="1091"/>
      <c r="M401" s="11"/>
      <c r="N401" s="11"/>
      <c r="O401" s="12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934"/>
      <c r="B402" s="990"/>
      <c r="C402" s="133"/>
      <c r="D402" s="1047"/>
      <c r="E402" s="106"/>
      <c r="F402" s="135"/>
      <c r="G402" s="933"/>
      <c r="H402" s="132"/>
      <c r="I402" s="136"/>
      <c r="J402" s="137"/>
      <c r="K402" s="1118"/>
      <c r="L402" s="1091"/>
      <c r="M402" s="11"/>
      <c r="N402" s="11"/>
      <c r="O402" s="12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934"/>
      <c r="B403" s="991"/>
      <c r="C403" s="133"/>
      <c r="D403" s="1047"/>
      <c r="E403" s="106"/>
      <c r="F403" s="135"/>
      <c r="G403" s="933"/>
      <c r="H403" s="132"/>
      <c r="I403" s="136"/>
      <c r="J403" s="137"/>
      <c r="K403" s="1118"/>
      <c r="L403" s="1091"/>
      <c r="M403" s="11">
        <v>8640</v>
      </c>
      <c r="N403" s="11">
        <f>M403-(M403*0.03)</f>
        <v>8380.7999999999993</v>
      </c>
      <c r="O403" s="12">
        <v>7.0000000000000007E-2</v>
      </c>
      <c r="P403" s="8">
        <f>(N403*O403)+N403</f>
        <v>8967.4559999999983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34"/>
      <c r="B404" s="991"/>
      <c r="C404" s="133"/>
      <c r="D404" s="1047"/>
      <c r="E404" s="106"/>
      <c r="F404" s="135"/>
      <c r="G404" s="933"/>
      <c r="H404" s="132"/>
      <c r="I404" s="136"/>
      <c r="J404" s="137"/>
      <c r="K404" s="1118"/>
      <c r="L404" s="1091"/>
      <c r="M404" s="11"/>
      <c r="N404" s="11"/>
      <c r="O404" s="12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84"/>
      <c r="B405" s="990"/>
      <c r="C405" s="133"/>
      <c r="D405" s="1047"/>
      <c r="E405" s="107"/>
      <c r="F405" s="35"/>
      <c r="G405" s="933"/>
      <c r="H405" s="231"/>
      <c r="I405" s="232"/>
      <c r="J405" s="246"/>
      <c r="K405" s="1139"/>
      <c r="L405" s="1091"/>
      <c r="M405" s="11"/>
      <c r="N405" s="11"/>
      <c r="O405" s="12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1"/>
      <c r="B406" s="2"/>
      <c r="C406" s="3"/>
      <c r="D406" s="2"/>
      <c r="E406" s="4"/>
      <c r="F406" s="5"/>
      <c r="G406" s="6"/>
      <c r="H406" s="1"/>
      <c r="I406" s="7"/>
      <c r="J406" s="8"/>
      <c r="K406" s="9"/>
      <c r="L406" s="10"/>
      <c r="M406" s="11"/>
      <c r="N406" s="11"/>
      <c r="O406" s="12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1"/>
      <c r="B407" s="2"/>
      <c r="C407" s="3"/>
      <c r="D407" s="2"/>
      <c r="E407" s="4"/>
      <c r="F407" s="5"/>
      <c r="G407" s="6"/>
      <c r="H407" s="1"/>
      <c r="I407" s="7"/>
      <c r="J407" s="8"/>
      <c r="K407" s="9"/>
      <c r="L407" s="10"/>
      <c r="M407" s="11"/>
      <c r="N407" s="11"/>
      <c r="O407" s="12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4" t="s">
        <v>0</v>
      </c>
      <c r="B408" s="1368"/>
      <c r="C408" s="3"/>
      <c r="D408" s="2"/>
      <c r="E408" s="4"/>
      <c r="F408" s="5"/>
      <c r="G408" s="6"/>
      <c r="H408" s="1"/>
      <c r="I408" s="13"/>
      <c r="J408" s="8"/>
      <c r="K408" s="14"/>
      <c r="L408" s="15"/>
      <c r="M408" s="11"/>
      <c r="N408" s="11"/>
      <c r="O408" s="12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1376" t="s">
        <v>94</v>
      </c>
      <c r="B409" s="1387"/>
      <c r="C409" s="4"/>
      <c r="D409" s="2"/>
      <c r="E409" s="4"/>
      <c r="F409" s="5"/>
      <c r="G409" s="6"/>
      <c r="H409" s="1"/>
      <c r="I409" s="13"/>
      <c r="J409" s="8"/>
      <c r="K409" s="14"/>
      <c r="L409" s="15"/>
      <c r="M409" s="11"/>
      <c r="N409" s="11"/>
      <c r="O409" s="12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5.25" customHeight="1">
      <c r="A410" s="1"/>
      <c r="B410" s="2"/>
      <c r="C410" s="3"/>
      <c r="D410" s="2"/>
      <c r="E410" s="4"/>
      <c r="F410" s="5"/>
      <c r="G410" s="6"/>
      <c r="H410" s="1"/>
      <c r="I410" s="7"/>
      <c r="J410" s="8"/>
      <c r="K410" s="9"/>
      <c r="L410" s="10"/>
      <c r="M410" s="11"/>
      <c r="N410" s="11"/>
      <c r="O410" s="12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1375" t="s">
        <v>2</v>
      </c>
      <c r="B411" s="1388"/>
      <c r="C411" s="16" t="s">
        <v>3</v>
      </c>
      <c r="D411" s="993" t="s">
        <v>4</v>
      </c>
      <c r="E411" s="17" t="s">
        <v>5</v>
      </c>
      <c r="F411" s="919" t="s">
        <v>5</v>
      </c>
      <c r="G411" s="18" t="s">
        <v>6</v>
      </c>
      <c r="H411" s="19" t="s">
        <v>7</v>
      </c>
      <c r="I411" s="20" t="s">
        <v>8</v>
      </c>
      <c r="J411" s="21" t="s">
        <v>9</v>
      </c>
      <c r="K411" s="22" t="s">
        <v>9</v>
      </c>
      <c r="L411" s="1086" t="s">
        <v>452</v>
      </c>
      <c r="M411" s="23"/>
      <c r="N411" s="11"/>
      <c r="O411" s="12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5.25" customHeight="1">
      <c r="A412" s="921"/>
      <c r="B412" s="922"/>
      <c r="C412" s="927"/>
      <c r="D412" s="997" t="s">
        <v>10</v>
      </c>
      <c r="E412" s="24" t="s">
        <v>11</v>
      </c>
      <c r="F412" s="925" t="s">
        <v>12</v>
      </c>
      <c r="G412" s="964"/>
      <c r="H412" s="965" t="s">
        <v>13</v>
      </c>
      <c r="I412" s="928" t="s">
        <v>14</v>
      </c>
      <c r="J412" s="1087" t="s">
        <v>16</v>
      </c>
      <c r="K412" s="25" t="s">
        <v>15</v>
      </c>
      <c r="L412" s="1088" t="s">
        <v>453</v>
      </c>
      <c r="M412" s="23"/>
      <c r="N412" s="11"/>
      <c r="O412" s="12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86"/>
      <c r="B413" s="990"/>
      <c r="C413" s="133"/>
      <c r="D413" s="134"/>
      <c r="E413" s="70"/>
      <c r="F413" s="932"/>
      <c r="G413" s="933"/>
      <c r="H413" s="132"/>
      <c r="I413" s="136"/>
      <c r="J413" s="137"/>
      <c r="K413" s="21"/>
      <c r="L413" s="1091"/>
      <c r="M413" s="11">
        <v>3552</v>
      </c>
      <c r="N413" s="11">
        <f t="shared" ref="N413:N438" si="20">M413-(M413*0.03)</f>
        <v>3445.44</v>
      </c>
      <c r="O413" s="12">
        <v>7.0000000000000007E-2</v>
      </c>
      <c r="P413" s="8">
        <f t="shared" ref="P413:P438" si="21">(N413*O413)+N413</f>
        <v>3686.6208000000001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133"/>
      <c r="D414" s="134"/>
      <c r="E414" s="53"/>
      <c r="F414" s="135"/>
      <c r="G414" s="933"/>
      <c r="H414" s="132"/>
      <c r="I414" s="136"/>
      <c r="J414" s="137"/>
      <c r="K414" s="242"/>
      <c r="L414" s="1091"/>
      <c r="M414" s="11"/>
      <c r="N414" s="11">
        <f t="shared" si="20"/>
        <v>0</v>
      </c>
      <c r="O414" s="12">
        <v>7.0000000000000007E-2</v>
      </c>
      <c r="P414" s="8">
        <f t="shared" si="21"/>
        <v>0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92"/>
      <c r="C415" s="133"/>
      <c r="D415" s="134"/>
      <c r="E415" s="53"/>
      <c r="F415" s="135"/>
      <c r="G415" s="933"/>
      <c r="H415" s="132"/>
      <c r="I415" s="136"/>
      <c r="J415" s="137"/>
      <c r="K415" s="140"/>
      <c r="L415" s="1091"/>
      <c r="M415" s="11">
        <v>9498.06</v>
      </c>
      <c r="N415" s="11">
        <f t="shared" si="20"/>
        <v>9213.118199999999</v>
      </c>
      <c r="O415" s="12">
        <v>7.0000000000000007E-2</v>
      </c>
      <c r="P415" s="8">
        <f t="shared" si="21"/>
        <v>9858.0364739999986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2"/>
      <c r="C416" s="133"/>
      <c r="D416" s="134"/>
      <c r="E416" s="53"/>
      <c r="F416" s="135"/>
      <c r="G416" s="933"/>
      <c r="H416" s="132"/>
      <c r="I416" s="136"/>
      <c r="J416" s="137"/>
      <c r="K416" s="1118"/>
      <c r="L416" s="1091"/>
      <c r="M416" s="11">
        <v>15305.4</v>
      </c>
      <c r="N416" s="11">
        <f t="shared" si="20"/>
        <v>14846.237999999999</v>
      </c>
      <c r="O416" s="12">
        <v>7.0000000000000007E-2</v>
      </c>
      <c r="P416" s="8">
        <f t="shared" si="21"/>
        <v>15885.47466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133"/>
      <c r="D417" s="134"/>
      <c r="E417" s="53"/>
      <c r="F417" s="135"/>
      <c r="G417" s="933"/>
      <c r="H417" s="132"/>
      <c r="I417" s="136"/>
      <c r="J417" s="137"/>
      <c r="K417" s="1118"/>
      <c r="L417" s="1091"/>
      <c r="M417" s="11"/>
      <c r="N417" s="11">
        <f t="shared" si="20"/>
        <v>0</v>
      </c>
      <c r="O417" s="12">
        <v>7.0000000000000007E-2</v>
      </c>
      <c r="P417" s="8">
        <f t="shared" si="21"/>
        <v>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990"/>
      <c r="C418" s="133"/>
      <c r="D418" s="134"/>
      <c r="E418" s="53"/>
      <c r="F418" s="135"/>
      <c r="G418" s="933"/>
      <c r="H418" s="132"/>
      <c r="I418" s="136"/>
      <c r="J418" s="137"/>
      <c r="K418" s="1118"/>
      <c r="L418" s="1091"/>
      <c r="M418" s="11"/>
      <c r="N418" s="11">
        <f t="shared" si="20"/>
        <v>0</v>
      </c>
      <c r="O418" s="12">
        <v>7.0000000000000007E-2</v>
      </c>
      <c r="P418" s="8">
        <f t="shared" si="21"/>
        <v>0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90"/>
      <c r="C419" s="133"/>
      <c r="D419" s="134"/>
      <c r="E419" s="53"/>
      <c r="F419" s="135"/>
      <c r="G419" s="933"/>
      <c r="H419" s="132"/>
      <c r="I419" s="136"/>
      <c r="J419" s="137"/>
      <c r="K419" s="1118"/>
      <c r="L419" s="1091"/>
      <c r="M419" s="11"/>
      <c r="N419" s="11">
        <f t="shared" si="20"/>
        <v>0</v>
      </c>
      <c r="O419" s="12">
        <v>7.0000000000000007E-2</v>
      </c>
      <c r="P419" s="8">
        <f t="shared" si="21"/>
        <v>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2"/>
      <c r="C420" s="235"/>
      <c r="D420" s="1085"/>
      <c r="E420" s="53"/>
      <c r="F420" s="135"/>
      <c r="G420" s="236"/>
      <c r="H420" s="237"/>
      <c r="I420" s="238"/>
      <c r="J420" s="239"/>
      <c r="K420" s="243"/>
      <c r="L420" s="10"/>
      <c r="M420" s="11">
        <v>14244.12</v>
      </c>
      <c r="N420" s="11">
        <f t="shared" si="20"/>
        <v>13816.796400000001</v>
      </c>
      <c r="O420" s="12">
        <v>7.0000000000000007E-2</v>
      </c>
      <c r="P420" s="8">
        <f t="shared" si="21"/>
        <v>14783.972148000001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89"/>
      <c r="C421" s="133"/>
      <c r="D421" s="134"/>
      <c r="E421" s="53"/>
      <c r="F421" s="135"/>
      <c r="G421" s="933"/>
      <c r="H421" s="132"/>
      <c r="I421" s="136"/>
      <c r="J421" s="137"/>
      <c r="K421" s="1118"/>
      <c r="L421" s="1091"/>
      <c r="M421" s="11">
        <v>3240</v>
      </c>
      <c r="N421" s="11">
        <f t="shared" si="20"/>
        <v>3142.8</v>
      </c>
      <c r="O421" s="12">
        <v>7.0000000000000007E-2</v>
      </c>
      <c r="P421" s="8">
        <f t="shared" si="21"/>
        <v>3362.7960000000003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989"/>
      <c r="C422" s="133"/>
      <c r="D422" s="134"/>
      <c r="E422" s="53"/>
      <c r="F422" s="135"/>
      <c r="G422" s="933"/>
      <c r="H422" s="132"/>
      <c r="I422" s="136"/>
      <c r="J422" s="137"/>
      <c r="K422" s="1118"/>
      <c r="L422" s="1091"/>
      <c r="M422" s="11">
        <v>14700</v>
      </c>
      <c r="N422" s="11">
        <f t="shared" si="20"/>
        <v>14259</v>
      </c>
      <c r="O422" s="12">
        <v>7.0000000000000007E-2</v>
      </c>
      <c r="P422" s="8">
        <f t="shared" si="21"/>
        <v>15257.130000000001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89"/>
      <c r="C423" s="235"/>
      <c r="D423" s="1085"/>
      <c r="E423" s="143"/>
      <c r="F423" s="155"/>
      <c r="G423" s="236"/>
      <c r="H423" s="237"/>
      <c r="I423" s="238"/>
      <c r="J423" s="239"/>
      <c r="K423" s="240"/>
      <c r="L423" s="68"/>
      <c r="M423" s="11">
        <v>14582.7</v>
      </c>
      <c r="N423" s="11">
        <f t="shared" si="20"/>
        <v>14145.219000000001</v>
      </c>
      <c r="O423" s="12">
        <v>7.0000000000000007E-2</v>
      </c>
      <c r="P423" s="8">
        <f t="shared" si="21"/>
        <v>15135.384330000001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89"/>
      <c r="C424" s="133"/>
      <c r="D424" s="134"/>
      <c r="E424" s="53"/>
      <c r="F424" s="135"/>
      <c r="G424" s="933"/>
      <c r="H424" s="132"/>
      <c r="I424" s="136"/>
      <c r="J424" s="137"/>
      <c r="K424" s="1118"/>
      <c r="L424" s="68"/>
      <c r="M424" s="11">
        <v>13483.8</v>
      </c>
      <c r="N424" s="11">
        <f t="shared" si="20"/>
        <v>13079.286</v>
      </c>
      <c r="O424" s="12">
        <v>7.0000000000000007E-2</v>
      </c>
      <c r="P424" s="8">
        <f t="shared" si="21"/>
        <v>13994.836020000001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990"/>
      <c r="C425" s="235"/>
      <c r="D425" s="1085"/>
      <c r="E425" s="53"/>
      <c r="F425" s="135"/>
      <c r="G425" s="236"/>
      <c r="H425" s="237"/>
      <c r="I425" s="238"/>
      <c r="J425" s="239"/>
      <c r="K425" s="240"/>
      <c r="L425" s="68"/>
      <c r="M425" s="11">
        <v>2669.52</v>
      </c>
      <c r="N425" s="11">
        <f t="shared" si="20"/>
        <v>2589.4344000000001</v>
      </c>
      <c r="O425" s="12">
        <v>7.0000000000000007E-2</v>
      </c>
      <c r="P425" s="8">
        <f t="shared" si="21"/>
        <v>2770.6948080000002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235"/>
      <c r="D426" s="1085"/>
      <c r="E426" s="53"/>
      <c r="F426" s="135"/>
      <c r="G426" s="236"/>
      <c r="H426" s="237"/>
      <c r="I426" s="238"/>
      <c r="J426" s="239"/>
      <c r="K426" s="240"/>
      <c r="L426" s="68"/>
      <c r="M426" s="11"/>
      <c r="N426" s="11">
        <f t="shared" si="20"/>
        <v>0</v>
      </c>
      <c r="O426" s="12">
        <v>7.0000000000000007E-2</v>
      </c>
      <c r="P426" s="8">
        <f t="shared" si="21"/>
        <v>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244"/>
      <c r="B427" s="245"/>
      <c r="C427" s="235"/>
      <c r="D427" s="1085"/>
      <c r="E427" s="53"/>
      <c r="F427" s="135"/>
      <c r="G427" s="236"/>
      <c r="H427" s="237"/>
      <c r="I427" s="238"/>
      <c r="J427" s="239"/>
      <c r="K427" s="240"/>
      <c r="L427" s="68"/>
      <c r="M427" s="11">
        <v>12972.96</v>
      </c>
      <c r="N427" s="11">
        <f t="shared" si="20"/>
        <v>12583.771199999999</v>
      </c>
      <c r="O427" s="12">
        <v>7.0000000000000007E-2</v>
      </c>
      <c r="P427" s="8">
        <f t="shared" si="21"/>
        <v>13464.635183999999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133"/>
      <c r="D428" s="134"/>
      <c r="E428" s="53"/>
      <c r="F428" s="135"/>
      <c r="G428" s="933"/>
      <c r="H428" s="132"/>
      <c r="I428" s="136"/>
      <c r="J428" s="239"/>
      <c r="K428" s="1118"/>
      <c r="L428" s="68"/>
      <c r="M428" s="11">
        <v>12687.84</v>
      </c>
      <c r="N428" s="11">
        <f t="shared" si="20"/>
        <v>12307.2048</v>
      </c>
      <c r="O428" s="12">
        <v>7.0000000000000007E-2</v>
      </c>
      <c r="P428" s="8">
        <f t="shared" si="21"/>
        <v>13168.709135999999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133"/>
      <c r="D429" s="134"/>
      <c r="E429" s="53"/>
      <c r="F429" s="135"/>
      <c r="G429" s="933"/>
      <c r="H429" s="132"/>
      <c r="I429" s="136"/>
      <c r="J429" s="137"/>
      <c r="K429" s="1118"/>
      <c r="L429" s="1091"/>
      <c r="M429" s="11">
        <v>16572.599999999999</v>
      </c>
      <c r="N429" s="11">
        <f t="shared" si="20"/>
        <v>16075.421999999999</v>
      </c>
      <c r="O429" s="12">
        <v>7.0000000000000007E-2</v>
      </c>
      <c r="P429" s="8">
        <f t="shared" si="21"/>
        <v>17200.701539999998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133"/>
      <c r="D430" s="134"/>
      <c r="E430" s="105"/>
      <c r="F430" s="135"/>
      <c r="G430" s="933"/>
      <c r="H430" s="132"/>
      <c r="I430" s="241"/>
      <c r="J430" s="137"/>
      <c r="K430" s="1118"/>
      <c r="L430" s="1091"/>
      <c r="M430" s="11">
        <v>6021.12</v>
      </c>
      <c r="N430" s="11">
        <f t="shared" si="20"/>
        <v>5840.4863999999998</v>
      </c>
      <c r="O430" s="12">
        <v>7.0000000000000007E-2</v>
      </c>
      <c r="P430" s="8">
        <f t="shared" si="21"/>
        <v>6249.3204479999995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133"/>
      <c r="D431" s="134"/>
      <c r="E431" s="105"/>
      <c r="F431" s="135"/>
      <c r="G431" s="933"/>
      <c r="H431" s="132"/>
      <c r="I431" s="136"/>
      <c r="J431" s="137"/>
      <c r="K431" s="1118"/>
      <c r="L431" s="1091"/>
      <c r="M431" s="11">
        <v>8714.16</v>
      </c>
      <c r="N431" s="11">
        <f t="shared" si="20"/>
        <v>8452.7351999999992</v>
      </c>
      <c r="O431" s="12">
        <v>7.0000000000000007E-2</v>
      </c>
      <c r="P431" s="8">
        <f t="shared" si="21"/>
        <v>9044.4266639999987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133"/>
      <c r="D432" s="134"/>
      <c r="E432" s="105"/>
      <c r="F432" s="135"/>
      <c r="G432" s="933"/>
      <c r="H432" s="132"/>
      <c r="I432" s="136"/>
      <c r="J432" s="137"/>
      <c r="K432" s="1118"/>
      <c r="L432" s="1091"/>
      <c r="M432" s="11">
        <v>0</v>
      </c>
      <c r="N432" s="11">
        <f t="shared" si="20"/>
        <v>0</v>
      </c>
      <c r="O432" s="12">
        <v>7.0000000000000007E-2</v>
      </c>
      <c r="P432" s="8">
        <f t="shared" si="21"/>
        <v>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133"/>
      <c r="D433" s="134"/>
      <c r="E433" s="105"/>
      <c r="F433" s="135"/>
      <c r="G433" s="933"/>
      <c r="H433" s="132"/>
      <c r="I433" s="136"/>
      <c r="J433" s="137"/>
      <c r="K433" s="1118"/>
      <c r="L433" s="1091"/>
      <c r="M433" s="11">
        <v>18537.7</v>
      </c>
      <c r="N433" s="11">
        <f t="shared" si="20"/>
        <v>17981.569</v>
      </c>
      <c r="O433" s="12">
        <v>7.0000000000000007E-2</v>
      </c>
      <c r="P433" s="8">
        <f t="shared" si="21"/>
        <v>19240.278829999999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45"/>
      <c r="B434" s="990"/>
      <c r="C434" s="133"/>
      <c r="D434" s="134"/>
      <c r="E434" s="228"/>
      <c r="F434" s="135"/>
      <c r="G434" s="933"/>
      <c r="H434" s="132"/>
      <c r="I434" s="136"/>
      <c r="J434" s="137"/>
      <c r="K434" s="1118"/>
      <c r="L434" s="1091"/>
      <c r="M434" s="11">
        <v>9031.68</v>
      </c>
      <c r="N434" s="11">
        <f t="shared" si="20"/>
        <v>8760.7296000000006</v>
      </c>
      <c r="O434" s="12">
        <v>7.0000000000000007E-2</v>
      </c>
      <c r="P434" s="8">
        <f t="shared" si="21"/>
        <v>9373.9806720000015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46"/>
      <c r="B435" s="990"/>
      <c r="C435" s="133"/>
      <c r="D435" s="134"/>
      <c r="E435" s="988"/>
      <c r="F435" s="135"/>
      <c r="G435" s="933"/>
      <c r="H435" s="949"/>
      <c r="I435" s="950"/>
      <c r="J435" s="1135"/>
      <c r="K435" s="1136"/>
      <c r="L435" s="1091"/>
      <c r="M435" s="11"/>
      <c r="N435" s="11">
        <f t="shared" si="20"/>
        <v>0</v>
      </c>
      <c r="O435" s="12">
        <v>7.0000000000000007E-2</v>
      </c>
      <c r="P435" s="8">
        <f t="shared" si="21"/>
        <v>0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133"/>
      <c r="D436" s="134"/>
      <c r="E436" s="229"/>
      <c r="F436" s="135"/>
      <c r="G436" s="933"/>
      <c r="H436" s="132"/>
      <c r="I436" s="136"/>
      <c r="J436" s="137"/>
      <c r="K436" s="1118"/>
      <c r="L436" s="1091"/>
      <c r="M436" s="11">
        <v>8478.9599999999991</v>
      </c>
      <c r="N436" s="11">
        <f t="shared" si="20"/>
        <v>8224.5911999999989</v>
      </c>
      <c r="O436" s="12">
        <v>7.0000000000000007E-2</v>
      </c>
      <c r="P436" s="8">
        <f t="shared" si="21"/>
        <v>8800.3125839999993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0"/>
      <c r="C437" s="133"/>
      <c r="D437" s="134"/>
      <c r="E437" s="106"/>
      <c r="F437" s="135"/>
      <c r="G437" s="933"/>
      <c r="H437" s="132"/>
      <c r="I437" s="136"/>
      <c r="J437" s="137"/>
      <c r="K437" s="1118"/>
      <c r="L437" s="1091"/>
      <c r="M437" s="11">
        <v>11122.62</v>
      </c>
      <c r="N437" s="11">
        <f t="shared" si="20"/>
        <v>10788.941400000002</v>
      </c>
      <c r="O437" s="12">
        <v>7.0000000000000007E-2</v>
      </c>
      <c r="P437" s="8">
        <f t="shared" si="21"/>
        <v>11544.167298000002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34"/>
      <c r="B438" s="990"/>
      <c r="C438" s="133"/>
      <c r="D438" s="1047"/>
      <c r="E438" s="107"/>
      <c r="F438" s="35"/>
      <c r="G438" s="933"/>
      <c r="H438" s="231"/>
      <c r="I438" s="232"/>
      <c r="J438" s="137"/>
      <c r="K438" s="1118"/>
      <c r="L438" s="1091"/>
      <c r="M438" s="11">
        <v>3813.12</v>
      </c>
      <c r="N438" s="11">
        <f t="shared" si="20"/>
        <v>3698.7264</v>
      </c>
      <c r="O438" s="12">
        <v>7.0000000000000007E-2</v>
      </c>
      <c r="P438" s="8">
        <f t="shared" si="21"/>
        <v>3957.637248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34"/>
      <c r="B439" s="990"/>
      <c r="C439" s="133"/>
      <c r="D439" s="1047"/>
      <c r="E439" s="131"/>
      <c r="F439" s="35"/>
      <c r="G439" s="933"/>
      <c r="H439" s="231"/>
      <c r="I439" s="232"/>
      <c r="J439" s="137"/>
      <c r="K439" s="1118"/>
      <c r="L439" s="1091"/>
      <c r="M439" s="11"/>
      <c r="N439" s="11"/>
      <c r="O439" s="12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133"/>
      <c r="D440" s="1047"/>
      <c r="E440" s="131"/>
      <c r="F440" s="35"/>
      <c r="G440" s="933"/>
      <c r="H440" s="231"/>
      <c r="I440" s="232"/>
      <c r="J440" s="137"/>
      <c r="K440" s="1118"/>
      <c r="L440" s="1091"/>
      <c r="M440" s="11"/>
      <c r="N440" s="11"/>
      <c r="O440" s="12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0"/>
      <c r="C441" s="133"/>
      <c r="D441" s="1047"/>
      <c r="E441" s="131"/>
      <c r="F441" s="35"/>
      <c r="G441" s="933"/>
      <c r="H441" s="231"/>
      <c r="I441" s="232"/>
      <c r="J441" s="137"/>
      <c r="K441" s="1118"/>
      <c r="L441" s="1091"/>
      <c r="M441" s="11"/>
      <c r="N441" s="11"/>
      <c r="O441" s="12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0"/>
      <c r="C442" s="133"/>
      <c r="D442" s="1047"/>
      <c r="E442" s="131"/>
      <c r="F442" s="35"/>
      <c r="G442" s="933"/>
      <c r="H442" s="231"/>
      <c r="I442" s="232"/>
      <c r="J442" s="137"/>
      <c r="K442" s="1118"/>
      <c r="L442" s="1091"/>
      <c r="M442" s="11"/>
      <c r="N442" s="11"/>
      <c r="O442" s="12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0"/>
      <c r="C443" s="133"/>
      <c r="D443" s="1047"/>
      <c r="E443" s="131"/>
      <c r="F443" s="35"/>
      <c r="G443" s="933"/>
      <c r="H443" s="231"/>
      <c r="I443" s="232"/>
      <c r="J443" s="137"/>
      <c r="K443" s="1118"/>
      <c r="L443" s="1091"/>
      <c r="M443" s="11"/>
      <c r="N443" s="11"/>
      <c r="O443" s="12"/>
      <c r="P443" s="8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34"/>
      <c r="B444" s="990"/>
      <c r="C444" s="133"/>
      <c r="D444" s="1047"/>
      <c r="E444" s="106"/>
      <c r="F444" s="135"/>
      <c r="G444" s="933"/>
      <c r="H444" s="132"/>
      <c r="I444" s="136"/>
      <c r="J444" s="137"/>
      <c r="K444" s="1118"/>
      <c r="L444" s="1091"/>
      <c r="M444" s="11"/>
      <c r="N444" s="11"/>
      <c r="O444" s="12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934"/>
      <c r="B445" s="990"/>
      <c r="C445" s="133"/>
      <c r="D445" s="1047"/>
      <c r="E445" s="106"/>
      <c r="F445" s="135"/>
      <c r="G445" s="933"/>
      <c r="H445" s="132"/>
      <c r="I445" s="136"/>
      <c r="J445" s="137"/>
      <c r="K445" s="1118"/>
      <c r="L445" s="1091"/>
      <c r="M445" s="11"/>
      <c r="N445" s="11"/>
      <c r="O445" s="12"/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34"/>
      <c r="B446" s="991"/>
      <c r="C446" s="133"/>
      <c r="D446" s="1047"/>
      <c r="E446" s="106"/>
      <c r="F446" s="135"/>
      <c r="G446" s="933"/>
      <c r="H446" s="132"/>
      <c r="I446" s="136"/>
      <c r="J446" s="137"/>
      <c r="K446" s="1118"/>
      <c r="L446" s="1091"/>
      <c r="M446" s="11">
        <v>8640</v>
      </c>
      <c r="N446" s="11">
        <f>M446-(M446*0.03)</f>
        <v>8380.7999999999993</v>
      </c>
      <c r="O446" s="12">
        <v>7.0000000000000007E-2</v>
      </c>
      <c r="P446" s="8">
        <f>(N446*O446)+N446</f>
        <v>8967.4559999999983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84"/>
      <c r="B447" s="990"/>
      <c r="C447" s="133"/>
      <c r="D447" s="1047"/>
      <c r="E447" s="107"/>
      <c r="F447" s="35"/>
      <c r="G447" s="933"/>
      <c r="H447" s="231"/>
      <c r="I447" s="232"/>
      <c r="J447" s="246"/>
      <c r="K447" s="1139"/>
      <c r="L447" s="1091"/>
      <c r="M447" s="11"/>
      <c r="N447" s="11"/>
      <c r="O447" s="12"/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1"/>
      <c r="B448" s="2"/>
      <c r="C448" s="3"/>
      <c r="D448" s="2"/>
      <c r="E448" s="4"/>
      <c r="F448" s="5"/>
      <c r="G448" s="6"/>
      <c r="H448" s="1"/>
      <c r="I448" s="7"/>
      <c r="J448" s="8"/>
      <c r="K448" s="9"/>
      <c r="L448" s="10"/>
      <c r="M448" s="11"/>
      <c r="N448" s="11"/>
      <c r="O448" s="12"/>
      <c r="P448" s="8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1"/>
      <c r="B449" s="2"/>
      <c r="C449" s="3"/>
      <c r="D449" s="2"/>
      <c r="E449" s="4"/>
      <c r="F449" s="5"/>
      <c r="G449" s="6"/>
      <c r="H449" s="1"/>
      <c r="I449" s="7"/>
      <c r="J449" s="8"/>
      <c r="K449" s="9"/>
      <c r="L449" s="10"/>
      <c r="M449" s="11"/>
      <c r="N449" s="11"/>
      <c r="O449" s="12"/>
      <c r="P449" s="8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4" t="s">
        <v>0</v>
      </c>
      <c r="B450" s="1368"/>
      <c r="C450" s="3"/>
      <c r="D450" s="2"/>
      <c r="E450" s="4"/>
      <c r="F450" s="5"/>
      <c r="G450" s="6"/>
      <c r="H450" s="1"/>
      <c r="I450" s="13"/>
      <c r="J450" s="8"/>
      <c r="K450" s="14"/>
      <c r="L450" s="15"/>
      <c r="M450" s="11"/>
      <c r="N450" s="11"/>
      <c r="O450" s="12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1376" t="s">
        <v>94</v>
      </c>
      <c r="B451" s="1387"/>
      <c r="C451" s="4"/>
      <c r="D451" s="2"/>
      <c r="E451" s="4"/>
      <c r="F451" s="5"/>
      <c r="G451" s="6"/>
      <c r="H451" s="1"/>
      <c r="I451" s="13"/>
      <c r="J451" s="8"/>
      <c r="K451" s="14"/>
      <c r="L451" s="15"/>
      <c r="M451" s="11"/>
      <c r="N451" s="11"/>
      <c r="O451" s="12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5.25" customHeight="1">
      <c r="A452" s="1"/>
      <c r="B452" s="2"/>
      <c r="C452" s="3"/>
      <c r="D452" s="2"/>
      <c r="E452" s="4"/>
      <c r="F452" s="5"/>
      <c r="G452" s="6"/>
      <c r="H452" s="1"/>
      <c r="I452" s="7"/>
      <c r="J452" s="8"/>
      <c r="K452" s="9"/>
      <c r="L452" s="10"/>
      <c r="M452" s="11"/>
      <c r="N452" s="11"/>
      <c r="O452" s="12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1375" t="s">
        <v>2</v>
      </c>
      <c r="B453" s="1388"/>
      <c r="C453" s="16" t="s">
        <v>3</v>
      </c>
      <c r="D453" s="993" t="s">
        <v>4</v>
      </c>
      <c r="E453" s="17" t="s">
        <v>5</v>
      </c>
      <c r="F453" s="919" t="s">
        <v>5</v>
      </c>
      <c r="G453" s="18" t="s">
        <v>6</v>
      </c>
      <c r="H453" s="19" t="s">
        <v>7</v>
      </c>
      <c r="I453" s="20" t="s">
        <v>8</v>
      </c>
      <c r="J453" s="21" t="s">
        <v>9</v>
      </c>
      <c r="K453" s="22" t="s">
        <v>9</v>
      </c>
      <c r="L453" s="1086" t="s">
        <v>452</v>
      </c>
      <c r="M453" s="23"/>
      <c r="N453" s="11"/>
      <c r="O453" s="12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5.25" customHeight="1">
      <c r="A454" s="921"/>
      <c r="B454" s="922"/>
      <c r="C454" s="927"/>
      <c r="D454" s="997" t="s">
        <v>10</v>
      </c>
      <c r="E454" s="24" t="s">
        <v>11</v>
      </c>
      <c r="F454" s="925" t="s">
        <v>12</v>
      </c>
      <c r="G454" s="964"/>
      <c r="H454" s="965" t="s">
        <v>13</v>
      </c>
      <c r="I454" s="928" t="s">
        <v>14</v>
      </c>
      <c r="J454" s="1087" t="s">
        <v>16</v>
      </c>
      <c r="K454" s="25" t="s">
        <v>15</v>
      </c>
      <c r="L454" s="1088" t="s">
        <v>453</v>
      </c>
      <c r="M454" s="23"/>
      <c r="N454" s="11"/>
      <c r="O454" s="12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86"/>
      <c r="B455" s="990"/>
      <c r="C455" s="133"/>
      <c r="D455" s="134"/>
      <c r="E455" s="70"/>
      <c r="F455" s="932"/>
      <c r="G455" s="933"/>
      <c r="H455" s="132"/>
      <c r="I455" s="136"/>
      <c r="J455" s="137"/>
      <c r="K455" s="21"/>
      <c r="L455" s="1091"/>
      <c r="M455" s="11">
        <v>3552</v>
      </c>
      <c r="N455" s="11">
        <f t="shared" ref="N455:N480" si="22">M455-(M455*0.03)</f>
        <v>3445.44</v>
      </c>
      <c r="O455" s="12">
        <v>7.0000000000000007E-2</v>
      </c>
      <c r="P455" s="8">
        <f t="shared" ref="P455:P480" si="23">(N455*O455)+N455</f>
        <v>3686.6208000000001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133"/>
      <c r="D456" s="134"/>
      <c r="E456" s="53"/>
      <c r="F456" s="135"/>
      <c r="G456" s="933"/>
      <c r="H456" s="132"/>
      <c r="I456" s="136"/>
      <c r="J456" s="137"/>
      <c r="K456" s="242"/>
      <c r="L456" s="1091"/>
      <c r="M456" s="11"/>
      <c r="N456" s="11">
        <f t="shared" si="22"/>
        <v>0</v>
      </c>
      <c r="O456" s="12">
        <v>7.0000000000000007E-2</v>
      </c>
      <c r="P456" s="8">
        <f t="shared" si="23"/>
        <v>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2"/>
      <c r="C457" s="133"/>
      <c r="D457" s="134"/>
      <c r="E457" s="53"/>
      <c r="F457" s="135"/>
      <c r="G457" s="933"/>
      <c r="H457" s="132"/>
      <c r="I457" s="136"/>
      <c r="J457" s="137"/>
      <c r="K457" s="140"/>
      <c r="L457" s="1091"/>
      <c r="M457" s="11">
        <v>9498.06</v>
      </c>
      <c r="N457" s="11">
        <f t="shared" si="22"/>
        <v>9213.118199999999</v>
      </c>
      <c r="O457" s="12">
        <v>7.0000000000000007E-2</v>
      </c>
      <c r="P457" s="8">
        <f t="shared" si="23"/>
        <v>9858.0364739999986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2"/>
      <c r="C458" s="133"/>
      <c r="D458" s="134"/>
      <c r="E458" s="53"/>
      <c r="F458" s="135"/>
      <c r="G458" s="933"/>
      <c r="H458" s="132"/>
      <c r="I458" s="136"/>
      <c r="J458" s="137"/>
      <c r="K458" s="1118"/>
      <c r="L458" s="1091"/>
      <c r="M458" s="11">
        <v>15305.4</v>
      </c>
      <c r="N458" s="11">
        <f t="shared" si="22"/>
        <v>14846.237999999999</v>
      </c>
      <c r="O458" s="12">
        <v>7.0000000000000007E-2</v>
      </c>
      <c r="P458" s="8">
        <f t="shared" si="23"/>
        <v>15885.47466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133"/>
      <c r="D459" s="134"/>
      <c r="E459" s="53"/>
      <c r="F459" s="135"/>
      <c r="G459" s="933"/>
      <c r="H459" s="132"/>
      <c r="I459" s="136"/>
      <c r="J459" s="137"/>
      <c r="K459" s="1118"/>
      <c r="L459" s="1091"/>
      <c r="M459" s="11"/>
      <c r="N459" s="11">
        <f t="shared" si="22"/>
        <v>0</v>
      </c>
      <c r="O459" s="12">
        <v>7.0000000000000007E-2</v>
      </c>
      <c r="P459" s="8">
        <f t="shared" si="23"/>
        <v>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34"/>
      <c r="B460" s="990"/>
      <c r="C460" s="133"/>
      <c r="D460" s="134"/>
      <c r="E460" s="53"/>
      <c r="F460" s="135"/>
      <c r="G460" s="933"/>
      <c r="H460" s="132"/>
      <c r="I460" s="136"/>
      <c r="J460" s="137"/>
      <c r="K460" s="1118"/>
      <c r="L460" s="1091"/>
      <c r="M460" s="11"/>
      <c r="N460" s="11">
        <f t="shared" si="22"/>
        <v>0</v>
      </c>
      <c r="O460" s="12">
        <v>7.0000000000000007E-2</v>
      </c>
      <c r="P460" s="8">
        <f t="shared" si="23"/>
        <v>0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90"/>
      <c r="C461" s="133"/>
      <c r="D461" s="134"/>
      <c r="E461" s="53"/>
      <c r="F461" s="135"/>
      <c r="G461" s="933"/>
      <c r="H461" s="132"/>
      <c r="I461" s="136"/>
      <c r="J461" s="137"/>
      <c r="K461" s="1118"/>
      <c r="L461" s="1091"/>
      <c r="M461" s="11"/>
      <c r="N461" s="11">
        <f t="shared" si="22"/>
        <v>0</v>
      </c>
      <c r="O461" s="12">
        <v>7.0000000000000007E-2</v>
      </c>
      <c r="P461" s="8">
        <f t="shared" si="23"/>
        <v>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2"/>
      <c r="C462" s="235"/>
      <c r="D462" s="1085"/>
      <c r="E462" s="53"/>
      <c r="F462" s="135"/>
      <c r="G462" s="236"/>
      <c r="H462" s="237"/>
      <c r="I462" s="238"/>
      <c r="J462" s="239"/>
      <c r="K462" s="243"/>
      <c r="L462" s="10"/>
      <c r="M462" s="11">
        <v>14244.12</v>
      </c>
      <c r="N462" s="11">
        <f t="shared" si="22"/>
        <v>13816.796400000001</v>
      </c>
      <c r="O462" s="12">
        <v>7.0000000000000007E-2</v>
      </c>
      <c r="P462" s="8">
        <f t="shared" si="23"/>
        <v>14783.972148000001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89"/>
      <c r="C463" s="133"/>
      <c r="D463" s="134"/>
      <c r="E463" s="53"/>
      <c r="F463" s="135"/>
      <c r="G463" s="933"/>
      <c r="H463" s="132"/>
      <c r="I463" s="136"/>
      <c r="J463" s="137"/>
      <c r="K463" s="1118"/>
      <c r="L463" s="1091"/>
      <c r="M463" s="11">
        <v>3240</v>
      </c>
      <c r="N463" s="11">
        <f t="shared" si="22"/>
        <v>3142.8</v>
      </c>
      <c r="O463" s="12">
        <v>7.0000000000000007E-2</v>
      </c>
      <c r="P463" s="8">
        <f t="shared" si="23"/>
        <v>3362.7960000000003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89"/>
      <c r="C464" s="133"/>
      <c r="D464" s="134"/>
      <c r="E464" s="53"/>
      <c r="F464" s="135"/>
      <c r="G464" s="933"/>
      <c r="H464" s="132"/>
      <c r="I464" s="136"/>
      <c r="J464" s="137"/>
      <c r="K464" s="1118"/>
      <c r="L464" s="1091"/>
      <c r="M464" s="11">
        <v>14700</v>
      </c>
      <c r="N464" s="11">
        <f t="shared" si="22"/>
        <v>14259</v>
      </c>
      <c r="O464" s="12">
        <v>7.0000000000000007E-2</v>
      </c>
      <c r="P464" s="8">
        <f t="shared" si="23"/>
        <v>15257.130000000001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89"/>
      <c r="C465" s="235"/>
      <c r="D465" s="1085"/>
      <c r="E465" s="143"/>
      <c r="F465" s="155"/>
      <c r="G465" s="236"/>
      <c r="H465" s="237"/>
      <c r="I465" s="238"/>
      <c r="J465" s="239"/>
      <c r="K465" s="240"/>
      <c r="L465" s="68"/>
      <c r="M465" s="11">
        <v>14582.7</v>
      </c>
      <c r="N465" s="11">
        <f t="shared" si="22"/>
        <v>14145.219000000001</v>
      </c>
      <c r="O465" s="12">
        <v>7.0000000000000007E-2</v>
      </c>
      <c r="P465" s="8">
        <f t="shared" si="23"/>
        <v>15135.384330000001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89"/>
      <c r="C466" s="133"/>
      <c r="D466" s="134"/>
      <c r="E466" s="53"/>
      <c r="F466" s="135"/>
      <c r="G466" s="933"/>
      <c r="H466" s="132"/>
      <c r="I466" s="136"/>
      <c r="J466" s="137"/>
      <c r="K466" s="1118"/>
      <c r="L466" s="68"/>
      <c r="M466" s="11">
        <v>13483.8</v>
      </c>
      <c r="N466" s="11">
        <f t="shared" si="22"/>
        <v>13079.286</v>
      </c>
      <c r="O466" s="12">
        <v>7.0000000000000007E-2</v>
      </c>
      <c r="P466" s="8">
        <f t="shared" si="23"/>
        <v>13994.836020000001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235"/>
      <c r="D467" s="1085"/>
      <c r="E467" s="53"/>
      <c r="F467" s="135"/>
      <c r="G467" s="236"/>
      <c r="H467" s="237"/>
      <c r="I467" s="238"/>
      <c r="J467" s="239"/>
      <c r="K467" s="240"/>
      <c r="L467" s="68"/>
      <c r="M467" s="11">
        <v>2669.52</v>
      </c>
      <c r="N467" s="11">
        <f t="shared" si="22"/>
        <v>2589.4344000000001</v>
      </c>
      <c r="O467" s="12">
        <v>7.0000000000000007E-2</v>
      </c>
      <c r="P467" s="8">
        <f t="shared" si="23"/>
        <v>2770.6948080000002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235"/>
      <c r="D468" s="1085"/>
      <c r="E468" s="53"/>
      <c r="F468" s="135"/>
      <c r="G468" s="236"/>
      <c r="H468" s="237"/>
      <c r="I468" s="238"/>
      <c r="J468" s="239"/>
      <c r="K468" s="240"/>
      <c r="L468" s="68"/>
      <c r="M468" s="11"/>
      <c r="N468" s="11">
        <f t="shared" si="22"/>
        <v>0</v>
      </c>
      <c r="O468" s="12">
        <v>7.0000000000000007E-2</v>
      </c>
      <c r="P468" s="8">
        <f t="shared" si="23"/>
        <v>0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244"/>
      <c r="B469" s="245"/>
      <c r="C469" s="235"/>
      <c r="D469" s="1085"/>
      <c r="E469" s="53"/>
      <c r="F469" s="135"/>
      <c r="G469" s="236"/>
      <c r="H469" s="237"/>
      <c r="I469" s="238"/>
      <c r="J469" s="239"/>
      <c r="K469" s="240"/>
      <c r="L469" s="68"/>
      <c r="M469" s="11">
        <v>12972.96</v>
      </c>
      <c r="N469" s="11">
        <f t="shared" si="22"/>
        <v>12583.771199999999</v>
      </c>
      <c r="O469" s="12">
        <v>7.0000000000000007E-2</v>
      </c>
      <c r="P469" s="8">
        <f t="shared" si="23"/>
        <v>13464.635183999999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133"/>
      <c r="D470" s="134"/>
      <c r="E470" s="53"/>
      <c r="F470" s="135"/>
      <c r="G470" s="933"/>
      <c r="H470" s="132"/>
      <c r="I470" s="136"/>
      <c r="J470" s="239"/>
      <c r="K470" s="1118"/>
      <c r="L470" s="68"/>
      <c r="M470" s="11">
        <v>12687.84</v>
      </c>
      <c r="N470" s="11">
        <f t="shared" si="22"/>
        <v>12307.2048</v>
      </c>
      <c r="O470" s="12">
        <v>7.0000000000000007E-2</v>
      </c>
      <c r="P470" s="8">
        <f t="shared" si="23"/>
        <v>13168.709135999999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133"/>
      <c r="D471" s="134"/>
      <c r="E471" s="53"/>
      <c r="F471" s="135"/>
      <c r="G471" s="933"/>
      <c r="H471" s="132"/>
      <c r="I471" s="136"/>
      <c r="J471" s="137"/>
      <c r="K471" s="1118"/>
      <c r="L471" s="1091"/>
      <c r="M471" s="11">
        <v>16572.599999999999</v>
      </c>
      <c r="N471" s="11">
        <f t="shared" si="22"/>
        <v>16075.421999999999</v>
      </c>
      <c r="O471" s="12">
        <v>7.0000000000000007E-2</v>
      </c>
      <c r="P471" s="8">
        <f t="shared" si="23"/>
        <v>17200.701539999998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133"/>
      <c r="D472" s="134"/>
      <c r="E472" s="105"/>
      <c r="F472" s="135"/>
      <c r="G472" s="933"/>
      <c r="H472" s="132"/>
      <c r="I472" s="241"/>
      <c r="J472" s="137"/>
      <c r="K472" s="1118"/>
      <c r="L472" s="1091"/>
      <c r="M472" s="11">
        <v>6021.12</v>
      </c>
      <c r="N472" s="11">
        <f t="shared" si="22"/>
        <v>5840.4863999999998</v>
      </c>
      <c r="O472" s="12">
        <v>7.0000000000000007E-2</v>
      </c>
      <c r="P472" s="8">
        <f t="shared" si="23"/>
        <v>6249.3204479999995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133"/>
      <c r="D473" s="134"/>
      <c r="E473" s="105"/>
      <c r="F473" s="135"/>
      <c r="G473" s="933"/>
      <c r="H473" s="132"/>
      <c r="I473" s="136"/>
      <c r="J473" s="137"/>
      <c r="K473" s="1118"/>
      <c r="L473" s="1091"/>
      <c r="M473" s="11">
        <v>8714.16</v>
      </c>
      <c r="N473" s="11">
        <f t="shared" si="22"/>
        <v>8452.7351999999992</v>
      </c>
      <c r="O473" s="12">
        <v>7.0000000000000007E-2</v>
      </c>
      <c r="P473" s="8">
        <f t="shared" si="23"/>
        <v>9044.4266639999987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133"/>
      <c r="D474" s="134"/>
      <c r="E474" s="105"/>
      <c r="F474" s="135"/>
      <c r="G474" s="933"/>
      <c r="H474" s="132"/>
      <c r="I474" s="136"/>
      <c r="J474" s="137"/>
      <c r="K474" s="1118"/>
      <c r="L474" s="1091"/>
      <c r="M474" s="11">
        <v>0</v>
      </c>
      <c r="N474" s="11">
        <f t="shared" si="22"/>
        <v>0</v>
      </c>
      <c r="O474" s="12">
        <v>7.0000000000000007E-2</v>
      </c>
      <c r="P474" s="8">
        <f t="shared" si="23"/>
        <v>0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133"/>
      <c r="D475" s="134"/>
      <c r="E475" s="105"/>
      <c r="F475" s="135"/>
      <c r="G475" s="933"/>
      <c r="H475" s="132"/>
      <c r="I475" s="136"/>
      <c r="J475" s="137"/>
      <c r="K475" s="1118"/>
      <c r="L475" s="1091"/>
      <c r="M475" s="11">
        <v>18537.7</v>
      </c>
      <c r="N475" s="11">
        <f t="shared" si="22"/>
        <v>17981.569</v>
      </c>
      <c r="O475" s="12">
        <v>7.0000000000000007E-2</v>
      </c>
      <c r="P475" s="8">
        <f t="shared" si="23"/>
        <v>19240.278829999999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45"/>
      <c r="B476" s="990"/>
      <c r="C476" s="133"/>
      <c r="D476" s="134"/>
      <c r="E476" s="228"/>
      <c r="F476" s="135"/>
      <c r="G476" s="933"/>
      <c r="H476" s="132"/>
      <c r="I476" s="136"/>
      <c r="J476" s="137"/>
      <c r="K476" s="1118"/>
      <c r="L476" s="1091"/>
      <c r="M476" s="11">
        <v>9031.68</v>
      </c>
      <c r="N476" s="11">
        <f t="shared" si="22"/>
        <v>8760.7296000000006</v>
      </c>
      <c r="O476" s="12">
        <v>7.0000000000000007E-2</v>
      </c>
      <c r="P476" s="8">
        <f t="shared" si="23"/>
        <v>9373.9806720000015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46"/>
      <c r="B477" s="990"/>
      <c r="C477" s="133"/>
      <c r="D477" s="134"/>
      <c r="E477" s="988"/>
      <c r="F477" s="135"/>
      <c r="G477" s="933"/>
      <c r="H477" s="949"/>
      <c r="I477" s="950"/>
      <c r="J477" s="1135"/>
      <c r="K477" s="1136"/>
      <c r="L477" s="1091"/>
      <c r="M477" s="11"/>
      <c r="N477" s="11">
        <f t="shared" si="22"/>
        <v>0</v>
      </c>
      <c r="O477" s="12">
        <v>7.0000000000000007E-2</v>
      </c>
      <c r="P477" s="8">
        <f t="shared" si="23"/>
        <v>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133"/>
      <c r="D478" s="134"/>
      <c r="E478" s="229"/>
      <c r="F478" s="135"/>
      <c r="G478" s="933"/>
      <c r="H478" s="132"/>
      <c r="I478" s="136"/>
      <c r="J478" s="137"/>
      <c r="K478" s="1118"/>
      <c r="L478" s="1091"/>
      <c r="M478" s="11">
        <v>8478.9599999999991</v>
      </c>
      <c r="N478" s="11">
        <f t="shared" si="22"/>
        <v>8224.5911999999989</v>
      </c>
      <c r="O478" s="12">
        <v>7.0000000000000007E-2</v>
      </c>
      <c r="P478" s="8">
        <f t="shared" si="23"/>
        <v>8800.3125839999993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133"/>
      <c r="D479" s="134"/>
      <c r="E479" s="106"/>
      <c r="F479" s="135"/>
      <c r="G479" s="933"/>
      <c r="H479" s="132"/>
      <c r="I479" s="136"/>
      <c r="J479" s="137"/>
      <c r="K479" s="1118"/>
      <c r="L479" s="1091"/>
      <c r="M479" s="11">
        <v>11122.62</v>
      </c>
      <c r="N479" s="11">
        <f t="shared" si="22"/>
        <v>10788.941400000002</v>
      </c>
      <c r="O479" s="12">
        <v>7.0000000000000007E-2</v>
      </c>
      <c r="P479" s="8">
        <f t="shared" si="23"/>
        <v>11544.167298000002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133"/>
      <c r="D480" s="1047"/>
      <c r="E480" s="107"/>
      <c r="F480" s="35"/>
      <c r="G480" s="933"/>
      <c r="H480" s="231"/>
      <c r="I480" s="232"/>
      <c r="J480" s="137"/>
      <c r="K480" s="1118"/>
      <c r="L480" s="1091"/>
      <c r="M480" s="11">
        <v>3813.12</v>
      </c>
      <c r="N480" s="11">
        <f t="shared" si="22"/>
        <v>3698.7264</v>
      </c>
      <c r="O480" s="12">
        <v>7.0000000000000007E-2</v>
      </c>
      <c r="P480" s="8">
        <f t="shared" si="23"/>
        <v>3957.637248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0"/>
      <c r="C481" s="133"/>
      <c r="D481" s="1047"/>
      <c r="E481" s="131"/>
      <c r="F481" s="35"/>
      <c r="G481" s="933"/>
      <c r="H481" s="231"/>
      <c r="I481" s="232"/>
      <c r="J481" s="137"/>
      <c r="K481" s="1118"/>
      <c r="L481" s="1091"/>
      <c r="M481" s="11"/>
      <c r="N481" s="11"/>
      <c r="O481" s="12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34"/>
      <c r="B482" s="990"/>
      <c r="C482" s="133"/>
      <c r="D482" s="1047"/>
      <c r="E482" s="131"/>
      <c r="F482" s="35"/>
      <c r="G482" s="933"/>
      <c r="H482" s="231"/>
      <c r="I482" s="232"/>
      <c r="J482" s="137"/>
      <c r="K482" s="1118"/>
      <c r="L482" s="1091"/>
      <c r="M482" s="11"/>
      <c r="N482" s="11"/>
      <c r="O482" s="12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90"/>
      <c r="C483" s="133"/>
      <c r="D483" s="1047"/>
      <c r="E483" s="131"/>
      <c r="F483" s="35"/>
      <c r="G483" s="933"/>
      <c r="H483" s="231"/>
      <c r="I483" s="232"/>
      <c r="J483" s="137"/>
      <c r="K483" s="1118"/>
      <c r="L483" s="1091"/>
      <c r="M483" s="11"/>
      <c r="N483" s="11"/>
      <c r="O483" s="12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34"/>
      <c r="B484" s="990"/>
      <c r="C484" s="133"/>
      <c r="D484" s="1047"/>
      <c r="E484" s="131"/>
      <c r="F484" s="35"/>
      <c r="G484" s="933"/>
      <c r="H484" s="231"/>
      <c r="I484" s="232"/>
      <c r="J484" s="137"/>
      <c r="K484" s="1118"/>
      <c r="L484" s="1091"/>
      <c r="M484" s="11"/>
      <c r="N484" s="11"/>
      <c r="O484" s="12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34"/>
      <c r="B485" s="990"/>
      <c r="C485" s="133"/>
      <c r="D485" s="1047"/>
      <c r="E485" s="131"/>
      <c r="F485" s="35"/>
      <c r="G485" s="933"/>
      <c r="H485" s="231"/>
      <c r="I485" s="232"/>
      <c r="J485" s="137"/>
      <c r="K485" s="1118"/>
      <c r="L485" s="1091"/>
      <c r="M485" s="11"/>
      <c r="N485" s="11"/>
      <c r="O485" s="12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34"/>
      <c r="B486" s="990"/>
      <c r="C486" s="133"/>
      <c r="D486" s="1047"/>
      <c r="E486" s="131"/>
      <c r="F486" s="35"/>
      <c r="G486" s="933"/>
      <c r="H486" s="231"/>
      <c r="I486" s="232"/>
      <c r="J486" s="137"/>
      <c r="K486" s="1118"/>
      <c r="L486" s="1091"/>
      <c r="M486" s="11"/>
      <c r="N486" s="11"/>
      <c r="O486" s="12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34"/>
      <c r="B487" s="990"/>
      <c r="C487" s="133"/>
      <c r="D487" s="1047"/>
      <c r="E487" s="106"/>
      <c r="F487" s="135"/>
      <c r="G487" s="933"/>
      <c r="H487" s="132"/>
      <c r="I487" s="136"/>
      <c r="J487" s="137"/>
      <c r="K487" s="1118"/>
      <c r="L487" s="1091"/>
      <c r="M487" s="11"/>
      <c r="N487" s="11"/>
      <c r="O487" s="12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34"/>
      <c r="B488" s="991"/>
      <c r="C488" s="133"/>
      <c r="D488" s="1047"/>
      <c r="E488" s="106"/>
      <c r="F488" s="135"/>
      <c r="G488" s="933"/>
      <c r="H488" s="132"/>
      <c r="I488" s="136"/>
      <c r="J488" s="137"/>
      <c r="K488" s="1118"/>
      <c r="L488" s="1091"/>
      <c r="M488" s="11">
        <v>8640</v>
      </c>
      <c r="N488" s="11">
        <f>M488-(M488*0.03)</f>
        <v>8380.7999999999993</v>
      </c>
      <c r="O488" s="12">
        <v>7.0000000000000007E-2</v>
      </c>
      <c r="P488" s="8">
        <f>(N488*O488)+N488</f>
        <v>8967.4559999999983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84"/>
      <c r="B489" s="990"/>
      <c r="C489" s="133"/>
      <c r="D489" s="1047"/>
      <c r="E489" s="107"/>
      <c r="F489" s="35"/>
      <c r="G489" s="933"/>
      <c r="H489" s="231"/>
      <c r="I489" s="232"/>
      <c r="J489" s="246"/>
      <c r="K489" s="1139"/>
      <c r="L489" s="1091"/>
      <c r="M489" s="11"/>
      <c r="N489" s="11"/>
      <c r="O489" s="12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1"/>
      <c r="B490" s="2"/>
      <c r="C490" s="3"/>
      <c r="D490" s="2"/>
      <c r="E490" s="4"/>
      <c r="F490" s="5"/>
      <c r="G490" s="6"/>
      <c r="H490" s="1"/>
      <c r="I490" s="7"/>
      <c r="J490" s="8"/>
      <c r="K490" s="9"/>
      <c r="L490" s="10"/>
      <c r="M490" s="11"/>
      <c r="N490" s="11"/>
      <c r="O490" s="12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1"/>
      <c r="B491" s="2"/>
      <c r="C491" s="3"/>
      <c r="D491" s="2"/>
      <c r="E491" s="4"/>
      <c r="F491" s="5"/>
      <c r="G491" s="6"/>
      <c r="H491" s="1"/>
      <c r="I491" s="7"/>
      <c r="J491" s="8"/>
      <c r="K491" s="9"/>
      <c r="L491" s="10"/>
      <c r="M491" s="11"/>
      <c r="N491" s="11"/>
      <c r="O491" s="12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4" t="s">
        <v>0</v>
      </c>
      <c r="B492" s="1368"/>
      <c r="C492" s="3"/>
      <c r="D492" s="2"/>
      <c r="E492" s="4"/>
      <c r="F492" s="5"/>
      <c r="G492" s="6"/>
      <c r="H492" s="1"/>
      <c r="I492" s="13"/>
      <c r="J492" s="8"/>
      <c r="K492" s="14"/>
      <c r="L492" s="15"/>
      <c r="M492" s="11"/>
      <c r="N492" s="11"/>
      <c r="O492" s="12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1376" t="s">
        <v>94</v>
      </c>
      <c r="B493" s="1387"/>
      <c r="C493" s="4"/>
      <c r="D493" s="2"/>
      <c r="E493" s="4"/>
      <c r="F493" s="5"/>
      <c r="G493" s="6"/>
      <c r="H493" s="1"/>
      <c r="I493" s="13"/>
      <c r="J493" s="8"/>
      <c r="K493" s="14"/>
      <c r="L493" s="15"/>
      <c r="M493" s="11"/>
      <c r="N493" s="11"/>
      <c r="O493" s="12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5.25" customHeight="1">
      <c r="A494" s="1"/>
      <c r="B494" s="2"/>
      <c r="C494" s="3"/>
      <c r="D494" s="2"/>
      <c r="E494" s="4"/>
      <c r="F494" s="5"/>
      <c r="G494" s="6"/>
      <c r="H494" s="1"/>
      <c r="I494" s="7"/>
      <c r="J494" s="8"/>
      <c r="K494" s="9"/>
      <c r="L494" s="10"/>
      <c r="M494" s="11"/>
      <c r="N494" s="11"/>
      <c r="O494" s="12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1375" t="s">
        <v>2</v>
      </c>
      <c r="B495" s="1388"/>
      <c r="C495" s="16" t="s">
        <v>3</v>
      </c>
      <c r="D495" s="993" t="s">
        <v>4</v>
      </c>
      <c r="E495" s="17" t="s">
        <v>5</v>
      </c>
      <c r="F495" s="919" t="s">
        <v>5</v>
      </c>
      <c r="G495" s="18" t="s">
        <v>6</v>
      </c>
      <c r="H495" s="19" t="s">
        <v>7</v>
      </c>
      <c r="I495" s="20" t="s">
        <v>8</v>
      </c>
      <c r="J495" s="21" t="s">
        <v>9</v>
      </c>
      <c r="K495" s="22" t="s">
        <v>9</v>
      </c>
      <c r="L495" s="1086" t="s">
        <v>452</v>
      </c>
      <c r="M495" s="23"/>
      <c r="N495" s="11"/>
      <c r="O495" s="12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5.25" customHeight="1">
      <c r="A496" s="921"/>
      <c r="B496" s="922"/>
      <c r="C496" s="927"/>
      <c r="D496" s="997" t="s">
        <v>10</v>
      </c>
      <c r="E496" s="24" t="s">
        <v>11</v>
      </c>
      <c r="F496" s="925" t="s">
        <v>12</v>
      </c>
      <c r="G496" s="964"/>
      <c r="H496" s="965" t="s">
        <v>13</v>
      </c>
      <c r="I496" s="928" t="s">
        <v>14</v>
      </c>
      <c r="J496" s="1087" t="s">
        <v>16</v>
      </c>
      <c r="K496" s="25" t="s">
        <v>15</v>
      </c>
      <c r="L496" s="1088" t="s">
        <v>453</v>
      </c>
      <c r="M496" s="23"/>
      <c r="N496" s="11"/>
      <c r="O496" s="12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86"/>
      <c r="B497" s="990"/>
      <c r="C497" s="133"/>
      <c r="D497" s="134"/>
      <c r="E497" s="70"/>
      <c r="F497" s="932"/>
      <c r="G497" s="933"/>
      <c r="H497" s="132"/>
      <c r="I497" s="136"/>
      <c r="J497" s="137"/>
      <c r="K497" s="21"/>
      <c r="L497" s="1091"/>
      <c r="M497" s="11">
        <v>3552</v>
      </c>
      <c r="N497" s="11">
        <f t="shared" ref="N497:N522" si="24">M497-(M497*0.03)</f>
        <v>3445.44</v>
      </c>
      <c r="O497" s="12">
        <v>7.0000000000000007E-2</v>
      </c>
      <c r="P497" s="8">
        <f t="shared" ref="P497:P522" si="25">(N497*O497)+N497</f>
        <v>3686.6208000000001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133"/>
      <c r="D498" s="134"/>
      <c r="E498" s="53"/>
      <c r="F498" s="135"/>
      <c r="G498" s="933"/>
      <c r="H498" s="132"/>
      <c r="I498" s="136"/>
      <c r="J498" s="137"/>
      <c r="K498" s="242"/>
      <c r="L498" s="1091"/>
      <c r="M498" s="11"/>
      <c r="N498" s="11">
        <f t="shared" si="24"/>
        <v>0</v>
      </c>
      <c r="O498" s="12">
        <v>7.0000000000000007E-2</v>
      </c>
      <c r="P498" s="8">
        <f t="shared" si="25"/>
        <v>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2"/>
      <c r="C499" s="133"/>
      <c r="D499" s="134"/>
      <c r="E499" s="53"/>
      <c r="F499" s="135"/>
      <c r="G499" s="933"/>
      <c r="H499" s="132"/>
      <c r="I499" s="136"/>
      <c r="J499" s="137"/>
      <c r="K499" s="140"/>
      <c r="L499" s="1091"/>
      <c r="M499" s="11">
        <v>9498.06</v>
      </c>
      <c r="N499" s="11">
        <f t="shared" si="24"/>
        <v>9213.118199999999</v>
      </c>
      <c r="O499" s="12">
        <v>7.0000000000000007E-2</v>
      </c>
      <c r="P499" s="8">
        <f t="shared" si="25"/>
        <v>9858.0364739999986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2"/>
      <c r="C500" s="133"/>
      <c r="D500" s="134"/>
      <c r="E500" s="53"/>
      <c r="F500" s="135"/>
      <c r="G500" s="933"/>
      <c r="H500" s="132"/>
      <c r="I500" s="136"/>
      <c r="J500" s="137"/>
      <c r="K500" s="1118"/>
      <c r="L500" s="1091"/>
      <c r="M500" s="11">
        <v>15305.4</v>
      </c>
      <c r="N500" s="11">
        <f t="shared" si="24"/>
        <v>14846.237999999999</v>
      </c>
      <c r="O500" s="12">
        <v>7.0000000000000007E-2</v>
      </c>
      <c r="P500" s="8">
        <f t="shared" si="25"/>
        <v>15885.47466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133"/>
      <c r="D501" s="134"/>
      <c r="E501" s="53"/>
      <c r="F501" s="135"/>
      <c r="G501" s="933"/>
      <c r="H501" s="132"/>
      <c r="I501" s="136"/>
      <c r="J501" s="137"/>
      <c r="K501" s="1118"/>
      <c r="L501" s="1091"/>
      <c r="M501" s="11"/>
      <c r="N501" s="11">
        <f t="shared" si="24"/>
        <v>0</v>
      </c>
      <c r="O501" s="12">
        <v>7.0000000000000007E-2</v>
      </c>
      <c r="P501" s="8">
        <f t="shared" si="25"/>
        <v>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133"/>
      <c r="D502" s="134"/>
      <c r="E502" s="53"/>
      <c r="F502" s="135"/>
      <c r="G502" s="933"/>
      <c r="H502" s="132"/>
      <c r="I502" s="136"/>
      <c r="J502" s="137"/>
      <c r="K502" s="1118"/>
      <c r="L502" s="1091"/>
      <c r="M502" s="11"/>
      <c r="N502" s="11">
        <f t="shared" si="24"/>
        <v>0</v>
      </c>
      <c r="O502" s="12">
        <v>7.0000000000000007E-2</v>
      </c>
      <c r="P502" s="8">
        <f t="shared" si="25"/>
        <v>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133"/>
      <c r="D503" s="134"/>
      <c r="E503" s="53"/>
      <c r="F503" s="135"/>
      <c r="G503" s="933"/>
      <c r="H503" s="132"/>
      <c r="I503" s="136"/>
      <c r="J503" s="137"/>
      <c r="K503" s="1118"/>
      <c r="L503" s="1091"/>
      <c r="M503" s="11"/>
      <c r="N503" s="11">
        <f t="shared" si="24"/>
        <v>0</v>
      </c>
      <c r="O503" s="12">
        <v>7.0000000000000007E-2</v>
      </c>
      <c r="P503" s="8">
        <f t="shared" si="25"/>
        <v>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2"/>
      <c r="C504" s="235"/>
      <c r="D504" s="1085"/>
      <c r="E504" s="53"/>
      <c r="F504" s="135"/>
      <c r="G504" s="236"/>
      <c r="H504" s="237"/>
      <c r="I504" s="238"/>
      <c r="J504" s="239"/>
      <c r="K504" s="243"/>
      <c r="L504" s="10"/>
      <c r="M504" s="11">
        <v>14244.12</v>
      </c>
      <c r="N504" s="11">
        <f t="shared" si="24"/>
        <v>13816.796400000001</v>
      </c>
      <c r="O504" s="12">
        <v>7.0000000000000007E-2</v>
      </c>
      <c r="P504" s="8">
        <f t="shared" si="25"/>
        <v>14783.972148000001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89"/>
      <c r="C505" s="133"/>
      <c r="D505" s="134"/>
      <c r="E505" s="53"/>
      <c r="F505" s="135"/>
      <c r="G505" s="933"/>
      <c r="H505" s="132"/>
      <c r="I505" s="136"/>
      <c r="J505" s="137"/>
      <c r="K505" s="1118"/>
      <c r="L505" s="1091"/>
      <c r="M505" s="11">
        <v>3240</v>
      </c>
      <c r="N505" s="11">
        <f t="shared" si="24"/>
        <v>3142.8</v>
      </c>
      <c r="O505" s="12">
        <v>7.0000000000000007E-2</v>
      </c>
      <c r="P505" s="8">
        <f t="shared" si="25"/>
        <v>3362.7960000000003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89"/>
      <c r="C506" s="133"/>
      <c r="D506" s="134"/>
      <c r="E506" s="53"/>
      <c r="F506" s="135"/>
      <c r="G506" s="933"/>
      <c r="H506" s="132"/>
      <c r="I506" s="136"/>
      <c r="J506" s="137"/>
      <c r="K506" s="1118"/>
      <c r="L506" s="1091"/>
      <c r="M506" s="11">
        <v>14700</v>
      </c>
      <c r="N506" s="11">
        <f t="shared" si="24"/>
        <v>14259</v>
      </c>
      <c r="O506" s="12">
        <v>7.0000000000000007E-2</v>
      </c>
      <c r="P506" s="8">
        <f t="shared" si="25"/>
        <v>15257.130000000001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89"/>
      <c r="C507" s="235"/>
      <c r="D507" s="1085"/>
      <c r="E507" s="143"/>
      <c r="F507" s="155"/>
      <c r="G507" s="236"/>
      <c r="H507" s="237"/>
      <c r="I507" s="238"/>
      <c r="J507" s="239"/>
      <c r="K507" s="240"/>
      <c r="L507" s="68"/>
      <c r="M507" s="11">
        <v>14582.7</v>
      </c>
      <c r="N507" s="11">
        <f t="shared" si="24"/>
        <v>14145.219000000001</v>
      </c>
      <c r="O507" s="12">
        <v>7.0000000000000007E-2</v>
      </c>
      <c r="P507" s="8">
        <f t="shared" si="25"/>
        <v>15135.384330000001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89"/>
      <c r="C508" s="133"/>
      <c r="D508" s="134"/>
      <c r="E508" s="53"/>
      <c r="F508" s="135"/>
      <c r="G508" s="933"/>
      <c r="H508" s="132"/>
      <c r="I508" s="136"/>
      <c r="J508" s="137"/>
      <c r="K508" s="1118"/>
      <c r="L508" s="68"/>
      <c r="M508" s="11">
        <v>13483.8</v>
      </c>
      <c r="N508" s="11">
        <f t="shared" si="24"/>
        <v>13079.286</v>
      </c>
      <c r="O508" s="12">
        <v>7.0000000000000007E-2</v>
      </c>
      <c r="P508" s="8">
        <f t="shared" si="25"/>
        <v>13994.836020000001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235"/>
      <c r="D509" s="1085"/>
      <c r="E509" s="53"/>
      <c r="F509" s="135"/>
      <c r="G509" s="236"/>
      <c r="H509" s="237"/>
      <c r="I509" s="238"/>
      <c r="J509" s="239"/>
      <c r="K509" s="240"/>
      <c r="L509" s="68"/>
      <c r="M509" s="11">
        <v>2669.52</v>
      </c>
      <c r="N509" s="11">
        <f t="shared" si="24"/>
        <v>2589.4344000000001</v>
      </c>
      <c r="O509" s="12">
        <v>7.0000000000000007E-2</v>
      </c>
      <c r="P509" s="8">
        <f t="shared" si="25"/>
        <v>2770.6948080000002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34"/>
      <c r="B510" s="990"/>
      <c r="C510" s="235"/>
      <c r="D510" s="1085"/>
      <c r="E510" s="53"/>
      <c r="F510" s="135"/>
      <c r="G510" s="236"/>
      <c r="H510" s="237"/>
      <c r="I510" s="238"/>
      <c r="J510" s="239"/>
      <c r="K510" s="240"/>
      <c r="L510" s="68"/>
      <c r="M510" s="11"/>
      <c r="N510" s="11">
        <f t="shared" si="24"/>
        <v>0</v>
      </c>
      <c r="O510" s="12">
        <v>7.0000000000000007E-2</v>
      </c>
      <c r="P510" s="8">
        <f t="shared" si="25"/>
        <v>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244"/>
      <c r="B511" s="245"/>
      <c r="C511" s="235"/>
      <c r="D511" s="1085"/>
      <c r="E511" s="53"/>
      <c r="F511" s="135"/>
      <c r="G511" s="236"/>
      <c r="H511" s="237"/>
      <c r="I511" s="238"/>
      <c r="J511" s="239"/>
      <c r="K511" s="240"/>
      <c r="L511" s="68"/>
      <c r="M511" s="11">
        <v>12972.96</v>
      </c>
      <c r="N511" s="11">
        <f t="shared" si="24"/>
        <v>12583.771199999999</v>
      </c>
      <c r="O511" s="12">
        <v>7.0000000000000007E-2</v>
      </c>
      <c r="P511" s="8">
        <f t="shared" si="25"/>
        <v>13464.635183999999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133"/>
      <c r="D512" s="134"/>
      <c r="E512" s="53"/>
      <c r="F512" s="135"/>
      <c r="G512" s="933"/>
      <c r="H512" s="132"/>
      <c r="I512" s="136"/>
      <c r="J512" s="239"/>
      <c r="K512" s="1118"/>
      <c r="L512" s="68"/>
      <c r="M512" s="11">
        <v>12687.84</v>
      </c>
      <c r="N512" s="11">
        <f t="shared" si="24"/>
        <v>12307.2048</v>
      </c>
      <c r="O512" s="12">
        <v>7.0000000000000007E-2</v>
      </c>
      <c r="P512" s="8">
        <f t="shared" si="25"/>
        <v>13168.709135999999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133"/>
      <c r="D513" s="134"/>
      <c r="E513" s="53"/>
      <c r="F513" s="135"/>
      <c r="G513" s="933"/>
      <c r="H513" s="132"/>
      <c r="I513" s="136"/>
      <c r="J513" s="137"/>
      <c r="K513" s="1118"/>
      <c r="L513" s="1091"/>
      <c r="M513" s="11">
        <v>16572.599999999999</v>
      </c>
      <c r="N513" s="11">
        <f t="shared" si="24"/>
        <v>16075.421999999999</v>
      </c>
      <c r="O513" s="12">
        <v>7.0000000000000007E-2</v>
      </c>
      <c r="P513" s="8">
        <f t="shared" si="25"/>
        <v>17200.701539999998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133"/>
      <c r="D514" s="134"/>
      <c r="E514" s="105"/>
      <c r="F514" s="135"/>
      <c r="G514" s="933"/>
      <c r="H514" s="132"/>
      <c r="I514" s="241"/>
      <c r="J514" s="137"/>
      <c r="K514" s="1118"/>
      <c r="L514" s="1091"/>
      <c r="M514" s="11">
        <v>6021.12</v>
      </c>
      <c r="N514" s="11">
        <f t="shared" si="24"/>
        <v>5840.4863999999998</v>
      </c>
      <c r="O514" s="12">
        <v>7.0000000000000007E-2</v>
      </c>
      <c r="P514" s="8">
        <f t="shared" si="25"/>
        <v>6249.3204479999995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133"/>
      <c r="D515" s="134"/>
      <c r="E515" s="105"/>
      <c r="F515" s="135"/>
      <c r="G515" s="933"/>
      <c r="H515" s="132"/>
      <c r="I515" s="136"/>
      <c r="J515" s="137"/>
      <c r="K515" s="1118"/>
      <c r="L515" s="1091"/>
      <c r="M515" s="11">
        <v>8714.16</v>
      </c>
      <c r="N515" s="11">
        <f t="shared" si="24"/>
        <v>8452.7351999999992</v>
      </c>
      <c r="O515" s="12">
        <v>7.0000000000000007E-2</v>
      </c>
      <c r="P515" s="8">
        <f t="shared" si="25"/>
        <v>9044.4266639999987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133"/>
      <c r="D516" s="134"/>
      <c r="E516" s="105"/>
      <c r="F516" s="135"/>
      <c r="G516" s="933"/>
      <c r="H516" s="132"/>
      <c r="I516" s="136"/>
      <c r="J516" s="137"/>
      <c r="K516" s="1118"/>
      <c r="L516" s="1091"/>
      <c r="M516" s="11">
        <v>0</v>
      </c>
      <c r="N516" s="11">
        <f t="shared" si="24"/>
        <v>0</v>
      </c>
      <c r="O516" s="12">
        <v>7.0000000000000007E-2</v>
      </c>
      <c r="P516" s="8">
        <f t="shared" si="25"/>
        <v>0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133"/>
      <c r="D517" s="134"/>
      <c r="E517" s="105"/>
      <c r="F517" s="135"/>
      <c r="G517" s="933"/>
      <c r="H517" s="132"/>
      <c r="I517" s="136"/>
      <c r="J517" s="137"/>
      <c r="K517" s="1118"/>
      <c r="L517" s="1091"/>
      <c r="M517" s="11">
        <v>18537.7</v>
      </c>
      <c r="N517" s="11">
        <f t="shared" si="24"/>
        <v>17981.569</v>
      </c>
      <c r="O517" s="12">
        <v>7.0000000000000007E-2</v>
      </c>
      <c r="P517" s="8">
        <f t="shared" si="25"/>
        <v>19240.278829999999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45"/>
      <c r="B518" s="990"/>
      <c r="C518" s="133"/>
      <c r="D518" s="134"/>
      <c r="E518" s="228"/>
      <c r="F518" s="135"/>
      <c r="G518" s="933"/>
      <c r="H518" s="132"/>
      <c r="I518" s="136"/>
      <c r="J518" s="137"/>
      <c r="K518" s="1118"/>
      <c r="L518" s="1091"/>
      <c r="M518" s="11">
        <v>9031.68</v>
      </c>
      <c r="N518" s="11">
        <f t="shared" si="24"/>
        <v>8760.7296000000006</v>
      </c>
      <c r="O518" s="12">
        <v>7.0000000000000007E-2</v>
      </c>
      <c r="P518" s="8">
        <f t="shared" si="25"/>
        <v>9373.9806720000015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46"/>
      <c r="B519" s="990"/>
      <c r="C519" s="133"/>
      <c r="D519" s="134"/>
      <c r="E519" s="988"/>
      <c r="F519" s="135"/>
      <c r="G519" s="933"/>
      <c r="H519" s="949"/>
      <c r="I519" s="950"/>
      <c r="J519" s="1135"/>
      <c r="K519" s="1136"/>
      <c r="L519" s="1091"/>
      <c r="M519" s="11"/>
      <c r="N519" s="11">
        <f t="shared" si="24"/>
        <v>0</v>
      </c>
      <c r="O519" s="12">
        <v>7.0000000000000007E-2</v>
      </c>
      <c r="P519" s="8">
        <f t="shared" si="25"/>
        <v>0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0"/>
      <c r="C520" s="133"/>
      <c r="D520" s="134"/>
      <c r="E520" s="229"/>
      <c r="F520" s="135"/>
      <c r="G520" s="933"/>
      <c r="H520" s="132"/>
      <c r="I520" s="136"/>
      <c r="J520" s="137"/>
      <c r="K520" s="1118"/>
      <c r="L520" s="1091"/>
      <c r="M520" s="11">
        <v>8478.9599999999991</v>
      </c>
      <c r="N520" s="11">
        <f t="shared" si="24"/>
        <v>8224.5911999999989</v>
      </c>
      <c r="O520" s="12">
        <v>7.0000000000000007E-2</v>
      </c>
      <c r="P520" s="8">
        <f t="shared" si="25"/>
        <v>8800.3125839999993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0"/>
      <c r="C521" s="133"/>
      <c r="D521" s="134"/>
      <c r="E521" s="106"/>
      <c r="F521" s="135"/>
      <c r="G521" s="933"/>
      <c r="H521" s="132"/>
      <c r="I521" s="136"/>
      <c r="J521" s="137"/>
      <c r="K521" s="1118"/>
      <c r="L521" s="1091"/>
      <c r="M521" s="11">
        <v>11122.62</v>
      </c>
      <c r="N521" s="11">
        <f t="shared" si="24"/>
        <v>10788.941400000002</v>
      </c>
      <c r="O521" s="12">
        <v>7.0000000000000007E-2</v>
      </c>
      <c r="P521" s="8">
        <f t="shared" si="25"/>
        <v>11544.167298000002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90"/>
      <c r="C522" s="133"/>
      <c r="D522" s="1047"/>
      <c r="E522" s="107"/>
      <c r="F522" s="35"/>
      <c r="G522" s="933"/>
      <c r="H522" s="231"/>
      <c r="I522" s="232"/>
      <c r="J522" s="137"/>
      <c r="K522" s="1118"/>
      <c r="L522" s="1091"/>
      <c r="M522" s="11">
        <v>3813.12</v>
      </c>
      <c r="N522" s="11">
        <f t="shared" si="24"/>
        <v>3698.7264</v>
      </c>
      <c r="O522" s="12">
        <v>7.0000000000000007E-2</v>
      </c>
      <c r="P522" s="8">
        <f t="shared" si="25"/>
        <v>3957.637248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34"/>
      <c r="B523" s="990"/>
      <c r="C523" s="133"/>
      <c r="D523" s="1047"/>
      <c r="E523" s="131"/>
      <c r="F523" s="35"/>
      <c r="G523" s="933"/>
      <c r="H523" s="231"/>
      <c r="I523" s="232"/>
      <c r="J523" s="137"/>
      <c r="K523" s="1118"/>
      <c r="L523" s="1091"/>
      <c r="M523" s="11"/>
      <c r="N523" s="11"/>
      <c r="O523" s="12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34"/>
      <c r="B524" s="990"/>
      <c r="C524" s="133"/>
      <c r="D524" s="1047"/>
      <c r="E524" s="131"/>
      <c r="F524" s="35"/>
      <c r="G524" s="933"/>
      <c r="H524" s="231"/>
      <c r="I524" s="232"/>
      <c r="J524" s="137"/>
      <c r="K524" s="1118"/>
      <c r="L524" s="1091"/>
      <c r="M524" s="11"/>
      <c r="N524" s="11"/>
      <c r="O524" s="12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34"/>
      <c r="B525" s="990"/>
      <c r="C525" s="133"/>
      <c r="D525" s="1047"/>
      <c r="E525" s="131"/>
      <c r="F525" s="35"/>
      <c r="G525" s="933"/>
      <c r="H525" s="231"/>
      <c r="I525" s="232"/>
      <c r="J525" s="137"/>
      <c r="K525" s="1118"/>
      <c r="L525" s="1091"/>
      <c r="M525" s="11"/>
      <c r="N525" s="11"/>
      <c r="O525" s="12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34"/>
      <c r="B526" s="990"/>
      <c r="C526" s="133"/>
      <c r="D526" s="1047"/>
      <c r="E526" s="131"/>
      <c r="F526" s="35"/>
      <c r="G526" s="933"/>
      <c r="H526" s="231"/>
      <c r="I526" s="232"/>
      <c r="J526" s="137"/>
      <c r="K526" s="1118"/>
      <c r="L526" s="1091"/>
      <c r="M526" s="11"/>
      <c r="N526" s="11"/>
      <c r="O526" s="12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34"/>
      <c r="B527" s="990"/>
      <c r="C527" s="133"/>
      <c r="D527" s="1047"/>
      <c r="E527" s="131"/>
      <c r="F527" s="35"/>
      <c r="G527" s="933"/>
      <c r="H527" s="231"/>
      <c r="I527" s="232"/>
      <c r="J527" s="137"/>
      <c r="K527" s="1118"/>
      <c r="L527" s="1091"/>
      <c r="M527" s="11"/>
      <c r="N527" s="11"/>
      <c r="O527" s="12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934"/>
      <c r="B528" s="990"/>
      <c r="C528" s="133"/>
      <c r="D528" s="1047"/>
      <c r="E528" s="131"/>
      <c r="F528" s="35"/>
      <c r="G528" s="933"/>
      <c r="H528" s="231"/>
      <c r="I528" s="232"/>
      <c r="J528" s="137"/>
      <c r="K528" s="1118"/>
      <c r="L528" s="1091"/>
      <c r="M528" s="11"/>
      <c r="N528" s="11"/>
      <c r="O528" s="12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34"/>
      <c r="B529" s="990"/>
      <c r="C529" s="133"/>
      <c r="D529" s="1047"/>
      <c r="E529" s="106"/>
      <c r="F529" s="135"/>
      <c r="G529" s="933"/>
      <c r="H529" s="132"/>
      <c r="I529" s="136"/>
      <c r="J529" s="137"/>
      <c r="K529" s="1118"/>
      <c r="L529" s="1091"/>
      <c r="M529" s="11"/>
      <c r="N529" s="11"/>
      <c r="O529" s="12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34"/>
      <c r="B530" s="991"/>
      <c r="C530" s="133"/>
      <c r="D530" s="1047"/>
      <c r="E530" s="106"/>
      <c r="F530" s="135"/>
      <c r="G530" s="933"/>
      <c r="H530" s="132"/>
      <c r="I530" s="136"/>
      <c r="J530" s="137"/>
      <c r="K530" s="1118"/>
      <c r="L530" s="1091"/>
      <c r="M530" s="11">
        <v>8640</v>
      </c>
      <c r="N530" s="11">
        <f>M530-(M530*0.03)</f>
        <v>8380.7999999999993</v>
      </c>
      <c r="O530" s="12">
        <v>7.0000000000000007E-2</v>
      </c>
      <c r="P530" s="8">
        <f>(N530*O530)+N530</f>
        <v>8967.4559999999983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84"/>
      <c r="B531" s="990"/>
      <c r="C531" s="133"/>
      <c r="D531" s="1047"/>
      <c r="E531" s="107"/>
      <c r="F531" s="35"/>
      <c r="G531" s="933"/>
      <c r="H531" s="231"/>
      <c r="I531" s="232"/>
      <c r="J531" s="246"/>
      <c r="K531" s="1139"/>
      <c r="L531" s="1091"/>
      <c r="M531" s="11"/>
      <c r="N531" s="11"/>
      <c r="O531" s="12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1"/>
      <c r="B532" s="2"/>
      <c r="C532" s="3"/>
      <c r="D532" s="2"/>
      <c r="E532" s="4"/>
      <c r="F532" s="5"/>
      <c r="G532" s="6"/>
      <c r="H532" s="1"/>
      <c r="I532" s="7"/>
      <c r="J532" s="8"/>
      <c r="K532" s="9"/>
      <c r="L532" s="10"/>
      <c r="M532" s="11"/>
      <c r="N532" s="11"/>
      <c r="O532" s="12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1"/>
      <c r="B533" s="2"/>
      <c r="C533" s="3"/>
      <c r="D533" s="2"/>
      <c r="E533" s="4"/>
      <c r="F533" s="5"/>
      <c r="G533" s="6"/>
      <c r="H533" s="1"/>
      <c r="I533" s="7"/>
      <c r="J533" s="8"/>
      <c r="K533" s="9"/>
      <c r="L533" s="10"/>
      <c r="M533" s="11"/>
      <c r="N533" s="11"/>
      <c r="O533" s="12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4" t="s">
        <v>0</v>
      </c>
      <c r="B534" s="1368"/>
      <c r="C534" s="3"/>
      <c r="D534" s="2"/>
      <c r="E534" s="4"/>
      <c r="F534" s="5"/>
      <c r="G534" s="6"/>
      <c r="H534" s="1"/>
      <c r="I534" s="13"/>
      <c r="J534" s="8"/>
      <c r="K534" s="14"/>
      <c r="L534" s="15"/>
      <c r="M534" s="11"/>
      <c r="N534" s="11"/>
      <c r="O534" s="12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1376" t="s">
        <v>94</v>
      </c>
      <c r="B535" s="1387"/>
      <c r="C535" s="4"/>
      <c r="D535" s="2"/>
      <c r="E535" s="4"/>
      <c r="F535" s="5"/>
      <c r="G535" s="6"/>
      <c r="H535" s="1"/>
      <c r="I535" s="13"/>
      <c r="J535" s="8"/>
      <c r="K535" s="14"/>
      <c r="L535" s="15"/>
      <c r="M535" s="11"/>
      <c r="N535" s="11"/>
      <c r="O535" s="12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5.25" customHeight="1">
      <c r="A536" s="1"/>
      <c r="B536" s="2"/>
      <c r="C536" s="3"/>
      <c r="D536" s="2"/>
      <c r="E536" s="4"/>
      <c r="F536" s="5"/>
      <c r="G536" s="6"/>
      <c r="H536" s="1"/>
      <c r="I536" s="7"/>
      <c r="J536" s="8"/>
      <c r="K536" s="9"/>
      <c r="L536" s="10"/>
      <c r="M536" s="11"/>
      <c r="N536" s="11"/>
      <c r="O536" s="12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1375" t="s">
        <v>2</v>
      </c>
      <c r="B537" s="1388"/>
      <c r="C537" s="16" t="s">
        <v>3</v>
      </c>
      <c r="D537" s="993" t="s">
        <v>4</v>
      </c>
      <c r="E537" s="17" t="s">
        <v>5</v>
      </c>
      <c r="F537" s="919" t="s">
        <v>5</v>
      </c>
      <c r="G537" s="18" t="s">
        <v>6</v>
      </c>
      <c r="H537" s="19" t="s">
        <v>7</v>
      </c>
      <c r="I537" s="20" t="s">
        <v>8</v>
      </c>
      <c r="J537" s="21" t="s">
        <v>9</v>
      </c>
      <c r="K537" s="22" t="s">
        <v>9</v>
      </c>
      <c r="L537" s="1086" t="s">
        <v>452</v>
      </c>
      <c r="M537" s="23"/>
      <c r="N537" s="11"/>
      <c r="O537" s="12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5.25" customHeight="1">
      <c r="A538" s="921"/>
      <c r="B538" s="922"/>
      <c r="C538" s="927"/>
      <c r="D538" s="997" t="s">
        <v>10</v>
      </c>
      <c r="E538" s="24" t="s">
        <v>11</v>
      </c>
      <c r="F538" s="925" t="s">
        <v>12</v>
      </c>
      <c r="G538" s="964"/>
      <c r="H538" s="965" t="s">
        <v>13</v>
      </c>
      <c r="I538" s="928" t="s">
        <v>14</v>
      </c>
      <c r="J538" s="1087" t="s">
        <v>16</v>
      </c>
      <c r="K538" s="25" t="s">
        <v>15</v>
      </c>
      <c r="L538" s="1088" t="s">
        <v>453</v>
      </c>
      <c r="M538" s="23"/>
      <c r="N538" s="11"/>
      <c r="O538" s="12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86"/>
      <c r="B539" s="990"/>
      <c r="C539" s="133"/>
      <c r="D539" s="134"/>
      <c r="E539" s="70"/>
      <c r="F539" s="932"/>
      <c r="G539" s="933"/>
      <c r="H539" s="132"/>
      <c r="I539" s="136"/>
      <c r="J539" s="137"/>
      <c r="K539" s="21"/>
      <c r="L539" s="1091"/>
      <c r="M539" s="11">
        <v>3552</v>
      </c>
      <c r="N539" s="11">
        <f t="shared" ref="N539:N564" si="26">M539-(M539*0.03)</f>
        <v>3445.44</v>
      </c>
      <c r="O539" s="12">
        <v>7.0000000000000007E-2</v>
      </c>
      <c r="P539" s="8">
        <f t="shared" ref="P539:P564" si="27">(N539*O539)+N539</f>
        <v>3686.6208000000001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133"/>
      <c r="D540" s="134"/>
      <c r="E540" s="53"/>
      <c r="F540" s="135"/>
      <c r="G540" s="933"/>
      <c r="H540" s="132"/>
      <c r="I540" s="136"/>
      <c r="J540" s="137"/>
      <c r="K540" s="242"/>
      <c r="L540" s="1091"/>
      <c r="M540" s="11"/>
      <c r="N540" s="11">
        <f t="shared" si="26"/>
        <v>0</v>
      </c>
      <c r="O540" s="12">
        <v>7.0000000000000007E-2</v>
      </c>
      <c r="P540" s="8">
        <f t="shared" si="27"/>
        <v>0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92"/>
      <c r="C541" s="133"/>
      <c r="D541" s="134"/>
      <c r="E541" s="53"/>
      <c r="F541" s="135"/>
      <c r="G541" s="933"/>
      <c r="H541" s="132"/>
      <c r="I541" s="136"/>
      <c r="J541" s="137"/>
      <c r="K541" s="140"/>
      <c r="L541" s="1091"/>
      <c r="M541" s="11">
        <v>9498.06</v>
      </c>
      <c r="N541" s="11">
        <f t="shared" si="26"/>
        <v>9213.118199999999</v>
      </c>
      <c r="O541" s="12">
        <v>7.0000000000000007E-2</v>
      </c>
      <c r="P541" s="8">
        <f t="shared" si="27"/>
        <v>9858.0364739999986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2"/>
      <c r="C542" s="133"/>
      <c r="D542" s="134"/>
      <c r="E542" s="53"/>
      <c r="F542" s="135"/>
      <c r="G542" s="933"/>
      <c r="H542" s="132"/>
      <c r="I542" s="136"/>
      <c r="J542" s="137"/>
      <c r="K542" s="1118"/>
      <c r="L542" s="1091"/>
      <c r="M542" s="11">
        <v>15305.4</v>
      </c>
      <c r="N542" s="11">
        <f t="shared" si="26"/>
        <v>14846.237999999999</v>
      </c>
      <c r="O542" s="12">
        <v>7.0000000000000007E-2</v>
      </c>
      <c r="P542" s="8">
        <f t="shared" si="27"/>
        <v>15885.47466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133"/>
      <c r="D543" s="134"/>
      <c r="E543" s="53"/>
      <c r="F543" s="135"/>
      <c r="G543" s="933"/>
      <c r="H543" s="132"/>
      <c r="I543" s="136"/>
      <c r="J543" s="137"/>
      <c r="K543" s="1118"/>
      <c r="L543" s="1091"/>
      <c r="M543" s="11"/>
      <c r="N543" s="11">
        <f t="shared" si="26"/>
        <v>0</v>
      </c>
      <c r="O543" s="12">
        <v>7.0000000000000007E-2</v>
      </c>
      <c r="P543" s="8">
        <f t="shared" si="27"/>
        <v>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90"/>
      <c r="C544" s="133"/>
      <c r="D544" s="134"/>
      <c r="E544" s="53"/>
      <c r="F544" s="135"/>
      <c r="G544" s="933"/>
      <c r="H544" s="132"/>
      <c r="I544" s="136"/>
      <c r="J544" s="137"/>
      <c r="K544" s="1118"/>
      <c r="L544" s="1091"/>
      <c r="M544" s="11"/>
      <c r="N544" s="11">
        <f t="shared" si="26"/>
        <v>0</v>
      </c>
      <c r="O544" s="12">
        <v>7.0000000000000007E-2</v>
      </c>
      <c r="P544" s="8">
        <f t="shared" si="27"/>
        <v>0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133"/>
      <c r="D545" s="134"/>
      <c r="E545" s="53"/>
      <c r="F545" s="135"/>
      <c r="G545" s="933"/>
      <c r="H545" s="132"/>
      <c r="I545" s="136"/>
      <c r="J545" s="137"/>
      <c r="K545" s="1118"/>
      <c r="L545" s="1091"/>
      <c r="M545" s="11"/>
      <c r="N545" s="11">
        <f t="shared" si="26"/>
        <v>0</v>
      </c>
      <c r="O545" s="12">
        <v>7.0000000000000007E-2</v>
      </c>
      <c r="P545" s="8">
        <f t="shared" si="27"/>
        <v>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2"/>
      <c r="C546" s="235"/>
      <c r="D546" s="1085"/>
      <c r="E546" s="53"/>
      <c r="F546" s="135"/>
      <c r="G546" s="236"/>
      <c r="H546" s="237"/>
      <c r="I546" s="238"/>
      <c r="J546" s="239"/>
      <c r="K546" s="243"/>
      <c r="L546" s="10"/>
      <c r="M546" s="11">
        <v>14244.12</v>
      </c>
      <c r="N546" s="11">
        <f t="shared" si="26"/>
        <v>13816.796400000001</v>
      </c>
      <c r="O546" s="12">
        <v>7.0000000000000007E-2</v>
      </c>
      <c r="P546" s="8">
        <f t="shared" si="27"/>
        <v>14783.972148000001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89"/>
      <c r="C547" s="133"/>
      <c r="D547" s="134"/>
      <c r="E547" s="53"/>
      <c r="F547" s="135"/>
      <c r="G547" s="933"/>
      <c r="H547" s="132"/>
      <c r="I547" s="136"/>
      <c r="J547" s="137"/>
      <c r="K547" s="1118"/>
      <c r="L547" s="1091"/>
      <c r="M547" s="11">
        <v>3240</v>
      </c>
      <c r="N547" s="11">
        <f t="shared" si="26"/>
        <v>3142.8</v>
      </c>
      <c r="O547" s="12">
        <v>7.0000000000000007E-2</v>
      </c>
      <c r="P547" s="8">
        <f t="shared" si="27"/>
        <v>3362.7960000000003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34"/>
      <c r="B548" s="989"/>
      <c r="C548" s="133"/>
      <c r="D548" s="134"/>
      <c r="E548" s="53"/>
      <c r="F548" s="135"/>
      <c r="G548" s="933"/>
      <c r="H548" s="132"/>
      <c r="I548" s="136"/>
      <c r="J548" s="137"/>
      <c r="K548" s="1118"/>
      <c r="L548" s="1091"/>
      <c r="M548" s="11">
        <v>14700</v>
      </c>
      <c r="N548" s="11">
        <f t="shared" si="26"/>
        <v>14259</v>
      </c>
      <c r="O548" s="12">
        <v>7.0000000000000007E-2</v>
      </c>
      <c r="P548" s="8">
        <f t="shared" si="27"/>
        <v>15257.130000000001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34"/>
      <c r="B549" s="989"/>
      <c r="C549" s="235"/>
      <c r="D549" s="1085"/>
      <c r="E549" s="143"/>
      <c r="F549" s="155"/>
      <c r="G549" s="236"/>
      <c r="H549" s="237"/>
      <c r="I549" s="238"/>
      <c r="J549" s="239"/>
      <c r="K549" s="240"/>
      <c r="L549" s="68"/>
      <c r="M549" s="11">
        <v>14582.7</v>
      </c>
      <c r="N549" s="11">
        <f t="shared" si="26"/>
        <v>14145.219000000001</v>
      </c>
      <c r="O549" s="12">
        <v>7.0000000000000007E-2</v>
      </c>
      <c r="P549" s="8">
        <f t="shared" si="27"/>
        <v>15135.384330000001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89"/>
      <c r="C550" s="133"/>
      <c r="D550" s="134"/>
      <c r="E550" s="53"/>
      <c r="F550" s="135"/>
      <c r="G550" s="933"/>
      <c r="H550" s="132"/>
      <c r="I550" s="136"/>
      <c r="J550" s="137"/>
      <c r="K550" s="1118"/>
      <c r="L550" s="68"/>
      <c r="M550" s="11">
        <v>13483.8</v>
      </c>
      <c r="N550" s="11">
        <f t="shared" si="26"/>
        <v>13079.286</v>
      </c>
      <c r="O550" s="12">
        <v>7.0000000000000007E-2</v>
      </c>
      <c r="P550" s="8">
        <f t="shared" si="27"/>
        <v>13994.836020000001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34"/>
      <c r="B551" s="990"/>
      <c r="C551" s="235"/>
      <c r="D551" s="1085"/>
      <c r="E551" s="53"/>
      <c r="F551" s="135"/>
      <c r="G551" s="236"/>
      <c r="H551" s="237"/>
      <c r="I551" s="238"/>
      <c r="J551" s="239"/>
      <c r="K551" s="240"/>
      <c r="L551" s="68"/>
      <c r="M551" s="11">
        <v>2669.52</v>
      </c>
      <c r="N551" s="11">
        <f t="shared" si="26"/>
        <v>2589.4344000000001</v>
      </c>
      <c r="O551" s="12">
        <v>7.0000000000000007E-2</v>
      </c>
      <c r="P551" s="8">
        <f t="shared" si="27"/>
        <v>2770.6948080000002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34"/>
      <c r="B552" s="990"/>
      <c r="C552" s="235"/>
      <c r="D552" s="1085"/>
      <c r="E552" s="53"/>
      <c r="F552" s="135"/>
      <c r="G552" s="236"/>
      <c r="H552" s="237"/>
      <c r="I552" s="238"/>
      <c r="J552" s="239"/>
      <c r="K552" s="240"/>
      <c r="L552" s="68"/>
      <c r="M552" s="11"/>
      <c r="N552" s="11">
        <f t="shared" si="26"/>
        <v>0</v>
      </c>
      <c r="O552" s="12">
        <v>7.0000000000000007E-2</v>
      </c>
      <c r="P552" s="8">
        <f t="shared" si="27"/>
        <v>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244"/>
      <c r="B553" s="245"/>
      <c r="C553" s="235"/>
      <c r="D553" s="1085"/>
      <c r="E553" s="53"/>
      <c r="F553" s="135"/>
      <c r="G553" s="236"/>
      <c r="H553" s="237"/>
      <c r="I553" s="238"/>
      <c r="J553" s="239"/>
      <c r="K553" s="240"/>
      <c r="L553" s="68"/>
      <c r="M553" s="11">
        <v>12972.96</v>
      </c>
      <c r="N553" s="11">
        <f t="shared" si="26"/>
        <v>12583.771199999999</v>
      </c>
      <c r="O553" s="12">
        <v>7.0000000000000007E-2</v>
      </c>
      <c r="P553" s="8">
        <f t="shared" si="27"/>
        <v>13464.635183999999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133"/>
      <c r="D554" s="134"/>
      <c r="E554" s="53"/>
      <c r="F554" s="135"/>
      <c r="G554" s="933"/>
      <c r="H554" s="132"/>
      <c r="I554" s="136"/>
      <c r="J554" s="239"/>
      <c r="K554" s="1118"/>
      <c r="L554" s="68"/>
      <c r="M554" s="11">
        <v>12687.84</v>
      </c>
      <c r="N554" s="11">
        <f t="shared" si="26"/>
        <v>12307.2048</v>
      </c>
      <c r="O554" s="12">
        <v>7.0000000000000007E-2</v>
      </c>
      <c r="P554" s="8">
        <f t="shared" si="27"/>
        <v>13168.709135999999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133"/>
      <c r="D555" s="134"/>
      <c r="E555" s="53"/>
      <c r="F555" s="135"/>
      <c r="G555" s="933"/>
      <c r="H555" s="132"/>
      <c r="I555" s="136"/>
      <c r="J555" s="137"/>
      <c r="K555" s="1118"/>
      <c r="L555" s="1091"/>
      <c r="M555" s="11">
        <v>16572.599999999999</v>
      </c>
      <c r="N555" s="11">
        <f t="shared" si="26"/>
        <v>16075.421999999999</v>
      </c>
      <c r="O555" s="12">
        <v>7.0000000000000007E-2</v>
      </c>
      <c r="P555" s="8">
        <f t="shared" si="27"/>
        <v>17200.701539999998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133"/>
      <c r="D556" s="134"/>
      <c r="E556" s="105"/>
      <c r="F556" s="135"/>
      <c r="G556" s="933"/>
      <c r="H556" s="132"/>
      <c r="I556" s="241"/>
      <c r="J556" s="137"/>
      <c r="K556" s="1118"/>
      <c r="L556" s="1091"/>
      <c r="M556" s="11">
        <v>6021.12</v>
      </c>
      <c r="N556" s="11">
        <f t="shared" si="26"/>
        <v>5840.4863999999998</v>
      </c>
      <c r="O556" s="12">
        <v>7.0000000000000007E-2</v>
      </c>
      <c r="P556" s="8">
        <f t="shared" si="27"/>
        <v>6249.3204479999995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0"/>
      <c r="C557" s="133"/>
      <c r="D557" s="134"/>
      <c r="E557" s="105"/>
      <c r="F557" s="135"/>
      <c r="G557" s="933"/>
      <c r="H557" s="132"/>
      <c r="I557" s="136"/>
      <c r="J557" s="137"/>
      <c r="K557" s="1118"/>
      <c r="L557" s="1091"/>
      <c r="M557" s="11">
        <v>8714.16</v>
      </c>
      <c r="N557" s="11">
        <f t="shared" si="26"/>
        <v>8452.7351999999992</v>
      </c>
      <c r="O557" s="12">
        <v>7.0000000000000007E-2</v>
      </c>
      <c r="P557" s="8">
        <f t="shared" si="27"/>
        <v>9044.4266639999987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34"/>
      <c r="B558" s="990"/>
      <c r="C558" s="133"/>
      <c r="D558" s="134"/>
      <c r="E558" s="105"/>
      <c r="F558" s="135"/>
      <c r="G558" s="933"/>
      <c r="H558" s="132"/>
      <c r="I558" s="136"/>
      <c r="J558" s="137"/>
      <c r="K558" s="1118"/>
      <c r="L558" s="1091"/>
      <c r="M558" s="11">
        <v>0</v>
      </c>
      <c r="N558" s="11">
        <f t="shared" si="26"/>
        <v>0</v>
      </c>
      <c r="O558" s="12">
        <v>7.0000000000000007E-2</v>
      </c>
      <c r="P558" s="8">
        <f t="shared" si="27"/>
        <v>0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133"/>
      <c r="D559" s="134"/>
      <c r="E559" s="105"/>
      <c r="F559" s="135"/>
      <c r="G559" s="933"/>
      <c r="H559" s="132"/>
      <c r="I559" s="136"/>
      <c r="J559" s="137"/>
      <c r="K559" s="1118"/>
      <c r="L559" s="1091"/>
      <c r="M559" s="11">
        <v>18537.7</v>
      </c>
      <c r="N559" s="11">
        <f t="shared" si="26"/>
        <v>17981.569</v>
      </c>
      <c r="O559" s="12">
        <v>7.0000000000000007E-2</v>
      </c>
      <c r="P559" s="8">
        <f t="shared" si="27"/>
        <v>19240.278829999999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45"/>
      <c r="B560" s="990"/>
      <c r="C560" s="133"/>
      <c r="D560" s="134"/>
      <c r="E560" s="228"/>
      <c r="F560" s="135"/>
      <c r="G560" s="933"/>
      <c r="H560" s="132"/>
      <c r="I560" s="136"/>
      <c r="J560" s="137"/>
      <c r="K560" s="1118"/>
      <c r="L560" s="1091"/>
      <c r="M560" s="11">
        <v>9031.68</v>
      </c>
      <c r="N560" s="11">
        <f t="shared" si="26"/>
        <v>8760.7296000000006</v>
      </c>
      <c r="O560" s="12">
        <v>7.0000000000000007E-2</v>
      </c>
      <c r="P560" s="8">
        <f t="shared" si="27"/>
        <v>9373.9806720000015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46"/>
      <c r="B561" s="990"/>
      <c r="C561" s="133"/>
      <c r="D561" s="134"/>
      <c r="E561" s="988"/>
      <c r="F561" s="135"/>
      <c r="G561" s="933"/>
      <c r="H561" s="949"/>
      <c r="I561" s="950"/>
      <c r="J561" s="1135"/>
      <c r="K561" s="1136"/>
      <c r="L561" s="1091"/>
      <c r="M561" s="11"/>
      <c r="N561" s="11">
        <f t="shared" si="26"/>
        <v>0</v>
      </c>
      <c r="O561" s="12">
        <v>7.0000000000000007E-2</v>
      </c>
      <c r="P561" s="8">
        <f t="shared" si="27"/>
        <v>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934"/>
      <c r="B562" s="990"/>
      <c r="C562" s="133"/>
      <c r="D562" s="134"/>
      <c r="E562" s="229"/>
      <c r="F562" s="135"/>
      <c r="G562" s="933"/>
      <c r="H562" s="132"/>
      <c r="I562" s="136"/>
      <c r="J562" s="137"/>
      <c r="K562" s="1118"/>
      <c r="L562" s="1091"/>
      <c r="M562" s="11">
        <v>8478.9599999999991</v>
      </c>
      <c r="N562" s="11">
        <f t="shared" si="26"/>
        <v>8224.5911999999989</v>
      </c>
      <c r="O562" s="12">
        <v>7.0000000000000007E-2</v>
      </c>
      <c r="P562" s="8">
        <f t="shared" si="27"/>
        <v>8800.3125839999993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934"/>
      <c r="B563" s="990"/>
      <c r="C563" s="133"/>
      <c r="D563" s="134"/>
      <c r="E563" s="106"/>
      <c r="F563" s="135"/>
      <c r="G563" s="933"/>
      <c r="H563" s="132"/>
      <c r="I563" s="136"/>
      <c r="J563" s="137"/>
      <c r="K563" s="1118"/>
      <c r="L563" s="1091"/>
      <c r="M563" s="11">
        <v>11122.62</v>
      </c>
      <c r="N563" s="11">
        <f t="shared" si="26"/>
        <v>10788.941400000002</v>
      </c>
      <c r="O563" s="12">
        <v>7.0000000000000007E-2</v>
      </c>
      <c r="P563" s="8">
        <f t="shared" si="27"/>
        <v>11544.167298000002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934"/>
      <c r="B564" s="990"/>
      <c r="C564" s="133"/>
      <c r="D564" s="1047"/>
      <c r="E564" s="107"/>
      <c r="F564" s="35"/>
      <c r="G564" s="933"/>
      <c r="H564" s="231"/>
      <c r="I564" s="232"/>
      <c r="J564" s="137"/>
      <c r="K564" s="1118"/>
      <c r="L564" s="1091"/>
      <c r="M564" s="11">
        <v>3813.12</v>
      </c>
      <c r="N564" s="11">
        <f t="shared" si="26"/>
        <v>3698.7264</v>
      </c>
      <c r="O564" s="12">
        <v>7.0000000000000007E-2</v>
      </c>
      <c r="P564" s="8">
        <f t="shared" si="27"/>
        <v>3957.637248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934"/>
      <c r="B565" s="990"/>
      <c r="C565" s="133"/>
      <c r="D565" s="1047"/>
      <c r="E565" s="131"/>
      <c r="F565" s="35"/>
      <c r="G565" s="933"/>
      <c r="H565" s="231"/>
      <c r="I565" s="232"/>
      <c r="J565" s="137"/>
      <c r="K565" s="1118"/>
      <c r="L565" s="1091"/>
      <c r="M565" s="11"/>
      <c r="N565" s="11"/>
      <c r="O565" s="12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934"/>
      <c r="B566" s="990"/>
      <c r="C566" s="133"/>
      <c r="D566" s="1047"/>
      <c r="E566" s="131"/>
      <c r="F566" s="35"/>
      <c r="G566" s="933"/>
      <c r="H566" s="231"/>
      <c r="I566" s="232"/>
      <c r="J566" s="137"/>
      <c r="K566" s="1118"/>
      <c r="L566" s="1091"/>
      <c r="M566" s="11"/>
      <c r="N566" s="11"/>
      <c r="O566" s="12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934"/>
      <c r="B567" s="990"/>
      <c r="C567" s="133"/>
      <c r="D567" s="1047"/>
      <c r="E567" s="131"/>
      <c r="F567" s="35"/>
      <c r="G567" s="933"/>
      <c r="H567" s="231"/>
      <c r="I567" s="232"/>
      <c r="J567" s="137"/>
      <c r="K567" s="1118"/>
      <c r="L567" s="1091"/>
      <c r="M567" s="11"/>
      <c r="N567" s="11"/>
      <c r="O567" s="12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934"/>
      <c r="B568" s="990"/>
      <c r="C568" s="133"/>
      <c r="D568" s="1047"/>
      <c r="E568" s="106"/>
      <c r="F568" s="135"/>
      <c r="G568" s="933"/>
      <c r="H568" s="132"/>
      <c r="I568" s="136"/>
      <c r="J568" s="137"/>
      <c r="K568" s="1118"/>
      <c r="L568" s="1091"/>
      <c r="M568" s="11"/>
      <c r="N568" s="11"/>
      <c r="O568" s="12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934"/>
      <c r="B569" s="990"/>
      <c r="C569" s="133"/>
      <c r="D569" s="1047"/>
      <c r="E569" s="106"/>
      <c r="F569" s="135"/>
      <c r="G569" s="933"/>
      <c r="H569" s="132"/>
      <c r="I569" s="136"/>
      <c r="J569" s="137"/>
      <c r="K569" s="1118"/>
      <c r="L569" s="1091"/>
      <c r="M569" s="11"/>
      <c r="N569" s="11"/>
      <c r="O569" s="12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934"/>
      <c r="B570" s="991"/>
      <c r="C570" s="133"/>
      <c r="D570" s="1047"/>
      <c r="E570" s="106"/>
      <c r="F570" s="135"/>
      <c r="G570" s="933"/>
      <c r="H570" s="132"/>
      <c r="I570" s="136"/>
      <c r="J570" s="137"/>
      <c r="K570" s="1118"/>
      <c r="L570" s="1091"/>
      <c r="M570" s="11">
        <v>8640</v>
      </c>
      <c r="N570" s="11">
        <f>M570-(M570*0.03)</f>
        <v>8380.7999999999993</v>
      </c>
      <c r="O570" s="12">
        <v>7.0000000000000007E-2</v>
      </c>
      <c r="P570" s="8">
        <f>(N570*O570)+N570</f>
        <v>8967.4559999999983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934"/>
      <c r="B571" s="991"/>
      <c r="C571" s="133"/>
      <c r="D571" s="1047"/>
      <c r="E571" s="106"/>
      <c r="F571" s="135"/>
      <c r="G571" s="933"/>
      <c r="H571" s="132"/>
      <c r="I571" s="136"/>
      <c r="J571" s="137"/>
      <c r="K571" s="1118"/>
      <c r="L571" s="1091"/>
      <c r="M571" s="11"/>
      <c r="N571" s="11"/>
      <c r="O571" s="12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934"/>
      <c r="B572" s="991"/>
      <c r="C572" s="133"/>
      <c r="D572" s="1047"/>
      <c r="E572" s="106"/>
      <c r="F572" s="135"/>
      <c r="G572" s="933"/>
      <c r="H572" s="132"/>
      <c r="I572" s="136"/>
      <c r="J572" s="137"/>
      <c r="K572" s="1118"/>
      <c r="L572" s="1091"/>
      <c r="M572" s="11"/>
      <c r="N572" s="11"/>
      <c r="O572" s="12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984"/>
      <c r="B573" s="990"/>
      <c r="C573" s="133"/>
      <c r="D573" s="1047"/>
      <c r="E573" s="107"/>
      <c r="F573" s="35"/>
      <c r="G573" s="933"/>
      <c r="H573" s="231"/>
      <c r="I573" s="232"/>
      <c r="J573" s="246"/>
      <c r="K573" s="1139"/>
      <c r="L573" s="1091"/>
      <c r="M573" s="11"/>
      <c r="N573" s="11"/>
      <c r="O573" s="12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3"/>
      <c r="D574" s="2"/>
      <c r="E574" s="4"/>
      <c r="F574" s="5"/>
      <c r="G574" s="6"/>
      <c r="H574" s="1"/>
      <c r="I574" s="7"/>
      <c r="J574" s="8"/>
      <c r="K574" s="9"/>
      <c r="L574" s="10"/>
      <c r="M574" s="11"/>
      <c r="N574" s="11"/>
      <c r="O574" s="12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3"/>
      <c r="D575" s="2"/>
      <c r="E575" s="4"/>
      <c r="F575" s="5"/>
      <c r="G575" s="6"/>
      <c r="H575" s="1"/>
      <c r="I575" s="7"/>
      <c r="J575" s="8"/>
      <c r="K575" s="9"/>
      <c r="L575" s="10"/>
      <c r="M575" s="11"/>
      <c r="N575" s="11"/>
      <c r="O575" s="12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4" t="s">
        <v>0</v>
      </c>
      <c r="B576" s="1368"/>
      <c r="C576" s="3"/>
      <c r="D576" s="2"/>
      <c r="E576" s="4"/>
      <c r="F576" s="5"/>
      <c r="G576" s="6"/>
      <c r="H576" s="1"/>
      <c r="I576" s="13"/>
      <c r="J576" s="8"/>
      <c r="K576" s="14"/>
      <c r="L576" s="15"/>
      <c r="M576" s="11"/>
      <c r="N576" s="11"/>
      <c r="O576" s="12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376" t="s">
        <v>94</v>
      </c>
      <c r="B577" s="1387"/>
      <c r="C577" s="4"/>
      <c r="D577" s="2"/>
      <c r="E577" s="4"/>
      <c r="F577" s="5"/>
      <c r="G577" s="6"/>
      <c r="H577" s="1"/>
      <c r="I577" s="13"/>
      <c r="J577" s="8"/>
      <c r="K577" s="14"/>
      <c r="L577" s="15"/>
      <c r="M577" s="11"/>
      <c r="N577" s="11"/>
      <c r="O577" s="12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5.25" customHeight="1">
      <c r="A578" s="1"/>
      <c r="B578" s="2"/>
      <c r="C578" s="3"/>
      <c r="D578" s="2"/>
      <c r="E578" s="4"/>
      <c r="F578" s="5"/>
      <c r="G578" s="6"/>
      <c r="H578" s="1"/>
      <c r="I578" s="7"/>
      <c r="J578" s="8"/>
      <c r="K578" s="9"/>
      <c r="L578" s="10"/>
      <c r="M578" s="11"/>
      <c r="N578" s="11"/>
      <c r="O578" s="12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375" t="s">
        <v>2</v>
      </c>
      <c r="B579" s="1388"/>
      <c r="C579" s="16" t="s">
        <v>3</v>
      </c>
      <c r="D579" s="993" t="s">
        <v>4</v>
      </c>
      <c r="E579" s="17" t="s">
        <v>5</v>
      </c>
      <c r="F579" s="919" t="s">
        <v>5</v>
      </c>
      <c r="G579" s="18" t="s">
        <v>6</v>
      </c>
      <c r="H579" s="19" t="s">
        <v>7</v>
      </c>
      <c r="I579" s="20" t="s">
        <v>8</v>
      </c>
      <c r="J579" s="21" t="s">
        <v>9</v>
      </c>
      <c r="K579" s="22" t="s">
        <v>9</v>
      </c>
      <c r="L579" s="1086" t="s">
        <v>452</v>
      </c>
      <c r="M579" s="23"/>
      <c r="N579" s="11"/>
      <c r="O579" s="12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5.25" customHeight="1">
      <c r="A580" s="921"/>
      <c r="B580" s="922"/>
      <c r="C580" s="927"/>
      <c r="D580" s="997" t="s">
        <v>10</v>
      </c>
      <c r="E580" s="24" t="s">
        <v>11</v>
      </c>
      <c r="F580" s="925" t="s">
        <v>12</v>
      </c>
      <c r="G580" s="964"/>
      <c r="H580" s="965" t="s">
        <v>13</v>
      </c>
      <c r="I580" s="928" t="s">
        <v>14</v>
      </c>
      <c r="J580" s="1087" t="s">
        <v>16</v>
      </c>
      <c r="K580" s="25" t="s">
        <v>15</v>
      </c>
      <c r="L580" s="1088" t="s">
        <v>453</v>
      </c>
      <c r="M580" s="23"/>
      <c r="N580" s="11"/>
      <c r="O580" s="12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986"/>
      <c r="B581" s="990"/>
      <c r="C581" s="133"/>
      <c r="D581" s="134"/>
      <c r="E581" s="70"/>
      <c r="F581" s="932"/>
      <c r="G581" s="933"/>
      <c r="H581" s="132"/>
      <c r="I581" s="136"/>
      <c r="J581" s="137"/>
      <c r="K581" s="21"/>
      <c r="L581" s="1091"/>
      <c r="M581" s="11">
        <v>3552</v>
      </c>
      <c r="N581" s="11">
        <f t="shared" ref="N581:N606" si="28">M581-(M581*0.03)</f>
        <v>3445.44</v>
      </c>
      <c r="O581" s="12">
        <v>7.0000000000000007E-2</v>
      </c>
      <c r="P581" s="8">
        <f t="shared" ref="P581:P606" si="29">(N581*O581)+N581</f>
        <v>3686.6208000000001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934"/>
      <c r="B582" s="990"/>
      <c r="C582" s="133"/>
      <c r="D582" s="134"/>
      <c r="E582" s="53"/>
      <c r="F582" s="135"/>
      <c r="G582" s="933"/>
      <c r="H582" s="132"/>
      <c r="I582" s="136"/>
      <c r="J582" s="137"/>
      <c r="K582" s="242"/>
      <c r="L582" s="1091"/>
      <c r="M582" s="11"/>
      <c r="N582" s="11">
        <f t="shared" si="28"/>
        <v>0</v>
      </c>
      <c r="O582" s="12">
        <v>7.0000000000000007E-2</v>
      </c>
      <c r="P582" s="8">
        <f t="shared" si="29"/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934"/>
      <c r="B583" s="992"/>
      <c r="C583" s="133"/>
      <c r="D583" s="134"/>
      <c r="E583" s="53"/>
      <c r="F583" s="135"/>
      <c r="G583" s="933"/>
      <c r="H583" s="132"/>
      <c r="I583" s="136"/>
      <c r="J583" s="137"/>
      <c r="K583" s="140"/>
      <c r="L583" s="1091"/>
      <c r="M583" s="11">
        <v>9498.06</v>
      </c>
      <c r="N583" s="11">
        <f t="shared" si="28"/>
        <v>9213.118199999999</v>
      </c>
      <c r="O583" s="12">
        <v>7.0000000000000007E-2</v>
      </c>
      <c r="P583" s="8">
        <f t="shared" si="29"/>
        <v>9858.0364739999986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934"/>
      <c r="B584" s="992"/>
      <c r="C584" s="133"/>
      <c r="D584" s="134"/>
      <c r="E584" s="53"/>
      <c r="F584" s="135"/>
      <c r="G584" s="933"/>
      <c r="H584" s="132"/>
      <c r="I584" s="136"/>
      <c r="J584" s="137"/>
      <c r="K584" s="1118"/>
      <c r="L584" s="1091"/>
      <c r="M584" s="11">
        <v>15305.4</v>
      </c>
      <c r="N584" s="11">
        <f t="shared" si="28"/>
        <v>14846.237999999999</v>
      </c>
      <c r="O584" s="12">
        <v>7.0000000000000007E-2</v>
      </c>
      <c r="P584" s="8">
        <f t="shared" si="29"/>
        <v>15885.47466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934"/>
      <c r="B585" s="990"/>
      <c r="C585" s="133"/>
      <c r="D585" s="134"/>
      <c r="E585" s="53"/>
      <c r="F585" s="135"/>
      <c r="G585" s="933"/>
      <c r="H585" s="132"/>
      <c r="I585" s="136"/>
      <c r="J585" s="137"/>
      <c r="K585" s="1118"/>
      <c r="L585" s="1091"/>
      <c r="M585" s="11"/>
      <c r="N585" s="11">
        <f t="shared" si="28"/>
        <v>0</v>
      </c>
      <c r="O585" s="12">
        <v>7.0000000000000007E-2</v>
      </c>
      <c r="P585" s="8">
        <f t="shared" si="29"/>
        <v>0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934"/>
      <c r="B586" s="990"/>
      <c r="C586" s="133"/>
      <c r="D586" s="134"/>
      <c r="E586" s="53"/>
      <c r="F586" s="135"/>
      <c r="G586" s="933"/>
      <c r="H586" s="132"/>
      <c r="I586" s="136"/>
      <c r="J586" s="137"/>
      <c r="K586" s="1118"/>
      <c r="L586" s="1091"/>
      <c r="M586" s="11"/>
      <c r="N586" s="11">
        <f t="shared" si="28"/>
        <v>0</v>
      </c>
      <c r="O586" s="12">
        <v>7.0000000000000007E-2</v>
      </c>
      <c r="P586" s="8">
        <f t="shared" si="29"/>
        <v>0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934"/>
      <c r="B587" s="990"/>
      <c r="C587" s="133"/>
      <c r="D587" s="134"/>
      <c r="E587" s="53"/>
      <c r="F587" s="135"/>
      <c r="G587" s="933"/>
      <c r="H587" s="132"/>
      <c r="I587" s="136"/>
      <c r="J587" s="137"/>
      <c r="K587" s="1118"/>
      <c r="L587" s="1091"/>
      <c r="M587" s="11"/>
      <c r="N587" s="11">
        <f t="shared" si="28"/>
        <v>0</v>
      </c>
      <c r="O587" s="12">
        <v>7.0000000000000007E-2</v>
      </c>
      <c r="P587" s="8">
        <f t="shared" si="29"/>
        <v>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934"/>
      <c r="B588" s="992"/>
      <c r="C588" s="235"/>
      <c r="D588" s="1085"/>
      <c r="E588" s="53"/>
      <c r="F588" s="135"/>
      <c r="G588" s="236"/>
      <c r="H588" s="237"/>
      <c r="I588" s="238"/>
      <c r="J588" s="239"/>
      <c r="K588" s="243"/>
      <c r="L588" s="10"/>
      <c r="M588" s="11">
        <v>14244.12</v>
      </c>
      <c r="N588" s="11">
        <f t="shared" si="28"/>
        <v>13816.796400000001</v>
      </c>
      <c r="O588" s="12">
        <v>7.0000000000000007E-2</v>
      </c>
      <c r="P588" s="8">
        <f t="shared" si="29"/>
        <v>14783.972148000001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934"/>
      <c r="B589" s="989"/>
      <c r="C589" s="133"/>
      <c r="D589" s="134"/>
      <c r="E589" s="53"/>
      <c r="F589" s="135"/>
      <c r="G589" s="933"/>
      <c r="H589" s="132"/>
      <c r="I589" s="136"/>
      <c r="J589" s="137"/>
      <c r="K589" s="1118"/>
      <c r="L589" s="1091"/>
      <c r="M589" s="11">
        <v>3240</v>
      </c>
      <c r="N589" s="11">
        <f t="shared" si="28"/>
        <v>3142.8</v>
      </c>
      <c r="O589" s="12">
        <v>7.0000000000000007E-2</v>
      </c>
      <c r="P589" s="8">
        <f t="shared" si="29"/>
        <v>3362.7960000000003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934"/>
      <c r="B590" s="989"/>
      <c r="C590" s="133"/>
      <c r="D590" s="134"/>
      <c r="E590" s="53"/>
      <c r="F590" s="135"/>
      <c r="G590" s="933"/>
      <c r="H590" s="132"/>
      <c r="I590" s="136"/>
      <c r="J590" s="137"/>
      <c r="K590" s="1118"/>
      <c r="L590" s="1091"/>
      <c r="M590" s="11">
        <v>14700</v>
      </c>
      <c r="N590" s="11">
        <f t="shared" si="28"/>
        <v>14259</v>
      </c>
      <c r="O590" s="12">
        <v>7.0000000000000007E-2</v>
      </c>
      <c r="P590" s="8">
        <f t="shared" si="29"/>
        <v>15257.130000000001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934"/>
      <c r="B591" s="989"/>
      <c r="C591" s="235"/>
      <c r="D591" s="1085"/>
      <c r="E591" s="143"/>
      <c r="F591" s="155"/>
      <c r="G591" s="236"/>
      <c r="H591" s="237"/>
      <c r="I591" s="238"/>
      <c r="J591" s="239"/>
      <c r="K591" s="240"/>
      <c r="L591" s="68"/>
      <c r="M591" s="11">
        <v>14582.7</v>
      </c>
      <c r="N591" s="11">
        <f t="shared" si="28"/>
        <v>14145.219000000001</v>
      </c>
      <c r="O591" s="12">
        <v>7.0000000000000007E-2</v>
      </c>
      <c r="P591" s="8">
        <f t="shared" si="29"/>
        <v>15135.384330000001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934"/>
      <c r="B592" s="989"/>
      <c r="C592" s="133"/>
      <c r="D592" s="134"/>
      <c r="E592" s="53"/>
      <c r="F592" s="135"/>
      <c r="G592" s="933"/>
      <c r="H592" s="132"/>
      <c r="I592" s="136"/>
      <c r="J592" s="137"/>
      <c r="K592" s="1118"/>
      <c r="L592" s="68"/>
      <c r="M592" s="11">
        <v>13483.8</v>
      </c>
      <c r="N592" s="11">
        <f t="shared" si="28"/>
        <v>13079.286</v>
      </c>
      <c r="O592" s="12">
        <v>7.0000000000000007E-2</v>
      </c>
      <c r="P592" s="8">
        <f t="shared" si="29"/>
        <v>13994.836020000001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934"/>
      <c r="B593" s="990"/>
      <c r="C593" s="235"/>
      <c r="D593" s="1085"/>
      <c r="E593" s="53"/>
      <c r="F593" s="135"/>
      <c r="G593" s="236"/>
      <c r="H593" s="237"/>
      <c r="I593" s="238"/>
      <c r="J593" s="239"/>
      <c r="K593" s="240"/>
      <c r="L593" s="68"/>
      <c r="M593" s="11">
        <v>2669.52</v>
      </c>
      <c r="N593" s="11">
        <f t="shared" si="28"/>
        <v>2589.4344000000001</v>
      </c>
      <c r="O593" s="12">
        <v>7.0000000000000007E-2</v>
      </c>
      <c r="P593" s="8">
        <f t="shared" si="29"/>
        <v>2770.6948080000002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934"/>
      <c r="B594" s="990"/>
      <c r="C594" s="235"/>
      <c r="D594" s="1085"/>
      <c r="E594" s="53"/>
      <c r="F594" s="135"/>
      <c r="G594" s="236"/>
      <c r="H594" s="237"/>
      <c r="I594" s="238"/>
      <c r="J594" s="239"/>
      <c r="K594" s="240"/>
      <c r="L594" s="68"/>
      <c r="M594" s="11"/>
      <c r="N594" s="11">
        <f t="shared" si="28"/>
        <v>0</v>
      </c>
      <c r="O594" s="12">
        <v>7.0000000000000007E-2</v>
      </c>
      <c r="P594" s="8">
        <f t="shared" si="29"/>
        <v>0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244"/>
      <c r="B595" s="245"/>
      <c r="C595" s="235"/>
      <c r="D595" s="1085"/>
      <c r="E595" s="53"/>
      <c r="F595" s="135"/>
      <c r="G595" s="236"/>
      <c r="H595" s="237"/>
      <c r="I595" s="238"/>
      <c r="J595" s="239"/>
      <c r="K595" s="240"/>
      <c r="L595" s="68"/>
      <c r="M595" s="11">
        <v>12972.96</v>
      </c>
      <c r="N595" s="11">
        <f t="shared" si="28"/>
        <v>12583.771199999999</v>
      </c>
      <c r="O595" s="12">
        <v>7.0000000000000007E-2</v>
      </c>
      <c r="P595" s="8">
        <f t="shared" si="29"/>
        <v>13464.635183999999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934"/>
      <c r="B596" s="990"/>
      <c r="C596" s="133"/>
      <c r="D596" s="134"/>
      <c r="E596" s="53"/>
      <c r="F596" s="135"/>
      <c r="G596" s="933"/>
      <c r="H596" s="132"/>
      <c r="I596" s="136"/>
      <c r="J596" s="239"/>
      <c r="K596" s="1118"/>
      <c r="L596" s="68"/>
      <c r="M596" s="11">
        <v>12687.84</v>
      </c>
      <c r="N596" s="11">
        <f t="shared" si="28"/>
        <v>12307.2048</v>
      </c>
      <c r="O596" s="12">
        <v>7.0000000000000007E-2</v>
      </c>
      <c r="P596" s="8">
        <f t="shared" si="29"/>
        <v>13168.709135999999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934"/>
      <c r="B597" s="990"/>
      <c r="C597" s="133"/>
      <c r="D597" s="134"/>
      <c r="E597" s="53"/>
      <c r="F597" s="135"/>
      <c r="G597" s="933"/>
      <c r="H597" s="132"/>
      <c r="I597" s="136"/>
      <c r="J597" s="137"/>
      <c r="K597" s="1118"/>
      <c r="L597" s="1091"/>
      <c r="M597" s="11">
        <v>16572.599999999999</v>
      </c>
      <c r="N597" s="11">
        <f t="shared" si="28"/>
        <v>16075.421999999999</v>
      </c>
      <c r="O597" s="12">
        <v>7.0000000000000007E-2</v>
      </c>
      <c r="P597" s="8">
        <f t="shared" si="29"/>
        <v>17200.701539999998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934"/>
      <c r="B598" s="990"/>
      <c r="C598" s="133"/>
      <c r="D598" s="134"/>
      <c r="E598" s="105"/>
      <c r="F598" s="135"/>
      <c r="G598" s="933"/>
      <c r="H598" s="132"/>
      <c r="I598" s="241"/>
      <c r="J598" s="137"/>
      <c r="K598" s="1118"/>
      <c r="L598" s="1091"/>
      <c r="M598" s="11">
        <v>6021.12</v>
      </c>
      <c r="N598" s="11">
        <f t="shared" si="28"/>
        <v>5840.4863999999998</v>
      </c>
      <c r="O598" s="12">
        <v>7.0000000000000007E-2</v>
      </c>
      <c r="P598" s="8">
        <f t="shared" si="29"/>
        <v>6249.3204479999995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934"/>
      <c r="B599" s="990"/>
      <c r="C599" s="133"/>
      <c r="D599" s="134"/>
      <c r="E599" s="105"/>
      <c r="F599" s="135"/>
      <c r="G599" s="933"/>
      <c r="H599" s="132"/>
      <c r="I599" s="136"/>
      <c r="J599" s="137"/>
      <c r="K599" s="1118"/>
      <c r="L599" s="1091"/>
      <c r="M599" s="11">
        <v>8714.16</v>
      </c>
      <c r="N599" s="11">
        <f t="shared" si="28"/>
        <v>8452.7351999999992</v>
      </c>
      <c r="O599" s="12">
        <v>7.0000000000000007E-2</v>
      </c>
      <c r="P599" s="8">
        <f t="shared" si="29"/>
        <v>9044.4266639999987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934"/>
      <c r="B600" s="990"/>
      <c r="C600" s="133"/>
      <c r="D600" s="134"/>
      <c r="E600" s="105"/>
      <c r="F600" s="135"/>
      <c r="G600" s="933"/>
      <c r="H600" s="132"/>
      <c r="I600" s="136"/>
      <c r="J600" s="137"/>
      <c r="K600" s="1118"/>
      <c r="L600" s="1091"/>
      <c r="M600" s="11">
        <v>0</v>
      </c>
      <c r="N600" s="11">
        <f t="shared" si="28"/>
        <v>0</v>
      </c>
      <c r="O600" s="12">
        <v>7.0000000000000007E-2</v>
      </c>
      <c r="P600" s="8">
        <f t="shared" si="29"/>
        <v>0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934"/>
      <c r="B601" s="990"/>
      <c r="C601" s="133"/>
      <c r="D601" s="134"/>
      <c r="E601" s="105"/>
      <c r="F601" s="135"/>
      <c r="G601" s="933"/>
      <c r="H601" s="132"/>
      <c r="I601" s="136"/>
      <c r="J601" s="137"/>
      <c r="K601" s="1118"/>
      <c r="L601" s="1091"/>
      <c r="M601" s="11">
        <v>18537.7</v>
      </c>
      <c r="N601" s="11">
        <f t="shared" si="28"/>
        <v>17981.569</v>
      </c>
      <c r="O601" s="12">
        <v>7.0000000000000007E-2</v>
      </c>
      <c r="P601" s="8">
        <f t="shared" si="29"/>
        <v>19240.278829999999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945"/>
      <c r="B602" s="990"/>
      <c r="C602" s="133"/>
      <c r="D602" s="134"/>
      <c r="E602" s="228"/>
      <c r="F602" s="135"/>
      <c r="G602" s="933"/>
      <c r="H602" s="132"/>
      <c r="I602" s="136"/>
      <c r="J602" s="137"/>
      <c r="K602" s="1118"/>
      <c r="L602" s="1091"/>
      <c r="M602" s="11">
        <v>9031.68</v>
      </c>
      <c r="N602" s="11">
        <f t="shared" si="28"/>
        <v>8760.7296000000006</v>
      </c>
      <c r="O602" s="12">
        <v>7.0000000000000007E-2</v>
      </c>
      <c r="P602" s="8">
        <f t="shared" si="29"/>
        <v>9373.9806720000015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946"/>
      <c r="B603" s="990"/>
      <c r="C603" s="133"/>
      <c r="D603" s="134"/>
      <c r="E603" s="988"/>
      <c r="F603" s="135"/>
      <c r="G603" s="933"/>
      <c r="H603" s="949"/>
      <c r="I603" s="950"/>
      <c r="J603" s="1135"/>
      <c r="K603" s="1136"/>
      <c r="L603" s="1091"/>
      <c r="M603" s="11"/>
      <c r="N603" s="11">
        <f t="shared" si="28"/>
        <v>0</v>
      </c>
      <c r="O603" s="12">
        <v>7.0000000000000007E-2</v>
      </c>
      <c r="P603" s="8">
        <f t="shared" si="29"/>
        <v>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934"/>
      <c r="B604" s="990"/>
      <c r="C604" s="133"/>
      <c r="D604" s="134"/>
      <c r="E604" s="229"/>
      <c r="F604" s="135"/>
      <c r="G604" s="933"/>
      <c r="H604" s="132"/>
      <c r="I604" s="136"/>
      <c r="J604" s="137"/>
      <c r="K604" s="1118"/>
      <c r="L604" s="1091"/>
      <c r="M604" s="11">
        <v>8478.9599999999991</v>
      </c>
      <c r="N604" s="11">
        <f t="shared" si="28"/>
        <v>8224.5911999999989</v>
      </c>
      <c r="O604" s="12">
        <v>7.0000000000000007E-2</v>
      </c>
      <c r="P604" s="8">
        <f t="shared" si="29"/>
        <v>8800.3125839999993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934"/>
      <c r="B605" s="990"/>
      <c r="C605" s="133"/>
      <c r="D605" s="134"/>
      <c r="E605" s="106"/>
      <c r="F605" s="135"/>
      <c r="G605" s="933"/>
      <c r="H605" s="132"/>
      <c r="I605" s="136"/>
      <c r="J605" s="137"/>
      <c r="K605" s="1118"/>
      <c r="L605" s="1091"/>
      <c r="M605" s="11">
        <v>11122.62</v>
      </c>
      <c r="N605" s="11">
        <f t="shared" si="28"/>
        <v>10788.941400000002</v>
      </c>
      <c r="O605" s="12">
        <v>7.0000000000000007E-2</v>
      </c>
      <c r="P605" s="8">
        <f t="shared" si="29"/>
        <v>11544.167298000002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934"/>
      <c r="B606" s="990"/>
      <c r="C606" s="133"/>
      <c r="D606" s="1047"/>
      <c r="E606" s="107"/>
      <c r="F606" s="35"/>
      <c r="G606" s="933"/>
      <c r="H606" s="231"/>
      <c r="I606" s="232"/>
      <c r="J606" s="137"/>
      <c r="K606" s="1118"/>
      <c r="L606" s="1091"/>
      <c r="M606" s="11">
        <v>3813.12</v>
      </c>
      <c r="N606" s="11">
        <f t="shared" si="28"/>
        <v>3698.7264</v>
      </c>
      <c r="O606" s="12">
        <v>7.0000000000000007E-2</v>
      </c>
      <c r="P606" s="8">
        <f t="shared" si="29"/>
        <v>3957.637248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934"/>
      <c r="B607" s="990"/>
      <c r="C607" s="133"/>
      <c r="D607" s="1047"/>
      <c r="E607" s="131"/>
      <c r="F607" s="35"/>
      <c r="G607" s="933"/>
      <c r="H607" s="231"/>
      <c r="I607" s="232"/>
      <c r="J607" s="137"/>
      <c r="K607" s="1118"/>
      <c r="L607" s="1091"/>
      <c r="M607" s="11"/>
      <c r="N607" s="11"/>
      <c r="O607" s="12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934"/>
      <c r="B608" s="990"/>
      <c r="C608" s="133"/>
      <c r="D608" s="1047"/>
      <c r="E608" s="131"/>
      <c r="F608" s="35"/>
      <c r="G608" s="933"/>
      <c r="H608" s="231"/>
      <c r="I608" s="232"/>
      <c r="J608" s="137"/>
      <c r="K608" s="1118"/>
      <c r="L608" s="1091"/>
      <c r="M608" s="11"/>
      <c r="N608" s="11"/>
      <c r="O608" s="12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934"/>
      <c r="B609" s="990"/>
      <c r="C609" s="133"/>
      <c r="D609" s="1047"/>
      <c r="E609" s="131"/>
      <c r="F609" s="35"/>
      <c r="G609" s="933"/>
      <c r="H609" s="231"/>
      <c r="I609" s="232"/>
      <c r="J609" s="137"/>
      <c r="K609" s="1118"/>
      <c r="L609" s="1091"/>
      <c r="M609" s="11"/>
      <c r="N609" s="11"/>
      <c r="O609" s="12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934"/>
      <c r="B610" s="990"/>
      <c r="C610" s="133"/>
      <c r="D610" s="1047"/>
      <c r="E610" s="106"/>
      <c r="F610" s="135"/>
      <c r="G610" s="933"/>
      <c r="H610" s="132"/>
      <c r="I610" s="136"/>
      <c r="J610" s="137"/>
      <c r="K610" s="1118"/>
      <c r="L610" s="1091"/>
      <c r="M610" s="11"/>
      <c r="N610" s="11"/>
      <c r="O610" s="12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934"/>
      <c r="B611" s="991"/>
      <c r="C611" s="133"/>
      <c r="D611" s="1047"/>
      <c r="E611" s="106"/>
      <c r="F611" s="135"/>
      <c r="G611" s="933"/>
      <c r="H611" s="132"/>
      <c r="I611" s="136"/>
      <c r="J611" s="137"/>
      <c r="K611" s="1118"/>
      <c r="L611" s="1091"/>
      <c r="M611" s="11">
        <v>8640</v>
      </c>
      <c r="N611" s="11">
        <f>M611-(M611*0.03)</f>
        <v>8380.7999999999993</v>
      </c>
      <c r="O611" s="12">
        <v>7.0000000000000007E-2</v>
      </c>
      <c r="P611" s="8">
        <f>(N611*O611)+N611</f>
        <v>8967.4559999999983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984"/>
      <c r="B612" s="990"/>
      <c r="C612" s="133"/>
      <c r="D612" s="1047"/>
      <c r="E612" s="107"/>
      <c r="F612" s="35"/>
      <c r="G612" s="933"/>
      <c r="H612" s="231"/>
      <c r="I612" s="232"/>
      <c r="J612" s="246"/>
      <c r="K612" s="1139"/>
      <c r="L612" s="1091"/>
      <c r="M612" s="11"/>
      <c r="N612" s="11"/>
      <c r="O612" s="12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247"/>
      <c r="B613" s="1368"/>
      <c r="C613" s="1368"/>
      <c r="D613" s="1368"/>
      <c r="E613" s="1368"/>
      <c r="F613" s="1368"/>
      <c r="G613" s="248"/>
      <c r="H613" s="2"/>
      <c r="I613" s="1368"/>
      <c r="J613" s="249"/>
      <c r="K613" s="1368"/>
      <c r="L613" s="234"/>
      <c r="M613" s="1368"/>
      <c r="N613" s="11"/>
      <c r="O613" s="12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3"/>
      <c r="D614" s="2"/>
      <c r="E614" s="4"/>
      <c r="F614" s="1374"/>
      <c r="G614" s="6"/>
      <c r="H614" s="1"/>
      <c r="I614" s="7"/>
      <c r="J614" s="8"/>
      <c r="K614" s="9"/>
      <c r="L614" s="10"/>
      <c r="M614" s="11"/>
      <c r="N614" s="11"/>
      <c r="O614" s="12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3"/>
      <c r="D615" s="2"/>
      <c r="E615" s="4"/>
      <c r="F615" s="1374"/>
      <c r="G615" s="6"/>
      <c r="H615" s="1"/>
      <c r="I615" s="7"/>
      <c r="J615" s="8"/>
      <c r="K615" s="9"/>
      <c r="L615" s="10"/>
      <c r="M615" s="11"/>
      <c r="N615" s="11"/>
      <c r="O615" s="12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3"/>
      <c r="D616" s="2"/>
      <c r="E616" s="4"/>
      <c r="F616" s="1374"/>
      <c r="G616" s="6"/>
      <c r="H616" s="1"/>
      <c r="I616" s="7"/>
      <c r="J616" s="8"/>
      <c r="K616" s="9"/>
      <c r="L616" s="10"/>
      <c r="M616" s="11"/>
      <c r="N616" s="11"/>
      <c r="O616" s="12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3"/>
      <c r="D617" s="2"/>
      <c r="E617" s="4"/>
      <c r="F617" s="1374"/>
      <c r="G617" s="6"/>
      <c r="H617" s="1"/>
      <c r="I617" s="7"/>
      <c r="J617" s="8"/>
      <c r="K617" s="9"/>
      <c r="L617" s="10"/>
      <c r="M617" s="11"/>
      <c r="N617" s="11"/>
      <c r="O617" s="12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3"/>
      <c r="D618" s="2"/>
      <c r="E618" s="4"/>
      <c r="F618" s="1374"/>
      <c r="G618" s="6"/>
      <c r="H618" s="1"/>
      <c r="I618" s="7"/>
      <c r="J618" s="8"/>
      <c r="K618" s="9"/>
      <c r="L618" s="10"/>
      <c r="M618" s="11"/>
      <c r="N618" s="11"/>
      <c r="O618" s="12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3"/>
      <c r="D619" s="2"/>
      <c r="E619" s="4"/>
      <c r="F619" s="1374"/>
      <c r="G619" s="6"/>
      <c r="H619" s="1"/>
      <c r="I619" s="7"/>
      <c r="J619" s="8"/>
      <c r="K619" s="9"/>
      <c r="L619" s="10"/>
      <c r="M619" s="11"/>
      <c r="N619" s="11"/>
      <c r="O619" s="12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3"/>
      <c r="D620" s="2"/>
      <c r="E620" s="4"/>
      <c r="F620" s="1374"/>
      <c r="G620" s="6"/>
      <c r="H620" s="1"/>
      <c r="I620" s="7"/>
      <c r="J620" s="8"/>
      <c r="K620" s="9"/>
      <c r="L620" s="10"/>
      <c r="M620" s="11"/>
      <c r="N620" s="11"/>
      <c r="O620" s="12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3"/>
      <c r="D621" s="2"/>
      <c r="E621" s="4"/>
      <c r="F621" s="1374"/>
      <c r="G621" s="6"/>
      <c r="H621" s="1"/>
      <c r="I621" s="7"/>
      <c r="J621" s="8"/>
      <c r="K621" s="9"/>
      <c r="L621" s="10"/>
      <c r="M621" s="11"/>
      <c r="N621" s="11"/>
      <c r="O621" s="12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3"/>
      <c r="D622" s="2"/>
      <c r="E622" s="4"/>
      <c r="F622" s="1374"/>
      <c r="G622" s="6"/>
      <c r="H622" s="1"/>
      <c r="I622" s="7"/>
      <c r="J622" s="8"/>
      <c r="K622" s="9"/>
      <c r="L622" s="10"/>
      <c r="M622" s="11"/>
      <c r="N622" s="11"/>
      <c r="O622" s="12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3"/>
      <c r="D623" s="2"/>
      <c r="E623" s="4"/>
      <c r="F623" s="1374"/>
      <c r="G623" s="6"/>
      <c r="H623" s="1"/>
      <c r="I623" s="7"/>
      <c r="J623" s="8"/>
      <c r="K623" s="9"/>
      <c r="L623" s="10"/>
      <c r="M623" s="11"/>
      <c r="N623" s="11"/>
      <c r="O623" s="12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3"/>
      <c r="D624" s="2"/>
      <c r="E624" s="4"/>
      <c r="F624" s="1374"/>
      <c r="G624" s="6"/>
      <c r="H624" s="1"/>
      <c r="I624" s="7"/>
      <c r="J624" s="8"/>
      <c r="K624" s="9"/>
      <c r="L624" s="10"/>
      <c r="M624" s="11"/>
      <c r="N624" s="11"/>
      <c r="O624" s="12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3"/>
      <c r="D625" s="2"/>
      <c r="E625" s="4"/>
      <c r="F625" s="1374"/>
      <c r="G625" s="6"/>
      <c r="H625" s="1"/>
      <c r="I625" s="7"/>
      <c r="J625" s="8"/>
      <c r="K625" s="9"/>
      <c r="L625" s="10"/>
      <c r="M625" s="11"/>
      <c r="N625" s="11"/>
      <c r="O625" s="12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3"/>
      <c r="D626" s="2"/>
      <c r="E626" s="4"/>
      <c r="F626" s="1374"/>
      <c r="G626" s="6"/>
      <c r="H626" s="1"/>
      <c r="I626" s="7"/>
      <c r="J626" s="8"/>
      <c r="K626" s="9"/>
      <c r="L626" s="10"/>
      <c r="M626" s="11"/>
      <c r="N626" s="11"/>
      <c r="O626" s="12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3"/>
      <c r="D627" s="2"/>
      <c r="E627" s="4"/>
      <c r="F627" s="1374"/>
      <c r="G627" s="6"/>
      <c r="H627" s="1"/>
      <c r="I627" s="7"/>
      <c r="J627" s="8"/>
      <c r="K627" s="9"/>
      <c r="L627" s="10"/>
      <c r="M627" s="11"/>
      <c r="N627" s="11"/>
      <c r="O627" s="12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3"/>
      <c r="D628" s="2"/>
      <c r="E628" s="4"/>
      <c r="F628" s="1374"/>
      <c r="G628" s="6"/>
      <c r="H628" s="1"/>
      <c r="I628" s="7"/>
      <c r="J628" s="8"/>
      <c r="K628" s="9"/>
      <c r="L628" s="10"/>
      <c r="M628" s="11"/>
      <c r="N628" s="11"/>
      <c r="O628" s="12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3"/>
      <c r="D629" s="2"/>
      <c r="E629" s="4"/>
      <c r="F629" s="1374"/>
      <c r="G629" s="6"/>
      <c r="H629" s="1"/>
      <c r="I629" s="7"/>
      <c r="J629" s="8"/>
      <c r="K629" s="9"/>
      <c r="L629" s="10"/>
      <c r="M629" s="11"/>
      <c r="N629" s="11"/>
      <c r="O629" s="12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3"/>
      <c r="D630" s="2"/>
      <c r="E630" s="4"/>
      <c r="F630" s="1374"/>
      <c r="G630" s="6"/>
      <c r="H630" s="1"/>
      <c r="I630" s="7"/>
      <c r="J630" s="8"/>
      <c r="K630" s="9"/>
      <c r="L630" s="10"/>
      <c r="M630" s="11"/>
      <c r="N630" s="11"/>
      <c r="O630" s="12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3"/>
      <c r="D631" s="2"/>
      <c r="E631" s="4"/>
      <c r="F631" s="1374"/>
      <c r="G631" s="6"/>
      <c r="H631" s="1"/>
      <c r="I631" s="7"/>
      <c r="J631" s="8"/>
      <c r="K631" s="9"/>
      <c r="L631" s="10"/>
      <c r="M631" s="11"/>
      <c r="N631" s="11"/>
      <c r="O631" s="12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3"/>
      <c r="D632" s="2"/>
      <c r="E632" s="4"/>
      <c r="F632" s="1374"/>
      <c r="G632" s="6"/>
      <c r="H632" s="1"/>
      <c r="I632" s="7"/>
      <c r="J632" s="8"/>
      <c r="K632" s="9"/>
      <c r="L632" s="10"/>
      <c r="M632" s="11"/>
      <c r="N632" s="11"/>
      <c r="O632" s="12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3"/>
      <c r="D633" s="2"/>
      <c r="E633" s="4"/>
      <c r="F633" s="1374"/>
      <c r="G633" s="6"/>
      <c r="H633" s="1"/>
      <c r="I633" s="7"/>
      <c r="J633" s="8"/>
      <c r="K633" s="9"/>
      <c r="L633" s="10"/>
      <c r="M633" s="11"/>
      <c r="N633" s="11"/>
      <c r="O633" s="12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3"/>
      <c r="D634" s="2"/>
      <c r="E634" s="4"/>
      <c r="F634" s="1374"/>
      <c r="G634" s="6"/>
      <c r="H634" s="1"/>
      <c r="I634" s="7"/>
      <c r="J634" s="8"/>
      <c r="K634" s="9"/>
      <c r="L634" s="10"/>
      <c r="M634" s="11"/>
      <c r="N634" s="11"/>
      <c r="O634" s="12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3"/>
      <c r="D635" s="2"/>
      <c r="E635" s="4"/>
      <c r="F635" s="1374"/>
      <c r="G635" s="6"/>
      <c r="H635" s="1"/>
      <c r="I635" s="7"/>
      <c r="J635" s="8"/>
      <c r="K635" s="9"/>
      <c r="L635" s="10"/>
      <c r="M635" s="11"/>
      <c r="N635" s="11"/>
      <c r="O635" s="12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3"/>
      <c r="D636" s="2"/>
      <c r="E636" s="4"/>
      <c r="F636" s="1374"/>
      <c r="G636" s="6"/>
      <c r="H636" s="1"/>
      <c r="I636" s="7"/>
      <c r="J636" s="8"/>
      <c r="K636" s="9"/>
      <c r="L636" s="10"/>
      <c r="M636" s="11"/>
      <c r="N636" s="11"/>
      <c r="O636" s="12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3"/>
      <c r="D637" s="2"/>
      <c r="E637" s="4"/>
      <c r="F637" s="1374"/>
      <c r="G637" s="6"/>
      <c r="H637" s="1"/>
      <c r="I637" s="7"/>
      <c r="J637" s="8"/>
      <c r="K637" s="9"/>
      <c r="L637" s="10"/>
      <c r="M637" s="11"/>
      <c r="N637" s="11"/>
      <c r="O637" s="12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3"/>
      <c r="D638" s="2"/>
      <c r="E638" s="4"/>
      <c r="F638" s="1374"/>
      <c r="G638" s="6"/>
      <c r="H638" s="1"/>
      <c r="I638" s="7"/>
      <c r="J638" s="8"/>
      <c r="K638" s="9"/>
      <c r="L638" s="10"/>
      <c r="M638" s="11"/>
      <c r="N638" s="11"/>
      <c r="O638" s="12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3"/>
      <c r="D639" s="2"/>
      <c r="E639" s="4"/>
      <c r="F639" s="1374"/>
      <c r="G639" s="6"/>
      <c r="H639" s="1"/>
      <c r="I639" s="7"/>
      <c r="J639" s="8"/>
      <c r="K639" s="9"/>
      <c r="L639" s="10"/>
      <c r="M639" s="11"/>
      <c r="N639" s="11"/>
      <c r="O639" s="12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3"/>
      <c r="D640" s="2"/>
      <c r="E640" s="4"/>
      <c r="F640" s="1374"/>
      <c r="G640" s="6"/>
      <c r="H640" s="1"/>
      <c r="I640" s="7"/>
      <c r="J640" s="8"/>
      <c r="K640" s="9"/>
      <c r="L640" s="10"/>
      <c r="M640" s="11"/>
      <c r="N640" s="11"/>
      <c r="O640" s="12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3"/>
      <c r="D641" s="2"/>
      <c r="E641" s="4"/>
      <c r="F641" s="1374"/>
      <c r="G641" s="6"/>
      <c r="H641" s="1"/>
      <c r="I641" s="7"/>
      <c r="J641" s="8"/>
      <c r="K641" s="9"/>
      <c r="L641" s="10"/>
      <c r="M641" s="11"/>
      <c r="N641" s="11"/>
      <c r="O641" s="12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3"/>
      <c r="D642" s="2"/>
      <c r="E642" s="4"/>
      <c r="F642" s="1374"/>
      <c r="G642" s="6"/>
      <c r="H642" s="1"/>
      <c r="I642" s="7"/>
      <c r="J642" s="8"/>
      <c r="K642" s="9"/>
      <c r="L642" s="10"/>
      <c r="M642" s="11"/>
      <c r="N642" s="11"/>
      <c r="O642" s="12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3"/>
      <c r="D643" s="2"/>
      <c r="E643" s="4"/>
      <c r="F643" s="1374"/>
      <c r="G643" s="6"/>
      <c r="H643" s="1"/>
      <c r="I643" s="7"/>
      <c r="J643" s="8"/>
      <c r="K643" s="9"/>
      <c r="L643" s="10"/>
      <c r="M643" s="11"/>
      <c r="N643" s="11"/>
      <c r="O643" s="12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3"/>
      <c r="D644" s="2"/>
      <c r="E644" s="4"/>
      <c r="F644" s="1374"/>
      <c r="G644" s="6"/>
      <c r="H644" s="1"/>
      <c r="I644" s="7"/>
      <c r="J644" s="8"/>
      <c r="K644" s="9"/>
      <c r="L644" s="10"/>
      <c r="M644" s="11"/>
      <c r="N644" s="11"/>
      <c r="O644" s="12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3"/>
      <c r="D645" s="2"/>
      <c r="E645" s="4"/>
      <c r="F645" s="1374"/>
      <c r="G645" s="6"/>
      <c r="H645" s="1"/>
      <c r="I645" s="7"/>
      <c r="J645" s="8"/>
      <c r="K645" s="9"/>
      <c r="L645" s="10"/>
      <c r="M645" s="11"/>
      <c r="N645" s="11"/>
      <c r="O645" s="12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3"/>
      <c r="D646" s="2"/>
      <c r="E646" s="4"/>
      <c r="F646" s="1374"/>
      <c r="G646" s="6"/>
      <c r="H646" s="1"/>
      <c r="I646" s="7"/>
      <c r="J646" s="8"/>
      <c r="K646" s="9"/>
      <c r="L646" s="10"/>
      <c r="M646" s="11"/>
      <c r="N646" s="11"/>
      <c r="O646" s="12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3"/>
      <c r="D647" s="2"/>
      <c r="E647" s="4"/>
      <c r="F647" s="1374"/>
      <c r="G647" s="6"/>
      <c r="H647" s="1"/>
      <c r="I647" s="7"/>
      <c r="J647" s="8"/>
      <c r="K647" s="9"/>
      <c r="L647" s="10"/>
      <c r="M647" s="11"/>
      <c r="N647" s="11"/>
      <c r="O647" s="12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3"/>
      <c r="D648" s="2"/>
      <c r="E648" s="4"/>
      <c r="F648" s="1374"/>
      <c r="G648" s="6"/>
      <c r="H648" s="1"/>
      <c r="I648" s="7"/>
      <c r="J648" s="8"/>
      <c r="K648" s="9"/>
      <c r="L648" s="10"/>
      <c r="M648" s="11"/>
      <c r="N648" s="11"/>
      <c r="O648" s="12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3"/>
      <c r="D649" s="2"/>
      <c r="E649" s="4"/>
      <c r="F649" s="1374"/>
      <c r="G649" s="6"/>
      <c r="H649" s="1"/>
      <c r="I649" s="7"/>
      <c r="J649" s="8"/>
      <c r="K649" s="9"/>
      <c r="L649" s="10"/>
      <c r="M649" s="11"/>
      <c r="N649" s="11"/>
      <c r="O649" s="12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3"/>
      <c r="D650" s="2"/>
      <c r="E650" s="4"/>
      <c r="F650" s="1374"/>
      <c r="G650" s="6"/>
      <c r="H650" s="1"/>
      <c r="I650" s="7"/>
      <c r="J650" s="8"/>
      <c r="K650" s="9"/>
      <c r="L650" s="10"/>
      <c r="M650" s="11"/>
      <c r="N650" s="11"/>
      <c r="O650" s="12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3"/>
      <c r="D651" s="2"/>
      <c r="E651" s="4"/>
      <c r="F651" s="1374"/>
      <c r="G651" s="6"/>
      <c r="H651" s="1"/>
      <c r="I651" s="7"/>
      <c r="J651" s="8"/>
      <c r="K651" s="9"/>
      <c r="L651" s="10"/>
      <c r="M651" s="11"/>
      <c r="N651" s="11"/>
      <c r="O651" s="12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3"/>
      <c r="D652" s="2"/>
      <c r="E652" s="4"/>
      <c r="F652" s="1374"/>
      <c r="G652" s="6"/>
      <c r="H652" s="1"/>
      <c r="I652" s="7"/>
      <c r="J652" s="8"/>
      <c r="K652" s="9"/>
      <c r="L652" s="10"/>
      <c r="M652" s="11"/>
      <c r="N652" s="11"/>
      <c r="O652" s="12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3"/>
      <c r="D653" s="2"/>
      <c r="E653" s="4"/>
      <c r="F653" s="1374"/>
      <c r="G653" s="6"/>
      <c r="H653" s="1"/>
      <c r="I653" s="7"/>
      <c r="J653" s="8"/>
      <c r="K653" s="9"/>
      <c r="L653" s="10"/>
      <c r="M653" s="11"/>
      <c r="N653" s="11"/>
      <c r="O653" s="12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3"/>
      <c r="D654" s="2"/>
      <c r="E654" s="4"/>
      <c r="F654" s="1374"/>
      <c r="G654" s="6"/>
      <c r="H654" s="1"/>
      <c r="I654" s="7"/>
      <c r="J654" s="8"/>
      <c r="K654" s="9"/>
      <c r="L654" s="10"/>
      <c r="M654" s="11"/>
      <c r="N654" s="11"/>
      <c r="O654" s="12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3"/>
      <c r="D655" s="2"/>
      <c r="E655" s="4"/>
      <c r="F655" s="1374"/>
      <c r="G655" s="6"/>
      <c r="H655" s="1"/>
      <c r="I655" s="7"/>
      <c r="J655" s="8"/>
      <c r="K655" s="9"/>
      <c r="L655" s="10"/>
      <c r="M655" s="11"/>
      <c r="N655" s="11"/>
      <c r="O655" s="12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3"/>
      <c r="D656" s="2"/>
      <c r="E656" s="4"/>
      <c r="F656" s="1374"/>
      <c r="G656" s="6"/>
      <c r="H656" s="1"/>
      <c r="I656" s="7"/>
      <c r="J656" s="8"/>
      <c r="K656" s="9"/>
      <c r="L656" s="10"/>
      <c r="M656" s="11"/>
      <c r="N656" s="11"/>
      <c r="O656" s="12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3"/>
      <c r="D657" s="2"/>
      <c r="E657" s="4"/>
      <c r="F657" s="1374"/>
      <c r="G657" s="6"/>
      <c r="H657" s="1"/>
      <c r="I657" s="7"/>
      <c r="J657" s="8"/>
      <c r="K657" s="9"/>
      <c r="L657" s="10"/>
      <c r="M657" s="11"/>
      <c r="N657" s="11"/>
      <c r="O657" s="12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3"/>
      <c r="D658" s="2"/>
      <c r="E658" s="4"/>
      <c r="F658" s="1374"/>
      <c r="G658" s="6"/>
      <c r="H658" s="1"/>
      <c r="I658" s="7"/>
      <c r="J658" s="8"/>
      <c r="K658" s="9"/>
      <c r="L658" s="10"/>
      <c r="M658" s="11"/>
      <c r="N658" s="11"/>
      <c r="O658" s="12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3"/>
      <c r="D659" s="2"/>
      <c r="E659" s="4"/>
      <c r="F659" s="1374"/>
      <c r="G659" s="6"/>
      <c r="H659" s="1"/>
      <c r="I659" s="7"/>
      <c r="J659" s="8"/>
      <c r="K659" s="9"/>
      <c r="L659" s="10"/>
      <c r="M659" s="11"/>
      <c r="N659" s="11"/>
      <c r="O659" s="12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3"/>
      <c r="D660" s="2"/>
      <c r="E660" s="4"/>
      <c r="F660" s="1374"/>
      <c r="G660" s="6"/>
      <c r="H660" s="1"/>
      <c r="I660" s="7"/>
      <c r="J660" s="8"/>
      <c r="K660" s="9"/>
      <c r="L660" s="10"/>
      <c r="M660" s="11"/>
      <c r="N660" s="11"/>
      <c r="O660" s="12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3"/>
      <c r="D661" s="2"/>
      <c r="E661" s="4"/>
      <c r="F661" s="1374"/>
      <c r="G661" s="6"/>
      <c r="H661" s="1"/>
      <c r="I661" s="7"/>
      <c r="J661" s="8"/>
      <c r="K661" s="9"/>
      <c r="L661" s="10"/>
      <c r="M661" s="11"/>
      <c r="N661" s="11"/>
      <c r="O661" s="12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3"/>
      <c r="D662" s="2"/>
      <c r="E662" s="4"/>
      <c r="F662" s="1374"/>
      <c r="G662" s="6"/>
      <c r="H662" s="1"/>
      <c r="I662" s="7"/>
      <c r="J662" s="8"/>
      <c r="K662" s="9"/>
      <c r="L662" s="10"/>
      <c r="M662" s="11"/>
      <c r="N662" s="11"/>
      <c r="O662" s="12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3"/>
      <c r="D663" s="2"/>
      <c r="E663" s="4"/>
      <c r="F663" s="1374"/>
      <c r="G663" s="6"/>
      <c r="H663" s="1"/>
      <c r="I663" s="7"/>
      <c r="J663" s="8"/>
      <c r="K663" s="9"/>
      <c r="L663" s="10"/>
      <c r="M663" s="11"/>
      <c r="N663" s="11"/>
      <c r="O663" s="12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3"/>
      <c r="D664" s="2"/>
      <c r="E664" s="4"/>
      <c r="F664" s="1374"/>
      <c r="G664" s="6"/>
      <c r="H664" s="1"/>
      <c r="I664" s="7"/>
      <c r="J664" s="8"/>
      <c r="K664" s="9"/>
      <c r="L664" s="10"/>
      <c r="M664" s="11"/>
      <c r="N664" s="11"/>
      <c r="O664" s="12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3"/>
      <c r="D665" s="2"/>
      <c r="E665" s="4"/>
      <c r="F665" s="1374"/>
      <c r="G665" s="6"/>
      <c r="H665" s="1"/>
      <c r="I665" s="7"/>
      <c r="J665" s="8"/>
      <c r="K665" s="9"/>
      <c r="L665" s="10"/>
      <c r="M665" s="11"/>
      <c r="N665" s="11"/>
      <c r="O665" s="12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3"/>
      <c r="D666" s="2"/>
      <c r="E666" s="4"/>
      <c r="F666" s="1374"/>
      <c r="G666" s="6"/>
      <c r="H666" s="1"/>
      <c r="I666" s="7"/>
      <c r="J666" s="8"/>
      <c r="K666" s="9"/>
      <c r="L666" s="10"/>
      <c r="M666" s="11"/>
      <c r="N666" s="11"/>
      <c r="O666" s="12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3"/>
      <c r="D667" s="2"/>
      <c r="E667" s="4"/>
      <c r="F667" s="1374"/>
      <c r="G667" s="6"/>
      <c r="H667" s="1"/>
      <c r="I667" s="7"/>
      <c r="J667" s="8"/>
      <c r="K667" s="9"/>
      <c r="L667" s="10"/>
      <c r="M667" s="11"/>
      <c r="N667" s="11"/>
      <c r="O667" s="12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3"/>
      <c r="D668" s="2"/>
      <c r="E668" s="4"/>
      <c r="F668" s="1374"/>
      <c r="G668" s="6"/>
      <c r="H668" s="1"/>
      <c r="I668" s="7"/>
      <c r="J668" s="8"/>
      <c r="K668" s="9"/>
      <c r="L668" s="10"/>
      <c r="M668" s="11"/>
      <c r="N668" s="11"/>
      <c r="O668" s="12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3"/>
      <c r="D669" s="2"/>
      <c r="E669" s="4"/>
      <c r="F669" s="1374"/>
      <c r="G669" s="6"/>
      <c r="H669" s="1"/>
      <c r="I669" s="7"/>
      <c r="J669" s="8"/>
      <c r="K669" s="9"/>
      <c r="L669" s="10"/>
      <c r="M669" s="11"/>
      <c r="N669" s="11"/>
      <c r="O669" s="12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3"/>
      <c r="D670" s="2"/>
      <c r="E670" s="4"/>
      <c r="F670" s="1374"/>
      <c r="G670" s="6"/>
      <c r="H670" s="1"/>
      <c r="I670" s="7"/>
      <c r="J670" s="8"/>
      <c r="K670" s="9"/>
      <c r="L670" s="10"/>
      <c r="M670" s="11"/>
      <c r="N670" s="11"/>
      <c r="O670" s="12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3"/>
      <c r="D671" s="2"/>
      <c r="E671" s="4"/>
      <c r="F671" s="1374"/>
      <c r="G671" s="6"/>
      <c r="H671" s="1"/>
      <c r="I671" s="7"/>
      <c r="J671" s="8"/>
      <c r="K671" s="9"/>
      <c r="L671" s="10"/>
      <c r="M671" s="11"/>
      <c r="N671" s="11"/>
      <c r="O671" s="12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3"/>
      <c r="D672" s="2"/>
      <c r="E672" s="4"/>
      <c r="F672" s="1374"/>
      <c r="G672" s="6"/>
      <c r="H672" s="1"/>
      <c r="I672" s="7"/>
      <c r="J672" s="8"/>
      <c r="K672" s="9"/>
      <c r="L672" s="10"/>
      <c r="M672" s="11"/>
      <c r="N672" s="11"/>
      <c r="O672" s="12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3"/>
      <c r="D673" s="2"/>
      <c r="E673" s="4"/>
      <c r="F673" s="1374"/>
      <c r="G673" s="6"/>
      <c r="H673" s="1"/>
      <c r="I673" s="7"/>
      <c r="J673" s="8"/>
      <c r="K673" s="9"/>
      <c r="L673" s="10"/>
      <c r="M673" s="11"/>
      <c r="N673" s="11"/>
      <c r="O673" s="12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3"/>
      <c r="D674" s="2"/>
      <c r="E674" s="4"/>
      <c r="F674" s="1374"/>
      <c r="G674" s="6"/>
      <c r="H674" s="1"/>
      <c r="I674" s="7"/>
      <c r="J674" s="8"/>
      <c r="K674" s="9"/>
      <c r="L674" s="10"/>
      <c r="M674" s="11"/>
      <c r="N674" s="11"/>
      <c r="O674" s="12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3"/>
      <c r="D675" s="2"/>
      <c r="E675" s="4"/>
      <c r="F675" s="1374"/>
      <c r="G675" s="6"/>
      <c r="H675" s="1"/>
      <c r="I675" s="7"/>
      <c r="J675" s="8"/>
      <c r="K675" s="9"/>
      <c r="L675" s="10"/>
      <c r="M675" s="11"/>
      <c r="N675" s="11"/>
      <c r="O675" s="12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3"/>
      <c r="D676" s="2"/>
      <c r="E676" s="4"/>
      <c r="F676" s="1374"/>
      <c r="G676" s="6"/>
      <c r="H676" s="1"/>
      <c r="I676" s="7"/>
      <c r="J676" s="8"/>
      <c r="K676" s="9"/>
      <c r="L676" s="10"/>
      <c r="M676" s="11"/>
      <c r="N676" s="11"/>
      <c r="O676" s="12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3"/>
      <c r="D677" s="2"/>
      <c r="E677" s="4"/>
      <c r="F677" s="1374"/>
      <c r="G677" s="6"/>
      <c r="H677" s="1"/>
      <c r="I677" s="7"/>
      <c r="J677" s="8"/>
      <c r="K677" s="9"/>
      <c r="L677" s="10"/>
      <c r="M677" s="11"/>
      <c r="N677" s="11"/>
      <c r="O677" s="12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3"/>
      <c r="D678" s="2"/>
      <c r="E678" s="4"/>
      <c r="F678" s="1374"/>
      <c r="G678" s="6"/>
      <c r="H678" s="1"/>
      <c r="I678" s="7"/>
      <c r="J678" s="8"/>
      <c r="K678" s="9"/>
      <c r="L678" s="10"/>
      <c r="M678" s="11"/>
      <c r="N678" s="11"/>
      <c r="O678" s="12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3"/>
      <c r="D679" s="2"/>
      <c r="E679" s="4"/>
      <c r="F679" s="1374"/>
      <c r="G679" s="6"/>
      <c r="H679" s="1"/>
      <c r="I679" s="7"/>
      <c r="J679" s="8"/>
      <c r="K679" s="9"/>
      <c r="L679" s="10"/>
      <c r="M679" s="11"/>
      <c r="N679" s="11"/>
      <c r="O679" s="12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3"/>
      <c r="D680" s="2"/>
      <c r="E680" s="4"/>
      <c r="F680" s="1374"/>
      <c r="G680" s="6"/>
      <c r="H680" s="1"/>
      <c r="I680" s="7"/>
      <c r="J680" s="8"/>
      <c r="K680" s="9"/>
      <c r="L680" s="10"/>
      <c r="M680" s="11"/>
      <c r="N680" s="11"/>
      <c r="O680" s="12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3"/>
      <c r="D681" s="2"/>
      <c r="E681" s="4"/>
      <c r="F681" s="1374"/>
      <c r="G681" s="6"/>
      <c r="H681" s="1"/>
      <c r="I681" s="7"/>
      <c r="J681" s="8"/>
      <c r="K681" s="9"/>
      <c r="L681" s="10"/>
      <c r="M681" s="11"/>
      <c r="N681" s="11"/>
      <c r="O681" s="12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3"/>
      <c r="D682" s="2"/>
      <c r="E682" s="4"/>
      <c r="F682" s="1374"/>
      <c r="G682" s="6"/>
      <c r="H682" s="1"/>
      <c r="I682" s="7"/>
      <c r="J682" s="8"/>
      <c r="K682" s="9"/>
      <c r="L682" s="10"/>
      <c r="M682" s="11"/>
      <c r="N682" s="11"/>
      <c r="O682" s="12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3"/>
      <c r="D683" s="2"/>
      <c r="E683" s="4"/>
      <c r="F683" s="1374"/>
      <c r="G683" s="6"/>
      <c r="H683" s="1"/>
      <c r="I683" s="7"/>
      <c r="J683" s="8"/>
      <c r="K683" s="9"/>
      <c r="L683" s="10"/>
      <c r="M683" s="11"/>
      <c r="N683" s="11"/>
      <c r="O683" s="12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3"/>
      <c r="D684" s="2"/>
      <c r="E684" s="4"/>
      <c r="F684" s="1374"/>
      <c r="G684" s="6"/>
      <c r="H684" s="1"/>
      <c r="I684" s="7"/>
      <c r="J684" s="8"/>
      <c r="K684" s="9"/>
      <c r="L684" s="10"/>
      <c r="M684" s="11"/>
      <c r="N684" s="11"/>
      <c r="O684" s="12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3"/>
      <c r="D685" s="2"/>
      <c r="E685" s="4"/>
      <c r="F685" s="1374"/>
      <c r="G685" s="6"/>
      <c r="H685" s="1"/>
      <c r="I685" s="7"/>
      <c r="J685" s="8"/>
      <c r="K685" s="9"/>
      <c r="L685" s="10"/>
      <c r="M685" s="11"/>
      <c r="N685" s="11"/>
      <c r="O685" s="12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3"/>
      <c r="D686" s="2"/>
      <c r="E686" s="4"/>
      <c r="F686" s="1374"/>
      <c r="G686" s="6"/>
      <c r="H686" s="1"/>
      <c r="I686" s="7"/>
      <c r="J686" s="8"/>
      <c r="K686" s="9"/>
      <c r="L686" s="10"/>
      <c r="M686" s="11"/>
      <c r="N686" s="11"/>
      <c r="O686" s="12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3"/>
      <c r="D687" s="2"/>
      <c r="E687" s="4"/>
      <c r="F687" s="1374"/>
      <c r="G687" s="6"/>
      <c r="H687" s="1"/>
      <c r="I687" s="7"/>
      <c r="J687" s="8"/>
      <c r="K687" s="9"/>
      <c r="L687" s="10"/>
      <c r="M687" s="11"/>
      <c r="N687" s="11"/>
      <c r="O687" s="12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3"/>
      <c r="D688" s="2"/>
      <c r="E688" s="4"/>
      <c r="F688" s="1374"/>
      <c r="G688" s="6"/>
      <c r="H688" s="1"/>
      <c r="I688" s="7"/>
      <c r="J688" s="8"/>
      <c r="K688" s="9"/>
      <c r="L688" s="10"/>
      <c r="M688" s="11"/>
      <c r="N688" s="11"/>
      <c r="O688" s="12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3"/>
      <c r="D689" s="2"/>
      <c r="E689" s="4"/>
      <c r="F689" s="1374"/>
      <c r="G689" s="6"/>
      <c r="H689" s="1"/>
      <c r="I689" s="7"/>
      <c r="J689" s="8"/>
      <c r="K689" s="9"/>
      <c r="L689" s="10"/>
      <c r="M689" s="11"/>
      <c r="N689" s="11"/>
      <c r="O689" s="12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3"/>
      <c r="D690" s="2"/>
      <c r="E690" s="4"/>
      <c r="F690" s="1374"/>
      <c r="G690" s="6"/>
      <c r="H690" s="1"/>
      <c r="I690" s="7"/>
      <c r="J690" s="8"/>
      <c r="K690" s="9"/>
      <c r="L690" s="10"/>
      <c r="M690" s="11"/>
      <c r="N690" s="11"/>
      <c r="O690" s="12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3"/>
      <c r="D691" s="2"/>
      <c r="E691" s="4"/>
      <c r="F691" s="1374"/>
      <c r="G691" s="6"/>
      <c r="H691" s="1"/>
      <c r="I691" s="7"/>
      <c r="J691" s="8"/>
      <c r="K691" s="9"/>
      <c r="L691" s="10"/>
      <c r="M691" s="11"/>
      <c r="N691" s="11"/>
      <c r="O691" s="12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3"/>
      <c r="D692" s="2"/>
      <c r="E692" s="4"/>
      <c r="F692" s="1374"/>
      <c r="G692" s="6"/>
      <c r="H692" s="1"/>
      <c r="I692" s="7"/>
      <c r="J692" s="8"/>
      <c r="K692" s="9"/>
      <c r="L692" s="10"/>
      <c r="M692" s="11"/>
      <c r="N692" s="11"/>
      <c r="O692" s="12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3"/>
      <c r="D693" s="2"/>
      <c r="E693" s="4"/>
      <c r="F693" s="1374"/>
      <c r="G693" s="6"/>
      <c r="H693" s="1"/>
      <c r="I693" s="7"/>
      <c r="J693" s="8"/>
      <c r="K693" s="9"/>
      <c r="L693" s="10"/>
      <c r="M693" s="11"/>
      <c r="N693" s="11"/>
      <c r="O693" s="12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3"/>
      <c r="D694" s="2"/>
      <c r="E694" s="4"/>
      <c r="F694" s="1374"/>
      <c r="G694" s="6"/>
      <c r="H694" s="1"/>
      <c r="I694" s="7"/>
      <c r="J694" s="8"/>
      <c r="K694" s="9"/>
      <c r="L694" s="10"/>
      <c r="M694" s="11"/>
      <c r="N694" s="11"/>
      <c r="O694" s="12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3"/>
      <c r="D695" s="2"/>
      <c r="E695" s="4"/>
      <c r="F695" s="1374"/>
      <c r="G695" s="6"/>
      <c r="H695" s="1"/>
      <c r="I695" s="7"/>
      <c r="J695" s="8"/>
      <c r="K695" s="9"/>
      <c r="L695" s="10"/>
      <c r="M695" s="11"/>
      <c r="N695" s="11"/>
      <c r="O695" s="12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3"/>
      <c r="D696" s="2"/>
      <c r="E696" s="4"/>
      <c r="F696" s="1374"/>
      <c r="G696" s="6"/>
      <c r="H696" s="1"/>
      <c r="I696" s="7"/>
      <c r="J696" s="8"/>
      <c r="K696" s="9"/>
      <c r="L696" s="10"/>
      <c r="M696" s="11"/>
      <c r="N696" s="11"/>
      <c r="O696" s="12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3"/>
      <c r="D697" s="2"/>
      <c r="E697" s="4"/>
      <c r="F697" s="1374"/>
      <c r="G697" s="6"/>
      <c r="H697" s="1"/>
      <c r="I697" s="7"/>
      <c r="J697" s="8"/>
      <c r="K697" s="9"/>
      <c r="L697" s="10"/>
      <c r="M697" s="11"/>
      <c r="N697" s="11"/>
      <c r="O697" s="12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3"/>
      <c r="D698" s="2"/>
      <c r="E698" s="4"/>
      <c r="F698" s="1374"/>
      <c r="G698" s="6"/>
      <c r="H698" s="1"/>
      <c r="I698" s="7"/>
      <c r="J698" s="8"/>
      <c r="K698" s="9"/>
      <c r="L698" s="10"/>
      <c r="M698" s="11"/>
      <c r="N698" s="11"/>
      <c r="O698" s="12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3"/>
      <c r="D699" s="2"/>
      <c r="E699" s="4"/>
      <c r="F699" s="1374"/>
      <c r="G699" s="6"/>
      <c r="H699" s="1"/>
      <c r="I699" s="7"/>
      <c r="J699" s="8"/>
      <c r="K699" s="9"/>
      <c r="L699" s="10"/>
      <c r="M699" s="11"/>
      <c r="N699" s="11"/>
      <c r="O699" s="12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3"/>
      <c r="D700" s="2"/>
      <c r="E700" s="4"/>
      <c r="F700" s="1374"/>
      <c r="G700" s="6"/>
      <c r="H700" s="1"/>
      <c r="I700" s="7"/>
      <c r="J700" s="8"/>
      <c r="K700" s="9"/>
      <c r="L700" s="10"/>
      <c r="M700" s="11"/>
      <c r="N700" s="11"/>
      <c r="O700" s="12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3"/>
      <c r="D701" s="2"/>
      <c r="E701" s="4"/>
      <c r="F701" s="1374"/>
      <c r="G701" s="6"/>
      <c r="H701" s="1"/>
      <c r="I701" s="7"/>
      <c r="J701" s="8"/>
      <c r="K701" s="9"/>
      <c r="L701" s="10"/>
      <c r="M701" s="11"/>
      <c r="N701" s="11"/>
      <c r="O701" s="12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3"/>
      <c r="D702" s="2"/>
      <c r="E702" s="4"/>
      <c r="F702" s="1374"/>
      <c r="G702" s="6"/>
      <c r="H702" s="1"/>
      <c r="I702" s="7"/>
      <c r="J702" s="8"/>
      <c r="K702" s="9"/>
      <c r="L702" s="10"/>
      <c r="M702" s="11"/>
      <c r="N702" s="11"/>
      <c r="O702" s="12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3"/>
      <c r="D703" s="2"/>
      <c r="E703" s="4"/>
      <c r="F703" s="1374"/>
      <c r="G703" s="6"/>
      <c r="H703" s="1"/>
      <c r="I703" s="7"/>
      <c r="J703" s="8"/>
      <c r="K703" s="9"/>
      <c r="L703" s="10"/>
      <c r="M703" s="11"/>
      <c r="N703" s="11"/>
      <c r="O703" s="12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3"/>
      <c r="D704" s="2"/>
      <c r="E704" s="4"/>
      <c r="F704" s="1374"/>
      <c r="G704" s="6"/>
      <c r="H704" s="1"/>
      <c r="I704" s="7"/>
      <c r="J704" s="8"/>
      <c r="K704" s="9"/>
      <c r="L704" s="10"/>
      <c r="M704" s="11"/>
      <c r="N704" s="11"/>
      <c r="O704" s="12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3"/>
      <c r="D705" s="2"/>
      <c r="E705" s="4"/>
      <c r="F705" s="1374"/>
      <c r="G705" s="6"/>
      <c r="H705" s="1"/>
      <c r="I705" s="7"/>
      <c r="J705" s="8"/>
      <c r="K705" s="9"/>
      <c r="L705" s="10"/>
      <c r="M705" s="11"/>
      <c r="N705" s="11"/>
      <c r="O705" s="12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3"/>
      <c r="D706" s="2"/>
      <c r="E706" s="4"/>
      <c r="F706" s="1374"/>
      <c r="G706" s="6"/>
      <c r="H706" s="1"/>
      <c r="I706" s="7"/>
      <c r="J706" s="8"/>
      <c r="K706" s="9"/>
      <c r="L706" s="10"/>
      <c r="M706" s="11"/>
      <c r="N706" s="11"/>
      <c r="O706" s="12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3"/>
      <c r="D707" s="2"/>
      <c r="E707" s="4"/>
      <c r="F707" s="1374"/>
      <c r="G707" s="6"/>
      <c r="H707" s="1"/>
      <c r="I707" s="7"/>
      <c r="J707" s="8"/>
      <c r="K707" s="9"/>
      <c r="L707" s="10"/>
      <c r="M707" s="11"/>
      <c r="N707" s="11"/>
      <c r="O707" s="12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3"/>
      <c r="D708" s="2"/>
      <c r="E708" s="4"/>
      <c r="F708" s="1374"/>
      <c r="G708" s="6"/>
      <c r="H708" s="1"/>
      <c r="I708" s="7"/>
      <c r="J708" s="8"/>
      <c r="K708" s="9"/>
      <c r="L708" s="10"/>
      <c r="M708" s="11"/>
      <c r="N708" s="11"/>
      <c r="O708" s="12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3"/>
      <c r="D709" s="2"/>
      <c r="E709" s="4"/>
      <c r="F709" s="1374"/>
      <c r="G709" s="6"/>
      <c r="H709" s="1"/>
      <c r="I709" s="7"/>
      <c r="J709" s="8"/>
      <c r="K709" s="9"/>
      <c r="L709" s="10"/>
      <c r="M709" s="11"/>
      <c r="N709" s="11"/>
      <c r="O709" s="12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3"/>
      <c r="D710" s="2"/>
      <c r="E710" s="4"/>
      <c r="F710" s="1374"/>
      <c r="G710" s="6"/>
      <c r="H710" s="1"/>
      <c r="I710" s="7"/>
      <c r="J710" s="8"/>
      <c r="K710" s="9"/>
      <c r="L710" s="10"/>
      <c r="M710" s="11"/>
      <c r="N710" s="11"/>
      <c r="O710" s="12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3"/>
      <c r="D711" s="2"/>
      <c r="E711" s="4"/>
      <c r="F711" s="1374"/>
      <c r="G711" s="6"/>
      <c r="H711" s="1"/>
      <c r="I711" s="7"/>
      <c r="J711" s="8"/>
      <c r="K711" s="9"/>
      <c r="L711" s="10"/>
      <c r="M711" s="11"/>
      <c r="N711" s="11"/>
      <c r="O711" s="12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3"/>
      <c r="D712" s="2"/>
      <c r="E712" s="4"/>
      <c r="F712" s="1374"/>
      <c r="G712" s="6"/>
      <c r="H712" s="1"/>
      <c r="I712" s="7"/>
      <c r="J712" s="8"/>
      <c r="K712" s="9"/>
      <c r="L712" s="10"/>
      <c r="M712" s="11"/>
      <c r="N712" s="11"/>
      <c r="O712" s="12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3"/>
      <c r="D713" s="2"/>
      <c r="E713" s="4"/>
      <c r="F713" s="1374"/>
      <c r="G713" s="6"/>
      <c r="H713" s="1"/>
      <c r="I713" s="7"/>
      <c r="J713" s="8"/>
      <c r="K713" s="9"/>
      <c r="L713" s="10"/>
      <c r="M713" s="11"/>
      <c r="N713" s="11"/>
      <c r="O713" s="12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3"/>
      <c r="D714" s="2"/>
      <c r="E714" s="4"/>
      <c r="F714" s="1374"/>
      <c r="G714" s="6"/>
      <c r="H714" s="1"/>
      <c r="I714" s="7"/>
      <c r="J714" s="8"/>
      <c r="K714" s="9"/>
      <c r="L714" s="10"/>
      <c r="M714" s="11"/>
      <c r="N714" s="11"/>
      <c r="O714" s="12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3"/>
      <c r="D715" s="2"/>
      <c r="E715" s="4"/>
      <c r="F715" s="1374"/>
      <c r="G715" s="6"/>
      <c r="H715" s="1"/>
      <c r="I715" s="7"/>
      <c r="J715" s="8"/>
      <c r="K715" s="9"/>
      <c r="L715" s="10"/>
      <c r="M715" s="11"/>
      <c r="N715" s="11"/>
      <c r="O715" s="12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3"/>
      <c r="D716" s="2"/>
      <c r="E716" s="4"/>
      <c r="F716" s="1374"/>
      <c r="G716" s="6"/>
      <c r="H716" s="1"/>
      <c r="I716" s="7"/>
      <c r="J716" s="8"/>
      <c r="K716" s="9"/>
      <c r="L716" s="10"/>
      <c r="M716" s="11"/>
      <c r="N716" s="11"/>
      <c r="O716" s="12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3"/>
      <c r="D717" s="2"/>
      <c r="E717" s="4"/>
      <c r="F717" s="1374"/>
      <c r="G717" s="6"/>
      <c r="H717" s="1"/>
      <c r="I717" s="7"/>
      <c r="J717" s="8"/>
      <c r="K717" s="9"/>
      <c r="L717" s="10"/>
      <c r="M717" s="11"/>
      <c r="N717" s="11"/>
      <c r="O717" s="12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3"/>
      <c r="D718" s="2"/>
      <c r="E718" s="4"/>
      <c r="F718" s="1374"/>
      <c r="G718" s="6"/>
      <c r="H718" s="1"/>
      <c r="I718" s="7"/>
      <c r="J718" s="8"/>
      <c r="K718" s="9"/>
      <c r="L718" s="10"/>
      <c r="M718" s="11"/>
      <c r="N718" s="11"/>
      <c r="O718" s="12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3"/>
      <c r="D719" s="2"/>
      <c r="E719" s="4"/>
      <c r="F719" s="1374"/>
      <c r="G719" s="6"/>
      <c r="H719" s="1"/>
      <c r="I719" s="7"/>
      <c r="J719" s="8"/>
      <c r="K719" s="9"/>
      <c r="L719" s="10"/>
      <c r="M719" s="11"/>
      <c r="N719" s="11"/>
      <c r="O719" s="12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3"/>
      <c r="D720" s="2"/>
      <c r="E720" s="4"/>
      <c r="F720" s="1374"/>
      <c r="G720" s="6"/>
      <c r="H720" s="1"/>
      <c r="I720" s="7"/>
      <c r="J720" s="8"/>
      <c r="K720" s="9"/>
      <c r="L720" s="10"/>
      <c r="M720" s="11"/>
      <c r="N720" s="11"/>
      <c r="O720" s="12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3"/>
      <c r="D721" s="2"/>
      <c r="E721" s="4"/>
      <c r="F721" s="1374"/>
      <c r="G721" s="6"/>
      <c r="H721" s="1"/>
      <c r="I721" s="7"/>
      <c r="J721" s="8"/>
      <c r="K721" s="9"/>
      <c r="L721" s="10"/>
      <c r="M721" s="11"/>
      <c r="N721" s="11"/>
      <c r="O721" s="12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3"/>
      <c r="D722" s="2"/>
      <c r="E722" s="4"/>
      <c r="F722" s="1374"/>
      <c r="G722" s="6"/>
      <c r="H722" s="1"/>
      <c r="I722" s="7"/>
      <c r="J722" s="8"/>
      <c r="K722" s="9"/>
      <c r="L722" s="10"/>
      <c r="M722" s="11"/>
      <c r="N722" s="11"/>
      <c r="O722" s="12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3"/>
      <c r="D723" s="2"/>
      <c r="E723" s="4"/>
      <c r="F723" s="1374"/>
      <c r="G723" s="6"/>
      <c r="H723" s="1"/>
      <c r="I723" s="7"/>
      <c r="J723" s="8"/>
      <c r="K723" s="9"/>
      <c r="L723" s="10"/>
      <c r="M723" s="11"/>
      <c r="N723" s="11"/>
      <c r="O723" s="12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3"/>
      <c r="D724" s="2"/>
      <c r="E724" s="4"/>
      <c r="F724" s="1374"/>
      <c r="G724" s="6"/>
      <c r="H724" s="1"/>
      <c r="I724" s="7"/>
      <c r="J724" s="8"/>
      <c r="K724" s="9"/>
      <c r="L724" s="10"/>
      <c r="M724" s="11"/>
      <c r="N724" s="11"/>
      <c r="O724" s="12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3"/>
      <c r="D725" s="2"/>
      <c r="E725" s="4"/>
      <c r="F725" s="1374"/>
      <c r="G725" s="6"/>
      <c r="H725" s="1"/>
      <c r="I725" s="7"/>
      <c r="J725" s="8"/>
      <c r="K725" s="9"/>
      <c r="L725" s="10"/>
      <c r="M725" s="11"/>
      <c r="N725" s="11"/>
      <c r="O725" s="12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3"/>
      <c r="D726" s="2"/>
      <c r="E726" s="4"/>
      <c r="F726" s="1374"/>
      <c r="G726" s="6"/>
      <c r="H726" s="1"/>
      <c r="I726" s="7"/>
      <c r="J726" s="8"/>
      <c r="K726" s="9"/>
      <c r="L726" s="10"/>
      <c r="M726" s="11"/>
      <c r="N726" s="11"/>
      <c r="O726" s="12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3"/>
      <c r="D727" s="2"/>
      <c r="E727" s="4"/>
      <c r="F727" s="1374"/>
      <c r="G727" s="6"/>
      <c r="H727" s="1"/>
      <c r="I727" s="7"/>
      <c r="J727" s="8"/>
      <c r="K727" s="9"/>
      <c r="L727" s="10"/>
      <c r="M727" s="11"/>
      <c r="N727" s="11"/>
      <c r="O727" s="12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3"/>
      <c r="D728" s="2"/>
      <c r="E728" s="4"/>
      <c r="F728" s="1374"/>
      <c r="G728" s="6"/>
      <c r="H728" s="1"/>
      <c r="I728" s="7"/>
      <c r="J728" s="8"/>
      <c r="K728" s="9"/>
      <c r="L728" s="10"/>
      <c r="M728" s="11"/>
      <c r="N728" s="11"/>
      <c r="O728" s="12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3"/>
      <c r="D729" s="2"/>
      <c r="E729" s="4"/>
      <c r="F729" s="1374"/>
      <c r="G729" s="6"/>
      <c r="H729" s="1"/>
      <c r="I729" s="7"/>
      <c r="J729" s="8"/>
      <c r="K729" s="9"/>
      <c r="L729" s="10"/>
      <c r="M729" s="11"/>
      <c r="N729" s="11"/>
      <c r="O729" s="12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3"/>
      <c r="D730" s="2"/>
      <c r="E730" s="4"/>
      <c r="F730" s="1374"/>
      <c r="G730" s="6"/>
      <c r="H730" s="1"/>
      <c r="I730" s="7"/>
      <c r="J730" s="8"/>
      <c r="K730" s="9"/>
      <c r="L730" s="10"/>
      <c r="M730" s="11"/>
      <c r="N730" s="11"/>
      <c r="O730" s="12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3"/>
      <c r="D731" s="2"/>
      <c r="E731" s="4"/>
      <c r="F731" s="1374"/>
      <c r="G731" s="6"/>
      <c r="H731" s="1"/>
      <c r="I731" s="7"/>
      <c r="J731" s="8"/>
      <c r="K731" s="9"/>
      <c r="L731" s="10"/>
      <c r="M731" s="11"/>
      <c r="N731" s="11"/>
      <c r="O731" s="12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3"/>
      <c r="D732" s="2"/>
      <c r="E732" s="4"/>
      <c r="F732" s="1374"/>
      <c r="G732" s="6"/>
      <c r="H732" s="1"/>
      <c r="I732" s="7"/>
      <c r="J732" s="8"/>
      <c r="K732" s="9"/>
      <c r="L732" s="10"/>
      <c r="M732" s="11"/>
      <c r="N732" s="11"/>
      <c r="O732" s="12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3"/>
      <c r="D733" s="2"/>
      <c r="E733" s="4"/>
      <c r="F733" s="1374"/>
      <c r="G733" s="6"/>
      <c r="H733" s="1"/>
      <c r="I733" s="7"/>
      <c r="J733" s="8"/>
      <c r="K733" s="9"/>
      <c r="L733" s="10"/>
      <c r="M733" s="11"/>
      <c r="N733" s="11"/>
      <c r="O733" s="12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3"/>
      <c r="D734" s="2"/>
      <c r="E734" s="4"/>
      <c r="F734" s="1374"/>
      <c r="G734" s="6"/>
      <c r="H734" s="1"/>
      <c r="I734" s="7"/>
      <c r="J734" s="8"/>
      <c r="K734" s="9"/>
      <c r="L734" s="10"/>
      <c r="M734" s="11"/>
      <c r="N734" s="11"/>
      <c r="O734" s="12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3"/>
      <c r="D735" s="2"/>
      <c r="E735" s="4"/>
      <c r="F735" s="1374"/>
      <c r="G735" s="6"/>
      <c r="H735" s="1"/>
      <c r="I735" s="7"/>
      <c r="J735" s="8"/>
      <c r="K735" s="9"/>
      <c r="L735" s="10"/>
      <c r="M735" s="11"/>
      <c r="N735" s="11"/>
      <c r="O735" s="12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3"/>
      <c r="D736" s="2"/>
      <c r="E736" s="4"/>
      <c r="F736" s="1374"/>
      <c r="G736" s="6"/>
      <c r="H736" s="1"/>
      <c r="I736" s="7"/>
      <c r="J736" s="8"/>
      <c r="K736" s="9"/>
      <c r="L736" s="10"/>
      <c r="M736" s="11"/>
      <c r="N736" s="11"/>
      <c r="O736" s="12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3"/>
      <c r="D737" s="2"/>
      <c r="E737" s="4"/>
      <c r="F737" s="1374"/>
      <c r="G737" s="6"/>
      <c r="H737" s="1"/>
      <c r="I737" s="7"/>
      <c r="J737" s="8"/>
      <c r="K737" s="9"/>
      <c r="L737" s="10"/>
      <c r="M737" s="11"/>
      <c r="N737" s="11"/>
      <c r="O737" s="12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3"/>
      <c r="D738" s="2"/>
      <c r="E738" s="4"/>
      <c r="F738" s="1374"/>
      <c r="G738" s="6"/>
      <c r="H738" s="1"/>
      <c r="I738" s="7"/>
      <c r="J738" s="8"/>
      <c r="K738" s="9"/>
      <c r="L738" s="10"/>
      <c r="M738" s="11"/>
      <c r="N738" s="11"/>
      <c r="O738" s="12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3"/>
      <c r="D739" s="2"/>
      <c r="E739" s="4"/>
      <c r="F739" s="1374"/>
      <c r="G739" s="6"/>
      <c r="H739" s="1"/>
      <c r="I739" s="7"/>
      <c r="J739" s="8"/>
      <c r="K739" s="9"/>
      <c r="L739" s="10"/>
      <c r="M739" s="11"/>
      <c r="N739" s="11"/>
      <c r="O739" s="12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3"/>
      <c r="D740" s="2"/>
      <c r="E740" s="4"/>
      <c r="F740" s="1374"/>
      <c r="G740" s="6"/>
      <c r="H740" s="1"/>
      <c r="I740" s="7"/>
      <c r="J740" s="8"/>
      <c r="K740" s="9"/>
      <c r="L740" s="10"/>
      <c r="M740" s="11"/>
      <c r="N740" s="11"/>
      <c r="O740" s="12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3"/>
      <c r="D741" s="2"/>
      <c r="E741" s="4"/>
      <c r="F741" s="1374"/>
      <c r="G741" s="6"/>
      <c r="H741" s="1"/>
      <c r="I741" s="7"/>
      <c r="J741" s="8"/>
      <c r="K741" s="9"/>
      <c r="L741" s="10"/>
      <c r="M741" s="11"/>
      <c r="N741" s="11"/>
      <c r="O741" s="12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3"/>
      <c r="D742" s="2"/>
      <c r="E742" s="4"/>
      <c r="F742" s="1374"/>
      <c r="G742" s="6"/>
      <c r="H742" s="1"/>
      <c r="I742" s="7"/>
      <c r="J742" s="8"/>
      <c r="K742" s="9"/>
      <c r="L742" s="10"/>
      <c r="M742" s="11"/>
      <c r="N742" s="11"/>
      <c r="O742" s="12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3"/>
      <c r="D743" s="2"/>
      <c r="E743" s="4"/>
      <c r="F743" s="1374"/>
      <c r="G743" s="6"/>
      <c r="H743" s="1"/>
      <c r="I743" s="7"/>
      <c r="J743" s="8"/>
      <c r="K743" s="9"/>
      <c r="L743" s="10"/>
      <c r="M743" s="11"/>
      <c r="N743" s="11"/>
      <c r="O743" s="12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3"/>
      <c r="D744" s="2"/>
      <c r="E744" s="4"/>
      <c r="F744" s="1374"/>
      <c r="G744" s="6"/>
      <c r="H744" s="1"/>
      <c r="I744" s="7"/>
      <c r="J744" s="8"/>
      <c r="K744" s="9"/>
      <c r="L744" s="10"/>
      <c r="M744" s="11"/>
      <c r="N744" s="11"/>
      <c r="O744" s="12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3"/>
      <c r="D745" s="2"/>
      <c r="E745" s="4"/>
      <c r="F745" s="1374"/>
      <c r="G745" s="6"/>
      <c r="H745" s="1"/>
      <c r="I745" s="7"/>
      <c r="J745" s="8"/>
      <c r="K745" s="9"/>
      <c r="L745" s="10"/>
      <c r="M745" s="11"/>
      <c r="N745" s="11"/>
      <c r="O745" s="12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3"/>
      <c r="D746" s="2"/>
      <c r="E746" s="4"/>
      <c r="F746" s="1374"/>
      <c r="G746" s="6"/>
      <c r="H746" s="1"/>
      <c r="I746" s="7"/>
      <c r="J746" s="8"/>
      <c r="K746" s="9"/>
      <c r="L746" s="10"/>
      <c r="M746" s="11"/>
      <c r="N746" s="11"/>
      <c r="O746" s="12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3"/>
      <c r="D747" s="2"/>
      <c r="E747" s="4"/>
      <c r="F747" s="1374"/>
      <c r="G747" s="6"/>
      <c r="H747" s="1"/>
      <c r="I747" s="7"/>
      <c r="J747" s="8"/>
      <c r="K747" s="9"/>
      <c r="L747" s="10"/>
      <c r="M747" s="11"/>
      <c r="N747" s="11"/>
      <c r="O747" s="12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3"/>
      <c r="D748" s="2"/>
      <c r="E748" s="4"/>
      <c r="F748" s="1374"/>
      <c r="G748" s="6"/>
      <c r="H748" s="1"/>
      <c r="I748" s="7"/>
      <c r="J748" s="8"/>
      <c r="K748" s="9"/>
      <c r="L748" s="10"/>
      <c r="M748" s="11"/>
      <c r="N748" s="11"/>
      <c r="O748" s="12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3"/>
      <c r="D749" s="2"/>
      <c r="E749" s="4"/>
      <c r="F749" s="1374"/>
      <c r="G749" s="6"/>
      <c r="H749" s="1"/>
      <c r="I749" s="7"/>
      <c r="J749" s="8"/>
      <c r="K749" s="9"/>
      <c r="L749" s="10"/>
      <c r="M749" s="11"/>
      <c r="N749" s="11"/>
      <c r="O749" s="12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3"/>
      <c r="D750" s="2"/>
      <c r="E750" s="4"/>
      <c r="F750" s="1374"/>
      <c r="G750" s="6"/>
      <c r="H750" s="1"/>
      <c r="I750" s="7"/>
      <c r="J750" s="8"/>
      <c r="K750" s="9"/>
      <c r="L750" s="10"/>
      <c r="M750" s="11"/>
      <c r="N750" s="11"/>
      <c r="O750" s="12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3"/>
      <c r="D751" s="2"/>
      <c r="E751" s="4"/>
      <c r="F751" s="1374"/>
      <c r="G751" s="6"/>
      <c r="H751" s="1"/>
      <c r="I751" s="7"/>
      <c r="J751" s="8"/>
      <c r="K751" s="9"/>
      <c r="L751" s="10"/>
      <c r="M751" s="11"/>
      <c r="N751" s="11"/>
      <c r="O751" s="12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3"/>
      <c r="D752" s="2"/>
      <c r="E752" s="4"/>
      <c r="F752" s="1374"/>
      <c r="G752" s="6"/>
      <c r="H752" s="1"/>
      <c r="I752" s="7"/>
      <c r="J752" s="8"/>
      <c r="K752" s="9"/>
      <c r="L752" s="10"/>
      <c r="M752" s="11"/>
      <c r="N752" s="11"/>
      <c r="O752" s="12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3"/>
      <c r="D753" s="2"/>
      <c r="E753" s="4"/>
      <c r="F753" s="1374"/>
      <c r="G753" s="6"/>
      <c r="H753" s="1"/>
      <c r="I753" s="7"/>
      <c r="J753" s="8"/>
      <c r="K753" s="9"/>
      <c r="L753" s="10"/>
      <c r="M753" s="11"/>
      <c r="N753" s="11"/>
      <c r="O753" s="12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3"/>
      <c r="D754" s="2"/>
      <c r="E754" s="4"/>
      <c r="F754" s="1374"/>
      <c r="G754" s="6"/>
      <c r="H754" s="1"/>
      <c r="I754" s="7"/>
      <c r="J754" s="8"/>
      <c r="K754" s="9"/>
      <c r="L754" s="10"/>
      <c r="M754" s="11"/>
      <c r="N754" s="11"/>
      <c r="O754" s="12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3"/>
      <c r="D755" s="2"/>
      <c r="E755" s="4"/>
      <c r="F755" s="1374"/>
      <c r="G755" s="6"/>
      <c r="H755" s="1"/>
      <c r="I755" s="7"/>
      <c r="J755" s="8"/>
      <c r="K755" s="9"/>
      <c r="L755" s="10"/>
      <c r="M755" s="11"/>
      <c r="N755" s="11"/>
      <c r="O755" s="12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3"/>
      <c r="D756" s="2"/>
      <c r="E756" s="4"/>
      <c r="F756" s="1374"/>
      <c r="G756" s="6"/>
      <c r="H756" s="1"/>
      <c r="I756" s="7"/>
      <c r="J756" s="8"/>
      <c r="K756" s="9"/>
      <c r="L756" s="10"/>
      <c r="M756" s="11"/>
      <c r="N756" s="11"/>
      <c r="O756" s="12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3"/>
      <c r="D757" s="2"/>
      <c r="E757" s="4"/>
      <c r="F757" s="1374"/>
      <c r="G757" s="6"/>
      <c r="H757" s="1"/>
      <c r="I757" s="7"/>
      <c r="J757" s="8"/>
      <c r="K757" s="9"/>
      <c r="L757" s="10"/>
      <c r="M757" s="11"/>
      <c r="N757" s="11"/>
      <c r="O757" s="12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3"/>
      <c r="D758" s="2"/>
      <c r="E758" s="4"/>
      <c r="F758" s="1374"/>
      <c r="G758" s="6"/>
      <c r="H758" s="1"/>
      <c r="I758" s="7"/>
      <c r="J758" s="8"/>
      <c r="K758" s="9"/>
      <c r="L758" s="10"/>
      <c r="M758" s="11"/>
      <c r="N758" s="11"/>
      <c r="O758" s="12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3"/>
      <c r="D759" s="2"/>
      <c r="E759" s="4"/>
      <c r="F759" s="1374"/>
      <c r="G759" s="6"/>
      <c r="H759" s="1"/>
      <c r="I759" s="7"/>
      <c r="J759" s="8"/>
      <c r="K759" s="9"/>
      <c r="L759" s="10"/>
      <c r="M759" s="11"/>
      <c r="N759" s="11"/>
      <c r="O759" s="12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3"/>
      <c r="D760" s="2"/>
      <c r="E760" s="4"/>
      <c r="F760" s="1374"/>
      <c r="G760" s="6"/>
      <c r="H760" s="1"/>
      <c r="I760" s="7"/>
      <c r="J760" s="8"/>
      <c r="K760" s="9"/>
      <c r="L760" s="10"/>
      <c r="M760" s="11"/>
      <c r="N760" s="11"/>
      <c r="O760" s="12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3"/>
      <c r="D761" s="2"/>
      <c r="E761" s="4"/>
      <c r="F761" s="1374"/>
      <c r="G761" s="6"/>
      <c r="H761" s="1"/>
      <c r="I761" s="7"/>
      <c r="J761" s="8"/>
      <c r="K761" s="9"/>
      <c r="L761" s="10"/>
      <c r="M761" s="11"/>
      <c r="N761" s="11"/>
      <c r="O761" s="12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3"/>
      <c r="D762" s="2"/>
      <c r="E762" s="4"/>
      <c r="F762" s="1374"/>
      <c r="G762" s="6"/>
      <c r="H762" s="1"/>
      <c r="I762" s="7"/>
      <c r="J762" s="8"/>
      <c r="K762" s="9"/>
      <c r="L762" s="10"/>
      <c r="M762" s="11"/>
      <c r="N762" s="11"/>
      <c r="O762" s="12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3"/>
      <c r="D763" s="2"/>
      <c r="E763" s="4"/>
      <c r="F763" s="1374"/>
      <c r="G763" s="6"/>
      <c r="H763" s="1"/>
      <c r="I763" s="7"/>
      <c r="J763" s="8"/>
      <c r="K763" s="9"/>
      <c r="L763" s="10"/>
      <c r="M763" s="11"/>
      <c r="N763" s="11"/>
      <c r="O763" s="12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3"/>
      <c r="D764" s="2"/>
      <c r="E764" s="4"/>
      <c r="F764" s="1374"/>
      <c r="G764" s="6"/>
      <c r="H764" s="1"/>
      <c r="I764" s="7"/>
      <c r="J764" s="8"/>
      <c r="K764" s="9"/>
      <c r="L764" s="10"/>
      <c r="M764" s="11"/>
      <c r="N764" s="11"/>
      <c r="O764" s="12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3"/>
      <c r="D765" s="2"/>
      <c r="E765" s="4"/>
      <c r="F765" s="1374"/>
      <c r="G765" s="6"/>
      <c r="H765" s="1"/>
      <c r="I765" s="7"/>
      <c r="J765" s="8"/>
      <c r="K765" s="9"/>
      <c r="L765" s="10"/>
      <c r="M765" s="11"/>
      <c r="N765" s="11"/>
      <c r="O765" s="12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3"/>
      <c r="D766" s="2"/>
      <c r="E766" s="4"/>
      <c r="F766" s="1374"/>
      <c r="G766" s="6"/>
      <c r="H766" s="1"/>
      <c r="I766" s="7"/>
      <c r="J766" s="8"/>
      <c r="K766" s="9"/>
      <c r="L766" s="10"/>
      <c r="M766" s="11"/>
      <c r="N766" s="11"/>
      <c r="O766" s="12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3"/>
      <c r="D767" s="2"/>
      <c r="E767" s="4"/>
      <c r="F767" s="1374"/>
      <c r="G767" s="6"/>
      <c r="H767" s="1"/>
      <c r="I767" s="7"/>
      <c r="J767" s="8"/>
      <c r="K767" s="9"/>
      <c r="L767" s="10"/>
      <c r="M767" s="11"/>
      <c r="N767" s="11"/>
      <c r="O767" s="12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3"/>
      <c r="D768" s="2"/>
      <c r="E768" s="4"/>
      <c r="F768" s="1374"/>
      <c r="G768" s="6"/>
      <c r="H768" s="1"/>
      <c r="I768" s="7"/>
      <c r="J768" s="8"/>
      <c r="K768" s="9"/>
      <c r="L768" s="10"/>
      <c r="M768" s="11"/>
      <c r="N768" s="11"/>
      <c r="O768" s="12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3"/>
      <c r="D769" s="2"/>
      <c r="E769" s="4"/>
      <c r="F769" s="1374"/>
      <c r="G769" s="6"/>
      <c r="H769" s="1"/>
      <c r="I769" s="7"/>
      <c r="J769" s="8"/>
      <c r="K769" s="9"/>
      <c r="L769" s="10"/>
      <c r="M769" s="11"/>
      <c r="N769" s="11"/>
      <c r="O769" s="12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3"/>
      <c r="D770" s="2"/>
      <c r="E770" s="4"/>
      <c r="F770" s="1374"/>
      <c r="G770" s="6"/>
      <c r="H770" s="1"/>
      <c r="I770" s="7"/>
      <c r="J770" s="8"/>
      <c r="K770" s="9"/>
      <c r="L770" s="10"/>
      <c r="M770" s="11"/>
      <c r="N770" s="11"/>
      <c r="O770" s="12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3"/>
      <c r="D771" s="2"/>
      <c r="E771" s="4"/>
      <c r="F771" s="1374"/>
      <c r="G771" s="6"/>
      <c r="H771" s="1"/>
      <c r="I771" s="7"/>
      <c r="J771" s="8"/>
      <c r="K771" s="9"/>
      <c r="L771" s="10"/>
      <c r="M771" s="11"/>
      <c r="N771" s="11"/>
      <c r="O771" s="12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3"/>
      <c r="D772" s="2"/>
      <c r="E772" s="4"/>
      <c r="F772" s="1374"/>
      <c r="G772" s="6"/>
      <c r="H772" s="1"/>
      <c r="I772" s="7"/>
      <c r="J772" s="8"/>
      <c r="K772" s="9"/>
      <c r="L772" s="10"/>
      <c r="M772" s="11"/>
      <c r="N772" s="11"/>
      <c r="O772" s="12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3"/>
      <c r="D773" s="2"/>
      <c r="E773" s="4"/>
      <c r="F773" s="1374"/>
      <c r="G773" s="6"/>
      <c r="H773" s="1"/>
      <c r="I773" s="7"/>
      <c r="J773" s="8"/>
      <c r="K773" s="9"/>
      <c r="L773" s="10"/>
      <c r="M773" s="11"/>
      <c r="N773" s="11"/>
      <c r="O773" s="12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3"/>
      <c r="D774" s="2"/>
      <c r="E774" s="4"/>
      <c r="F774" s="1374"/>
      <c r="G774" s="6"/>
      <c r="H774" s="1"/>
      <c r="I774" s="7"/>
      <c r="J774" s="8"/>
      <c r="K774" s="9"/>
      <c r="L774" s="10"/>
      <c r="M774" s="11"/>
      <c r="N774" s="11"/>
      <c r="O774" s="12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3"/>
      <c r="D775" s="2"/>
      <c r="E775" s="4"/>
      <c r="F775" s="1374"/>
      <c r="G775" s="6"/>
      <c r="H775" s="1"/>
      <c r="I775" s="7"/>
      <c r="J775" s="8"/>
      <c r="K775" s="9"/>
      <c r="L775" s="10"/>
      <c r="M775" s="11"/>
      <c r="N775" s="11"/>
      <c r="O775" s="12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3"/>
      <c r="D776" s="2"/>
      <c r="E776" s="4"/>
      <c r="F776" s="1374"/>
      <c r="G776" s="6"/>
      <c r="H776" s="1"/>
      <c r="I776" s="7"/>
      <c r="J776" s="8"/>
      <c r="K776" s="9"/>
      <c r="L776" s="10"/>
      <c r="M776" s="11"/>
      <c r="N776" s="11"/>
      <c r="O776" s="12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3"/>
      <c r="D777" s="2"/>
      <c r="E777" s="4"/>
      <c r="F777" s="1374"/>
      <c r="G777" s="6"/>
      <c r="H777" s="1"/>
      <c r="I777" s="7"/>
      <c r="J777" s="8"/>
      <c r="K777" s="9"/>
      <c r="L777" s="10"/>
      <c r="M777" s="11"/>
      <c r="N777" s="11"/>
      <c r="O777" s="12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3"/>
      <c r="D778" s="2"/>
      <c r="E778" s="4"/>
      <c r="F778" s="1374"/>
      <c r="G778" s="6"/>
      <c r="H778" s="1"/>
      <c r="I778" s="7"/>
      <c r="J778" s="8"/>
      <c r="K778" s="9"/>
      <c r="L778" s="10"/>
      <c r="M778" s="11"/>
      <c r="N778" s="11"/>
      <c r="O778" s="12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3"/>
      <c r="D779" s="2"/>
      <c r="E779" s="4"/>
      <c r="F779" s="1374"/>
      <c r="G779" s="6"/>
      <c r="H779" s="1"/>
      <c r="I779" s="7"/>
      <c r="J779" s="8"/>
      <c r="K779" s="9"/>
      <c r="L779" s="10"/>
      <c r="M779" s="11"/>
      <c r="N779" s="11"/>
      <c r="O779" s="12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3"/>
      <c r="D780" s="2"/>
      <c r="E780" s="4"/>
      <c r="F780" s="1374"/>
      <c r="G780" s="6"/>
      <c r="H780" s="1"/>
      <c r="I780" s="7"/>
      <c r="J780" s="8"/>
      <c r="K780" s="9"/>
      <c r="L780" s="10"/>
      <c r="M780" s="11"/>
      <c r="N780" s="11"/>
      <c r="O780" s="12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3"/>
      <c r="D781" s="2"/>
      <c r="E781" s="4"/>
      <c r="F781" s="1374"/>
      <c r="G781" s="6"/>
      <c r="H781" s="1"/>
      <c r="I781" s="7"/>
      <c r="J781" s="8"/>
      <c r="K781" s="9"/>
      <c r="L781" s="10"/>
      <c r="M781" s="11"/>
      <c r="N781" s="11"/>
      <c r="O781" s="12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3"/>
      <c r="D782" s="2"/>
      <c r="E782" s="4"/>
      <c r="F782" s="1374"/>
      <c r="G782" s="6"/>
      <c r="H782" s="1"/>
      <c r="I782" s="7"/>
      <c r="J782" s="8"/>
      <c r="K782" s="9"/>
      <c r="L782" s="10"/>
      <c r="M782" s="11"/>
      <c r="N782" s="11"/>
      <c r="O782" s="12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3"/>
      <c r="D783" s="2"/>
      <c r="E783" s="4"/>
      <c r="F783" s="1374"/>
      <c r="G783" s="6"/>
      <c r="H783" s="1"/>
      <c r="I783" s="7"/>
      <c r="J783" s="8"/>
      <c r="K783" s="9"/>
      <c r="L783" s="10"/>
      <c r="M783" s="11"/>
      <c r="N783" s="11"/>
      <c r="O783" s="12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3"/>
      <c r="D784" s="2"/>
      <c r="E784" s="4"/>
      <c r="F784" s="1374"/>
      <c r="G784" s="6"/>
      <c r="H784" s="1"/>
      <c r="I784" s="7"/>
      <c r="J784" s="8"/>
      <c r="K784" s="9"/>
      <c r="L784" s="10"/>
      <c r="M784" s="11"/>
      <c r="N784" s="11"/>
      <c r="O784" s="12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3"/>
      <c r="D785" s="2"/>
      <c r="E785" s="4"/>
      <c r="F785" s="1374"/>
      <c r="G785" s="6"/>
      <c r="H785" s="1"/>
      <c r="I785" s="7"/>
      <c r="J785" s="8"/>
      <c r="K785" s="9"/>
      <c r="L785" s="10"/>
      <c r="M785" s="11"/>
      <c r="N785" s="11"/>
      <c r="O785" s="12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3"/>
      <c r="D786" s="2"/>
      <c r="E786" s="4"/>
      <c r="F786" s="1374"/>
      <c r="G786" s="6"/>
      <c r="H786" s="1"/>
      <c r="I786" s="7"/>
      <c r="J786" s="8"/>
      <c r="K786" s="9"/>
      <c r="L786" s="10"/>
      <c r="M786" s="11"/>
      <c r="N786" s="11"/>
      <c r="O786" s="12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3"/>
      <c r="D787" s="2"/>
      <c r="E787" s="4"/>
      <c r="F787" s="1374"/>
      <c r="G787" s="6"/>
      <c r="H787" s="1"/>
      <c r="I787" s="7"/>
      <c r="J787" s="8"/>
      <c r="K787" s="9"/>
      <c r="L787" s="10"/>
      <c r="M787" s="11"/>
      <c r="N787" s="11"/>
      <c r="O787" s="12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3"/>
      <c r="D788" s="2"/>
      <c r="E788" s="4"/>
      <c r="F788" s="1374"/>
      <c r="G788" s="6"/>
      <c r="H788" s="1"/>
      <c r="I788" s="7"/>
      <c r="J788" s="8"/>
      <c r="K788" s="9"/>
      <c r="L788" s="10"/>
      <c r="M788" s="11"/>
      <c r="N788" s="11"/>
      <c r="O788" s="12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3"/>
      <c r="D789" s="2"/>
      <c r="E789" s="4"/>
      <c r="F789" s="1374"/>
      <c r="G789" s="6"/>
      <c r="H789" s="1"/>
      <c r="I789" s="7"/>
      <c r="J789" s="8"/>
      <c r="K789" s="9"/>
      <c r="L789" s="10"/>
      <c r="M789" s="11"/>
      <c r="N789" s="11"/>
      <c r="O789" s="12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3"/>
      <c r="D790" s="2"/>
      <c r="E790" s="4"/>
      <c r="F790" s="1374"/>
      <c r="G790" s="6"/>
      <c r="H790" s="1"/>
      <c r="I790" s="7"/>
      <c r="J790" s="8"/>
      <c r="K790" s="9"/>
      <c r="L790" s="10"/>
      <c r="M790" s="11"/>
      <c r="N790" s="11"/>
      <c r="O790" s="12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3"/>
      <c r="D791" s="2"/>
      <c r="E791" s="4"/>
      <c r="F791" s="1374"/>
      <c r="G791" s="6"/>
      <c r="H791" s="1"/>
      <c r="I791" s="7"/>
      <c r="J791" s="8"/>
      <c r="K791" s="9"/>
      <c r="L791" s="10"/>
      <c r="M791" s="11"/>
      <c r="N791" s="11"/>
      <c r="O791" s="12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3"/>
      <c r="D792" s="2"/>
      <c r="E792" s="4"/>
      <c r="F792" s="1374"/>
      <c r="G792" s="6"/>
      <c r="H792" s="1"/>
      <c r="I792" s="7"/>
      <c r="J792" s="8"/>
      <c r="K792" s="9"/>
      <c r="L792" s="10"/>
      <c r="M792" s="11"/>
      <c r="N792" s="11"/>
      <c r="O792" s="12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3"/>
      <c r="D793" s="2"/>
      <c r="E793" s="4"/>
      <c r="F793" s="1374"/>
      <c r="G793" s="6"/>
      <c r="H793" s="1"/>
      <c r="I793" s="7"/>
      <c r="J793" s="8"/>
      <c r="K793" s="9"/>
      <c r="L793" s="10"/>
      <c r="M793" s="11"/>
      <c r="N793" s="11"/>
      <c r="O793" s="12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3"/>
      <c r="D794" s="2"/>
      <c r="E794" s="4"/>
      <c r="F794" s="1374"/>
      <c r="G794" s="6"/>
      <c r="H794" s="1"/>
      <c r="I794" s="7"/>
      <c r="J794" s="8"/>
      <c r="K794" s="9"/>
      <c r="L794" s="10"/>
      <c r="M794" s="11"/>
      <c r="N794" s="11"/>
      <c r="O794" s="12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3"/>
      <c r="D795" s="2"/>
      <c r="E795" s="4"/>
      <c r="F795" s="1374"/>
      <c r="G795" s="6"/>
      <c r="H795" s="1"/>
      <c r="I795" s="7"/>
      <c r="J795" s="8"/>
      <c r="K795" s="9"/>
      <c r="L795" s="10"/>
      <c r="M795" s="11"/>
      <c r="N795" s="11"/>
      <c r="O795" s="12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3"/>
      <c r="D796" s="2"/>
      <c r="E796" s="4"/>
      <c r="F796" s="1374"/>
      <c r="G796" s="6"/>
      <c r="H796" s="1"/>
      <c r="I796" s="7"/>
      <c r="J796" s="8"/>
      <c r="K796" s="9"/>
      <c r="L796" s="10"/>
      <c r="M796" s="11"/>
      <c r="N796" s="11"/>
      <c r="O796" s="12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3"/>
      <c r="D797" s="2"/>
      <c r="E797" s="4"/>
      <c r="F797" s="1374"/>
      <c r="G797" s="6"/>
      <c r="H797" s="1"/>
      <c r="I797" s="7"/>
      <c r="J797" s="8"/>
      <c r="K797" s="9"/>
      <c r="L797" s="10"/>
      <c r="M797" s="11"/>
      <c r="N797" s="11"/>
      <c r="O797" s="12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3"/>
      <c r="D798" s="2"/>
      <c r="E798" s="4"/>
      <c r="F798" s="1374"/>
      <c r="G798" s="6"/>
      <c r="H798" s="1"/>
      <c r="I798" s="7"/>
      <c r="J798" s="8"/>
      <c r="K798" s="9"/>
      <c r="L798" s="10"/>
      <c r="M798" s="11"/>
      <c r="N798" s="11"/>
      <c r="O798" s="12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3"/>
      <c r="D799" s="2"/>
      <c r="E799" s="4"/>
      <c r="F799" s="1374"/>
      <c r="G799" s="6"/>
      <c r="H799" s="1"/>
      <c r="I799" s="7"/>
      <c r="J799" s="8"/>
      <c r="K799" s="9"/>
      <c r="L799" s="10"/>
      <c r="M799" s="11"/>
      <c r="N799" s="11"/>
      <c r="O799" s="12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3"/>
      <c r="D800" s="2"/>
      <c r="E800" s="4"/>
      <c r="F800" s="1374"/>
      <c r="G800" s="6"/>
      <c r="H800" s="1"/>
      <c r="I800" s="7"/>
      <c r="J800" s="8"/>
      <c r="K800" s="9"/>
      <c r="L800" s="10"/>
      <c r="M800" s="11"/>
      <c r="N800" s="11"/>
      <c r="O800" s="12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3"/>
      <c r="D801" s="2"/>
      <c r="E801" s="4"/>
      <c r="F801" s="1374"/>
      <c r="G801" s="6"/>
      <c r="H801" s="1"/>
      <c r="I801" s="7"/>
      <c r="J801" s="8"/>
      <c r="K801" s="9"/>
      <c r="L801" s="10"/>
      <c r="M801" s="11"/>
      <c r="N801" s="11"/>
      <c r="O801" s="12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3"/>
      <c r="D802" s="2"/>
      <c r="E802" s="4"/>
      <c r="F802" s="1374"/>
      <c r="G802" s="6"/>
      <c r="H802" s="1"/>
      <c r="I802" s="7"/>
      <c r="J802" s="8"/>
      <c r="K802" s="9"/>
      <c r="L802" s="10"/>
      <c r="M802" s="11"/>
      <c r="N802" s="11"/>
      <c r="O802" s="12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3"/>
      <c r="D803" s="2"/>
      <c r="E803" s="4"/>
      <c r="F803" s="1374"/>
      <c r="G803" s="6"/>
      <c r="H803" s="1"/>
      <c r="I803" s="7"/>
      <c r="J803" s="8"/>
      <c r="K803" s="9"/>
      <c r="L803" s="10"/>
      <c r="M803" s="11"/>
      <c r="N803" s="11"/>
      <c r="O803" s="12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3"/>
      <c r="D804" s="2"/>
      <c r="E804" s="4"/>
      <c r="F804" s="1374"/>
      <c r="G804" s="6"/>
      <c r="H804" s="1"/>
      <c r="I804" s="7"/>
      <c r="J804" s="8"/>
      <c r="K804" s="9"/>
      <c r="L804" s="10"/>
      <c r="M804" s="11"/>
      <c r="N804" s="11"/>
      <c r="O804" s="12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3"/>
      <c r="D805" s="2"/>
      <c r="E805" s="4"/>
      <c r="F805" s="1374"/>
      <c r="G805" s="6"/>
      <c r="H805" s="1"/>
      <c r="I805" s="7"/>
      <c r="J805" s="8"/>
      <c r="K805" s="9"/>
      <c r="L805" s="10"/>
      <c r="M805" s="11"/>
      <c r="N805" s="11"/>
      <c r="O805" s="12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3"/>
      <c r="D806" s="2"/>
      <c r="E806" s="4"/>
      <c r="F806" s="1374"/>
      <c r="G806" s="6"/>
      <c r="H806" s="1"/>
      <c r="I806" s="7"/>
      <c r="J806" s="8"/>
      <c r="K806" s="9"/>
      <c r="L806" s="10"/>
      <c r="M806" s="11"/>
      <c r="N806" s="11"/>
      <c r="O806" s="12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3"/>
      <c r="D807" s="2"/>
      <c r="E807" s="4"/>
      <c r="F807" s="1374"/>
      <c r="G807" s="6"/>
      <c r="H807" s="1"/>
      <c r="I807" s="7"/>
      <c r="J807" s="8"/>
      <c r="K807" s="9"/>
      <c r="L807" s="10"/>
      <c r="M807" s="11"/>
      <c r="N807" s="11"/>
      <c r="O807" s="12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3"/>
      <c r="D808" s="2"/>
      <c r="E808" s="4"/>
      <c r="F808" s="1374"/>
      <c r="G808" s="6"/>
      <c r="H808" s="1"/>
      <c r="I808" s="7"/>
      <c r="J808" s="8"/>
      <c r="K808" s="9"/>
      <c r="L808" s="10"/>
      <c r="M808" s="11"/>
      <c r="N808" s="11"/>
      <c r="O808" s="12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3"/>
      <c r="D809" s="2"/>
      <c r="E809" s="4"/>
      <c r="F809" s="1374"/>
      <c r="G809" s="6"/>
      <c r="H809" s="1"/>
      <c r="I809" s="7"/>
      <c r="J809" s="8"/>
      <c r="K809" s="9"/>
      <c r="L809" s="10"/>
      <c r="M809" s="11"/>
      <c r="N809" s="11"/>
      <c r="O809" s="12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3"/>
      <c r="D810" s="2"/>
      <c r="E810" s="4"/>
      <c r="F810" s="1374"/>
      <c r="G810" s="6"/>
      <c r="H810" s="1"/>
      <c r="I810" s="7"/>
      <c r="J810" s="8"/>
      <c r="K810" s="9"/>
      <c r="L810" s="10"/>
      <c r="M810" s="11"/>
      <c r="N810" s="11"/>
      <c r="O810" s="12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3"/>
      <c r="D811" s="2"/>
      <c r="E811" s="4"/>
      <c r="F811" s="1374"/>
      <c r="G811" s="6"/>
      <c r="H811" s="1"/>
      <c r="I811" s="7"/>
      <c r="J811" s="8"/>
      <c r="K811" s="9"/>
      <c r="L811" s="10"/>
      <c r="M811" s="11"/>
      <c r="N811" s="11"/>
      <c r="O811" s="12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3"/>
      <c r="D812" s="2"/>
      <c r="E812" s="4"/>
      <c r="F812" s="1374"/>
      <c r="G812" s="6"/>
      <c r="H812" s="1"/>
      <c r="I812" s="7"/>
      <c r="J812" s="8"/>
      <c r="K812" s="9"/>
      <c r="L812" s="10"/>
      <c r="M812" s="11"/>
      <c r="N812" s="11"/>
      <c r="O812" s="12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3"/>
      <c r="D813" s="2"/>
      <c r="E813" s="4"/>
      <c r="F813" s="1374"/>
      <c r="G813" s="6"/>
      <c r="H813" s="1"/>
      <c r="I813" s="7"/>
      <c r="J813" s="8"/>
      <c r="K813" s="9"/>
      <c r="L813" s="10"/>
      <c r="M813" s="11"/>
      <c r="N813" s="11"/>
      <c r="O813" s="12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3"/>
      <c r="D814" s="2"/>
      <c r="E814" s="4"/>
      <c r="F814" s="1374"/>
      <c r="G814" s="6"/>
      <c r="H814" s="1"/>
      <c r="I814" s="7"/>
      <c r="J814" s="8"/>
      <c r="K814" s="9"/>
      <c r="L814" s="10"/>
      <c r="M814" s="11"/>
      <c r="N814" s="11"/>
      <c r="O814" s="12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3"/>
      <c r="D815" s="2"/>
      <c r="E815" s="4"/>
      <c r="F815" s="1374"/>
      <c r="G815" s="6"/>
      <c r="H815" s="1"/>
      <c r="I815" s="7"/>
      <c r="J815" s="8"/>
      <c r="K815" s="9"/>
      <c r="L815" s="10"/>
      <c r="M815" s="11"/>
      <c r="N815" s="11"/>
      <c r="O815" s="12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3"/>
      <c r="D816" s="2"/>
      <c r="E816" s="4"/>
      <c r="F816" s="1374"/>
      <c r="G816" s="6"/>
      <c r="H816" s="1"/>
      <c r="I816" s="7"/>
      <c r="J816" s="8"/>
      <c r="K816" s="9"/>
      <c r="L816" s="10"/>
      <c r="M816" s="11"/>
      <c r="N816" s="11"/>
      <c r="O816" s="12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3"/>
      <c r="D817" s="2"/>
      <c r="E817" s="4"/>
      <c r="F817" s="1374"/>
      <c r="G817" s="6"/>
      <c r="H817" s="1"/>
      <c r="I817" s="7"/>
      <c r="J817" s="8"/>
      <c r="K817" s="9"/>
      <c r="L817" s="10"/>
      <c r="M817" s="11"/>
      <c r="N817" s="11"/>
      <c r="O817" s="12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3"/>
      <c r="D818" s="2"/>
      <c r="E818" s="4"/>
      <c r="F818" s="1374"/>
      <c r="G818" s="6"/>
      <c r="H818" s="1"/>
      <c r="I818" s="7"/>
      <c r="J818" s="8"/>
      <c r="K818" s="9"/>
      <c r="L818" s="10"/>
      <c r="M818" s="11"/>
      <c r="N818" s="11"/>
      <c r="O818" s="12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3"/>
      <c r="D819" s="2"/>
      <c r="E819" s="4"/>
      <c r="F819" s="1374"/>
      <c r="G819" s="6"/>
      <c r="H819" s="1"/>
      <c r="I819" s="7"/>
      <c r="J819" s="8"/>
      <c r="K819" s="9"/>
      <c r="L819" s="10"/>
      <c r="M819" s="11"/>
      <c r="N819" s="11"/>
      <c r="O819" s="12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3"/>
      <c r="D820" s="2"/>
      <c r="E820" s="4"/>
      <c r="F820" s="1374"/>
      <c r="G820" s="6"/>
      <c r="H820" s="1"/>
      <c r="I820" s="7"/>
      <c r="J820" s="8"/>
      <c r="K820" s="9"/>
      <c r="L820" s="10"/>
      <c r="M820" s="11"/>
      <c r="N820" s="11"/>
      <c r="O820" s="12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3"/>
      <c r="D821" s="2"/>
      <c r="E821" s="4"/>
      <c r="F821" s="1374"/>
      <c r="G821" s="6"/>
      <c r="H821" s="1"/>
      <c r="I821" s="7"/>
      <c r="J821" s="8"/>
      <c r="K821" s="9"/>
      <c r="L821" s="10"/>
      <c r="M821" s="11"/>
      <c r="N821" s="11"/>
      <c r="O821" s="12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3"/>
      <c r="D822" s="2"/>
      <c r="E822" s="4"/>
      <c r="F822" s="1374"/>
      <c r="G822" s="6"/>
      <c r="H822" s="1"/>
      <c r="I822" s="7"/>
      <c r="J822" s="8"/>
      <c r="K822" s="9"/>
      <c r="L822" s="10"/>
      <c r="M822" s="11"/>
      <c r="N822" s="11"/>
      <c r="O822" s="12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3"/>
      <c r="D823" s="2"/>
      <c r="E823" s="4"/>
      <c r="F823" s="1374"/>
      <c r="G823" s="6"/>
      <c r="H823" s="1"/>
      <c r="I823" s="7"/>
      <c r="J823" s="8"/>
      <c r="K823" s="9"/>
      <c r="L823" s="10"/>
      <c r="M823" s="11"/>
      <c r="N823" s="11"/>
      <c r="O823" s="12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3"/>
      <c r="D824" s="2"/>
      <c r="E824" s="4"/>
      <c r="F824" s="1374"/>
      <c r="G824" s="6"/>
      <c r="H824" s="1"/>
      <c r="I824" s="7"/>
      <c r="J824" s="8"/>
      <c r="K824" s="9"/>
      <c r="L824" s="10"/>
      <c r="M824" s="11"/>
      <c r="N824" s="11"/>
      <c r="O824" s="12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3"/>
      <c r="D825" s="2"/>
      <c r="E825" s="4"/>
      <c r="F825" s="1374"/>
      <c r="G825" s="6"/>
      <c r="H825" s="1"/>
      <c r="I825" s="7"/>
      <c r="J825" s="8"/>
      <c r="K825" s="9"/>
      <c r="L825" s="10"/>
      <c r="M825" s="11"/>
      <c r="N825" s="11"/>
      <c r="O825" s="12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3"/>
      <c r="D826" s="2"/>
      <c r="E826" s="4"/>
      <c r="F826" s="1374"/>
      <c r="G826" s="6"/>
      <c r="H826" s="1"/>
      <c r="I826" s="7"/>
      <c r="J826" s="8"/>
      <c r="K826" s="9"/>
      <c r="L826" s="10"/>
      <c r="M826" s="11"/>
      <c r="N826" s="11"/>
      <c r="O826" s="12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3"/>
      <c r="D827" s="2"/>
      <c r="E827" s="4"/>
      <c r="F827" s="1374"/>
      <c r="G827" s="6"/>
      <c r="H827" s="1"/>
      <c r="I827" s="7"/>
      <c r="J827" s="8"/>
      <c r="K827" s="9"/>
      <c r="L827" s="10"/>
      <c r="M827" s="11"/>
      <c r="N827" s="11"/>
      <c r="O827" s="12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3"/>
      <c r="D828" s="2"/>
      <c r="E828" s="4"/>
      <c r="F828" s="1374"/>
      <c r="G828" s="6"/>
      <c r="H828" s="1"/>
      <c r="I828" s="7"/>
      <c r="J828" s="8"/>
      <c r="K828" s="9"/>
      <c r="L828" s="10"/>
      <c r="M828" s="11"/>
      <c r="N828" s="11"/>
      <c r="O828" s="12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3"/>
      <c r="D829" s="2"/>
      <c r="E829" s="4"/>
      <c r="F829" s="1374"/>
      <c r="G829" s="6"/>
      <c r="H829" s="1"/>
      <c r="I829" s="7"/>
      <c r="J829" s="8"/>
      <c r="K829" s="9"/>
      <c r="L829" s="10"/>
      <c r="M829" s="11"/>
      <c r="N829" s="11"/>
      <c r="O829" s="12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3"/>
      <c r="D830" s="2"/>
      <c r="E830" s="4"/>
      <c r="F830" s="1374"/>
      <c r="G830" s="6"/>
      <c r="H830" s="1"/>
      <c r="I830" s="7"/>
      <c r="J830" s="8"/>
      <c r="K830" s="9"/>
      <c r="L830" s="10"/>
      <c r="M830" s="11"/>
      <c r="N830" s="11"/>
      <c r="O830" s="12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3"/>
      <c r="D831" s="2"/>
      <c r="E831" s="4"/>
      <c r="F831" s="1374"/>
      <c r="G831" s="6"/>
      <c r="H831" s="1"/>
      <c r="I831" s="7"/>
      <c r="J831" s="8"/>
      <c r="K831" s="9"/>
      <c r="L831" s="10"/>
      <c r="M831" s="11"/>
      <c r="N831" s="11"/>
      <c r="O831" s="12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3"/>
      <c r="D832" s="2"/>
      <c r="E832" s="4"/>
      <c r="F832" s="1374"/>
      <c r="G832" s="6"/>
      <c r="H832" s="1"/>
      <c r="I832" s="7"/>
      <c r="J832" s="8"/>
      <c r="K832" s="9"/>
      <c r="L832" s="10"/>
      <c r="M832" s="11"/>
      <c r="N832" s="11"/>
      <c r="O832" s="12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3"/>
      <c r="D833" s="2"/>
      <c r="E833" s="4"/>
      <c r="F833" s="1374"/>
      <c r="G833" s="6"/>
      <c r="H833" s="1"/>
      <c r="I833" s="7"/>
      <c r="J833" s="8"/>
      <c r="K833" s="9"/>
      <c r="L833" s="10"/>
      <c r="M833" s="11"/>
      <c r="N833" s="11"/>
      <c r="O833" s="12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3"/>
      <c r="D834" s="2"/>
      <c r="E834" s="4"/>
      <c r="F834" s="1374"/>
      <c r="G834" s="6"/>
      <c r="H834" s="1"/>
      <c r="I834" s="7"/>
      <c r="J834" s="8"/>
      <c r="K834" s="9"/>
      <c r="L834" s="10"/>
      <c r="M834" s="11"/>
      <c r="N834" s="11"/>
      <c r="O834" s="12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3"/>
      <c r="D835" s="2"/>
      <c r="E835" s="4"/>
      <c r="F835" s="1374"/>
      <c r="G835" s="6"/>
      <c r="H835" s="1"/>
      <c r="I835" s="7"/>
      <c r="J835" s="8"/>
      <c r="K835" s="9"/>
      <c r="L835" s="10"/>
      <c r="M835" s="11"/>
      <c r="N835" s="11"/>
      <c r="O835" s="12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3"/>
      <c r="D836" s="2"/>
      <c r="E836" s="4"/>
      <c r="F836" s="1374"/>
      <c r="G836" s="6"/>
      <c r="H836" s="1"/>
      <c r="I836" s="7"/>
      <c r="J836" s="8"/>
      <c r="K836" s="9"/>
      <c r="L836" s="10"/>
      <c r="M836" s="11"/>
      <c r="N836" s="11"/>
      <c r="O836" s="12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3"/>
      <c r="D837" s="2"/>
      <c r="E837" s="4"/>
      <c r="F837" s="1374"/>
      <c r="G837" s="6"/>
      <c r="H837" s="1"/>
      <c r="I837" s="7"/>
      <c r="J837" s="8"/>
      <c r="K837" s="9"/>
      <c r="L837" s="10"/>
      <c r="M837" s="11"/>
      <c r="N837" s="11"/>
      <c r="O837" s="12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3"/>
      <c r="D838" s="2"/>
      <c r="E838" s="4"/>
      <c r="F838" s="1374"/>
      <c r="G838" s="6"/>
      <c r="H838" s="1"/>
      <c r="I838" s="7"/>
      <c r="J838" s="8"/>
      <c r="K838" s="9"/>
      <c r="L838" s="10"/>
      <c r="M838" s="11"/>
      <c r="N838" s="11"/>
      <c r="O838" s="12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3"/>
      <c r="D839" s="2"/>
      <c r="E839" s="4"/>
      <c r="F839" s="1374"/>
      <c r="G839" s="6"/>
      <c r="H839" s="1"/>
      <c r="I839" s="7"/>
      <c r="J839" s="8"/>
      <c r="K839" s="9"/>
      <c r="L839" s="10"/>
      <c r="M839" s="11"/>
      <c r="N839" s="11"/>
      <c r="O839" s="12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3"/>
      <c r="D840" s="2"/>
      <c r="E840" s="4"/>
      <c r="F840" s="1374"/>
      <c r="G840" s="6"/>
      <c r="H840" s="1"/>
      <c r="I840" s="7"/>
      <c r="J840" s="8"/>
      <c r="K840" s="9"/>
      <c r="L840" s="10"/>
      <c r="M840" s="11"/>
      <c r="N840" s="11"/>
      <c r="O840" s="12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3"/>
      <c r="D841" s="2"/>
      <c r="E841" s="4"/>
      <c r="F841" s="1374"/>
      <c r="G841" s="6"/>
      <c r="H841" s="1"/>
      <c r="I841" s="7"/>
      <c r="J841" s="8"/>
      <c r="K841" s="9"/>
      <c r="L841" s="10"/>
      <c r="M841" s="11"/>
      <c r="N841" s="11"/>
      <c r="O841" s="12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3"/>
      <c r="D842" s="2"/>
      <c r="E842" s="4"/>
      <c r="F842" s="1374"/>
      <c r="G842" s="6"/>
      <c r="H842" s="1"/>
      <c r="I842" s="7"/>
      <c r="J842" s="8"/>
      <c r="K842" s="9"/>
      <c r="L842" s="10"/>
      <c r="M842" s="11"/>
      <c r="N842" s="11"/>
      <c r="O842" s="12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3"/>
      <c r="D843" s="2"/>
      <c r="E843" s="4"/>
      <c r="F843" s="1374"/>
      <c r="G843" s="6"/>
      <c r="H843" s="1"/>
      <c r="I843" s="7"/>
      <c r="J843" s="8"/>
      <c r="K843" s="9"/>
      <c r="L843" s="10"/>
      <c r="M843" s="11"/>
      <c r="N843" s="11"/>
      <c r="O843" s="12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3"/>
      <c r="D844" s="2"/>
      <c r="E844" s="4"/>
      <c r="F844" s="1374"/>
      <c r="G844" s="6"/>
      <c r="H844" s="1"/>
      <c r="I844" s="7"/>
      <c r="J844" s="8"/>
      <c r="K844" s="9"/>
      <c r="L844" s="10"/>
      <c r="M844" s="11"/>
      <c r="N844" s="11"/>
      <c r="O844" s="12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3"/>
      <c r="D845" s="2"/>
      <c r="E845" s="4"/>
      <c r="F845" s="1374"/>
      <c r="G845" s="6"/>
      <c r="H845" s="1"/>
      <c r="I845" s="7"/>
      <c r="J845" s="8"/>
      <c r="K845" s="9"/>
      <c r="L845" s="10"/>
      <c r="M845" s="11"/>
      <c r="N845" s="11"/>
      <c r="O845" s="12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3"/>
      <c r="D846" s="2"/>
      <c r="E846" s="4"/>
      <c r="F846" s="1374"/>
      <c r="G846" s="6"/>
      <c r="H846" s="1"/>
      <c r="I846" s="7"/>
      <c r="J846" s="8"/>
      <c r="K846" s="9"/>
      <c r="L846" s="10"/>
      <c r="M846" s="11"/>
      <c r="N846" s="11"/>
      <c r="O846" s="12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3"/>
      <c r="D847" s="2"/>
      <c r="E847" s="4"/>
      <c r="F847" s="1374"/>
      <c r="G847" s="6"/>
      <c r="H847" s="1"/>
      <c r="I847" s="7"/>
      <c r="J847" s="8"/>
      <c r="K847" s="9"/>
      <c r="L847" s="10"/>
      <c r="M847" s="11"/>
      <c r="N847" s="11"/>
      <c r="O847" s="12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3"/>
      <c r="D848" s="2"/>
      <c r="E848" s="4"/>
      <c r="F848" s="1374"/>
      <c r="G848" s="6"/>
      <c r="H848" s="1"/>
      <c r="I848" s="7"/>
      <c r="J848" s="8"/>
      <c r="K848" s="9"/>
      <c r="L848" s="10"/>
      <c r="M848" s="11"/>
      <c r="N848" s="11"/>
      <c r="O848" s="12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3"/>
      <c r="D849" s="2"/>
      <c r="E849" s="4"/>
      <c r="F849" s="1374"/>
      <c r="G849" s="6"/>
      <c r="H849" s="1"/>
      <c r="I849" s="7"/>
      <c r="J849" s="8"/>
      <c r="K849" s="9"/>
      <c r="L849" s="10"/>
      <c r="M849" s="11"/>
      <c r="N849" s="11"/>
      <c r="O849" s="12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3"/>
      <c r="D850" s="2"/>
      <c r="E850" s="4"/>
      <c r="F850" s="1374"/>
      <c r="G850" s="6"/>
      <c r="H850" s="1"/>
      <c r="I850" s="7"/>
      <c r="J850" s="8"/>
      <c r="K850" s="9"/>
      <c r="L850" s="10"/>
      <c r="M850" s="11"/>
      <c r="N850" s="11"/>
      <c r="O850" s="12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3"/>
      <c r="D851" s="2"/>
      <c r="E851" s="4"/>
      <c r="F851" s="1374"/>
      <c r="G851" s="6"/>
      <c r="H851" s="1"/>
      <c r="I851" s="7"/>
      <c r="J851" s="8"/>
      <c r="K851" s="9"/>
      <c r="L851" s="10"/>
      <c r="M851" s="11"/>
      <c r="N851" s="11"/>
      <c r="O851" s="12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3"/>
      <c r="D852" s="2"/>
      <c r="E852" s="4"/>
      <c r="F852" s="1374"/>
      <c r="G852" s="6"/>
      <c r="H852" s="1"/>
      <c r="I852" s="7"/>
      <c r="J852" s="8"/>
      <c r="K852" s="9"/>
      <c r="L852" s="10"/>
      <c r="M852" s="11"/>
      <c r="N852" s="11"/>
      <c r="O852" s="12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3"/>
      <c r="D853" s="2"/>
      <c r="E853" s="4"/>
      <c r="F853" s="1374"/>
      <c r="G853" s="6"/>
      <c r="H853" s="1"/>
      <c r="I853" s="7"/>
      <c r="J853" s="8"/>
      <c r="K853" s="9"/>
      <c r="L853" s="10"/>
      <c r="M853" s="11"/>
      <c r="N853" s="11"/>
      <c r="O853" s="12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3"/>
      <c r="D854" s="2"/>
      <c r="E854" s="4"/>
      <c r="F854" s="1374"/>
      <c r="G854" s="6"/>
      <c r="H854" s="1"/>
      <c r="I854" s="7"/>
      <c r="J854" s="8"/>
      <c r="K854" s="9"/>
      <c r="L854" s="10"/>
      <c r="M854" s="11"/>
      <c r="N854" s="11"/>
      <c r="O854" s="12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3"/>
      <c r="D855" s="2"/>
      <c r="E855" s="4"/>
      <c r="F855" s="1374"/>
      <c r="G855" s="6"/>
      <c r="H855" s="1"/>
      <c r="I855" s="7"/>
      <c r="J855" s="8"/>
      <c r="K855" s="9"/>
      <c r="L855" s="10"/>
      <c r="M855" s="11"/>
      <c r="N855" s="11"/>
      <c r="O855" s="12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3"/>
      <c r="D856" s="2"/>
      <c r="E856" s="4"/>
      <c r="F856" s="1374"/>
      <c r="G856" s="6"/>
      <c r="H856" s="1"/>
      <c r="I856" s="7"/>
      <c r="J856" s="8"/>
      <c r="K856" s="9"/>
      <c r="L856" s="10"/>
      <c r="M856" s="11"/>
      <c r="N856" s="11"/>
      <c r="O856" s="12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3"/>
      <c r="D857" s="2"/>
      <c r="E857" s="4"/>
      <c r="F857" s="1374"/>
      <c r="G857" s="6"/>
      <c r="H857" s="1"/>
      <c r="I857" s="7"/>
      <c r="J857" s="8"/>
      <c r="K857" s="9"/>
      <c r="L857" s="10"/>
      <c r="M857" s="11"/>
      <c r="N857" s="11"/>
      <c r="O857" s="12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3"/>
      <c r="D858" s="2"/>
      <c r="E858" s="4"/>
      <c r="F858" s="1374"/>
      <c r="G858" s="6"/>
      <c r="H858" s="1"/>
      <c r="I858" s="7"/>
      <c r="J858" s="8"/>
      <c r="K858" s="9"/>
      <c r="L858" s="10"/>
      <c r="M858" s="11"/>
      <c r="N858" s="11"/>
      <c r="O858" s="12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3"/>
      <c r="D859" s="2"/>
      <c r="E859" s="4"/>
      <c r="F859" s="1374"/>
      <c r="G859" s="6"/>
      <c r="H859" s="1"/>
      <c r="I859" s="7"/>
      <c r="J859" s="8"/>
      <c r="K859" s="9"/>
      <c r="L859" s="10"/>
      <c r="M859" s="11"/>
      <c r="N859" s="11"/>
      <c r="O859" s="12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3"/>
      <c r="D860" s="2"/>
      <c r="E860" s="4"/>
      <c r="F860" s="1374"/>
      <c r="G860" s="6"/>
      <c r="H860" s="1"/>
      <c r="I860" s="7"/>
      <c r="J860" s="8"/>
      <c r="K860" s="9"/>
      <c r="L860" s="10"/>
      <c r="M860" s="11"/>
      <c r="N860" s="11"/>
      <c r="O860" s="12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3"/>
      <c r="D861" s="2"/>
      <c r="E861" s="4"/>
      <c r="F861" s="1374"/>
      <c r="G861" s="6"/>
      <c r="H861" s="1"/>
      <c r="I861" s="7"/>
      <c r="J861" s="8"/>
      <c r="K861" s="9"/>
      <c r="L861" s="10"/>
      <c r="M861" s="11"/>
      <c r="N861" s="11"/>
      <c r="O861" s="12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3"/>
      <c r="D862" s="2"/>
      <c r="E862" s="4"/>
      <c r="F862" s="1374"/>
      <c r="G862" s="6"/>
      <c r="H862" s="1"/>
      <c r="I862" s="7"/>
      <c r="J862" s="8"/>
      <c r="K862" s="9"/>
      <c r="L862" s="10"/>
      <c r="M862" s="11"/>
      <c r="N862" s="11"/>
      <c r="O862" s="12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3"/>
      <c r="D863" s="2"/>
      <c r="E863" s="4"/>
      <c r="F863" s="1374"/>
      <c r="G863" s="6"/>
      <c r="H863" s="1"/>
      <c r="I863" s="7"/>
      <c r="J863" s="8"/>
      <c r="K863" s="9"/>
      <c r="L863" s="10"/>
      <c r="M863" s="11"/>
      <c r="N863" s="11"/>
      <c r="O863" s="12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3"/>
      <c r="D864" s="2"/>
      <c r="E864" s="4"/>
      <c r="F864" s="1374"/>
      <c r="G864" s="6"/>
      <c r="H864" s="1"/>
      <c r="I864" s="7"/>
      <c r="J864" s="8"/>
      <c r="K864" s="9"/>
      <c r="L864" s="10"/>
      <c r="M864" s="11"/>
      <c r="N864" s="11"/>
      <c r="O864" s="12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3"/>
      <c r="D865" s="2"/>
      <c r="E865" s="4"/>
      <c r="F865" s="1374"/>
      <c r="G865" s="6"/>
      <c r="H865" s="1"/>
      <c r="I865" s="7"/>
      <c r="J865" s="8"/>
      <c r="K865" s="9"/>
      <c r="L865" s="10"/>
      <c r="M865" s="11"/>
      <c r="N865" s="11"/>
      <c r="O865" s="12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3"/>
      <c r="D866" s="2"/>
      <c r="E866" s="4"/>
      <c r="F866" s="1374"/>
      <c r="G866" s="6"/>
      <c r="H866" s="1"/>
      <c r="I866" s="7"/>
      <c r="J866" s="8"/>
      <c r="K866" s="9"/>
      <c r="L866" s="10"/>
      <c r="M866" s="11"/>
      <c r="N866" s="11"/>
      <c r="O866" s="12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3"/>
      <c r="D867" s="2"/>
      <c r="E867" s="4"/>
      <c r="F867" s="1374"/>
      <c r="G867" s="6"/>
      <c r="H867" s="1"/>
      <c r="I867" s="7"/>
      <c r="J867" s="8"/>
      <c r="K867" s="9"/>
      <c r="L867" s="10"/>
      <c r="M867" s="11"/>
      <c r="N867" s="11"/>
      <c r="O867" s="12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3"/>
      <c r="D868" s="2"/>
      <c r="E868" s="4"/>
      <c r="F868" s="1374"/>
      <c r="G868" s="6"/>
      <c r="H868" s="1"/>
      <c r="I868" s="7"/>
      <c r="J868" s="8"/>
      <c r="K868" s="9"/>
      <c r="L868" s="10"/>
      <c r="M868" s="11"/>
      <c r="N868" s="11"/>
      <c r="O868" s="12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3"/>
      <c r="D869" s="2"/>
      <c r="E869" s="4"/>
      <c r="F869" s="1374"/>
      <c r="G869" s="6"/>
      <c r="H869" s="1"/>
      <c r="I869" s="7"/>
      <c r="J869" s="8"/>
      <c r="K869" s="9"/>
      <c r="L869" s="10"/>
      <c r="M869" s="11"/>
      <c r="N869" s="11"/>
      <c r="O869" s="12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3"/>
      <c r="D870" s="2"/>
      <c r="E870" s="4"/>
      <c r="F870" s="1374"/>
      <c r="G870" s="6"/>
      <c r="H870" s="1"/>
      <c r="I870" s="7"/>
      <c r="J870" s="8"/>
      <c r="K870" s="9"/>
      <c r="L870" s="10"/>
      <c r="M870" s="11"/>
      <c r="N870" s="11"/>
      <c r="O870" s="12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3"/>
      <c r="D871" s="2"/>
      <c r="E871" s="4"/>
      <c r="F871" s="1374"/>
      <c r="G871" s="6"/>
      <c r="H871" s="1"/>
      <c r="I871" s="7"/>
      <c r="J871" s="8"/>
      <c r="K871" s="9"/>
      <c r="L871" s="10"/>
      <c r="M871" s="11"/>
      <c r="N871" s="11"/>
      <c r="O871" s="12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3"/>
      <c r="D872" s="2"/>
      <c r="E872" s="4"/>
      <c r="F872" s="1374"/>
      <c r="G872" s="6"/>
      <c r="H872" s="1"/>
      <c r="I872" s="7"/>
      <c r="J872" s="8"/>
      <c r="K872" s="9"/>
      <c r="L872" s="10"/>
      <c r="M872" s="11"/>
      <c r="N872" s="11"/>
      <c r="O872" s="12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3"/>
      <c r="D873" s="2"/>
      <c r="E873" s="4"/>
      <c r="F873" s="1374"/>
      <c r="G873" s="6"/>
      <c r="H873" s="1"/>
      <c r="I873" s="7"/>
      <c r="J873" s="8"/>
      <c r="K873" s="9"/>
      <c r="L873" s="10"/>
      <c r="M873" s="11"/>
      <c r="N873" s="11"/>
      <c r="O873" s="12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3"/>
      <c r="D874" s="2"/>
      <c r="E874" s="4"/>
      <c r="F874" s="1374"/>
      <c r="G874" s="6"/>
      <c r="H874" s="1"/>
      <c r="I874" s="7"/>
      <c r="J874" s="8"/>
      <c r="K874" s="9"/>
      <c r="L874" s="10"/>
      <c r="M874" s="11"/>
      <c r="N874" s="11"/>
      <c r="O874" s="12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3"/>
      <c r="D875" s="2"/>
      <c r="E875" s="4"/>
      <c r="F875" s="1374"/>
      <c r="G875" s="6"/>
      <c r="H875" s="1"/>
      <c r="I875" s="7"/>
      <c r="J875" s="8"/>
      <c r="K875" s="9"/>
      <c r="L875" s="10"/>
      <c r="M875" s="11"/>
      <c r="N875" s="11"/>
      <c r="O875" s="12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3"/>
      <c r="D876" s="2"/>
      <c r="E876" s="4"/>
      <c r="F876" s="1374"/>
      <c r="G876" s="6"/>
      <c r="H876" s="1"/>
      <c r="I876" s="7"/>
      <c r="J876" s="8"/>
      <c r="K876" s="9"/>
      <c r="L876" s="10"/>
      <c r="M876" s="11"/>
      <c r="N876" s="11"/>
      <c r="O876" s="12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3"/>
      <c r="D877" s="2"/>
      <c r="E877" s="4"/>
      <c r="F877" s="1374"/>
      <c r="G877" s="6"/>
      <c r="H877" s="1"/>
      <c r="I877" s="7"/>
      <c r="J877" s="8"/>
      <c r="K877" s="9"/>
      <c r="L877" s="10"/>
      <c r="M877" s="11"/>
      <c r="N877" s="11"/>
      <c r="O877" s="12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3"/>
      <c r="D878" s="2"/>
      <c r="E878" s="4"/>
      <c r="F878" s="1374"/>
      <c r="G878" s="6"/>
      <c r="H878" s="1"/>
      <c r="I878" s="7"/>
      <c r="J878" s="8"/>
      <c r="K878" s="9"/>
      <c r="L878" s="10"/>
      <c r="M878" s="11"/>
      <c r="N878" s="11"/>
      <c r="O878" s="12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3"/>
      <c r="D879" s="2"/>
      <c r="E879" s="4"/>
      <c r="F879" s="1374"/>
      <c r="G879" s="6"/>
      <c r="H879" s="1"/>
      <c r="I879" s="7"/>
      <c r="J879" s="8"/>
      <c r="K879" s="9"/>
      <c r="L879" s="10"/>
      <c r="M879" s="11"/>
      <c r="N879" s="11"/>
      <c r="O879" s="12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3"/>
      <c r="D880" s="2"/>
      <c r="E880" s="4"/>
      <c r="F880" s="1374"/>
      <c r="G880" s="6"/>
      <c r="H880" s="1"/>
      <c r="I880" s="7"/>
      <c r="J880" s="8"/>
      <c r="K880" s="9"/>
      <c r="L880" s="10"/>
      <c r="M880" s="11"/>
      <c r="N880" s="11"/>
      <c r="O880" s="12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3"/>
      <c r="D881" s="2"/>
      <c r="E881" s="4"/>
      <c r="F881" s="1374"/>
      <c r="G881" s="6"/>
      <c r="H881" s="1"/>
      <c r="I881" s="7"/>
      <c r="J881" s="8"/>
      <c r="K881" s="9"/>
      <c r="L881" s="10"/>
      <c r="M881" s="11"/>
      <c r="N881" s="11"/>
      <c r="O881" s="12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3"/>
      <c r="D882" s="2"/>
      <c r="E882" s="4"/>
      <c r="F882" s="1374"/>
      <c r="G882" s="6"/>
      <c r="H882" s="1"/>
      <c r="I882" s="7"/>
      <c r="J882" s="8"/>
      <c r="K882" s="9"/>
      <c r="L882" s="10"/>
      <c r="M882" s="11"/>
      <c r="N882" s="11"/>
      <c r="O882" s="12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3"/>
      <c r="D883" s="2"/>
      <c r="E883" s="4"/>
      <c r="F883" s="1374"/>
      <c r="G883" s="6"/>
      <c r="H883" s="1"/>
      <c r="I883" s="7"/>
      <c r="J883" s="8"/>
      <c r="K883" s="9"/>
      <c r="L883" s="10"/>
      <c r="M883" s="11"/>
      <c r="N883" s="11"/>
      <c r="O883" s="12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3"/>
      <c r="D884" s="2"/>
      <c r="E884" s="4"/>
      <c r="F884" s="1374"/>
      <c r="G884" s="6"/>
      <c r="H884" s="1"/>
      <c r="I884" s="7"/>
      <c r="J884" s="8"/>
      <c r="K884" s="9"/>
      <c r="L884" s="10"/>
      <c r="M884" s="11"/>
      <c r="N884" s="11"/>
      <c r="O884" s="12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3"/>
      <c r="D885" s="2"/>
      <c r="E885" s="4"/>
      <c r="F885" s="1374"/>
      <c r="G885" s="6"/>
      <c r="H885" s="1"/>
      <c r="I885" s="7"/>
      <c r="J885" s="8"/>
      <c r="K885" s="9"/>
      <c r="L885" s="10"/>
      <c r="M885" s="11"/>
      <c r="N885" s="11"/>
      <c r="O885" s="12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3"/>
      <c r="D886" s="2"/>
      <c r="E886" s="4"/>
      <c r="F886" s="1374"/>
      <c r="G886" s="6"/>
      <c r="H886" s="1"/>
      <c r="I886" s="7"/>
      <c r="J886" s="8"/>
      <c r="K886" s="9"/>
      <c r="L886" s="10"/>
      <c r="M886" s="11"/>
      <c r="N886" s="11"/>
      <c r="O886" s="12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3"/>
      <c r="D887" s="2"/>
      <c r="E887" s="4"/>
      <c r="F887" s="1374"/>
      <c r="G887" s="6"/>
      <c r="H887" s="1"/>
      <c r="I887" s="7"/>
      <c r="J887" s="8"/>
      <c r="K887" s="9"/>
      <c r="L887" s="10"/>
      <c r="M887" s="11"/>
      <c r="N887" s="11"/>
      <c r="O887" s="12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3"/>
      <c r="D888" s="2"/>
      <c r="E888" s="4"/>
      <c r="F888" s="1374"/>
      <c r="G888" s="6"/>
      <c r="H888" s="1"/>
      <c r="I888" s="7"/>
      <c r="J888" s="8"/>
      <c r="K888" s="9"/>
      <c r="L888" s="10"/>
      <c r="M888" s="11"/>
      <c r="N888" s="11"/>
      <c r="O888" s="12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3"/>
      <c r="D889" s="2"/>
      <c r="E889" s="4"/>
      <c r="F889" s="1374"/>
      <c r="G889" s="6"/>
      <c r="H889" s="1"/>
      <c r="I889" s="7"/>
      <c r="J889" s="8"/>
      <c r="K889" s="9"/>
      <c r="L889" s="10"/>
      <c r="M889" s="11"/>
      <c r="N889" s="11"/>
      <c r="O889" s="12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3"/>
      <c r="D890" s="2"/>
      <c r="E890" s="4"/>
      <c r="F890" s="1374"/>
      <c r="G890" s="6"/>
      <c r="H890" s="1"/>
      <c r="I890" s="7"/>
      <c r="J890" s="8"/>
      <c r="K890" s="9"/>
      <c r="L890" s="10"/>
      <c r="M890" s="11"/>
      <c r="N890" s="11"/>
      <c r="O890" s="12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3"/>
      <c r="D891" s="2"/>
      <c r="E891" s="4"/>
      <c r="F891" s="1374"/>
      <c r="G891" s="6"/>
      <c r="H891" s="1"/>
      <c r="I891" s="7"/>
      <c r="J891" s="8"/>
      <c r="K891" s="9"/>
      <c r="L891" s="10"/>
      <c r="M891" s="11"/>
      <c r="N891" s="11"/>
      <c r="O891" s="12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3"/>
      <c r="D892" s="2"/>
      <c r="E892" s="4"/>
      <c r="F892" s="1374"/>
      <c r="G892" s="6"/>
      <c r="H892" s="1"/>
      <c r="I892" s="7"/>
      <c r="J892" s="8"/>
      <c r="K892" s="9"/>
      <c r="L892" s="10"/>
      <c r="M892" s="11"/>
      <c r="N892" s="11"/>
      <c r="O892" s="12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3"/>
      <c r="D893" s="2"/>
      <c r="E893" s="4"/>
      <c r="F893" s="1374"/>
      <c r="G893" s="6"/>
      <c r="H893" s="1"/>
      <c r="I893" s="7"/>
      <c r="J893" s="8"/>
      <c r="K893" s="9"/>
      <c r="L893" s="10"/>
      <c r="M893" s="11"/>
      <c r="N893" s="11"/>
      <c r="O893" s="12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3"/>
      <c r="D894" s="2"/>
      <c r="E894" s="4"/>
      <c r="F894" s="1374"/>
      <c r="G894" s="6"/>
      <c r="H894" s="1"/>
      <c r="I894" s="7"/>
      <c r="J894" s="8"/>
      <c r="K894" s="9"/>
      <c r="L894" s="10"/>
      <c r="M894" s="11"/>
      <c r="N894" s="11"/>
      <c r="O894" s="12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3"/>
      <c r="D895" s="2"/>
      <c r="E895" s="4"/>
      <c r="F895" s="1374"/>
      <c r="G895" s="6"/>
      <c r="H895" s="1"/>
      <c r="I895" s="7"/>
      <c r="J895" s="8"/>
      <c r="K895" s="9"/>
      <c r="L895" s="10"/>
      <c r="M895" s="11"/>
      <c r="N895" s="11"/>
      <c r="O895" s="12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3"/>
      <c r="D896" s="2"/>
      <c r="E896" s="4"/>
      <c r="F896" s="1374"/>
      <c r="G896" s="6"/>
      <c r="H896" s="1"/>
      <c r="I896" s="7"/>
      <c r="J896" s="8"/>
      <c r="K896" s="9"/>
      <c r="L896" s="10"/>
      <c r="M896" s="11"/>
      <c r="N896" s="11"/>
      <c r="O896" s="12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3"/>
      <c r="D897" s="2"/>
      <c r="E897" s="4"/>
      <c r="F897" s="1374"/>
      <c r="G897" s="6"/>
      <c r="H897" s="1"/>
      <c r="I897" s="7"/>
      <c r="J897" s="8"/>
      <c r="K897" s="9"/>
      <c r="L897" s="10"/>
      <c r="M897" s="11"/>
      <c r="N897" s="11"/>
      <c r="O897" s="12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3"/>
      <c r="D898" s="2"/>
      <c r="E898" s="4"/>
      <c r="F898" s="1374"/>
      <c r="G898" s="6"/>
      <c r="H898" s="1"/>
      <c r="I898" s="7"/>
      <c r="J898" s="8"/>
      <c r="K898" s="9"/>
      <c r="L898" s="10"/>
      <c r="M898" s="11"/>
      <c r="N898" s="11"/>
      <c r="O898" s="12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3"/>
      <c r="D899" s="2"/>
      <c r="E899" s="4"/>
      <c r="F899" s="1374"/>
      <c r="G899" s="6"/>
      <c r="H899" s="1"/>
      <c r="I899" s="7"/>
      <c r="J899" s="8"/>
      <c r="K899" s="9"/>
      <c r="L899" s="10"/>
      <c r="M899" s="11"/>
      <c r="N899" s="11"/>
      <c r="O899" s="12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3"/>
      <c r="D900" s="2"/>
      <c r="E900" s="4"/>
      <c r="F900" s="1374"/>
      <c r="G900" s="6"/>
      <c r="H900" s="1"/>
      <c r="I900" s="7"/>
      <c r="J900" s="8"/>
      <c r="K900" s="9"/>
      <c r="L900" s="10"/>
      <c r="M900" s="11"/>
      <c r="N900" s="11"/>
      <c r="O900" s="12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3"/>
      <c r="D901" s="2"/>
      <c r="E901" s="4"/>
      <c r="F901" s="1374"/>
      <c r="G901" s="6"/>
      <c r="H901" s="1"/>
      <c r="I901" s="7"/>
      <c r="J901" s="8"/>
      <c r="K901" s="9"/>
      <c r="L901" s="10"/>
      <c r="M901" s="11"/>
      <c r="N901" s="11"/>
      <c r="O901" s="12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3"/>
      <c r="D902" s="2"/>
      <c r="E902" s="4"/>
      <c r="F902" s="1374"/>
      <c r="G902" s="6"/>
      <c r="H902" s="1"/>
      <c r="I902" s="7"/>
      <c r="J902" s="8"/>
      <c r="K902" s="9"/>
      <c r="L902" s="10"/>
      <c r="M902" s="11"/>
      <c r="N902" s="11"/>
      <c r="O902" s="12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3"/>
      <c r="D903" s="2"/>
      <c r="E903" s="4"/>
      <c r="F903" s="1374"/>
      <c r="G903" s="6"/>
      <c r="H903" s="1"/>
      <c r="I903" s="7"/>
      <c r="J903" s="8"/>
      <c r="K903" s="9"/>
      <c r="L903" s="10"/>
      <c r="M903" s="11"/>
      <c r="N903" s="11"/>
      <c r="O903" s="12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3"/>
      <c r="D904" s="2"/>
      <c r="E904" s="4"/>
      <c r="F904" s="1374"/>
      <c r="G904" s="6"/>
      <c r="H904" s="1"/>
      <c r="I904" s="7"/>
      <c r="J904" s="8"/>
      <c r="K904" s="9"/>
      <c r="L904" s="10"/>
      <c r="M904" s="11"/>
      <c r="N904" s="11"/>
      <c r="O904" s="12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3"/>
      <c r="D905" s="2"/>
      <c r="E905" s="4"/>
      <c r="F905" s="1374"/>
      <c r="G905" s="6"/>
      <c r="H905" s="1"/>
      <c r="I905" s="7"/>
      <c r="J905" s="8"/>
      <c r="K905" s="9"/>
      <c r="L905" s="10"/>
      <c r="M905" s="11"/>
      <c r="N905" s="11"/>
      <c r="O905" s="12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3"/>
      <c r="D906" s="2"/>
      <c r="E906" s="4"/>
      <c r="F906" s="1374"/>
      <c r="G906" s="6"/>
      <c r="H906" s="1"/>
      <c r="I906" s="7"/>
      <c r="J906" s="8"/>
      <c r="K906" s="9"/>
      <c r="L906" s="10"/>
      <c r="M906" s="11"/>
      <c r="N906" s="11"/>
      <c r="O906" s="12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3"/>
      <c r="D907" s="2"/>
      <c r="E907" s="4"/>
      <c r="F907" s="1374"/>
      <c r="G907" s="6"/>
      <c r="H907" s="1"/>
      <c r="I907" s="7"/>
      <c r="J907" s="8"/>
      <c r="K907" s="9"/>
      <c r="L907" s="10"/>
      <c r="M907" s="11"/>
      <c r="N907" s="11"/>
      <c r="O907" s="12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3"/>
      <c r="D908" s="2"/>
      <c r="E908" s="4"/>
      <c r="F908" s="1374"/>
      <c r="G908" s="6"/>
      <c r="H908" s="1"/>
      <c r="I908" s="7"/>
      <c r="J908" s="8"/>
      <c r="K908" s="9"/>
      <c r="L908" s="10"/>
      <c r="M908" s="11"/>
      <c r="N908" s="11"/>
      <c r="O908" s="12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3"/>
      <c r="D909" s="2"/>
      <c r="E909" s="4"/>
      <c r="F909" s="1374"/>
      <c r="G909" s="6"/>
      <c r="H909" s="1"/>
      <c r="I909" s="7"/>
      <c r="J909" s="8"/>
      <c r="K909" s="9"/>
      <c r="L909" s="10"/>
      <c r="M909" s="11"/>
      <c r="N909" s="11"/>
      <c r="O909" s="12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3"/>
      <c r="D910" s="2"/>
      <c r="E910" s="4"/>
      <c r="F910" s="1374"/>
      <c r="G910" s="6"/>
      <c r="H910" s="1"/>
      <c r="I910" s="7"/>
      <c r="J910" s="8"/>
      <c r="K910" s="9"/>
      <c r="L910" s="10"/>
      <c r="M910" s="11"/>
      <c r="N910" s="11"/>
      <c r="O910" s="12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3"/>
      <c r="D911" s="2"/>
      <c r="E911" s="4"/>
      <c r="F911" s="1374"/>
      <c r="G911" s="6"/>
      <c r="H911" s="1"/>
      <c r="I911" s="7"/>
      <c r="J911" s="8"/>
      <c r="K911" s="9"/>
      <c r="L911" s="10"/>
      <c r="M911" s="11"/>
      <c r="N911" s="11"/>
      <c r="O911" s="12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3"/>
      <c r="D912" s="2"/>
      <c r="E912" s="4"/>
      <c r="F912" s="1374"/>
      <c r="G912" s="6"/>
      <c r="H912" s="1"/>
      <c r="I912" s="7"/>
      <c r="J912" s="8"/>
      <c r="K912" s="9"/>
      <c r="L912" s="10"/>
      <c r="M912" s="11"/>
      <c r="N912" s="11"/>
      <c r="O912" s="12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3"/>
      <c r="D913" s="2"/>
      <c r="E913" s="4"/>
      <c r="F913" s="1374"/>
      <c r="G913" s="6"/>
      <c r="H913" s="1"/>
      <c r="I913" s="7"/>
      <c r="J913" s="8"/>
      <c r="K913" s="9"/>
      <c r="L913" s="10"/>
      <c r="M913" s="11"/>
      <c r="N913" s="11"/>
      <c r="O913" s="12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3"/>
      <c r="D914" s="2"/>
      <c r="E914" s="4"/>
      <c r="F914" s="1374"/>
      <c r="G914" s="6"/>
      <c r="H914" s="1"/>
      <c r="I914" s="7"/>
      <c r="J914" s="8"/>
      <c r="K914" s="9"/>
      <c r="L914" s="10"/>
      <c r="M914" s="11"/>
      <c r="N914" s="11"/>
      <c r="O914" s="12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3"/>
      <c r="D915" s="2"/>
      <c r="E915" s="4"/>
      <c r="F915" s="1374"/>
      <c r="G915" s="6"/>
      <c r="H915" s="1"/>
      <c r="I915" s="7"/>
      <c r="J915" s="8"/>
      <c r="K915" s="9"/>
      <c r="L915" s="10"/>
      <c r="M915" s="11"/>
      <c r="N915" s="11"/>
      <c r="O915" s="12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3"/>
      <c r="D916" s="2"/>
      <c r="E916" s="4"/>
      <c r="F916" s="1374"/>
      <c r="G916" s="6"/>
      <c r="H916" s="1"/>
      <c r="I916" s="7"/>
      <c r="J916" s="8"/>
      <c r="K916" s="9"/>
      <c r="L916" s="10"/>
      <c r="M916" s="11"/>
      <c r="N916" s="11"/>
      <c r="O916" s="12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3"/>
      <c r="D917" s="2"/>
      <c r="E917" s="4"/>
      <c r="F917" s="1374"/>
      <c r="G917" s="6"/>
      <c r="H917" s="1"/>
      <c r="I917" s="7"/>
      <c r="J917" s="8"/>
      <c r="K917" s="9"/>
      <c r="L917" s="10"/>
      <c r="M917" s="11"/>
      <c r="N917" s="11"/>
      <c r="O917" s="12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3"/>
      <c r="D918" s="2"/>
      <c r="E918" s="4"/>
      <c r="F918" s="1374"/>
      <c r="G918" s="6"/>
      <c r="H918" s="1"/>
      <c r="I918" s="7"/>
      <c r="J918" s="8"/>
      <c r="K918" s="9"/>
      <c r="L918" s="10"/>
      <c r="M918" s="11"/>
      <c r="N918" s="11"/>
      <c r="O918" s="12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3"/>
      <c r="D919" s="2"/>
      <c r="E919" s="4"/>
      <c r="F919" s="1374"/>
      <c r="G919" s="6"/>
      <c r="H919" s="1"/>
      <c r="I919" s="7"/>
      <c r="J919" s="8"/>
      <c r="K919" s="9"/>
      <c r="L919" s="10"/>
      <c r="M919" s="11"/>
      <c r="N919" s="11"/>
      <c r="O919" s="12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3"/>
      <c r="D920" s="2"/>
      <c r="E920" s="4"/>
      <c r="F920" s="1374"/>
      <c r="G920" s="6"/>
      <c r="H920" s="1"/>
      <c r="I920" s="7"/>
      <c r="J920" s="8"/>
      <c r="K920" s="9"/>
      <c r="L920" s="10"/>
      <c r="M920" s="11"/>
      <c r="N920" s="11"/>
      <c r="O920" s="12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3"/>
      <c r="D921" s="2"/>
      <c r="E921" s="4"/>
      <c r="F921" s="1374"/>
      <c r="G921" s="6"/>
      <c r="H921" s="1"/>
      <c r="I921" s="7"/>
      <c r="J921" s="8"/>
      <c r="K921" s="9"/>
      <c r="L921" s="10"/>
      <c r="M921" s="11"/>
      <c r="N921" s="11"/>
      <c r="O921" s="12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3"/>
      <c r="D922" s="2"/>
      <c r="E922" s="4"/>
      <c r="F922" s="1374"/>
      <c r="G922" s="6"/>
      <c r="H922" s="1"/>
      <c r="I922" s="7"/>
      <c r="J922" s="8"/>
      <c r="K922" s="9"/>
      <c r="L922" s="10"/>
      <c r="M922" s="11"/>
      <c r="N922" s="11"/>
      <c r="O922" s="12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3"/>
      <c r="D923" s="2"/>
      <c r="E923" s="4"/>
      <c r="F923" s="1374"/>
      <c r="G923" s="6"/>
      <c r="H923" s="1"/>
      <c r="I923" s="7"/>
      <c r="J923" s="8"/>
      <c r="K923" s="9"/>
      <c r="L923" s="10"/>
      <c r="M923" s="11"/>
      <c r="N923" s="11"/>
      <c r="O923" s="12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3"/>
      <c r="D924" s="2"/>
      <c r="E924" s="4"/>
      <c r="F924" s="1374"/>
      <c r="G924" s="6"/>
      <c r="H924" s="1"/>
      <c r="I924" s="7"/>
      <c r="J924" s="8"/>
      <c r="K924" s="9"/>
      <c r="L924" s="10"/>
      <c r="M924" s="11"/>
      <c r="N924" s="11"/>
      <c r="O924" s="12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3"/>
      <c r="D925" s="2"/>
      <c r="E925" s="4"/>
      <c r="F925" s="1374"/>
      <c r="G925" s="6"/>
      <c r="H925" s="1"/>
      <c r="I925" s="7"/>
      <c r="J925" s="8"/>
      <c r="K925" s="9"/>
      <c r="L925" s="10"/>
      <c r="M925" s="11"/>
      <c r="N925" s="11"/>
      <c r="O925" s="12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3"/>
      <c r="D926" s="2"/>
      <c r="E926" s="4"/>
      <c r="F926" s="1374"/>
      <c r="G926" s="6"/>
      <c r="H926" s="1"/>
      <c r="I926" s="7"/>
      <c r="J926" s="8"/>
      <c r="K926" s="9"/>
      <c r="L926" s="10"/>
      <c r="M926" s="11"/>
      <c r="N926" s="11"/>
      <c r="O926" s="12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3"/>
      <c r="D927" s="2"/>
      <c r="E927" s="4"/>
      <c r="F927" s="1374"/>
      <c r="G927" s="6"/>
      <c r="H927" s="1"/>
      <c r="I927" s="7"/>
      <c r="J927" s="8"/>
      <c r="K927" s="9"/>
      <c r="L927" s="10"/>
      <c r="M927" s="11"/>
      <c r="N927" s="11"/>
      <c r="O927" s="12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3"/>
      <c r="D928" s="2"/>
      <c r="E928" s="4"/>
      <c r="F928" s="1374"/>
      <c r="G928" s="6"/>
      <c r="H928" s="1"/>
      <c r="I928" s="7"/>
      <c r="J928" s="8"/>
      <c r="K928" s="9"/>
      <c r="L928" s="10"/>
      <c r="M928" s="11"/>
      <c r="N928" s="11"/>
      <c r="O928" s="12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3"/>
      <c r="D929" s="2"/>
      <c r="E929" s="4"/>
      <c r="F929" s="1374"/>
      <c r="G929" s="6"/>
      <c r="H929" s="1"/>
      <c r="I929" s="7"/>
      <c r="J929" s="8"/>
      <c r="K929" s="9"/>
      <c r="L929" s="10"/>
      <c r="M929" s="11"/>
      <c r="N929" s="11"/>
      <c r="O929" s="12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3"/>
      <c r="D930" s="2"/>
      <c r="E930" s="4"/>
      <c r="F930" s="1374"/>
      <c r="G930" s="6"/>
      <c r="H930" s="1"/>
      <c r="I930" s="7"/>
      <c r="J930" s="8"/>
      <c r="K930" s="9"/>
      <c r="L930" s="10"/>
      <c r="M930" s="11"/>
      <c r="N930" s="11"/>
      <c r="O930" s="12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3"/>
      <c r="D931" s="2"/>
      <c r="E931" s="4"/>
      <c r="F931" s="1374"/>
      <c r="G931" s="6"/>
      <c r="H931" s="1"/>
      <c r="I931" s="7"/>
      <c r="J931" s="8"/>
      <c r="K931" s="9"/>
      <c r="L931" s="10"/>
      <c r="M931" s="11"/>
      <c r="N931" s="11"/>
      <c r="O931" s="12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3"/>
      <c r="D932" s="2"/>
      <c r="E932" s="4"/>
      <c r="F932" s="1374"/>
      <c r="G932" s="6"/>
      <c r="H932" s="1"/>
      <c r="I932" s="7"/>
      <c r="J932" s="8"/>
      <c r="K932" s="9"/>
      <c r="L932" s="10"/>
      <c r="M932" s="11"/>
      <c r="N932" s="11"/>
      <c r="O932" s="12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3"/>
      <c r="D933" s="2"/>
      <c r="E933" s="4"/>
      <c r="F933" s="1374"/>
      <c r="G933" s="6"/>
      <c r="H933" s="1"/>
      <c r="I933" s="7"/>
      <c r="J933" s="8"/>
      <c r="K933" s="9"/>
      <c r="L933" s="10"/>
      <c r="M933" s="11"/>
      <c r="N933" s="11"/>
      <c r="O933" s="12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3"/>
      <c r="D934" s="2"/>
      <c r="E934" s="4"/>
      <c r="F934" s="1374"/>
      <c r="G934" s="6"/>
      <c r="H934" s="1"/>
      <c r="I934" s="7"/>
      <c r="J934" s="8"/>
      <c r="K934" s="9"/>
      <c r="L934" s="10"/>
      <c r="M934" s="11"/>
      <c r="N934" s="11"/>
      <c r="O934" s="12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3"/>
      <c r="D935" s="2"/>
      <c r="E935" s="4"/>
      <c r="F935" s="1374"/>
      <c r="G935" s="6"/>
      <c r="H935" s="1"/>
      <c r="I935" s="7"/>
      <c r="J935" s="8"/>
      <c r="K935" s="9"/>
      <c r="L935" s="10"/>
      <c r="M935" s="11"/>
      <c r="N935" s="11"/>
      <c r="O935" s="12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3"/>
      <c r="D936" s="2"/>
      <c r="E936" s="4"/>
      <c r="F936" s="1374"/>
      <c r="G936" s="6"/>
      <c r="H936" s="1"/>
      <c r="I936" s="7"/>
      <c r="J936" s="8"/>
      <c r="K936" s="9"/>
      <c r="L936" s="10"/>
      <c r="M936" s="11"/>
      <c r="N936" s="11"/>
      <c r="O936" s="12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3"/>
      <c r="D937" s="2"/>
      <c r="E937" s="4"/>
      <c r="F937" s="1374"/>
      <c r="G937" s="6"/>
      <c r="H937" s="1"/>
      <c r="I937" s="7"/>
      <c r="J937" s="8"/>
      <c r="K937" s="9"/>
      <c r="L937" s="10"/>
      <c r="M937" s="11"/>
      <c r="N937" s="11"/>
      <c r="O937" s="12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3"/>
      <c r="D938" s="2"/>
      <c r="E938" s="4"/>
      <c r="F938" s="1374"/>
      <c r="G938" s="6"/>
      <c r="H938" s="1"/>
      <c r="I938" s="7"/>
      <c r="J938" s="8"/>
      <c r="K938" s="9"/>
      <c r="L938" s="10"/>
      <c r="M938" s="11"/>
      <c r="N938" s="11"/>
      <c r="O938" s="12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3"/>
      <c r="D939" s="2"/>
      <c r="E939" s="4"/>
      <c r="F939" s="1374"/>
      <c r="G939" s="6"/>
      <c r="H939" s="1"/>
      <c r="I939" s="7"/>
      <c r="J939" s="8"/>
      <c r="K939" s="9"/>
      <c r="L939" s="10"/>
      <c r="M939" s="11"/>
      <c r="N939" s="11"/>
      <c r="O939" s="12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3"/>
      <c r="D940" s="2"/>
      <c r="E940" s="4"/>
      <c r="F940" s="1374"/>
      <c r="G940" s="6"/>
      <c r="H940" s="1"/>
      <c r="I940" s="7"/>
      <c r="J940" s="8"/>
      <c r="K940" s="9"/>
      <c r="L940" s="10"/>
      <c r="M940" s="11"/>
      <c r="N940" s="11"/>
      <c r="O940" s="12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3"/>
      <c r="D941" s="2"/>
      <c r="E941" s="4"/>
      <c r="F941" s="1374"/>
      <c r="G941" s="6"/>
      <c r="H941" s="1"/>
      <c r="I941" s="7"/>
      <c r="J941" s="8"/>
      <c r="K941" s="9"/>
      <c r="L941" s="10"/>
      <c r="M941" s="11"/>
      <c r="N941" s="11"/>
      <c r="O941" s="12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3"/>
      <c r="D942" s="2"/>
      <c r="E942" s="4"/>
      <c r="F942" s="1374"/>
      <c r="G942" s="6"/>
      <c r="H942" s="1"/>
      <c r="I942" s="7"/>
      <c r="J942" s="8"/>
      <c r="K942" s="9"/>
      <c r="L942" s="10"/>
      <c r="M942" s="11"/>
      <c r="N942" s="11"/>
      <c r="O942" s="12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3"/>
      <c r="D943" s="2"/>
      <c r="E943" s="4"/>
      <c r="F943" s="1374"/>
      <c r="G943" s="6"/>
      <c r="H943" s="1"/>
      <c r="I943" s="7"/>
      <c r="J943" s="8"/>
      <c r="K943" s="9"/>
      <c r="L943" s="10"/>
      <c r="M943" s="11"/>
      <c r="N943" s="11"/>
      <c r="O943" s="12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3"/>
      <c r="D944" s="2"/>
      <c r="E944" s="4"/>
      <c r="F944" s="1374"/>
      <c r="G944" s="6"/>
      <c r="H944" s="1"/>
      <c r="I944" s="7"/>
      <c r="J944" s="8"/>
      <c r="K944" s="9"/>
      <c r="L944" s="10"/>
      <c r="M944" s="11"/>
      <c r="N944" s="11"/>
      <c r="O944" s="12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3"/>
      <c r="D945" s="2"/>
      <c r="E945" s="4"/>
      <c r="F945" s="1374"/>
      <c r="G945" s="6"/>
      <c r="H945" s="1"/>
      <c r="I945" s="7"/>
      <c r="J945" s="8"/>
      <c r="K945" s="9"/>
      <c r="L945" s="10"/>
      <c r="M945" s="11"/>
      <c r="N945" s="11"/>
      <c r="O945" s="12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3"/>
      <c r="D946" s="2"/>
      <c r="E946" s="4"/>
      <c r="F946" s="1374"/>
      <c r="G946" s="6"/>
      <c r="H946" s="1"/>
      <c r="I946" s="7"/>
      <c r="J946" s="8"/>
      <c r="K946" s="9"/>
      <c r="L946" s="10"/>
      <c r="M946" s="11"/>
      <c r="N946" s="11"/>
      <c r="O946" s="12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3"/>
      <c r="D947" s="2"/>
      <c r="E947" s="4"/>
      <c r="F947" s="1374"/>
      <c r="G947" s="6"/>
      <c r="H947" s="1"/>
      <c r="I947" s="7"/>
      <c r="J947" s="8"/>
      <c r="K947" s="9"/>
      <c r="L947" s="10"/>
      <c r="M947" s="11"/>
      <c r="N947" s="11"/>
      <c r="O947" s="12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3"/>
      <c r="D948" s="2"/>
      <c r="E948" s="4"/>
      <c r="F948" s="1374"/>
      <c r="G948" s="6"/>
      <c r="H948" s="1"/>
      <c r="I948" s="7"/>
      <c r="J948" s="8"/>
      <c r="K948" s="9"/>
      <c r="L948" s="10"/>
      <c r="M948" s="11"/>
      <c r="N948" s="11"/>
      <c r="O948" s="12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3"/>
      <c r="D949" s="2"/>
      <c r="E949" s="4"/>
      <c r="F949" s="1374"/>
      <c r="G949" s="6"/>
      <c r="H949" s="1"/>
      <c r="I949" s="7"/>
      <c r="J949" s="8"/>
      <c r="K949" s="9"/>
      <c r="L949" s="10"/>
      <c r="M949" s="11"/>
      <c r="N949" s="11"/>
      <c r="O949" s="12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3"/>
      <c r="D950" s="2"/>
      <c r="E950" s="4"/>
      <c r="F950" s="1374"/>
      <c r="G950" s="6"/>
      <c r="H950" s="1"/>
      <c r="I950" s="7"/>
      <c r="J950" s="8"/>
      <c r="K950" s="9"/>
      <c r="L950" s="10"/>
      <c r="M950" s="11"/>
      <c r="N950" s="11"/>
      <c r="O950" s="12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3"/>
      <c r="D951" s="2"/>
      <c r="E951" s="4"/>
      <c r="F951" s="1374"/>
      <c r="G951" s="6"/>
      <c r="H951" s="1"/>
      <c r="I951" s="7"/>
      <c r="J951" s="8"/>
      <c r="K951" s="9"/>
      <c r="L951" s="10"/>
      <c r="M951" s="11"/>
      <c r="N951" s="11"/>
      <c r="O951" s="12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3"/>
      <c r="D952" s="2"/>
      <c r="E952" s="4"/>
      <c r="F952" s="1374"/>
      <c r="G952" s="6"/>
      <c r="H952" s="1"/>
      <c r="I952" s="7"/>
      <c r="J952" s="8"/>
      <c r="K952" s="9"/>
      <c r="L952" s="10"/>
      <c r="M952" s="11"/>
      <c r="N952" s="11"/>
      <c r="O952" s="12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3"/>
      <c r="D953" s="2"/>
      <c r="E953" s="4"/>
      <c r="F953" s="1374"/>
      <c r="G953" s="6"/>
      <c r="H953" s="1"/>
      <c r="I953" s="7"/>
      <c r="J953" s="8"/>
      <c r="K953" s="9"/>
      <c r="L953" s="10"/>
      <c r="M953" s="11"/>
      <c r="N953" s="11"/>
      <c r="O953" s="12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3"/>
      <c r="D954" s="2"/>
      <c r="E954" s="4"/>
      <c r="F954" s="1374"/>
      <c r="G954" s="6"/>
      <c r="H954" s="1"/>
      <c r="I954" s="7"/>
      <c r="J954" s="8"/>
      <c r="K954" s="9"/>
      <c r="L954" s="10"/>
      <c r="M954" s="11"/>
      <c r="N954" s="11"/>
      <c r="O954" s="12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3"/>
      <c r="D955" s="2"/>
      <c r="E955" s="4"/>
      <c r="F955" s="1374"/>
      <c r="G955" s="6"/>
      <c r="H955" s="1"/>
      <c r="I955" s="7"/>
      <c r="J955" s="8"/>
      <c r="K955" s="9"/>
      <c r="L955" s="10"/>
      <c r="M955" s="11"/>
      <c r="N955" s="11"/>
      <c r="O955" s="12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3"/>
      <c r="D956" s="2"/>
      <c r="E956" s="4"/>
      <c r="F956" s="1374"/>
      <c r="G956" s="6"/>
      <c r="H956" s="1"/>
      <c r="I956" s="7"/>
      <c r="J956" s="8"/>
      <c r="K956" s="9"/>
      <c r="L956" s="10"/>
      <c r="M956" s="11"/>
      <c r="N956" s="11"/>
      <c r="O956" s="12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3"/>
      <c r="D957" s="2"/>
      <c r="E957" s="4"/>
      <c r="F957" s="1374"/>
      <c r="G957" s="6"/>
      <c r="H957" s="1"/>
      <c r="I957" s="7"/>
      <c r="J957" s="8"/>
      <c r="K957" s="9"/>
      <c r="L957" s="10"/>
      <c r="M957" s="11"/>
      <c r="N957" s="11"/>
      <c r="O957" s="12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3"/>
      <c r="D958" s="2"/>
      <c r="E958" s="4"/>
      <c r="F958" s="1374"/>
      <c r="G958" s="6"/>
      <c r="H958" s="1"/>
      <c r="I958" s="7"/>
      <c r="J958" s="8"/>
      <c r="K958" s="9"/>
      <c r="L958" s="10"/>
      <c r="M958" s="11"/>
      <c r="N958" s="11"/>
      <c r="O958" s="12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3"/>
      <c r="D959" s="2"/>
      <c r="E959" s="4"/>
      <c r="F959" s="1374"/>
      <c r="G959" s="6"/>
      <c r="H959" s="1"/>
      <c r="I959" s="7"/>
      <c r="J959" s="8"/>
      <c r="K959" s="9"/>
      <c r="L959" s="10"/>
      <c r="M959" s="11"/>
      <c r="N959" s="11"/>
      <c r="O959" s="12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3"/>
      <c r="D960" s="2"/>
      <c r="E960" s="4"/>
      <c r="F960" s="1374"/>
      <c r="G960" s="6"/>
      <c r="H960" s="1"/>
      <c r="I960" s="7"/>
      <c r="J960" s="8"/>
      <c r="K960" s="9"/>
      <c r="L960" s="10"/>
      <c r="M960" s="11"/>
      <c r="N960" s="11"/>
      <c r="O960" s="12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3"/>
      <c r="D961" s="2"/>
      <c r="E961" s="4"/>
      <c r="F961" s="1374"/>
      <c r="G961" s="6"/>
      <c r="H961" s="1"/>
      <c r="I961" s="7"/>
      <c r="J961" s="8"/>
      <c r="K961" s="9"/>
      <c r="L961" s="10"/>
      <c r="M961" s="11"/>
      <c r="N961" s="11"/>
      <c r="O961" s="12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3"/>
      <c r="D962" s="2"/>
      <c r="E962" s="4"/>
      <c r="F962" s="1374"/>
      <c r="G962" s="6"/>
      <c r="H962" s="1"/>
      <c r="I962" s="7"/>
      <c r="J962" s="8"/>
      <c r="K962" s="9"/>
      <c r="L962" s="10"/>
      <c r="M962" s="11"/>
      <c r="N962" s="11"/>
      <c r="O962" s="12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3"/>
      <c r="D963" s="2"/>
      <c r="E963" s="4"/>
      <c r="F963" s="1374"/>
      <c r="G963" s="6"/>
      <c r="H963" s="1"/>
      <c r="I963" s="7"/>
      <c r="J963" s="8"/>
      <c r="K963" s="9"/>
      <c r="L963" s="10"/>
      <c r="M963" s="11"/>
      <c r="N963" s="11"/>
      <c r="O963" s="12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3"/>
      <c r="D964" s="2"/>
      <c r="E964" s="4"/>
      <c r="F964" s="1374"/>
      <c r="G964" s="6"/>
      <c r="H964" s="1"/>
      <c r="I964" s="7"/>
      <c r="J964" s="8"/>
      <c r="K964" s="9"/>
      <c r="L964" s="10"/>
      <c r="M964" s="11"/>
      <c r="N964" s="11"/>
      <c r="O964" s="12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3"/>
      <c r="D965" s="2"/>
      <c r="E965" s="4"/>
      <c r="F965" s="1374"/>
      <c r="G965" s="6"/>
      <c r="H965" s="1"/>
      <c r="I965" s="7"/>
      <c r="J965" s="8"/>
      <c r="K965" s="9"/>
      <c r="L965" s="10"/>
      <c r="M965" s="11"/>
      <c r="N965" s="11"/>
      <c r="O965" s="12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3"/>
      <c r="D966" s="2"/>
      <c r="E966" s="4"/>
      <c r="F966" s="1374"/>
      <c r="G966" s="6"/>
      <c r="H966" s="1"/>
      <c r="I966" s="7"/>
      <c r="J966" s="8"/>
      <c r="K966" s="9"/>
      <c r="L966" s="10"/>
      <c r="M966" s="11"/>
      <c r="N966" s="11"/>
      <c r="O966" s="12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3"/>
      <c r="D967" s="2"/>
      <c r="E967" s="4"/>
      <c r="F967" s="1374"/>
      <c r="G967" s="6"/>
      <c r="H967" s="1"/>
      <c r="I967" s="7"/>
      <c r="J967" s="8"/>
      <c r="K967" s="9"/>
      <c r="L967" s="10"/>
      <c r="M967" s="11"/>
      <c r="N967" s="11"/>
      <c r="O967" s="12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3"/>
      <c r="D968" s="2"/>
      <c r="E968" s="4"/>
      <c r="F968" s="1374"/>
      <c r="G968" s="6"/>
      <c r="H968" s="1"/>
      <c r="I968" s="7"/>
      <c r="J968" s="8"/>
      <c r="K968" s="9"/>
      <c r="L968" s="10"/>
      <c r="M968" s="11"/>
      <c r="N968" s="11"/>
      <c r="O968" s="12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3"/>
      <c r="D969" s="2"/>
      <c r="E969" s="4"/>
      <c r="F969" s="1374"/>
      <c r="G969" s="6"/>
      <c r="H969" s="1"/>
      <c r="I969" s="7"/>
      <c r="J969" s="8"/>
      <c r="K969" s="9"/>
      <c r="L969" s="10"/>
      <c r="M969" s="11"/>
      <c r="N969" s="11"/>
      <c r="O969" s="12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3"/>
      <c r="D970" s="2"/>
      <c r="E970" s="4"/>
      <c r="F970" s="1374"/>
      <c r="G970" s="6"/>
      <c r="H970" s="1"/>
      <c r="I970" s="7"/>
      <c r="J970" s="8"/>
      <c r="K970" s="9"/>
      <c r="L970" s="10"/>
      <c r="M970" s="11"/>
      <c r="N970" s="11"/>
      <c r="O970" s="12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3"/>
      <c r="D971" s="2"/>
      <c r="E971" s="4"/>
      <c r="F971" s="1374"/>
      <c r="G971" s="6"/>
      <c r="H971" s="1"/>
      <c r="I971" s="7"/>
      <c r="J971" s="8"/>
      <c r="K971" s="9"/>
      <c r="L971" s="10"/>
      <c r="M971" s="11"/>
      <c r="N971" s="11"/>
      <c r="O971" s="12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3"/>
      <c r="D972" s="2"/>
      <c r="E972" s="4"/>
      <c r="F972" s="1374"/>
      <c r="G972" s="6"/>
      <c r="H972" s="1"/>
      <c r="I972" s="7"/>
      <c r="J972" s="8"/>
      <c r="K972" s="9"/>
      <c r="L972" s="10"/>
      <c r="M972" s="11"/>
      <c r="N972" s="11"/>
      <c r="O972" s="12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3"/>
      <c r="D973" s="2"/>
      <c r="E973" s="4"/>
      <c r="F973" s="1374"/>
      <c r="G973" s="6"/>
      <c r="H973" s="1"/>
      <c r="I973" s="7"/>
      <c r="J973" s="8"/>
      <c r="K973" s="9"/>
      <c r="L973" s="10"/>
      <c r="M973" s="11"/>
      <c r="N973" s="11"/>
      <c r="O973" s="12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3"/>
      <c r="D974" s="2"/>
      <c r="E974" s="4"/>
      <c r="F974" s="1374"/>
      <c r="G974" s="6"/>
      <c r="H974" s="1"/>
      <c r="I974" s="7"/>
      <c r="J974" s="8"/>
      <c r="K974" s="9"/>
      <c r="L974" s="10"/>
      <c r="M974" s="11"/>
      <c r="N974" s="11"/>
      <c r="O974" s="12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3"/>
      <c r="D975" s="2"/>
      <c r="E975" s="4"/>
      <c r="F975" s="1374"/>
      <c r="G975" s="6"/>
      <c r="H975" s="1"/>
      <c r="I975" s="7"/>
      <c r="J975" s="8"/>
      <c r="K975" s="9"/>
      <c r="L975" s="10"/>
      <c r="M975" s="11"/>
      <c r="N975" s="11"/>
      <c r="O975" s="12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3"/>
      <c r="D976" s="2"/>
      <c r="E976" s="4"/>
      <c r="F976" s="1374"/>
      <c r="G976" s="6"/>
      <c r="H976" s="1"/>
      <c r="I976" s="7"/>
      <c r="J976" s="8"/>
      <c r="K976" s="9"/>
      <c r="L976" s="10"/>
      <c r="M976" s="11"/>
      <c r="N976" s="11"/>
      <c r="O976" s="12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3"/>
      <c r="D977" s="2"/>
      <c r="E977" s="4"/>
      <c r="F977" s="1374"/>
      <c r="G977" s="6"/>
      <c r="H977" s="1"/>
      <c r="I977" s="7"/>
      <c r="J977" s="8"/>
      <c r="K977" s="9"/>
      <c r="L977" s="10"/>
      <c r="M977" s="11"/>
      <c r="N977" s="11"/>
      <c r="O977" s="12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3"/>
      <c r="D978" s="2"/>
      <c r="E978" s="4"/>
      <c r="F978" s="1374"/>
      <c r="G978" s="6"/>
      <c r="H978" s="1"/>
      <c r="I978" s="7"/>
      <c r="J978" s="8"/>
      <c r="K978" s="9"/>
      <c r="L978" s="10"/>
      <c r="M978" s="11"/>
      <c r="N978" s="11"/>
      <c r="O978" s="12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3"/>
      <c r="D979" s="2"/>
      <c r="E979" s="4"/>
      <c r="F979" s="1374"/>
      <c r="G979" s="6"/>
      <c r="H979" s="1"/>
      <c r="I979" s="7"/>
      <c r="J979" s="8"/>
      <c r="K979" s="9"/>
      <c r="L979" s="10"/>
      <c r="M979" s="11"/>
      <c r="N979" s="11"/>
      <c r="O979" s="12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3"/>
      <c r="D980" s="2"/>
      <c r="E980" s="4"/>
      <c r="F980" s="1374"/>
      <c r="G980" s="6"/>
      <c r="H980" s="1"/>
      <c r="I980" s="7"/>
      <c r="J980" s="8"/>
      <c r="K980" s="9"/>
      <c r="L980" s="10"/>
      <c r="M980" s="11"/>
      <c r="N980" s="11"/>
      <c r="O980" s="12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3"/>
      <c r="D981" s="2"/>
      <c r="E981" s="4"/>
      <c r="F981" s="1374"/>
      <c r="G981" s="6"/>
      <c r="H981" s="1"/>
      <c r="I981" s="7"/>
      <c r="J981" s="8"/>
      <c r="K981" s="9"/>
      <c r="L981" s="10"/>
      <c r="M981" s="11"/>
      <c r="N981" s="11"/>
      <c r="O981" s="12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3"/>
      <c r="D982" s="2"/>
      <c r="E982" s="4"/>
      <c r="F982" s="1374"/>
      <c r="G982" s="6"/>
      <c r="H982" s="1"/>
      <c r="I982" s="7"/>
      <c r="J982" s="8"/>
      <c r="K982" s="9"/>
      <c r="L982" s="10"/>
      <c r="M982" s="11"/>
      <c r="N982" s="11"/>
      <c r="O982" s="12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3"/>
      <c r="D983" s="2"/>
      <c r="E983" s="4"/>
      <c r="F983" s="1374"/>
      <c r="G983" s="6"/>
      <c r="H983" s="1"/>
      <c r="I983" s="7"/>
      <c r="J983" s="8"/>
      <c r="K983" s="9"/>
      <c r="L983" s="10"/>
      <c r="M983" s="11"/>
      <c r="N983" s="11"/>
      <c r="O983" s="12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3"/>
      <c r="D984" s="2"/>
      <c r="E984" s="4"/>
      <c r="F984" s="1374"/>
      <c r="G984" s="6"/>
      <c r="H984" s="1"/>
      <c r="I984" s="7"/>
      <c r="J984" s="8"/>
      <c r="K984" s="9"/>
      <c r="L984" s="10"/>
      <c r="M984" s="11"/>
      <c r="N984" s="11"/>
      <c r="O984" s="12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3"/>
      <c r="D985" s="2"/>
      <c r="E985" s="4"/>
      <c r="F985" s="1374"/>
      <c r="G985" s="6"/>
      <c r="H985" s="1"/>
      <c r="I985" s="7"/>
      <c r="J985" s="8"/>
      <c r="K985" s="9"/>
      <c r="L985" s="10"/>
      <c r="M985" s="11"/>
      <c r="N985" s="11"/>
      <c r="O985" s="12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3"/>
      <c r="D986" s="2"/>
      <c r="E986" s="4"/>
      <c r="F986" s="1374"/>
      <c r="G986" s="6"/>
      <c r="H986" s="1"/>
      <c r="I986" s="7"/>
      <c r="J986" s="8"/>
      <c r="K986" s="9"/>
      <c r="L986" s="10"/>
      <c r="M986" s="11"/>
      <c r="N986" s="11"/>
      <c r="O986" s="12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3"/>
      <c r="D987" s="2"/>
      <c r="E987" s="4"/>
      <c r="F987" s="1374"/>
      <c r="G987" s="6"/>
      <c r="H987" s="1"/>
      <c r="I987" s="7"/>
      <c r="J987" s="8"/>
      <c r="K987" s="9"/>
      <c r="L987" s="10"/>
      <c r="M987" s="11"/>
      <c r="N987" s="11"/>
      <c r="O987" s="12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3"/>
      <c r="D988" s="2"/>
      <c r="E988" s="4"/>
      <c r="F988" s="1374"/>
      <c r="G988" s="6"/>
      <c r="H988" s="1"/>
      <c r="I988" s="7"/>
      <c r="J988" s="8"/>
      <c r="K988" s="9"/>
      <c r="L988" s="10"/>
      <c r="M988" s="11"/>
      <c r="N988" s="11"/>
      <c r="O988" s="12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3"/>
      <c r="D989" s="2"/>
      <c r="E989" s="4"/>
      <c r="F989" s="1374"/>
      <c r="G989" s="6"/>
      <c r="H989" s="1"/>
      <c r="I989" s="7"/>
      <c r="J989" s="8"/>
      <c r="K989" s="9"/>
      <c r="L989" s="10"/>
      <c r="M989" s="11"/>
      <c r="N989" s="11"/>
      <c r="O989" s="12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3"/>
      <c r="D990" s="2"/>
      <c r="E990" s="4"/>
      <c r="F990" s="1374"/>
      <c r="G990" s="6"/>
      <c r="H990" s="1"/>
      <c r="I990" s="7"/>
      <c r="J990" s="8"/>
      <c r="K990" s="9"/>
      <c r="L990" s="10"/>
      <c r="M990" s="11"/>
      <c r="N990" s="11"/>
      <c r="O990" s="12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3"/>
      <c r="D991" s="2"/>
      <c r="E991" s="4"/>
      <c r="F991" s="1374"/>
      <c r="G991" s="6"/>
      <c r="H991" s="1"/>
      <c r="I991" s="7"/>
      <c r="J991" s="8"/>
      <c r="K991" s="9"/>
      <c r="L991" s="10"/>
      <c r="M991" s="11"/>
      <c r="N991" s="11"/>
      <c r="O991" s="12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3"/>
      <c r="D992" s="2"/>
      <c r="E992" s="4"/>
      <c r="F992" s="1374"/>
      <c r="G992" s="6"/>
      <c r="H992" s="1"/>
      <c r="I992" s="7"/>
      <c r="J992" s="8"/>
      <c r="K992" s="9"/>
      <c r="L992" s="10"/>
      <c r="M992" s="11"/>
      <c r="N992" s="11"/>
      <c r="O992" s="12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3"/>
      <c r="D993" s="2"/>
      <c r="E993" s="4"/>
      <c r="F993" s="1374"/>
      <c r="G993" s="6"/>
      <c r="H993" s="1"/>
      <c r="I993" s="7"/>
      <c r="J993" s="8"/>
      <c r="K993" s="9"/>
      <c r="L993" s="10"/>
      <c r="M993" s="11"/>
      <c r="N993" s="11"/>
      <c r="O993" s="12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3"/>
      <c r="D994" s="2"/>
      <c r="E994" s="4"/>
      <c r="F994" s="1374"/>
      <c r="G994" s="6"/>
      <c r="H994" s="1"/>
      <c r="I994" s="7"/>
      <c r="J994" s="8"/>
      <c r="K994" s="9"/>
      <c r="L994" s="10"/>
      <c r="M994" s="11"/>
      <c r="N994" s="11"/>
      <c r="O994" s="12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3"/>
      <c r="D995" s="2"/>
      <c r="E995" s="4"/>
      <c r="F995" s="1374"/>
      <c r="G995" s="6"/>
      <c r="H995" s="1"/>
      <c r="I995" s="7"/>
      <c r="J995" s="8"/>
      <c r="K995" s="9"/>
      <c r="L995" s="10"/>
      <c r="M995" s="11"/>
      <c r="N995" s="11"/>
      <c r="O995" s="12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3"/>
      <c r="D996" s="2"/>
      <c r="E996" s="4"/>
      <c r="F996" s="1374"/>
      <c r="G996" s="6"/>
      <c r="H996" s="1"/>
      <c r="I996" s="7"/>
      <c r="J996" s="8"/>
      <c r="K996" s="9"/>
      <c r="L996" s="10"/>
      <c r="M996" s="11"/>
      <c r="N996" s="11"/>
      <c r="O996" s="12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3"/>
      <c r="D997" s="2"/>
      <c r="E997" s="4"/>
      <c r="F997" s="1374"/>
      <c r="G997" s="6"/>
      <c r="H997" s="1"/>
      <c r="I997" s="7"/>
      <c r="J997" s="8"/>
      <c r="K997" s="9"/>
      <c r="L997" s="10"/>
      <c r="M997" s="11"/>
      <c r="N997" s="11"/>
      <c r="O997" s="12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3"/>
      <c r="D998" s="2"/>
      <c r="E998" s="4"/>
      <c r="F998" s="1374"/>
      <c r="G998" s="6"/>
      <c r="H998" s="1"/>
      <c r="I998" s="7"/>
      <c r="J998" s="8"/>
      <c r="K998" s="9"/>
      <c r="L998" s="10"/>
      <c r="M998" s="11"/>
      <c r="N998" s="11"/>
      <c r="O998" s="12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3"/>
      <c r="D999" s="2"/>
      <c r="E999" s="4"/>
      <c r="F999" s="1374"/>
      <c r="G999" s="6"/>
      <c r="H999" s="1"/>
      <c r="I999" s="7"/>
      <c r="J999" s="8"/>
      <c r="K999" s="9"/>
      <c r="L999" s="10"/>
      <c r="M999" s="11"/>
      <c r="N999" s="11"/>
      <c r="O999" s="12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3"/>
      <c r="D1000" s="2"/>
      <c r="E1000" s="4"/>
      <c r="F1000" s="1374"/>
      <c r="G1000" s="6"/>
      <c r="H1000" s="1"/>
      <c r="I1000" s="7"/>
      <c r="J1000" s="8"/>
      <c r="K1000" s="9"/>
      <c r="L1000" s="10"/>
      <c r="M1000" s="11"/>
      <c r="N1000" s="11"/>
      <c r="O1000" s="12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A5:B5"/>
    <mergeCell ref="A40:B40"/>
    <mergeCell ref="A42:B42"/>
    <mergeCell ref="A77:B77"/>
    <mergeCell ref="A79:B79"/>
    <mergeCell ref="A113:B113"/>
    <mergeCell ref="A115:B115"/>
    <mergeCell ref="A156:B156"/>
    <mergeCell ref="A158:B158"/>
    <mergeCell ref="A199:B199"/>
    <mergeCell ref="A201:B201"/>
    <mergeCell ref="A241:B241"/>
    <mergeCell ref="A243:B243"/>
    <mergeCell ref="A283:B283"/>
    <mergeCell ref="A451:B451"/>
    <mergeCell ref="A577:B577"/>
    <mergeCell ref="A579:B579"/>
    <mergeCell ref="A285:B285"/>
    <mergeCell ref="A325:B325"/>
    <mergeCell ref="A327:B327"/>
    <mergeCell ref="A367:B367"/>
    <mergeCell ref="A369:B369"/>
    <mergeCell ref="A409:B409"/>
    <mergeCell ref="A411:B411"/>
    <mergeCell ref="A453:B453"/>
    <mergeCell ref="A493:B493"/>
    <mergeCell ref="A495:B495"/>
    <mergeCell ref="A535:B535"/>
    <mergeCell ref="A537:B537"/>
  </mergeCells>
  <hyperlinks>
    <hyperlink ref="I54" r:id="rId1" xr:uid="{00000000-0004-0000-02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</sheetPr>
  <dimension ref="A1:Z1000"/>
  <sheetViews>
    <sheetView workbookViewId="0"/>
  </sheetViews>
  <sheetFormatPr defaultColWidth="14.42578125" defaultRowHeight="15" customHeight="1"/>
  <cols>
    <col min="1" max="1" width="2" customWidth="1"/>
    <col min="2" max="2" width="32.85546875" customWidth="1"/>
    <col min="3" max="3" width="11" customWidth="1"/>
    <col min="4" max="6" width="9.7109375" customWidth="1"/>
    <col min="7" max="7" width="10.85546875" customWidth="1"/>
    <col min="8" max="8" width="13.28515625" customWidth="1"/>
    <col min="9" max="9" width="20.7109375" customWidth="1"/>
    <col min="10" max="10" width="14" customWidth="1"/>
    <col min="11" max="12" width="11.5703125" customWidth="1"/>
    <col min="13" max="16" width="12.140625" customWidth="1"/>
    <col min="17" max="26" width="8" customWidth="1"/>
  </cols>
  <sheetData>
    <row r="1" spans="1:26" ht="26.25" customHeight="1">
      <c r="A1" s="1"/>
      <c r="B1" s="2"/>
      <c r="C1" s="3"/>
      <c r="D1" s="3"/>
      <c r="E1" s="251"/>
      <c r="F1" s="5"/>
      <c r="G1" s="6"/>
      <c r="H1" s="570"/>
      <c r="I1" s="254"/>
      <c r="J1" s="437"/>
      <c r="K1" s="257"/>
      <c r="L1" s="25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3"/>
      <c r="D2" s="3"/>
      <c r="E2" s="251"/>
      <c r="F2" s="5"/>
      <c r="G2" s="6"/>
      <c r="H2" s="570"/>
      <c r="I2" s="254"/>
      <c r="J2" s="437"/>
      <c r="K2" s="257"/>
      <c r="L2" s="25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4" t="s">
        <v>1318</v>
      </c>
      <c r="B3" s="4"/>
      <c r="C3" s="4"/>
      <c r="D3" s="3"/>
      <c r="E3" s="251"/>
      <c r="F3" s="5"/>
      <c r="G3" s="6"/>
      <c r="H3" s="570"/>
      <c r="I3" s="254"/>
      <c r="J3" s="437"/>
      <c r="K3" s="257"/>
      <c r="L3" s="25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2"/>
      <c r="C4" s="3"/>
      <c r="D4" s="3"/>
      <c r="E4" s="251"/>
      <c r="F4" s="5"/>
      <c r="G4" s="6"/>
      <c r="H4" s="570"/>
      <c r="I4" s="254"/>
      <c r="J4" s="437"/>
      <c r="K4" s="257"/>
      <c r="L4" s="25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16" t="s">
        <v>3</v>
      </c>
      <c r="D5" s="1372" t="s">
        <v>4</v>
      </c>
      <c r="E5" s="438" t="s">
        <v>5</v>
      </c>
      <c r="F5" s="919" t="s">
        <v>5</v>
      </c>
      <c r="G5" s="571" t="s">
        <v>6</v>
      </c>
      <c r="H5" s="572" t="s">
        <v>7</v>
      </c>
      <c r="I5" s="573" t="s">
        <v>8</v>
      </c>
      <c r="J5" s="994" t="s">
        <v>9</v>
      </c>
      <c r="K5" s="995" t="s">
        <v>9</v>
      </c>
      <c r="L5" s="25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7"/>
      <c r="D6" s="996" t="s">
        <v>10</v>
      </c>
      <c r="E6" s="441" t="s">
        <v>11</v>
      </c>
      <c r="F6" s="925" t="s">
        <v>12</v>
      </c>
      <c r="G6" s="926"/>
      <c r="H6" s="1211" t="s">
        <v>13</v>
      </c>
      <c r="I6" s="1212" t="s">
        <v>14</v>
      </c>
      <c r="J6" s="1000" t="s">
        <v>15</v>
      </c>
      <c r="K6" s="1001" t="s">
        <v>16</v>
      </c>
      <c r="L6" s="25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574" t="s">
        <v>1310</v>
      </c>
      <c r="B7" s="575"/>
      <c r="C7" s="32"/>
      <c r="D7" s="576"/>
      <c r="E7" s="480"/>
      <c r="F7" s="932"/>
      <c r="G7" s="933"/>
      <c r="H7" s="577"/>
      <c r="I7" s="30"/>
      <c r="J7" s="482"/>
      <c r="K7" s="995"/>
      <c r="L7" s="25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86"/>
      <c r="B8" s="318" t="s">
        <v>1319</v>
      </c>
      <c r="C8" s="578" t="s">
        <v>1320</v>
      </c>
      <c r="D8" s="579" t="s">
        <v>27</v>
      </c>
      <c r="E8" s="580">
        <v>169</v>
      </c>
      <c r="F8" s="581"/>
      <c r="G8" s="582" t="s">
        <v>1321</v>
      </c>
      <c r="H8" s="583">
        <v>1511</v>
      </c>
      <c r="I8" s="325" t="s">
        <v>1322</v>
      </c>
      <c r="J8" s="584">
        <v>1271</v>
      </c>
      <c r="K8" s="327">
        <f>J8/8</f>
        <v>158.875</v>
      </c>
      <c r="L8" s="27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86"/>
      <c r="B9" s="318" t="s">
        <v>1323</v>
      </c>
      <c r="C9" s="578" t="s">
        <v>1324</v>
      </c>
      <c r="D9" s="585" t="s">
        <v>32</v>
      </c>
      <c r="E9" s="580"/>
      <c r="F9" s="581"/>
      <c r="G9" s="582"/>
      <c r="H9" s="583"/>
      <c r="I9" s="325"/>
      <c r="J9" s="584"/>
      <c r="K9" s="327"/>
      <c r="L9" s="25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86"/>
      <c r="B10" s="318" t="s">
        <v>1325</v>
      </c>
      <c r="C10" s="578" t="s">
        <v>1326</v>
      </c>
      <c r="D10" s="579" t="s">
        <v>27</v>
      </c>
      <c r="E10" s="580">
        <v>169</v>
      </c>
      <c r="F10" s="581"/>
      <c r="G10" s="582" t="s">
        <v>1327</v>
      </c>
      <c r="H10" s="583">
        <v>1511</v>
      </c>
      <c r="I10" s="325" t="s">
        <v>1322</v>
      </c>
      <c r="J10" s="584">
        <f>(1187.85*0.07)+1187.85/1</f>
        <v>1270.9994999999999</v>
      </c>
      <c r="K10" s="327">
        <f>J10/8</f>
        <v>158.87493749999999</v>
      </c>
      <c r="L10" s="25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86"/>
      <c r="B11" s="318" t="s">
        <v>1328</v>
      </c>
      <c r="C11" s="578" t="s">
        <v>1324</v>
      </c>
      <c r="D11" s="585" t="s">
        <v>32</v>
      </c>
      <c r="E11" s="580">
        <v>335</v>
      </c>
      <c r="F11" s="581"/>
      <c r="G11" s="582" t="s">
        <v>285</v>
      </c>
      <c r="H11" s="583">
        <v>1484</v>
      </c>
      <c r="I11" s="325" t="s">
        <v>1329</v>
      </c>
      <c r="J11" s="584">
        <v>1271.9000000000001</v>
      </c>
      <c r="K11" s="327">
        <f>J11/4</f>
        <v>317.97500000000002</v>
      </c>
      <c r="L11" s="25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86"/>
      <c r="B12" s="318" t="s">
        <v>1330</v>
      </c>
      <c r="C12" s="578" t="s">
        <v>1331</v>
      </c>
      <c r="D12" s="579" t="s">
        <v>27</v>
      </c>
      <c r="E12" s="580">
        <v>169</v>
      </c>
      <c r="F12" s="581"/>
      <c r="G12" s="582" t="s">
        <v>1327</v>
      </c>
      <c r="H12" s="583">
        <v>1511</v>
      </c>
      <c r="I12" s="325" t="s">
        <v>1322</v>
      </c>
      <c r="J12" s="584">
        <f>(1187.85*0.07)+1187.85/1</f>
        <v>1270.9994999999999</v>
      </c>
      <c r="K12" s="327">
        <f>J12/8</f>
        <v>158.87493749999999</v>
      </c>
      <c r="L12" s="25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86"/>
      <c r="B13" s="318" t="s">
        <v>1332</v>
      </c>
      <c r="C13" s="586" t="s">
        <v>1333</v>
      </c>
      <c r="D13" s="585" t="s">
        <v>32</v>
      </c>
      <c r="E13" s="580">
        <v>335</v>
      </c>
      <c r="F13" s="581"/>
      <c r="G13" s="582" t="s">
        <v>285</v>
      </c>
      <c r="H13" s="583">
        <v>1484</v>
      </c>
      <c r="I13" s="325" t="s">
        <v>1329</v>
      </c>
      <c r="J13" s="584">
        <v>1271.9000000000001</v>
      </c>
      <c r="K13" s="327">
        <f>J13/4</f>
        <v>317.97500000000002</v>
      </c>
      <c r="L13" s="25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86"/>
      <c r="B14" s="318" t="s">
        <v>1334</v>
      </c>
      <c r="C14" s="578" t="s">
        <v>1335</v>
      </c>
      <c r="D14" s="579" t="s">
        <v>27</v>
      </c>
      <c r="E14" s="580">
        <v>169</v>
      </c>
      <c r="F14" s="581"/>
      <c r="G14" s="582" t="s">
        <v>1327</v>
      </c>
      <c r="H14" s="583">
        <v>1511</v>
      </c>
      <c r="I14" s="325" t="s">
        <v>1336</v>
      </c>
      <c r="J14" s="584">
        <v>1271.01</v>
      </c>
      <c r="K14" s="327">
        <f>J14/8</f>
        <v>158.87625</v>
      </c>
      <c r="L14" s="25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86"/>
      <c r="B15" s="318" t="s">
        <v>1337</v>
      </c>
      <c r="C15" s="586" t="s">
        <v>1338</v>
      </c>
      <c r="D15" s="585" t="s">
        <v>32</v>
      </c>
      <c r="E15" s="580">
        <v>335</v>
      </c>
      <c r="F15" s="581"/>
      <c r="G15" s="582" t="s">
        <v>285</v>
      </c>
      <c r="H15" s="583">
        <v>1484</v>
      </c>
      <c r="I15" s="325" t="s">
        <v>1329</v>
      </c>
      <c r="J15" s="584">
        <v>1271.9000000000001</v>
      </c>
      <c r="K15" s="327">
        <f>J15/4</f>
        <v>317.97500000000002</v>
      </c>
      <c r="L15" s="25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545"/>
      <c r="B16" s="935" t="s">
        <v>1339</v>
      </c>
      <c r="C16" s="1213"/>
      <c r="D16" s="587" t="s">
        <v>24</v>
      </c>
      <c r="E16" s="480"/>
      <c r="F16" s="135"/>
      <c r="G16" s="933"/>
      <c r="H16" s="577"/>
      <c r="I16" s="30"/>
      <c r="J16" s="482"/>
      <c r="K16" s="1006">
        <f>J16/8</f>
        <v>0</v>
      </c>
      <c r="L16" s="25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86"/>
      <c r="B17" s="588" t="s">
        <v>1340</v>
      </c>
      <c r="C17" s="589" t="s">
        <v>1335</v>
      </c>
      <c r="D17" s="590" t="s">
        <v>24</v>
      </c>
      <c r="E17" s="591">
        <v>157</v>
      </c>
      <c r="F17" s="592"/>
      <c r="G17" s="593" t="s">
        <v>285</v>
      </c>
      <c r="H17" s="594">
        <v>1850</v>
      </c>
      <c r="I17" s="595" t="s">
        <v>1341</v>
      </c>
      <c r="J17" s="596">
        <v>1801.35</v>
      </c>
      <c r="K17" s="597">
        <f>J17/12</f>
        <v>150.11249999999998</v>
      </c>
      <c r="L17" s="25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86"/>
      <c r="B18" s="1170" t="s">
        <v>1342</v>
      </c>
      <c r="C18" s="32" t="s">
        <v>1343</v>
      </c>
      <c r="D18" s="598" t="s">
        <v>30</v>
      </c>
      <c r="E18" s="512">
        <v>269</v>
      </c>
      <c r="F18" s="155"/>
      <c r="G18" s="236" t="s">
        <v>1344</v>
      </c>
      <c r="H18" s="599">
        <v>1600</v>
      </c>
      <c r="I18" s="102" t="s">
        <v>1345</v>
      </c>
      <c r="J18" s="482">
        <v>1575.16</v>
      </c>
      <c r="K18" s="1006">
        <v>262.52</v>
      </c>
      <c r="L18" s="25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86"/>
      <c r="B19" s="588" t="s">
        <v>1346</v>
      </c>
      <c r="C19" s="589" t="s">
        <v>1347</v>
      </c>
      <c r="D19" s="590" t="s">
        <v>24</v>
      </c>
      <c r="E19" s="591">
        <v>157</v>
      </c>
      <c r="F19" s="592"/>
      <c r="G19" s="593" t="s">
        <v>285</v>
      </c>
      <c r="H19" s="594">
        <v>1850</v>
      </c>
      <c r="I19" s="595" t="s">
        <v>1341</v>
      </c>
      <c r="J19" s="596">
        <v>1801.35</v>
      </c>
      <c r="K19" s="597">
        <f>J19/12</f>
        <v>150.11249999999998</v>
      </c>
      <c r="L19" s="25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86"/>
      <c r="B20" s="1170" t="s">
        <v>1348</v>
      </c>
      <c r="C20" s="32" t="s">
        <v>322</v>
      </c>
      <c r="D20" s="598" t="s">
        <v>30</v>
      </c>
      <c r="E20" s="512">
        <v>269</v>
      </c>
      <c r="F20" s="155"/>
      <c r="G20" s="236" t="s">
        <v>1349</v>
      </c>
      <c r="H20" s="599">
        <v>1600</v>
      </c>
      <c r="I20" s="1207" t="s">
        <v>1350</v>
      </c>
      <c r="J20" s="482">
        <v>1496.45</v>
      </c>
      <c r="K20" s="1006">
        <v>249.4</v>
      </c>
      <c r="L20" s="25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86"/>
      <c r="B21" s="600" t="s">
        <v>1351</v>
      </c>
      <c r="C21" s="601" t="s">
        <v>1352</v>
      </c>
      <c r="D21" s="602" t="s">
        <v>24</v>
      </c>
      <c r="E21" s="603">
        <v>157</v>
      </c>
      <c r="F21" s="604"/>
      <c r="G21" s="605" t="s">
        <v>1349</v>
      </c>
      <c r="H21" s="606">
        <v>1850</v>
      </c>
      <c r="I21" s="607" t="s">
        <v>1353</v>
      </c>
      <c r="J21" s="608">
        <v>1711.28</v>
      </c>
      <c r="K21" s="609">
        <f>J21/12</f>
        <v>142.60666666666665</v>
      </c>
      <c r="L21" s="25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86"/>
      <c r="B22" s="1170" t="s">
        <v>1354</v>
      </c>
      <c r="C22" s="32" t="s">
        <v>1326</v>
      </c>
      <c r="D22" s="598" t="s">
        <v>30</v>
      </c>
      <c r="E22" s="512">
        <v>269</v>
      </c>
      <c r="F22" s="155"/>
      <c r="G22" s="236" t="s">
        <v>1349</v>
      </c>
      <c r="H22" s="599">
        <v>1600</v>
      </c>
      <c r="I22" s="102" t="s">
        <v>1355</v>
      </c>
      <c r="J22" s="482">
        <v>1496.45</v>
      </c>
      <c r="K22" s="1006">
        <v>249.4</v>
      </c>
      <c r="L22" s="25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86"/>
      <c r="B23" s="600" t="s">
        <v>1356</v>
      </c>
      <c r="C23" s="601" t="s">
        <v>1357</v>
      </c>
      <c r="D23" s="602" t="s">
        <v>24</v>
      </c>
      <c r="E23" s="603">
        <v>157</v>
      </c>
      <c r="F23" s="604"/>
      <c r="G23" s="605" t="s">
        <v>1358</v>
      </c>
      <c r="H23" s="606">
        <v>1850</v>
      </c>
      <c r="I23" s="607" t="s">
        <v>1359</v>
      </c>
      <c r="J23" s="608">
        <v>1711.28</v>
      </c>
      <c r="K23" s="609">
        <v>150.11000000000001</v>
      </c>
      <c r="L23" s="25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986"/>
      <c r="B24" s="1170" t="s">
        <v>1360</v>
      </c>
      <c r="C24" s="32" t="s">
        <v>1331</v>
      </c>
      <c r="D24" s="610" t="s">
        <v>30</v>
      </c>
      <c r="E24" s="512">
        <v>269</v>
      </c>
      <c r="F24" s="135"/>
      <c r="G24" s="236" t="s">
        <v>1344</v>
      </c>
      <c r="H24" s="599">
        <v>1600</v>
      </c>
      <c r="I24" s="102" t="s">
        <v>1345</v>
      </c>
      <c r="J24" s="482">
        <v>1575.16</v>
      </c>
      <c r="K24" s="1006">
        <v>262.52</v>
      </c>
      <c r="L24" s="25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86"/>
      <c r="B25" s="611" t="s">
        <v>1361</v>
      </c>
      <c r="C25" s="612" t="s">
        <v>1362</v>
      </c>
      <c r="D25" s="1214" t="s">
        <v>27</v>
      </c>
      <c r="E25" s="1215">
        <v>165</v>
      </c>
      <c r="F25" s="1216"/>
      <c r="G25" s="613" t="s">
        <v>1344</v>
      </c>
      <c r="H25" s="614">
        <v>1592</v>
      </c>
      <c r="I25" s="615" t="s">
        <v>1363</v>
      </c>
      <c r="J25" s="616">
        <v>1176.44</v>
      </c>
      <c r="K25" s="617">
        <f>J25/8</f>
        <v>147.05500000000001</v>
      </c>
      <c r="L25" s="25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86"/>
      <c r="B26" s="611" t="s">
        <v>1364</v>
      </c>
      <c r="C26" s="612" t="s">
        <v>1365</v>
      </c>
      <c r="D26" s="1214" t="s">
        <v>32</v>
      </c>
      <c r="E26" s="1215">
        <v>355</v>
      </c>
      <c r="F26" s="1216"/>
      <c r="G26" s="613" t="s">
        <v>1366</v>
      </c>
      <c r="H26" s="614">
        <v>1556</v>
      </c>
      <c r="I26" s="615" t="s">
        <v>1367</v>
      </c>
      <c r="J26" s="616">
        <v>1352.75</v>
      </c>
      <c r="K26" s="617">
        <v>338.19</v>
      </c>
      <c r="L26" s="25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618"/>
      <c r="B27" s="611" t="s">
        <v>1368</v>
      </c>
      <c r="C27" s="612" t="s">
        <v>1352</v>
      </c>
      <c r="D27" s="1214" t="s">
        <v>27</v>
      </c>
      <c r="E27" s="1215">
        <v>165</v>
      </c>
      <c r="F27" s="1216"/>
      <c r="G27" s="613" t="s">
        <v>1344</v>
      </c>
      <c r="H27" s="614">
        <v>1592</v>
      </c>
      <c r="I27" s="615" t="s">
        <v>1363</v>
      </c>
      <c r="J27" s="616">
        <v>1176.44</v>
      </c>
      <c r="K27" s="617">
        <f>J27/8</f>
        <v>147.05500000000001</v>
      </c>
      <c r="L27" s="25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618"/>
      <c r="B28" s="611" t="s">
        <v>1369</v>
      </c>
      <c r="C28" s="612" t="s">
        <v>1370</v>
      </c>
      <c r="D28" s="1214" t="s">
        <v>32</v>
      </c>
      <c r="E28" s="1215">
        <v>305</v>
      </c>
      <c r="F28" s="1216"/>
      <c r="G28" s="613" t="s">
        <v>1094</v>
      </c>
      <c r="H28" s="614">
        <v>1556</v>
      </c>
      <c r="I28" s="615" t="s">
        <v>1371</v>
      </c>
      <c r="J28" s="616">
        <f>K28*4</f>
        <v>1149.8</v>
      </c>
      <c r="K28" s="617">
        <v>287.45</v>
      </c>
      <c r="L28" s="25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618"/>
      <c r="B29" s="611" t="s">
        <v>1372</v>
      </c>
      <c r="C29" s="612" t="s">
        <v>1357</v>
      </c>
      <c r="D29" s="1214" t="s">
        <v>27</v>
      </c>
      <c r="E29" s="1215">
        <v>165</v>
      </c>
      <c r="F29" s="1216"/>
      <c r="G29" s="613" t="s">
        <v>1344</v>
      </c>
      <c r="H29" s="614">
        <v>1592</v>
      </c>
      <c r="I29" s="615" t="s">
        <v>1363</v>
      </c>
      <c r="J29" s="616">
        <v>1176.44</v>
      </c>
      <c r="K29" s="617">
        <f>J29/8</f>
        <v>147.05500000000001</v>
      </c>
      <c r="L29" s="25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618"/>
      <c r="B30" s="611" t="s">
        <v>1373</v>
      </c>
      <c r="C30" s="612" t="s">
        <v>1374</v>
      </c>
      <c r="D30" s="1214" t="s">
        <v>32</v>
      </c>
      <c r="E30" s="1215">
        <v>355</v>
      </c>
      <c r="F30" s="1216"/>
      <c r="G30" s="613" t="s">
        <v>1344</v>
      </c>
      <c r="H30" s="614">
        <v>1556</v>
      </c>
      <c r="I30" s="615" t="s">
        <v>1367</v>
      </c>
      <c r="J30" s="616">
        <v>1352.75</v>
      </c>
      <c r="K30" s="617">
        <v>338.19</v>
      </c>
      <c r="L30" s="25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618"/>
      <c r="B31" s="935"/>
      <c r="C31" s="1213"/>
      <c r="D31" s="587"/>
      <c r="E31" s="1055"/>
      <c r="F31" s="932"/>
      <c r="G31" s="619"/>
      <c r="H31" s="620"/>
      <c r="I31" s="621"/>
      <c r="J31" s="622"/>
      <c r="K31" s="1006"/>
      <c r="L31" s="25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618"/>
      <c r="B32" s="623" t="s">
        <v>1375</v>
      </c>
      <c r="C32" s="624" t="s">
        <v>323</v>
      </c>
      <c r="D32" s="625" t="s">
        <v>249</v>
      </c>
      <c r="E32" s="626">
        <v>159</v>
      </c>
      <c r="F32" s="627"/>
      <c r="G32" s="628" t="s">
        <v>285</v>
      </c>
      <c r="H32" s="629">
        <v>1660</v>
      </c>
      <c r="I32" s="630" t="s">
        <v>1376</v>
      </c>
      <c r="J32" s="631">
        <v>1495.76</v>
      </c>
      <c r="K32" s="632">
        <f>J32/10</f>
        <v>149.57599999999999</v>
      </c>
      <c r="L32" s="63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618"/>
      <c r="B33" s="623" t="s">
        <v>1377</v>
      </c>
      <c r="C33" s="624" t="s">
        <v>323</v>
      </c>
      <c r="D33" s="625" t="s">
        <v>27</v>
      </c>
      <c r="E33" s="626">
        <v>310</v>
      </c>
      <c r="F33" s="627"/>
      <c r="G33" s="628" t="s">
        <v>1344</v>
      </c>
      <c r="H33" s="629">
        <v>2571</v>
      </c>
      <c r="I33" s="630" t="s">
        <v>1378</v>
      </c>
      <c r="J33" s="631">
        <v>2328.14</v>
      </c>
      <c r="K33" s="632">
        <v>291.10000000000002</v>
      </c>
      <c r="L33" s="63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618"/>
      <c r="B34" s="174" t="s">
        <v>1379</v>
      </c>
      <c r="C34" s="634" t="s">
        <v>323</v>
      </c>
      <c r="D34" s="635" t="s">
        <v>249</v>
      </c>
      <c r="E34" s="512">
        <v>189</v>
      </c>
      <c r="F34" s="135"/>
      <c r="G34" s="236" t="s">
        <v>285</v>
      </c>
      <c r="H34" s="599">
        <v>1970</v>
      </c>
      <c r="I34" s="102" t="s">
        <v>1380</v>
      </c>
      <c r="J34" s="551">
        <v>1775.09</v>
      </c>
      <c r="K34" s="104">
        <f>J34/10</f>
        <v>177.50899999999999</v>
      </c>
      <c r="L34" s="27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618"/>
      <c r="B35" s="174" t="s">
        <v>1381</v>
      </c>
      <c r="C35" s="636" t="s">
        <v>323</v>
      </c>
      <c r="D35" s="1217" t="s">
        <v>27</v>
      </c>
      <c r="E35" s="512">
        <v>310</v>
      </c>
      <c r="F35" s="135"/>
      <c r="G35" s="619" t="s">
        <v>285</v>
      </c>
      <c r="H35" s="620">
        <v>2571</v>
      </c>
      <c r="I35" s="621" t="s">
        <v>1382</v>
      </c>
      <c r="J35" s="622">
        <v>238.14</v>
      </c>
      <c r="K35" s="104">
        <v>291.10000000000002</v>
      </c>
      <c r="L35" s="27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618"/>
      <c r="B36" s="1046" t="s">
        <v>1383</v>
      </c>
      <c r="C36" s="1213" t="s">
        <v>1384</v>
      </c>
      <c r="D36" s="587" t="s">
        <v>27</v>
      </c>
      <c r="E36" s="512">
        <v>355</v>
      </c>
      <c r="F36" s="135"/>
      <c r="G36" s="619" t="s">
        <v>1327</v>
      </c>
      <c r="H36" s="620">
        <v>2831</v>
      </c>
      <c r="I36" s="621" t="s">
        <v>1385</v>
      </c>
      <c r="J36" s="622">
        <v>2673.84</v>
      </c>
      <c r="K36" s="1006">
        <f>J36/8</f>
        <v>334.23</v>
      </c>
      <c r="L36" s="25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>
      <c r="A37" s="618"/>
      <c r="B37" s="1029"/>
      <c r="C37" s="1213"/>
      <c r="D37" s="587"/>
      <c r="E37" s="512"/>
      <c r="F37" s="135"/>
      <c r="G37" s="619"/>
      <c r="H37" s="620"/>
      <c r="I37" s="621"/>
      <c r="J37" s="622"/>
      <c r="K37" s="1006"/>
      <c r="L37" s="25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972"/>
      <c r="B38" s="1078"/>
      <c r="C38" s="1079"/>
      <c r="D38" s="1079"/>
      <c r="E38" s="1079"/>
      <c r="F38" s="1079"/>
      <c r="G38" s="1218"/>
      <c r="H38" s="1219"/>
      <c r="I38" s="1220"/>
      <c r="J38" s="1221"/>
      <c r="K38" s="1189"/>
      <c r="L38" s="25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customHeight="1">
      <c r="A39" s="1"/>
      <c r="B39" s="2"/>
      <c r="C39" s="3"/>
      <c r="D39" s="3"/>
      <c r="E39" s="251"/>
      <c r="F39" s="5"/>
      <c r="G39" s="6"/>
      <c r="H39" s="570"/>
      <c r="I39" s="254"/>
      <c r="J39" s="437"/>
      <c r="K39" s="257"/>
      <c r="L39" s="25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4.5" customHeight="1">
      <c r="A40" s="4" t="s">
        <v>0</v>
      </c>
      <c r="B40" s="1368"/>
      <c r="C40" s="3"/>
      <c r="D40" s="3"/>
      <c r="E40" s="251"/>
      <c r="F40" s="5"/>
      <c r="G40" s="6"/>
      <c r="H40" s="570"/>
      <c r="I40" s="254"/>
      <c r="J40" s="437"/>
      <c r="K40" s="257"/>
      <c r="L40" s="25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4" t="s">
        <v>1318</v>
      </c>
      <c r="B41" s="4"/>
      <c r="C41" s="4"/>
      <c r="D41" s="3"/>
      <c r="E41" s="251" t="s">
        <v>1386</v>
      </c>
      <c r="F41" s="5"/>
      <c r="G41" s="6"/>
      <c r="H41" s="570"/>
      <c r="I41" s="254"/>
      <c r="J41" s="437"/>
      <c r="K41" s="257"/>
      <c r="L41" s="25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2"/>
      <c r="C42" s="3"/>
      <c r="D42" s="3"/>
      <c r="E42" s="251"/>
      <c r="F42" s="5"/>
      <c r="G42" s="6"/>
      <c r="H42" s="570"/>
      <c r="I42" s="254"/>
      <c r="J42" s="437"/>
      <c r="K42" s="257"/>
      <c r="L42" s="25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1381" t="s">
        <v>2</v>
      </c>
      <c r="B43" s="1388"/>
      <c r="C43" s="16" t="s">
        <v>3</v>
      </c>
      <c r="D43" s="1372" t="s">
        <v>4</v>
      </c>
      <c r="E43" s="438" t="s">
        <v>5</v>
      </c>
      <c r="F43" s="919" t="s">
        <v>5</v>
      </c>
      <c r="G43" s="571" t="s">
        <v>6</v>
      </c>
      <c r="H43" s="572" t="s">
        <v>7</v>
      </c>
      <c r="I43" s="573" t="s">
        <v>8</v>
      </c>
      <c r="J43" s="994" t="s">
        <v>9</v>
      </c>
      <c r="K43" s="995" t="s">
        <v>9</v>
      </c>
      <c r="L43" s="25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5.25" customHeight="1">
      <c r="A44" s="996"/>
      <c r="B44" s="922"/>
      <c r="C44" s="927"/>
      <c r="D44" s="996" t="s">
        <v>10</v>
      </c>
      <c r="E44" s="441" t="s">
        <v>11</v>
      </c>
      <c r="F44" s="925" t="s">
        <v>12</v>
      </c>
      <c r="G44" s="926"/>
      <c r="H44" s="1211" t="s">
        <v>13</v>
      </c>
      <c r="I44" s="1212" t="s">
        <v>14</v>
      </c>
      <c r="J44" s="1000" t="s">
        <v>15</v>
      </c>
      <c r="K44" s="1001" t="s">
        <v>16</v>
      </c>
      <c r="L44" s="25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637" t="s">
        <v>1387</v>
      </c>
      <c r="B45" s="638"/>
      <c r="C45" s="1213"/>
      <c r="D45" s="587"/>
      <c r="E45" s="1055"/>
      <c r="F45" s="932"/>
      <c r="G45" s="1222"/>
      <c r="H45" s="1223"/>
      <c r="I45" s="1156"/>
      <c r="J45" s="622"/>
      <c r="K45" s="268"/>
      <c r="L45" s="25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1007"/>
      <c r="B46" s="639" t="s">
        <v>1388</v>
      </c>
      <c r="C46" s="640" t="s">
        <v>1389</v>
      </c>
      <c r="D46" s="641" t="s">
        <v>19</v>
      </c>
      <c r="E46" s="642">
        <v>30</v>
      </c>
      <c r="F46" s="643"/>
      <c r="G46" s="644" t="s">
        <v>1390</v>
      </c>
      <c r="H46" s="645"/>
      <c r="I46" s="290"/>
      <c r="J46" s="646">
        <v>655.77</v>
      </c>
      <c r="K46" s="292">
        <v>27.32</v>
      </c>
      <c r="L46" s="25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1007"/>
      <c r="B47" s="639" t="s">
        <v>1391</v>
      </c>
      <c r="C47" s="640" t="s">
        <v>1392</v>
      </c>
      <c r="D47" s="641" t="s">
        <v>27</v>
      </c>
      <c r="E47" s="647">
        <v>155</v>
      </c>
      <c r="F47" s="643"/>
      <c r="G47" s="644" t="s">
        <v>1393</v>
      </c>
      <c r="H47" s="645">
        <v>1096</v>
      </c>
      <c r="I47" s="1224" t="s">
        <v>1394</v>
      </c>
      <c r="J47" s="646">
        <v>1172.72</v>
      </c>
      <c r="K47" s="292">
        <v>146.59</v>
      </c>
      <c r="L47" s="25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1007"/>
      <c r="B48" s="639" t="s">
        <v>1395</v>
      </c>
      <c r="C48" s="640" t="s">
        <v>1396</v>
      </c>
      <c r="D48" s="648" t="s">
        <v>32</v>
      </c>
      <c r="E48" s="649">
        <v>297</v>
      </c>
      <c r="F48" s="650"/>
      <c r="G48" s="644" t="s">
        <v>1393</v>
      </c>
      <c r="H48" s="645">
        <v>1059</v>
      </c>
      <c r="I48" s="1224" t="s">
        <v>1397</v>
      </c>
      <c r="J48" s="646">
        <v>1133.1300000000001</v>
      </c>
      <c r="K48" s="292">
        <f>J48/4</f>
        <v>283.28250000000003</v>
      </c>
      <c r="L48" s="25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639" t="s">
        <v>1398</v>
      </c>
      <c r="C49" s="640"/>
      <c r="D49" s="641" t="s">
        <v>19</v>
      </c>
      <c r="E49" s="642">
        <v>30</v>
      </c>
      <c r="F49" s="643"/>
      <c r="G49" s="644" t="s">
        <v>1390</v>
      </c>
      <c r="H49" s="645"/>
      <c r="I49" s="290"/>
      <c r="J49" s="646">
        <v>655.77</v>
      </c>
      <c r="K49" s="292">
        <v>27.32</v>
      </c>
      <c r="L49" s="25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639" t="s">
        <v>1399</v>
      </c>
      <c r="C50" s="640" t="s">
        <v>1374</v>
      </c>
      <c r="D50" s="641" t="s">
        <v>27</v>
      </c>
      <c r="E50" s="647">
        <v>155</v>
      </c>
      <c r="F50" s="643"/>
      <c r="G50" s="644" t="s">
        <v>1393</v>
      </c>
      <c r="H50" s="645">
        <v>1096</v>
      </c>
      <c r="I50" s="1224" t="s">
        <v>1394</v>
      </c>
      <c r="J50" s="646">
        <v>1172.72</v>
      </c>
      <c r="K50" s="292">
        <v>146.59</v>
      </c>
      <c r="L50" s="25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1007"/>
      <c r="B51" s="639" t="s">
        <v>1400</v>
      </c>
      <c r="C51" s="640" t="s">
        <v>1401</v>
      </c>
      <c r="D51" s="648" t="s">
        <v>32</v>
      </c>
      <c r="E51" s="649">
        <v>297</v>
      </c>
      <c r="F51" s="650"/>
      <c r="G51" s="644" t="s">
        <v>1393</v>
      </c>
      <c r="H51" s="651">
        <v>1059</v>
      </c>
      <c r="I51" s="1224" t="s">
        <v>1402</v>
      </c>
      <c r="J51" s="646">
        <v>1133.1300000000001</v>
      </c>
      <c r="K51" s="292">
        <f>J51/4</f>
        <v>283.28250000000003</v>
      </c>
      <c r="L51" s="25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71"/>
      <c r="B52" s="639" t="s">
        <v>1403</v>
      </c>
      <c r="C52" s="640"/>
      <c r="D52" s="641" t="s">
        <v>19</v>
      </c>
      <c r="E52" s="642">
        <v>30</v>
      </c>
      <c r="F52" s="643"/>
      <c r="G52" s="644" t="s">
        <v>1404</v>
      </c>
      <c r="H52" s="645"/>
      <c r="I52" s="290"/>
      <c r="J52" s="646">
        <v>655.77</v>
      </c>
      <c r="K52" s="292">
        <v>27.32</v>
      </c>
      <c r="L52" s="25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652"/>
      <c r="B53" s="639" t="s">
        <v>1405</v>
      </c>
      <c r="C53" s="640" t="s">
        <v>1335</v>
      </c>
      <c r="D53" s="641" t="s">
        <v>27</v>
      </c>
      <c r="E53" s="647">
        <v>155</v>
      </c>
      <c r="F53" s="643"/>
      <c r="G53" s="644" t="s">
        <v>1406</v>
      </c>
      <c r="H53" s="645">
        <v>1096</v>
      </c>
      <c r="I53" s="1224" t="s">
        <v>1394</v>
      </c>
      <c r="J53" s="646">
        <v>1055.44</v>
      </c>
      <c r="K53" s="292">
        <v>131.93</v>
      </c>
      <c r="L53" s="25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652"/>
      <c r="B54" s="639" t="s">
        <v>1407</v>
      </c>
      <c r="C54" s="640" t="s">
        <v>1408</v>
      </c>
      <c r="D54" s="648" t="s">
        <v>32</v>
      </c>
      <c r="E54" s="649">
        <v>297</v>
      </c>
      <c r="F54" s="650"/>
      <c r="G54" s="644" t="s">
        <v>1393</v>
      </c>
      <c r="H54" s="651">
        <v>1059</v>
      </c>
      <c r="I54" s="1224" t="s">
        <v>1402</v>
      </c>
      <c r="J54" s="646">
        <v>1133.1300000000001</v>
      </c>
      <c r="K54" s="292">
        <f>J54/4</f>
        <v>283.28250000000003</v>
      </c>
      <c r="L54" s="25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652"/>
      <c r="B55" s="639" t="s">
        <v>1409</v>
      </c>
      <c r="C55" s="640"/>
      <c r="D55" s="641" t="s">
        <v>19</v>
      </c>
      <c r="E55" s="642">
        <v>30</v>
      </c>
      <c r="F55" s="643"/>
      <c r="G55" s="644"/>
      <c r="H55" s="653"/>
      <c r="I55" s="654"/>
      <c r="J55" s="655">
        <v>655.77</v>
      </c>
      <c r="K55" s="1225">
        <v>27.32</v>
      </c>
      <c r="L55" s="25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656"/>
      <c r="B56" s="639" t="s">
        <v>1410</v>
      </c>
      <c r="C56" s="657" t="s">
        <v>1411</v>
      </c>
      <c r="D56" s="641" t="s">
        <v>27</v>
      </c>
      <c r="E56" s="647">
        <v>155</v>
      </c>
      <c r="F56" s="658">
        <v>149</v>
      </c>
      <c r="G56" s="644" t="s">
        <v>1412</v>
      </c>
      <c r="H56" s="645">
        <v>1096</v>
      </c>
      <c r="I56" s="1224" t="s">
        <v>1413</v>
      </c>
      <c r="J56" s="646">
        <v>1114.08</v>
      </c>
      <c r="K56" s="292">
        <v>139.26</v>
      </c>
      <c r="L56" s="25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1007"/>
      <c r="B57" s="639" t="s">
        <v>1414</v>
      </c>
      <c r="C57" s="657" t="s">
        <v>1370</v>
      </c>
      <c r="D57" s="648" t="s">
        <v>32</v>
      </c>
      <c r="E57" s="649">
        <v>297</v>
      </c>
      <c r="F57" s="650"/>
      <c r="G57" s="644" t="s">
        <v>1415</v>
      </c>
      <c r="H57" s="651">
        <v>1059</v>
      </c>
      <c r="I57" s="1224" t="s">
        <v>1397</v>
      </c>
      <c r="J57" s="646">
        <v>1133.1300000000001</v>
      </c>
      <c r="K57" s="292">
        <f>J57/4</f>
        <v>283.28250000000003</v>
      </c>
      <c r="L57" s="25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656"/>
      <c r="B58" s="639" t="s">
        <v>1416</v>
      </c>
      <c r="C58" s="659"/>
      <c r="D58" s="641" t="s">
        <v>19</v>
      </c>
      <c r="E58" s="642">
        <v>30</v>
      </c>
      <c r="F58" s="643"/>
      <c r="G58" s="644"/>
      <c r="H58" s="645"/>
      <c r="I58" s="290"/>
      <c r="J58" s="655">
        <v>655.77</v>
      </c>
      <c r="K58" s="1225">
        <v>27.32</v>
      </c>
      <c r="L58" s="25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660"/>
      <c r="B59" s="639" t="s">
        <v>1417</v>
      </c>
      <c r="C59" s="657" t="s">
        <v>1352</v>
      </c>
      <c r="D59" s="641" t="s">
        <v>27</v>
      </c>
      <c r="E59" s="647">
        <v>149</v>
      </c>
      <c r="F59" s="661">
        <v>155</v>
      </c>
      <c r="G59" s="644" t="s">
        <v>1418</v>
      </c>
      <c r="H59" s="645">
        <v>1096</v>
      </c>
      <c r="I59" s="1224" t="s">
        <v>1419</v>
      </c>
      <c r="J59" s="646">
        <v>1114.08</v>
      </c>
      <c r="K59" s="292">
        <v>139.26</v>
      </c>
      <c r="L59" s="25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660"/>
      <c r="B60" s="639" t="s">
        <v>1420</v>
      </c>
      <c r="C60" s="640" t="s">
        <v>322</v>
      </c>
      <c r="D60" s="648" t="s">
        <v>32</v>
      </c>
      <c r="E60" s="649">
        <v>297</v>
      </c>
      <c r="F60" s="650"/>
      <c r="G60" s="644" t="s">
        <v>1418</v>
      </c>
      <c r="H60" s="651">
        <v>1059</v>
      </c>
      <c r="I60" s="1224" t="s">
        <v>1402</v>
      </c>
      <c r="J60" s="646">
        <v>1133.1300000000001</v>
      </c>
      <c r="K60" s="292">
        <f>J60/4</f>
        <v>283.28250000000003</v>
      </c>
      <c r="L60" s="25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71"/>
      <c r="B61" s="662" t="s">
        <v>1421</v>
      </c>
      <c r="C61" s="663" t="s">
        <v>1331</v>
      </c>
      <c r="D61" s="1226" t="s">
        <v>27</v>
      </c>
      <c r="E61" s="664"/>
      <c r="F61" s="665">
        <v>149</v>
      </c>
      <c r="G61" s="666" t="s">
        <v>1412</v>
      </c>
      <c r="H61" s="667">
        <v>1096</v>
      </c>
      <c r="I61" s="1227" t="s">
        <v>1413</v>
      </c>
      <c r="J61" s="668">
        <v>1114.08</v>
      </c>
      <c r="K61" s="170">
        <v>139.26</v>
      </c>
      <c r="L61" s="25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71"/>
      <c r="B62" s="662" t="s">
        <v>1421</v>
      </c>
      <c r="C62" s="663" t="s">
        <v>1422</v>
      </c>
      <c r="D62" s="1226" t="s">
        <v>32</v>
      </c>
      <c r="E62" s="664">
        <v>279</v>
      </c>
      <c r="F62" s="669"/>
      <c r="G62" s="666" t="s">
        <v>1412</v>
      </c>
      <c r="H62" s="670">
        <v>1059</v>
      </c>
      <c r="I62" s="1227" t="s">
        <v>1423</v>
      </c>
      <c r="J62" s="668">
        <v>1053.81</v>
      </c>
      <c r="K62" s="170">
        <v>263.45</v>
      </c>
      <c r="L62" s="25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71"/>
      <c r="B63" s="280" t="s">
        <v>1424</v>
      </c>
      <c r="C63" s="663" t="s">
        <v>1425</v>
      </c>
      <c r="D63" s="1226" t="s">
        <v>27</v>
      </c>
      <c r="E63" s="664">
        <v>155</v>
      </c>
      <c r="F63" s="669"/>
      <c r="G63" s="666" t="s">
        <v>1426</v>
      </c>
      <c r="H63" s="670">
        <v>1096</v>
      </c>
      <c r="I63" s="1227" t="s">
        <v>1427</v>
      </c>
      <c r="J63" s="668">
        <v>1055.44</v>
      </c>
      <c r="K63" s="170">
        <v>131.93</v>
      </c>
      <c r="L63" s="25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71"/>
      <c r="B64" s="280" t="s">
        <v>1428</v>
      </c>
      <c r="C64" s="671" t="s">
        <v>1429</v>
      </c>
      <c r="D64" s="1228" t="s">
        <v>32</v>
      </c>
      <c r="E64" s="664">
        <v>295</v>
      </c>
      <c r="F64" s="669"/>
      <c r="G64" s="666" t="s">
        <v>1412</v>
      </c>
      <c r="H64" s="670">
        <v>1059</v>
      </c>
      <c r="I64" s="1227" t="s">
        <v>1430</v>
      </c>
      <c r="J64" s="668">
        <v>1106.48</v>
      </c>
      <c r="K64" s="170">
        <v>276.62</v>
      </c>
      <c r="L64" s="25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71"/>
      <c r="B65" s="280" t="s">
        <v>1431</v>
      </c>
      <c r="C65" s="663"/>
      <c r="D65" s="672"/>
      <c r="E65" s="664"/>
      <c r="F65" s="669"/>
      <c r="G65" s="666"/>
      <c r="H65" s="670"/>
      <c r="I65" s="1227"/>
      <c r="J65" s="668"/>
      <c r="K65" s="170"/>
      <c r="L65" s="25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71"/>
      <c r="B66" s="673" t="s">
        <v>1432</v>
      </c>
      <c r="C66" s="663" t="s">
        <v>1433</v>
      </c>
      <c r="D66" s="672" t="s">
        <v>27</v>
      </c>
      <c r="E66" s="664">
        <v>155</v>
      </c>
      <c r="F66" s="669"/>
      <c r="G66" s="666" t="s">
        <v>1426</v>
      </c>
      <c r="H66" s="670">
        <v>1096</v>
      </c>
      <c r="I66" s="1227" t="s">
        <v>1423</v>
      </c>
      <c r="J66" s="668">
        <v>1055.44</v>
      </c>
      <c r="K66" s="170">
        <v>131.93</v>
      </c>
      <c r="L66" s="25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71"/>
      <c r="B67" s="673" t="s">
        <v>1434</v>
      </c>
      <c r="C67" s="671" t="s">
        <v>1320</v>
      </c>
      <c r="D67" s="1228" t="s">
        <v>32</v>
      </c>
      <c r="E67" s="664">
        <v>279</v>
      </c>
      <c r="F67" s="674">
        <v>295</v>
      </c>
      <c r="G67" s="666" t="s">
        <v>1412</v>
      </c>
      <c r="H67" s="670">
        <v>1059</v>
      </c>
      <c r="I67" s="1227" t="s">
        <v>1435</v>
      </c>
      <c r="J67" s="668">
        <v>1053.81</v>
      </c>
      <c r="K67" s="170">
        <v>263.45</v>
      </c>
      <c r="L67" s="25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71"/>
      <c r="B68" s="673" t="s">
        <v>1436</v>
      </c>
      <c r="C68" s="663" t="s">
        <v>1437</v>
      </c>
      <c r="D68" s="672" t="s">
        <v>27</v>
      </c>
      <c r="E68" s="675">
        <v>149</v>
      </c>
      <c r="F68" s="450">
        <v>155</v>
      </c>
      <c r="G68" s="666" t="s">
        <v>1412</v>
      </c>
      <c r="H68" s="667">
        <v>1096</v>
      </c>
      <c r="I68" s="1227" t="s">
        <v>1413</v>
      </c>
      <c r="J68" s="668">
        <v>1114.08</v>
      </c>
      <c r="K68" s="170">
        <v>139.26</v>
      </c>
      <c r="L68" s="25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71"/>
      <c r="B69" s="673" t="s">
        <v>1438</v>
      </c>
      <c r="C69" s="663" t="s">
        <v>1439</v>
      </c>
      <c r="D69" s="672" t="s">
        <v>27</v>
      </c>
      <c r="E69" s="675">
        <v>149</v>
      </c>
      <c r="F69" s="674">
        <v>155</v>
      </c>
      <c r="G69" s="666" t="s">
        <v>1412</v>
      </c>
      <c r="H69" s="670">
        <v>1059</v>
      </c>
      <c r="I69" s="1227" t="s">
        <v>1435</v>
      </c>
      <c r="J69" s="668">
        <v>1053.81</v>
      </c>
      <c r="K69" s="170">
        <v>263.45</v>
      </c>
      <c r="L69" s="257"/>
      <c r="M69" s="1">
        <v>1059</v>
      </c>
      <c r="N69" s="1">
        <v>7.0000000000000007E-2</v>
      </c>
      <c r="O69" s="1">
        <f t="shared" ref="O69:O73" si="0">(M69*N69)+M69</f>
        <v>1133.1300000000001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71"/>
      <c r="B70" s="673" t="s">
        <v>1440</v>
      </c>
      <c r="C70" s="663" t="s">
        <v>1370</v>
      </c>
      <c r="D70" s="672" t="s">
        <v>32</v>
      </c>
      <c r="E70" s="675">
        <v>279</v>
      </c>
      <c r="F70" s="674">
        <v>295</v>
      </c>
      <c r="G70" s="666" t="s">
        <v>1418</v>
      </c>
      <c r="H70" s="670">
        <v>1059</v>
      </c>
      <c r="I70" s="168" t="s">
        <v>694</v>
      </c>
      <c r="J70" s="668">
        <v>1053.81</v>
      </c>
      <c r="K70" s="170">
        <v>263.45</v>
      </c>
      <c r="L70" s="257"/>
      <c r="M70" s="1">
        <v>1059</v>
      </c>
      <c r="N70" s="1">
        <v>7.0000000000000007E-2</v>
      </c>
      <c r="O70" s="1">
        <f t="shared" si="0"/>
        <v>1133.1300000000001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71"/>
      <c r="B71" s="673" t="s">
        <v>1441</v>
      </c>
      <c r="C71" s="663" t="s">
        <v>1442</v>
      </c>
      <c r="D71" s="672" t="s">
        <v>27</v>
      </c>
      <c r="E71" s="675">
        <v>149</v>
      </c>
      <c r="F71" s="674">
        <v>155</v>
      </c>
      <c r="G71" s="666" t="s">
        <v>1418</v>
      </c>
      <c r="H71" s="670">
        <v>1096</v>
      </c>
      <c r="I71" s="1227"/>
      <c r="J71" s="668">
        <v>1114.08</v>
      </c>
      <c r="K71" s="170">
        <v>139.26</v>
      </c>
      <c r="L71" s="257"/>
      <c r="M71" s="1">
        <v>1059</v>
      </c>
      <c r="N71" s="1">
        <v>7.0000000000000007E-2</v>
      </c>
      <c r="O71" s="1">
        <f t="shared" si="0"/>
        <v>1133.1300000000001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71"/>
      <c r="B72" s="673" t="s">
        <v>1443</v>
      </c>
      <c r="C72" s="663" t="s">
        <v>1374</v>
      </c>
      <c r="D72" s="672" t="s">
        <v>32</v>
      </c>
      <c r="E72" s="675">
        <v>279</v>
      </c>
      <c r="F72" s="674">
        <v>295</v>
      </c>
      <c r="G72" s="666" t="s">
        <v>1418</v>
      </c>
      <c r="H72" s="670">
        <v>1059</v>
      </c>
      <c r="I72" s="168" t="s">
        <v>694</v>
      </c>
      <c r="J72" s="668">
        <v>1053.81</v>
      </c>
      <c r="K72" s="170">
        <v>263.45</v>
      </c>
      <c r="L72" s="257"/>
      <c r="M72" s="1">
        <v>1059</v>
      </c>
      <c r="N72" s="1">
        <v>7.0000000000000007E-2</v>
      </c>
      <c r="O72" s="1">
        <f t="shared" si="0"/>
        <v>1133.1300000000001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971"/>
      <c r="B73" s="935"/>
      <c r="C73" s="32"/>
      <c r="D73" s="1019"/>
      <c r="E73" s="516"/>
      <c r="F73" s="35"/>
      <c r="G73" s="933"/>
      <c r="H73" s="676"/>
      <c r="I73" s="30"/>
      <c r="J73" s="482"/>
      <c r="K73" s="1006"/>
      <c r="L73" s="257"/>
      <c r="M73" s="1">
        <v>1059</v>
      </c>
      <c r="N73" s="1">
        <v>7.0000000000000007E-2</v>
      </c>
      <c r="O73" s="1">
        <f t="shared" si="0"/>
        <v>1133.1300000000001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959"/>
      <c r="B74" s="959"/>
      <c r="C74" s="959"/>
      <c r="D74" s="959"/>
      <c r="E74" s="959"/>
      <c r="F74" s="959"/>
      <c r="G74" s="959"/>
      <c r="H74" s="1229"/>
      <c r="I74" s="959"/>
      <c r="J74" s="1230"/>
      <c r="K74" s="959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1"/>
      <c r="B75" s="2"/>
      <c r="C75" s="3"/>
      <c r="D75" s="3"/>
      <c r="E75" s="251"/>
      <c r="F75" s="5"/>
      <c r="G75" s="6"/>
      <c r="H75" s="570"/>
      <c r="I75" s="254"/>
      <c r="J75" s="437"/>
      <c r="K75" s="256">
        <v>1</v>
      </c>
      <c r="L75" s="25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4" t="s">
        <v>0</v>
      </c>
      <c r="B76" s="1368"/>
      <c r="C76" s="3"/>
      <c r="D76" s="3"/>
      <c r="E76" s="251"/>
      <c r="F76" s="5"/>
      <c r="G76" s="6"/>
      <c r="H76" s="570"/>
      <c r="I76" s="254"/>
      <c r="J76" s="437"/>
      <c r="K76" s="257"/>
      <c r="L76" s="25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76" t="s">
        <v>1444</v>
      </c>
      <c r="B77" s="1387"/>
      <c r="C77" s="4" t="s">
        <v>1445</v>
      </c>
      <c r="D77" s="1368" t="s">
        <v>1446</v>
      </c>
      <c r="E77" s="251"/>
      <c r="F77" s="5"/>
      <c r="G77" s="97"/>
      <c r="H77" s="570"/>
      <c r="I77" s="254"/>
      <c r="J77" s="437"/>
      <c r="K77" s="257"/>
      <c r="L77" s="25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>
      <c r="A78" s="1"/>
      <c r="B78" s="2"/>
      <c r="C78" s="3"/>
      <c r="D78" s="3"/>
      <c r="E78" s="251"/>
      <c r="F78" s="5"/>
      <c r="G78" s="6"/>
      <c r="H78" s="570"/>
      <c r="I78" s="254"/>
      <c r="J78" s="437"/>
      <c r="K78" s="257"/>
      <c r="L78" s="25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375" t="s">
        <v>2</v>
      </c>
      <c r="B79" s="1388"/>
      <c r="C79" s="16" t="s">
        <v>3</v>
      </c>
      <c r="D79" s="1372" t="s">
        <v>4</v>
      </c>
      <c r="E79" s="438" t="s">
        <v>5</v>
      </c>
      <c r="F79" s="919" t="s">
        <v>5</v>
      </c>
      <c r="G79" s="18" t="s">
        <v>6</v>
      </c>
      <c r="H79" s="677" t="s">
        <v>7</v>
      </c>
      <c r="I79" s="260" t="s">
        <v>8</v>
      </c>
      <c r="J79" s="678" t="s">
        <v>9</v>
      </c>
      <c r="K79" s="920" t="s">
        <v>9</v>
      </c>
      <c r="L79" s="26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5.25" customHeight="1">
      <c r="A80" s="921"/>
      <c r="B80" s="922"/>
      <c r="C80" s="927"/>
      <c r="D80" s="996" t="s">
        <v>10</v>
      </c>
      <c r="E80" s="441" t="s">
        <v>11</v>
      </c>
      <c r="F80" s="925" t="s">
        <v>12</v>
      </c>
      <c r="G80" s="964"/>
      <c r="H80" s="1231" t="s">
        <v>13</v>
      </c>
      <c r="I80" s="1145" t="s">
        <v>14</v>
      </c>
      <c r="J80" s="966" t="s">
        <v>15</v>
      </c>
      <c r="K80" s="930" t="s">
        <v>16</v>
      </c>
      <c r="L80" s="26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679"/>
      <c r="B81" s="394" t="s">
        <v>959</v>
      </c>
      <c r="C81" s="133"/>
      <c r="D81" s="680"/>
      <c r="E81" s="681"/>
      <c r="F81" s="932"/>
      <c r="G81" s="933"/>
      <c r="H81" s="577"/>
      <c r="I81" s="30"/>
      <c r="J81" s="482"/>
      <c r="K81" s="995"/>
      <c r="L81" s="25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934"/>
      <c r="B82" s="1029" t="s">
        <v>1447</v>
      </c>
      <c r="C82" s="32" t="s">
        <v>1448</v>
      </c>
      <c r="D82" s="682" t="s">
        <v>32</v>
      </c>
      <c r="E82" s="683">
        <v>79</v>
      </c>
      <c r="F82" s="135"/>
      <c r="G82" s="933" t="s">
        <v>606</v>
      </c>
      <c r="H82" s="577">
        <v>1220</v>
      </c>
      <c r="I82" s="30"/>
      <c r="J82" s="482">
        <v>1125.1400000000001</v>
      </c>
      <c r="K82" s="1006">
        <v>47</v>
      </c>
      <c r="L82" s="257"/>
      <c r="M82" s="1">
        <v>2012</v>
      </c>
      <c r="N82" s="1">
        <v>7.0000000000000007E-2</v>
      </c>
      <c r="O82" s="1">
        <f t="shared" ref="O82:O110" si="1">(M82*N82)+M82</f>
        <v>2152.84</v>
      </c>
      <c r="P82" s="1">
        <f t="shared" ref="P82:P110" si="2">O82/2</f>
        <v>1076.42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34"/>
      <c r="B83" s="1168"/>
      <c r="C83" s="51" t="s">
        <v>1449</v>
      </c>
      <c r="D83" s="682" t="s">
        <v>27</v>
      </c>
      <c r="E83" s="683">
        <v>179</v>
      </c>
      <c r="F83" s="135"/>
      <c r="G83" s="429" t="s">
        <v>608</v>
      </c>
      <c r="H83" s="684">
        <v>1445.31</v>
      </c>
      <c r="I83" s="42" t="s">
        <v>1450</v>
      </c>
      <c r="J83" s="685">
        <v>1306.81</v>
      </c>
      <c r="K83" s="44">
        <v>163.36000000000001</v>
      </c>
      <c r="L83" s="257"/>
      <c r="M83" s="1">
        <v>2444</v>
      </c>
      <c r="N83" s="1">
        <v>7.0000000000000007E-2</v>
      </c>
      <c r="O83" s="1">
        <f t="shared" si="1"/>
        <v>2615.08</v>
      </c>
      <c r="P83" s="1">
        <f t="shared" si="2"/>
        <v>1307.54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34"/>
      <c r="B84" s="1168"/>
      <c r="C84" s="51" t="s">
        <v>1451</v>
      </c>
      <c r="D84" s="682" t="s">
        <v>32</v>
      </c>
      <c r="E84" s="683">
        <v>297</v>
      </c>
      <c r="F84" s="135"/>
      <c r="G84" s="236" t="s">
        <v>1452</v>
      </c>
      <c r="H84" s="684">
        <v>1090.8</v>
      </c>
      <c r="I84" s="42" t="s">
        <v>1453</v>
      </c>
      <c r="J84" s="685">
        <v>1019.33</v>
      </c>
      <c r="K84" s="44">
        <v>254.84</v>
      </c>
      <c r="L84" s="257"/>
      <c r="M84" s="1">
        <v>2424</v>
      </c>
      <c r="N84" s="1">
        <v>7.0000000000000007E-2</v>
      </c>
      <c r="O84" s="1">
        <f t="shared" si="1"/>
        <v>2593.6799999999998</v>
      </c>
      <c r="P84" s="1">
        <f t="shared" si="2"/>
        <v>1296.8399999999999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34"/>
      <c r="B85" s="1168"/>
      <c r="C85" s="32" t="s">
        <v>1454</v>
      </c>
      <c r="D85" s="682" t="s">
        <v>1279</v>
      </c>
      <c r="E85" s="683">
        <v>497</v>
      </c>
      <c r="F85" s="135"/>
      <c r="G85" s="429" t="s">
        <v>1452</v>
      </c>
      <c r="H85" s="684">
        <v>1363.5</v>
      </c>
      <c r="I85" s="42" t="s">
        <v>1455</v>
      </c>
      <c r="J85" s="685">
        <v>1310.78</v>
      </c>
      <c r="K85" s="44">
        <v>436.93</v>
      </c>
      <c r="L85" s="257"/>
      <c r="M85" s="1"/>
      <c r="N85" s="1">
        <v>7.0000000000000007E-2</v>
      </c>
      <c r="O85" s="1">
        <f t="shared" si="1"/>
        <v>0</v>
      </c>
      <c r="P85" s="1">
        <f t="shared" si="2"/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34"/>
      <c r="B86" s="686" t="s">
        <v>1456</v>
      </c>
      <c r="C86" s="687" t="s">
        <v>1457</v>
      </c>
      <c r="D86" s="1232" t="s">
        <v>24</v>
      </c>
      <c r="E86" s="688">
        <v>79</v>
      </c>
      <c r="F86" s="689"/>
      <c r="G86" s="690" t="s">
        <v>539</v>
      </c>
      <c r="H86" s="691">
        <v>689</v>
      </c>
      <c r="I86" s="692"/>
      <c r="J86" s="693">
        <v>654</v>
      </c>
      <c r="K86" s="694">
        <v>54.46</v>
      </c>
      <c r="L86" s="257"/>
      <c r="M86" s="1"/>
      <c r="N86" s="1">
        <v>7.0000000000000007E-2</v>
      </c>
      <c r="O86" s="1">
        <f t="shared" si="1"/>
        <v>0</v>
      </c>
      <c r="P86" s="1">
        <f t="shared" si="2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34"/>
      <c r="B87" s="695"/>
      <c r="C87" s="687" t="s">
        <v>1458</v>
      </c>
      <c r="D87" s="1232" t="s">
        <v>27</v>
      </c>
      <c r="E87" s="689">
        <v>179</v>
      </c>
      <c r="F87" s="689" t="s">
        <v>369</v>
      </c>
      <c r="G87" s="690" t="s">
        <v>608</v>
      </c>
      <c r="H87" s="691">
        <v>1445</v>
      </c>
      <c r="I87" s="692" t="s">
        <v>1450</v>
      </c>
      <c r="J87" s="693">
        <v>1306.81</v>
      </c>
      <c r="K87" s="694">
        <v>163.36000000000001</v>
      </c>
      <c r="L87" s="257"/>
      <c r="M87" s="1"/>
      <c r="N87" s="1">
        <v>7.0000000000000007E-2</v>
      </c>
      <c r="O87" s="1">
        <f t="shared" si="1"/>
        <v>0</v>
      </c>
      <c r="P87" s="1">
        <f t="shared" si="2"/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34"/>
      <c r="B88" s="695"/>
      <c r="C88" s="687" t="s">
        <v>1459</v>
      </c>
      <c r="D88" s="1232" t="s">
        <v>32</v>
      </c>
      <c r="E88" s="688">
        <v>297</v>
      </c>
      <c r="F88" s="689"/>
      <c r="G88" s="690" t="s">
        <v>1452</v>
      </c>
      <c r="H88" s="691">
        <v>1091</v>
      </c>
      <c r="I88" s="692" t="s">
        <v>1453</v>
      </c>
      <c r="J88" s="693">
        <v>1019.33</v>
      </c>
      <c r="K88" s="694">
        <v>254.84</v>
      </c>
      <c r="L88" s="257"/>
      <c r="M88" s="1"/>
      <c r="N88" s="1">
        <v>7.0000000000000007E-2</v>
      </c>
      <c r="O88" s="1">
        <f t="shared" si="1"/>
        <v>0</v>
      </c>
      <c r="P88" s="1">
        <f t="shared" si="2"/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934"/>
      <c r="B89" s="695"/>
      <c r="C89" s="687" t="s">
        <v>1401</v>
      </c>
      <c r="D89" s="1232" t="s">
        <v>1279</v>
      </c>
      <c r="E89" s="689">
        <v>497</v>
      </c>
      <c r="F89" s="689"/>
      <c r="G89" s="690" t="s">
        <v>1452</v>
      </c>
      <c r="H89" s="691">
        <v>1364</v>
      </c>
      <c r="I89" s="692" t="s">
        <v>1455</v>
      </c>
      <c r="J89" s="693">
        <v>1310.78</v>
      </c>
      <c r="K89" s="694">
        <v>436.93</v>
      </c>
      <c r="L89" s="257"/>
      <c r="M89" s="1"/>
      <c r="N89" s="1">
        <v>7.0000000000000007E-2</v>
      </c>
      <c r="O89" s="1">
        <f t="shared" si="1"/>
        <v>0</v>
      </c>
      <c r="P89" s="1">
        <f t="shared" si="2"/>
        <v>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34"/>
      <c r="B90" s="686" t="s">
        <v>1460</v>
      </c>
      <c r="C90" s="687" t="s">
        <v>1457</v>
      </c>
      <c r="D90" s="1232" t="s">
        <v>24</v>
      </c>
      <c r="E90" s="688">
        <v>79</v>
      </c>
      <c r="F90" s="689"/>
      <c r="G90" s="690" t="s">
        <v>539</v>
      </c>
      <c r="H90" s="691">
        <v>689</v>
      </c>
      <c r="I90" s="692"/>
      <c r="J90" s="693">
        <v>654</v>
      </c>
      <c r="K90" s="694">
        <v>54.46</v>
      </c>
      <c r="L90" s="270"/>
      <c r="M90" s="1"/>
      <c r="N90" s="1">
        <v>7.0000000000000007E-2</v>
      </c>
      <c r="O90" s="1">
        <f t="shared" si="1"/>
        <v>0</v>
      </c>
      <c r="P90" s="1">
        <f t="shared" si="2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34"/>
      <c r="B91" s="695"/>
      <c r="C91" s="687" t="s">
        <v>1458</v>
      </c>
      <c r="D91" s="1232" t="s">
        <v>27</v>
      </c>
      <c r="E91" s="689">
        <v>179</v>
      </c>
      <c r="F91" s="689" t="s">
        <v>369</v>
      </c>
      <c r="G91" s="690" t="s">
        <v>608</v>
      </c>
      <c r="H91" s="691">
        <v>1445</v>
      </c>
      <c r="I91" s="692" t="s">
        <v>1450</v>
      </c>
      <c r="J91" s="693">
        <v>1306.81</v>
      </c>
      <c r="K91" s="694">
        <v>163.36000000000001</v>
      </c>
      <c r="L91" s="257"/>
      <c r="M91" s="1"/>
      <c r="N91" s="1">
        <v>7.0000000000000007E-2</v>
      </c>
      <c r="O91" s="1">
        <f t="shared" si="1"/>
        <v>0</v>
      </c>
      <c r="P91" s="1">
        <f t="shared" si="2"/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34"/>
      <c r="B92" s="695"/>
      <c r="C92" s="687" t="s">
        <v>1459</v>
      </c>
      <c r="D92" s="1232" t="s">
        <v>32</v>
      </c>
      <c r="E92" s="688">
        <v>297</v>
      </c>
      <c r="F92" s="689"/>
      <c r="G92" s="690" t="s">
        <v>1452</v>
      </c>
      <c r="H92" s="691">
        <v>1091</v>
      </c>
      <c r="I92" s="692" t="s">
        <v>1453</v>
      </c>
      <c r="J92" s="693">
        <v>1019.33</v>
      </c>
      <c r="K92" s="694">
        <v>254.84</v>
      </c>
      <c r="L92" s="257"/>
      <c r="M92" s="1"/>
      <c r="N92" s="1">
        <v>7.0000000000000007E-2</v>
      </c>
      <c r="O92" s="1">
        <f t="shared" si="1"/>
        <v>0</v>
      </c>
      <c r="P92" s="1">
        <f t="shared" si="2"/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34"/>
      <c r="B93" s="695"/>
      <c r="C93" s="687" t="s">
        <v>1401</v>
      </c>
      <c r="D93" s="1232" t="s">
        <v>1279</v>
      </c>
      <c r="E93" s="689">
        <v>497</v>
      </c>
      <c r="F93" s="689"/>
      <c r="G93" s="690" t="s">
        <v>1452</v>
      </c>
      <c r="H93" s="691">
        <v>1364</v>
      </c>
      <c r="I93" s="692" t="s">
        <v>1455</v>
      </c>
      <c r="J93" s="693">
        <v>1310.78</v>
      </c>
      <c r="K93" s="694">
        <v>436.93</v>
      </c>
      <c r="L93" s="270"/>
      <c r="M93" s="1"/>
      <c r="N93" s="1">
        <v>7.0000000000000007E-2</v>
      </c>
      <c r="O93" s="1">
        <f t="shared" si="1"/>
        <v>0</v>
      </c>
      <c r="P93" s="1">
        <f t="shared" si="2"/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34"/>
      <c r="B94" s="1029" t="s">
        <v>1461</v>
      </c>
      <c r="C94" s="32" t="s">
        <v>1352</v>
      </c>
      <c r="D94" s="682" t="s">
        <v>27</v>
      </c>
      <c r="E94" s="683">
        <v>179</v>
      </c>
      <c r="F94" s="135"/>
      <c r="G94" s="429" t="s">
        <v>608</v>
      </c>
      <c r="H94" s="684">
        <v>1445.31</v>
      </c>
      <c r="I94" s="42" t="s">
        <v>1450</v>
      </c>
      <c r="J94" s="685">
        <v>1306.81</v>
      </c>
      <c r="K94" s="44">
        <v>163.36000000000001</v>
      </c>
      <c r="L94" s="257"/>
      <c r="M94" s="1"/>
      <c r="N94" s="1">
        <v>7.0000000000000007E-2</v>
      </c>
      <c r="O94" s="1">
        <f t="shared" si="1"/>
        <v>0</v>
      </c>
      <c r="P94" s="1">
        <f t="shared" si="2"/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34"/>
      <c r="B95" s="1168"/>
      <c r="C95" s="32" t="s">
        <v>1462</v>
      </c>
      <c r="D95" s="682" t="s">
        <v>32</v>
      </c>
      <c r="E95" s="683">
        <v>297</v>
      </c>
      <c r="F95" s="135"/>
      <c r="G95" s="236" t="s">
        <v>1452</v>
      </c>
      <c r="H95" s="684">
        <v>1090.8</v>
      </c>
      <c r="I95" s="42" t="s">
        <v>1453</v>
      </c>
      <c r="J95" s="685">
        <v>1019.33</v>
      </c>
      <c r="K95" s="44">
        <v>254.84</v>
      </c>
      <c r="L95" s="257"/>
      <c r="M95" s="1"/>
      <c r="N95" s="1">
        <v>7.0000000000000007E-2</v>
      </c>
      <c r="O95" s="1">
        <f t="shared" si="1"/>
        <v>0</v>
      </c>
      <c r="P95" s="1">
        <f t="shared" si="2"/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34"/>
      <c r="B96" s="1168"/>
      <c r="C96" s="32" t="s">
        <v>1429</v>
      </c>
      <c r="D96" s="682" t="s">
        <v>1279</v>
      </c>
      <c r="E96" s="683">
        <v>497</v>
      </c>
      <c r="F96" s="135"/>
      <c r="G96" s="429" t="s">
        <v>1452</v>
      </c>
      <c r="H96" s="684">
        <v>1363.5</v>
      </c>
      <c r="I96" s="42" t="s">
        <v>1455</v>
      </c>
      <c r="J96" s="685">
        <v>1310.78</v>
      </c>
      <c r="K96" s="44">
        <v>436.93</v>
      </c>
      <c r="L96" s="270"/>
      <c r="M96" s="1">
        <v>2444</v>
      </c>
      <c r="N96" s="1">
        <v>7.0000000000000007E-2</v>
      </c>
      <c r="O96" s="1">
        <f t="shared" si="1"/>
        <v>2615.08</v>
      </c>
      <c r="P96" s="1">
        <f t="shared" si="2"/>
        <v>1307.54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244"/>
      <c r="B97" s="1029" t="s">
        <v>1463</v>
      </c>
      <c r="C97" s="32" t="s">
        <v>1352</v>
      </c>
      <c r="D97" s="682" t="s">
        <v>27</v>
      </c>
      <c r="E97" s="683">
        <v>179</v>
      </c>
      <c r="F97" s="135"/>
      <c r="G97" s="429" t="s">
        <v>608</v>
      </c>
      <c r="H97" s="684">
        <v>1445.31</v>
      </c>
      <c r="I97" s="42" t="s">
        <v>1450</v>
      </c>
      <c r="J97" s="685">
        <v>1306.81</v>
      </c>
      <c r="K97" s="44">
        <v>163.36000000000001</v>
      </c>
      <c r="L97" s="257"/>
      <c r="M97" s="1"/>
      <c r="N97" s="1">
        <v>7.0000000000000007E-2</v>
      </c>
      <c r="O97" s="1">
        <f t="shared" si="1"/>
        <v>0</v>
      </c>
      <c r="P97" s="1">
        <f t="shared" si="2"/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34"/>
      <c r="B98" s="1168"/>
      <c r="C98" s="32" t="s">
        <v>1462</v>
      </c>
      <c r="D98" s="682" t="s">
        <v>32</v>
      </c>
      <c r="E98" s="683">
        <v>297</v>
      </c>
      <c r="F98" s="135"/>
      <c r="G98" s="236" t="s">
        <v>1452</v>
      </c>
      <c r="H98" s="684">
        <v>1090.8</v>
      </c>
      <c r="I98" s="42" t="s">
        <v>1453</v>
      </c>
      <c r="J98" s="685">
        <v>1019.33</v>
      </c>
      <c r="K98" s="44">
        <v>254.84</v>
      </c>
      <c r="L98" s="270"/>
      <c r="M98" s="1"/>
      <c r="N98" s="1">
        <v>7.0000000000000007E-2</v>
      </c>
      <c r="O98" s="1">
        <f t="shared" si="1"/>
        <v>0</v>
      </c>
      <c r="P98" s="1">
        <f t="shared" si="2"/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34"/>
      <c r="B99" s="1168"/>
      <c r="C99" s="32" t="s">
        <v>1429</v>
      </c>
      <c r="D99" s="682" t="s">
        <v>1279</v>
      </c>
      <c r="E99" s="683">
        <v>497</v>
      </c>
      <c r="F99" s="135"/>
      <c r="G99" s="429" t="s">
        <v>1452</v>
      </c>
      <c r="H99" s="684">
        <v>1363.5</v>
      </c>
      <c r="I99" s="42" t="s">
        <v>1455</v>
      </c>
      <c r="J99" s="685">
        <v>1310.78</v>
      </c>
      <c r="K99" s="44">
        <v>436.93</v>
      </c>
      <c r="L99" s="270"/>
      <c r="M99" s="1"/>
      <c r="N99" s="1">
        <v>7.0000000000000007E-2</v>
      </c>
      <c r="O99" s="1">
        <f t="shared" si="1"/>
        <v>0</v>
      </c>
      <c r="P99" s="1">
        <f t="shared" si="2"/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34"/>
      <c r="B100" s="696" t="s">
        <v>1464</v>
      </c>
      <c r="C100" s="640" t="s">
        <v>1357</v>
      </c>
      <c r="D100" s="1233" t="s">
        <v>27</v>
      </c>
      <c r="E100" s="697">
        <v>179</v>
      </c>
      <c r="F100" s="698"/>
      <c r="G100" s="644" t="s">
        <v>608</v>
      </c>
      <c r="H100" s="645">
        <v>1445</v>
      </c>
      <c r="I100" s="290" t="s">
        <v>1465</v>
      </c>
      <c r="J100" s="646">
        <v>1306.81</v>
      </c>
      <c r="K100" s="292">
        <v>163.36000000000001</v>
      </c>
      <c r="L100" s="257"/>
      <c r="M100" s="1"/>
      <c r="N100" s="1">
        <v>7.0000000000000007E-2</v>
      </c>
      <c r="O100" s="1">
        <f t="shared" si="1"/>
        <v>0</v>
      </c>
      <c r="P100" s="1">
        <f t="shared" si="2"/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5.25" customHeight="1">
      <c r="A101" s="934"/>
      <c r="B101" s="699"/>
      <c r="C101" s="640" t="s">
        <v>1411</v>
      </c>
      <c r="D101" s="1233" t="s">
        <v>32</v>
      </c>
      <c r="E101" s="700">
        <v>297</v>
      </c>
      <c r="F101" s="643"/>
      <c r="G101" s="644" t="s">
        <v>1452</v>
      </c>
      <c r="H101" s="645">
        <v>1091</v>
      </c>
      <c r="I101" s="290" t="s">
        <v>1453</v>
      </c>
      <c r="J101" s="646">
        <v>1019.33</v>
      </c>
      <c r="K101" s="292">
        <v>254.84</v>
      </c>
      <c r="L101" s="270"/>
      <c r="M101" s="1"/>
      <c r="N101" s="1">
        <v>7.0000000000000007E-2</v>
      </c>
      <c r="O101" s="1">
        <f t="shared" si="1"/>
        <v>0</v>
      </c>
      <c r="P101" s="1">
        <f t="shared" si="2"/>
        <v>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45"/>
      <c r="B102" s="699"/>
      <c r="C102" s="640" t="s">
        <v>1466</v>
      </c>
      <c r="D102" s="1233" t="s">
        <v>1279</v>
      </c>
      <c r="E102" s="700">
        <v>497</v>
      </c>
      <c r="F102" s="643"/>
      <c r="G102" s="644" t="s">
        <v>1452</v>
      </c>
      <c r="H102" s="645">
        <v>1364</v>
      </c>
      <c r="I102" s="290" t="s">
        <v>1455</v>
      </c>
      <c r="J102" s="646">
        <v>1310.78</v>
      </c>
      <c r="K102" s="292">
        <v>436.93</v>
      </c>
      <c r="L102" s="270"/>
      <c r="M102" s="1"/>
      <c r="N102" s="1">
        <v>7.0000000000000007E-2</v>
      </c>
      <c r="O102" s="1">
        <f t="shared" si="1"/>
        <v>0</v>
      </c>
      <c r="P102" s="1">
        <f t="shared" si="2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46"/>
      <c r="B103" s="696" t="s">
        <v>1467</v>
      </c>
      <c r="C103" s="640" t="s">
        <v>1357</v>
      </c>
      <c r="D103" s="1233" t="s">
        <v>27</v>
      </c>
      <c r="E103" s="697">
        <v>179</v>
      </c>
      <c r="F103" s="698"/>
      <c r="G103" s="644" t="s">
        <v>608</v>
      </c>
      <c r="H103" s="645">
        <v>1445</v>
      </c>
      <c r="I103" s="290" t="s">
        <v>1465</v>
      </c>
      <c r="J103" s="646">
        <v>1306.81</v>
      </c>
      <c r="K103" s="292">
        <v>163.36000000000001</v>
      </c>
      <c r="L103" s="270"/>
      <c r="M103" s="1"/>
      <c r="N103" s="1">
        <v>7.0000000000000007E-2</v>
      </c>
      <c r="O103" s="1">
        <f t="shared" si="1"/>
        <v>0</v>
      </c>
      <c r="P103" s="1">
        <f t="shared" si="2"/>
        <v>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934"/>
      <c r="B104" s="699"/>
      <c r="C104" s="640" t="s">
        <v>1468</v>
      </c>
      <c r="D104" s="1233" t="s">
        <v>32</v>
      </c>
      <c r="E104" s="700">
        <v>297</v>
      </c>
      <c r="F104" s="643"/>
      <c r="G104" s="644" t="s">
        <v>1452</v>
      </c>
      <c r="H104" s="645">
        <v>1091</v>
      </c>
      <c r="I104" s="290" t="s">
        <v>1453</v>
      </c>
      <c r="J104" s="646">
        <v>1019.33</v>
      </c>
      <c r="K104" s="292">
        <v>254.84</v>
      </c>
      <c r="L104" s="270"/>
      <c r="M104" s="1"/>
      <c r="N104" s="1">
        <v>7.0000000000000007E-2</v>
      </c>
      <c r="O104" s="1">
        <f t="shared" si="1"/>
        <v>0</v>
      </c>
      <c r="P104" s="1">
        <f t="shared" si="2"/>
        <v>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934"/>
      <c r="B105" s="699"/>
      <c r="C105" s="640" t="s">
        <v>1466</v>
      </c>
      <c r="D105" s="1233" t="s">
        <v>1279</v>
      </c>
      <c r="E105" s="700">
        <v>497</v>
      </c>
      <c r="F105" s="643"/>
      <c r="G105" s="644" t="s">
        <v>1452</v>
      </c>
      <c r="H105" s="645">
        <v>1364</v>
      </c>
      <c r="I105" s="290" t="s">
        <v>1455</v>
      </c>
      <c r="J105" s="646">
        <v>1310.78</v>
      </c>
      <c r="K105" s="292">
        <v>436.93</v>
      </c>
      <c r="L105" s="270"/>
      <c r="M105" s="1"/>
      <c r="N105" s="1">
        <v>7.0000000000000007E-2</v>
      </c>
      <c r="O105" s="1">
        <f t="shared" si="1"/>
        <v>0</v>
      </c>
      <c r="P105" s="1">
        <f t="shared" si="2"/>
        <v>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934"/>
      <c r="B106" s="128" t="s">
        <v>1469</v>
      </c>
      <c r="C106" s="493" t="s">
        <v>323</v>
      </c>
      <c r="D106" s="1234" t="s">
        <v>27</v>
      </c>
      <c r="E106" s="683">
        <v>179</v>
      </c>
      <c r="F106" s="135"/>
      <c r="G106" s="429" t="s">
        <v>608</v>
      </c>
      <c r="H106" s="684">
        <v>1445.31</v>
      </c>
      <c r="I106" s="42" t="s">
        <v>1450</v>
      </c>
      <c r="J106" s="685">
        <v>1306.81</v>
      </c>
      <c r="K106" s="44">
        <v>163.36000000000001</v>
      </c>
      <c r="L106" s="270"/>
      <c r="M106" s="1"/>
      <c r="N106" s="1">
        <v>7.0000000000000007E-2</v>
      </c>
      <c r="O106" s="1">
        <f t="shared" si="1"/>
        <v>0</v>
      </c>
      <c r="P106" s="1">
        <f t="shared" si="2"/>
        <v>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>
      <c r="A107" s="934"/>
      <c r="B107" s="1046"/>
      <c r="C107" s="32" t="s">
        <v>1347</v>
      </c>
      <c r="D107" s="1234" t="s">
        <v>32</v>
      </c>
      <c r="E107" s="683">
        <v>297</v>
      </c>
      <c r="F107" s="135"/>
      <c r="G107" s="236" t="s">
        <v>1452</v>
      </c>
      <c r="H107" s="684">
        <v>1090.8</v>
      </c>
      <c r="I107" s="42" t="s">
        <v>1453</v>
      </c>
      <c r="J107" s="685">
        <v>1019.33</v>
      </c>
      <c r="K107" s="44">
        <v>254.84</v>
      </c>
      <c r="L107" s="270"/>
      <c r="M107" s="1"/>
      <c r="N107" s="1">
        <v>7.0000000000000007E-2</v>
      </c>
      <c r="O107" s="1">
        <f t="shared" si="1"/>
        <v>0</v>
      </c>
      <c r="P107" s="1">
        <f t="shared" si="2"/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934"/>
      <c r="B108" s="1046"/>
      <c r="C108" s="32" t="s">
        <v>1437</v>
      </c>
      <c r="D108" s="1234" t="s">
        <v>1279</v>
      </c>
      <c r="E108" s="683">
        <v>497</v>
      </c>
      <c r="F108" s="135"/>
      <c r="G108" s="429" t="s">
        <v>1452</v>
      </c>
      <c r="H108" s="684">
        <v>1363.5</v>
      </c>
      <c r="I108" s="42" t="s">
        <v>1455</v>
      </c>
      <c r="J108" s="685">
        <v>1310.78</v>
      </c>
      <c r="K108" s="44">
        <v>436.93</v>
      </c>
      <c r="L108" s="270"/>
      <c r="M108" s="1"/>
      <c r="N108" s="1">
        <v>7.0000000000000007E-2</v>
      </c>
      <c r="O108" s="1">
        <f t="shared" si="1"/>
        <v>0</v>
      </c>
      <c r="P108" s="1">
        <f t="shared" si="2"/>
        <v>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934"/>
      <c r="B109" s="1046" t="s">
        <v>1470</v>
      </c>
      <c r="C109" s="32" t="s">
        <v>323</v>
      </c>
      <c r="D109" s="1234" t="s">
        <v>27</v>
      </c>
      <c r="E109" s="683">
        <v>179</v>
      </c>
      <c r="F109" s="135"/>
      <c r="G109" s="429" t="s">
        <v>608</v>
      </c>
      <c r="H109" s="684">
        <v>1445.31</v>
      </c>
      <c r="I109" s="42" t="s">
        <v>1450</v>
      </c>
      <c r="J109" s="685">
        <v>1306.81</v>
      </c>
      <c r="K109" s="44">
        <v>163.36000000000001</v>
      </c>
      <c r="L109" s="270"/>
      <c r="M109" s="1"/>
      <c r="N109" s="1">
        <v>7.0000000000000007E-2</v>
      </c>
      <c r="O109" s="1">
        <f t="shared" si="1"/>
        <v>0</v>
      </c>
      <c r="P109" s="1">
        <f t="shared" si="2"/>
        <v>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934"/>
      <c r="B110" s="1029"/>
      <c r="C110" s="32" t="s">
        <v>1347</v>
      </c>
      <c r="D110" s="1234" t="s">
        <v>32</v>
      </c>
      <c r="E110" s="683">
        <v>297</v>
      </c>
      <c r="F110" s="135"/>
      <c r="G110" s="236" t="s">
        <v>1452</v>
      </c>
      <c r="H110" s="684">
        <v>1090.8</v>
      </c>
      <c r="I110" s="42" t="s">
        <v>1453</v>
      </c>
      <c r="J110" s="685">
        <v>1019.33</v>
      </c>
      <c r="K110" s="44">
        <v>254.84</v>
      </c>
      <c r="L110" s="257"/>
      <c r="M110" s="1"/>
      <c r="N110" s="1">
        <v>7.0000000000000007E-2</v>
      </c>
      <c r="O110" s="1">
        <f t="shared" si="1"/>
        <v>0</v>
      </c>
      <c r="P110" s="1">
        <f t="shared" si="2"/>
        <v>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4"/>
      <c r="B111" s="1029"/>
      <c r="C111" s="32" t="s">
        <v>1437</v>
      </c>
      <c r="D111" s="1234" t="s">
        <v>1279</v>
      </c>
      <c r="E111" s="683">
        <v>497</v>
      </c>
      <c r="F111" s="135"/>
      <c r="G111" s="429" t="s">
        <v>1452</v>
      </c>
      <c r="H111" s="684">
        <v>1363.5</v>
      </c>
      <c r="I111" s="42" t="s">
        <v>1455</v>
      </c>
      <c r="J111" s="685">
        <v>1310.78</v>
      </c>
      <c r="K111" s="44">
        <v>436.93</v>
      </c>
      <c r="L111" s="25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>
      <c r="A112" s="247"/>
      <c r="B112" s="1368"/>
      <c r="C112" s="1368"/>
      <c r="D112" s="5"/>
      <c r="E112" s="251"/>
      <c r="F112" s="5"/>
      <c r="G112" s="248"/>
      <c r="H112" s="701"/>
      <c r="I112" s="405"/>
      <c r="J112" s="520"/>
      <c r="K112" s="702">
        <v>2</v>
      </c>
      <c r="L112" s="70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4" t="s">
        <v>0</v>
      </c>
      <c r="B113" s="1368"/>
      <c r="C113" s="3"/>
      <c r="D113" s="3"/>
      <c r="E113" s="251"/>
      <c r="F113" s="5"/>
      <c r="G113" s="6"/>
      <c r="H113" s="570"/>
      <c r="I113" s="254"/>
      <c r="J113" s="437"/>
      <c r="K113" s="257"/>
      <c r="L113" s="25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1376" t="s">
        <v>1444</v>
      </c>
      <c r="B114" s="1387"/>
      <c r="C114" s="4" t="s">
        <v>1445</v>
      </c>
      <c r="D114" s="1368" t="s">
        <v>1446</v>
      </c>
      <c r="E114" s="251"/>
      <c r="F114" s="5"/>
      <c r="G114" s="97"/>
      <c r="H114" s="570"/>
      <c r="I114" s="254"/>
      <c r="J114" s="437"/>
      <c r="K114" s="257"/>
      <c r="L114" s="25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"/>
      <c r="C115" s="3"/>
      <c r="D115" s="3"/>
      <c r="E115" s="251"/>
      <c r="F115" s="5"/>
      <c r="G115" s="6"/>
      <c r="H115" s="570"/>
      <c r="I115" s="254"/>
      <c r="J115" s="437"/>
      <c r="K115" s="257"/>
      <c r="L115" s="25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1375" t="s">
        <v>2</v>
      </c>
      <c r="B116" s="1388"/>
      <c r="C116" s="16" t="s">
        <v>3</v>
      </c>
      <c r="D116" s="1372" t="s">
        <v>4</v>
      </c>
      <c r="E116" s="438" t="s">
        <v>5</v>
      </c>
      <c r="F116" s="919" t="s">
        <v>5</v>
      </c>
      <c r="G116" s="18" t="s">
        <v>6</v>
      </c>
      <c r="H116" s="677" t="s">
        <v>7</v>
      </c>
      <c r="I116" s="260" t="s">
        <v>8</v>
      </c>
      <c r="J116" s="678" t="s">
        <v>9</v>
      </c>
      <c r="K116" s="995" t="s">
        <v>9</v>
      </c>
      <c r="L116" s="25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5.25" customHeight="1">
      <c r="A117" s="921"/>
      <c r="B117" s="922"/>
      <c r="C117" s="927"/>
      <c r="D117" s="996" t="s">
        <v>10</v>
      </c>
      <c r="E117" s="441" t="s">
        <v>11</v>
      </c>
      <c r="F117" s="925" t="s">
        <v>12</v>
      </c>
      <c r="G117" s="964"/>
      <c r="H117" s="1231" t="s">
        <v>13</v>
      </c>
      <c r="I117" s="1145" t="s">
        <v>14</v>
      </c>
      <c r="J117" s="966" t="s">
        <v>16</v>
      </c>
      <c r="K117" s="1001" t="s">
        <v>15</v>
      </c>
      <c r="L117" s="25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86"/>
      <c r="B118" s="703" t="s">
        <v>1471</v>
      </c>
      <c r="C118" s="663" t="s">
        <v>323</v>
      </c>
      <c r="D118" s="1235" t="s">
        <v>32</v>
      </c>
      <c r="E118" s="704">
        <v>297</v>
      </c>
      <c r="F118" s="446"/>
      <c r="G118" s="666" t="s">
        <v>1452</v>
      </c>
      <c r="H118" s="667">
        <v>1091</v>
      </c>
      <c r="I118" s="168" t="s">
        <v>1472</v>
      </c>
      <c r="J118" s="668">
        <v>1019.33</v>
      </c>
      <c r="K118" s="170">
        <v>254.84</v>
      </c>
      <c r="L118" s="257"/>
      <c r="M118" s="1">
        <v>2012</v>
      </c>
      <c r="N118" s="1">
        <v>7.0000000000000007E-2</v>
      </c>
      <c r="O118" s="1">
        <f t="shared" ref="O118:O123" si="3">(M118*N118)+M118</f>
        <v>2152.84</v>
      </c>
      <c r="P118" s="1">
        <f t="shared" ref="P118:P122" si="4">O118/2</f>
        <v>1076.42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5.25" customHeight="1">
      <c r="A119" s="934"/>
      <c r="B119" s="703" t="s">
        <v>1473</v>
      </c>
      <c r="C119" s="663" t="s">
        <v>323</v>
      </c>
      <c r="D119" s="1235" t="s">
        <v>32</v>
      </c>
      <c r="E119" s="704">
        <v>297</v>
      </c>
      <c r="F119" s="446"/>
      <c r="G119" s="666" t="s">
        <v>1452</v>
      </c>
      <c r="H119" s="667">
        <v>1091</v>
      </c>
      <c r="I119" s="168" t="s">
        <v>1472</v>
      </c>
      <c r="J119" s="668">
        <v>1019.33</v>
      </c>
      <c r="K119" s="170">
        <v>254.84</v>
      </c>
      <c r="L119" s="257"/>
      <c r="M119" s="1"/>
      <c r="N119" s="1">
        <v>7.0000000000000007E-2</v>
      </c>
      <c r="O119" s="1">
        <f t="shared" si="3"/>
        <v>0</v>
      </c>
      <c r="P119" s="1">
        <f t="shared" si="4"/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5.25" customHeight="1">
      <c r="A120" s="934"/>
      <c r="B120" s="705" t="s">
        <v>1474</v>
      </c>
      <c r="C120" s="601" t="s">
        <v>1475</v>
      </c>
      <c r="D120" s="1236" t="s">
        <v>27</v>
      </c>
      <c r="E120" s="1237">
        <v>32</v>
      </c>
      <c r="F120" s="1237"/>
      <c r="G120" s="605" t="s">
        <v>1452</v>
      </c>
      <c r="H120" s="606"/>
      <c r="I120" s="607"/>
      <c r="J120" s="608"/>
      <c r="K120" s="706"/>
      <c r="L120" s="257"/>
      <c r="M120" s="1"/>
      <c r="N120" s="1">
        <v>7.0000000000000007E-2</v>
      </c>
      <c r="O120" s="1">
        <f t="shared" si="3"/>
        <v>0</v>
      </c>
      <c r="P120" s="1">
        <f t="shared" si="4"/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5.25" customHeight="1">
      <c r="A121" s="934"/>
      <c r="B121" s="705"/>
      <c r="C121" s="601" t="s">
        <v>1362</v>
      </c>
      <c r="D121" s="1236" t="s">
        <v>27</v>
      </c>
      <c r="E121" s="1237">
        <v>80</v>
      </c>
      <c r="F121" s="1237"/>
      <c r="G121" s="605" t="s">
        <v>1452</v>
      </c>
      <c r="H121" s="606">
        <v>620.14</v>
      </c>
      <c r="I121" s="607" t="s">
        <v>1476</v>
      </c>
      <c r="J121" s="608">
        <v>586.51</v>
      </c>
      <c r="K121" s="706">
        <v>73.319999999999993</v>
      </c>
      <c r="L121" s="257"/>
      <c r="M121" s="1"/>
      <c r="N121" s="1">
        <v>7.0000000000000007E-2</v>
      </c>
      <c r="O121" s="1">
        <f t="shared" si="3"/>
        <v>0</v>
      </c>
      <c r="P121" s="1">
        <f t="shared" si="4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5.25" customHeight="1">
      <c r="A122" s="934"/>
      <c r="B122" s="705" t="s">
        <v>1477</v>
      </c>
      <c r="C122" s="601" t="s">
        <v>1362</v>
      </c>
      <c r="D122" s="1236" t="s">
        <v>27</v>
      </c>
      <c r="E122" s="1237">
        <v>87</v>
      </c>
      <c r="F122" s="1237"/>
      <c r="G122" s="605" t="s">
        <v>1452</v>
      </c>
      <c r="H122" s="606">
        <v>620.14</v>
      </c>
      <c r="I122" s="607" t="s">
        <v>1476</v>
      </c>
      <c r="J122" s="608">
        <v>586.51</v>
      </c>
      <c r="K122" s="706">
        <v>73.319999999999993</v>
      </c>
      <c r="L122" s="257"/>
      <c r="M122" s="1">
        <v>2012</v>
      </c>
      <c r="N122" s="1">
        <v>7.0000000000000007E-2</v>
      </c>
      <c r="O122" s="1">
        <f t="shared" si="3"/>
        <v>2152.84</v>
      </c>
      <c r="P122" s="1">
        <f t="shared" si="4"/>
        <v>1076.42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34"/>
      <c r="B123" s="705"/>
      <c r="C123" s="601" t="s">
        <v>1374</v>
      </c>
      <c r="D123" s="1236" t="s">
        <v>27</v>
      </c>
      <c r="E123" s="1237">
        <v>125</v>
      </c>
      <c r="F123" s="1237">
        <v>125</v>
      </c>
      <c r="G123" s="605" t="s">
        <v>1478</v>
      </c>
      <c r="H123" s="606">
        <v>1022</v>
      </c>
      <c r="I123" s="607" t="s">
        <v>1479</v>
      </c>
      <c r="J123" s="608">
        <v>1076.42</v>
      </c>
      <c r="K123" s="706">
        <v>134.55000000000001</v>
      </c>
      <c r="L123" s="257"/>
      <c r="M123" s="1"/>
      <c r="N123" s="1">
        <v>7.0000000000000007E-2</v>
      </c>
      <c r="O123" s="1">
        <f t="shared" si="3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5.25" customHeight="1">
      <c r="A124" s="934"/>
      <c r="B124" s="705"/>
      <c r="C124" s="601" t="s">
        <v>1343</v>
      </c>
      <c r="D124" s="1236" t="s">
        <v>32</v>
      </c>
      <c r="E124" s="707">
        <v>205</v>
      </c>
      <c r="F124" s="707">
        <v>205</v>
      </c>
      <c r="G124" s="605" t="s">
        <v>1480</v>
      </c>
      <c r="H124" s="606">
        <v>731</v>
      </c>
      <c r="I124" s="607" t="s">
        <v>1481</v>
      </c>
      <c r="J124" s="608">
        <v>765.05</v>
      </c>
      <c r="K124" s="609">
        <v>191.26</v>
      </c>
      <c r="L124" s="25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34"/>
      <c r="B125" s="705" t="s">
        <v>1482</v>
      </c>
      <c r="C125" s="601" t="s">
        <v>1352</v>
      </c>
      <c r="D125" s="1236" t="s">
        <v>27</v>
      </c>
      <c r="E125" s="1237">
        <v>87</v>
      </c>
      <c r="F125" s="1237"/>
      <c r="G125" s="605" t="s">
        <v>1452</v>
      </c>
      <c r="H125" s="606">
        <v>620.14</v>
      </c>
      <c r="I125" s="607" t="s">
        <v>1476</v>
      </c>
      <c r="J125" s="608">
        <v>586.51</v>
      </c>
      <c r="K125" s="706">
        <v>73.319999999999993</v>
      </c>
      <c r="L125" s="25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5.25" customHeight="1">
      <c r="A126" s="934"/>
      <c r="B126" s="705"/>
      <c r="C126" s="601" t="s">
        <v>322</v>
      </c>
      <c r="D126" s="1236" t="s">
        <v>32</v>
      </c>
      <c r="E126" s="707">
        <v>205</v>
      </c>
      <c r="F126" s="707">
        <v>205</v>
      </c>
      <c r="G126" s="605" t="s">
        <v>1480</v>
      </c>
      <c r="H126" s="606">
        <v>731</v>
      </c>
      <c r="I126" s="607" t="s">
        <v>1481</v>
      </c>
      <c r="J126" s="608">
        <v>765.05</v>
      </c>
      <c r="K126" s="609">
        <v>191.26</v>
      </c>
      <c r="L126" s="25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34"/>
      <c r="B127" s="705" t="s">
        <v>1483</v>
      </c>
      <c r="C127" s="601" t="s">
        <v>1411</v>
      </c>
      <c r="D127" s="1236" t="s">
        <v>27</v>
      </c>
      <c r="E127" s="1237">
        <v>87</v>
      </c>
      <c r="F127" s="1237"/>
      <c r="G127" s="605" t="s">
        <v>1452</v>
      </c>
      <c r="H127" s="606">
        <v>620.14</v>
      </c>
      <c r="I127" s="607" t="s">
        <v>1476</v>
      </c>
      <c r="J127" s="608">
        <v>586.51</v>
      </c>
      <c r="K127" s="706">
        <v>73.319999999999993</v>
      </c>
      <c r="L127" s="25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34"/>
      <c r="B128" s="705"/>
      <c r="C128" s="601" t="s">
        <v>1411</v>
      </c>
      <c r="D128" s="1236" t="s">
        <v>27</v>
      </c>
      <c r="E128" s="707">
        <v>125</v>
      </c>
      <c r="F128" s="707">
        <v>125</v>
      </c>
      <c r="G128" s="605" t="s">
        <v>1478</v>
      </c>
      <c r="H128" s="606">
        <v>1022</v>
      </c>
      <c r="I128" s="607" t="s">
        <v>1481</v>
      </c>
      <c r="J128" s="608">
        <v>1076.42</v>
      </c>
      <c r="K128" s="609">
        <v>134.55000000000001</v>
      </c>
      <c r="L128" s="25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34"/>
      <c r="B129" s="705"/>
      <c r="C129" s="601" t="s">
        <v>1326</v>
      </c>
      <c r="D129" s="1236" t="s">
        <v>32</v>
      </c>
      <c r="E129" s="707">
        <v>205</v>
      </c>
      <c r="F129" s="707">
        <v>205</v>
      </c>
      <c r="G129" s="605" t="s">
        <v>1480</v>
      </c>
      <c r="H129" s="606">
        <v>731</v>
      </c>
      <c r="I129" s="607" t="s">
        <v>1481</v>
      </c>
      <c r="J129" s="608">
        <v>765.05</v>
      </c>
      <c r="K129" s="609">
        <v>191.26</v>
      </c>
      <c r="L129" s="25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34"/>
      <c r="B130" s="1029"/>
      <c r="C130" s="32" t="s">
        <v>1374</v>
      </c>
      <c r="D130" s="682" t="s">
        <v>27</v>
      </c>
      <c r="E130" s="57"/>
      <c r="F130" s="135">
        <v>195</v>
      </c>
      <c r="G130" s="933" t="s">
        <v>1484</v>
      </c>
      <c r="H130" s="577">
        <v>1022</v>
      </c>
      <c r="I130" s="30"/>
      <c r="J130" s="482">
        <v>1077.92</v>
      </c>
      <c r="K130" s="1006">
        <v>134.74</v>
      </c>
      <c r="L130" s="25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34"/>
      <c r="B131" s="1029"/>
      <c r="C131" s="32" t="s">
        <v>1485</v>
      </c>
      <c r="D131" s="682" t="s">
        <v>1279</v>
      </c>
      <c r="E131" s="1014"/>
      <c r="F131" s="135"/>
      <c r="G131" s="933" t="s">
        <v>1486</v>
      </c>
      <c r="H131" s="1238">
        <v>1564</v>
      </c>
      <c r="I131" s="1105"/>
      <c r="J131" s="1239">
        <v>1647.8</v>
      </c>
      <c r="K131" s="1016">
        <v>549.27</v>
      </c>
      <c r="L131" s="25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244"/>
      <c r="B132" s="1029" t="s">
        <v>1487</v>
      </c>
      <c r="C132" s="32" t="s">
        <v>322</v>
      </c>
      <c r="D132" s="682" t="s">
        <v>32</v>
      </c>
      <c r="E132" s="515"/>
      <c r="F132" s="135"/>
      <c r="G132" s="933" t="s">
        <v>1484</v>
      </c>
      <c r="H132" s="577">
        <v>731</v>
      </c>
      <c r="I132" s="30"/>
      <c r="J132" s="482">
        <v>765.05</v>
      </c>
      <c r="K132" s="1006">
        <v>191.26</v>
      </c>
      <c r="L132" s="25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34"/>
      <c r="B133" s="1029"/>
      <c r="C133" s="32" t="s">
        <v>1335</v>
      </c>
      <c r="D133" s="682" t="s">
        <v>27</v>
      </c>
      <c r="E133" s="512"/>
      <c r="F133" s="135"/>
      <c r="G133" s="933" t="s">
        <v>1484</v>
      </c>
      <c r="H133" s="577">
        <v>1022</v>
      </c>
      <c r="I133" s="30"/>
      <c r="J133" s="482">
        <v>1077.92</v>
      </c>
      <c r="K133" s="1006">
        <v>134.74</v>
      </c>
      <c r="L133" s="25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5.25" customHeight="1">
      <c r="A134" s="934"/>
      <c r="B134" s="1029"/>
      <c r="C134" s="32" t="s">
        <v>1488</v>
      </c>
      <c r="D134" s="682"/>
      <c r="E134" s="516"/>
      <c r="F134" s="35">
        <v>264</v>
      </c>
      <c r="G134" s="933"/>
      <c r="H134" s="676"/>
      <c r="I134" s="30"/>
      <c r="J134" s="482">
        <v>1983</v>
      </c>
      <c r="K134" s="1006">
        <v>367.81</v>
      </c>
      <c r="L134" s="25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34"/>
      <c r="B135" s="1029" t="s">
        <v>1489</v>
      </c>
      <c r="C135" s="32" t="s">
        <v>1326</v>
      </c>
      <c r="D135" s="682" t="s">
        <v>32</v>
      </c>
      <c r="E135" s="517"/>
      <c r="F135" s="35"/>
      <c r="G135" s="933" t="s">
        <v>1484</v>
      </c>
      <c r="H135" s="676">
        <v>731</v>
      </c>
      <c r="I135" s="30"/>
      <c r="J135" s="482">
        <v>765.05</v>
      </c>
      <c r="K135" s="1006">
        <v>191.26</v>
      </c>
      <c r="L135" s="25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34"/>
      <c r="B136" s="1029"/>
      <c r="C136" s="32" t="s">
        <v>1335</v>
      </c>
      <c r="D136" s="682" t="s">
        <v>32</v>
      </c>
      <c r="E136" s="517"/>
      <c r="F136" s="35"/>
      <c r="G136" s="933" t="s">
        <v>1484</v>
      </c>
      <c r="H136" s="676">
        <v>1236</v>
      </c>
      <c r="I136" s="30"/>
      <c r="J136" s="482">
        <v>1296.8399999999999</v>
      </c>
      <c r="K136" s="1006">
        <v>324.20999999999998</v>
      </c>
      <c r="L136" s="25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34"/>
      <c r="B137" s="1029" t="s">
        <v>1490</v>
      </c>
      <c r="C137" s="32" t="s">
        <v>1357</v>
      </c>
      <c r="D137" s="682" t="s">
        <v>32</v>
      </c>
      <c r="E137" s="517"/>
      <c r="F137" s="35">
        <v>395</v>
      </c>
      <c r="G137" s="933" t="s">
        <v>1484</v>
      </c>
      <c r="H137" s="676">
        <v>1236</v>
      </c>
      <c r="I137" s="30"/>
      <c r="J137" s="482">
        <v>1296.8399999999999</v>
      </c>
      <c r="K137" s="1006">
        <v>324.20999999999998</v>
      </c>
      <c r="L137" s="25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34"/>
      <c r="B138" s="1046" t="s">
        <v>1491</v>
      </c>
      <c r="C138" s="32" t="s">
        <v>323</v>
      </c>
      <c r="D138" s="682" t="s">
        <v>27</v>
      </c>
      <c r="E138" s="517">
        <v>155</v>
      </c>
      <c r="F138" s="35"/>
      <c r="G138" s="933" t="s">
        <v>1492</v>
      </c>
      <c r="H138" s="676">
        <v>1076.6600000000001</v>
      </c>
      <c r="I138" s="30"/>
      <c r="J138" s="482">
        <v>1152.02</v>
      </c>
      <c r="K138" s="1006">
        <v>144</v>
      </c>
      <c r="L138" s="25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45"/>
      <c r="B139" s="1046" t="s">
        <v>1493</v>
      </c>
      <c r="C139" s="32" t="s">
        <v>323</v>
      </c>
      <c r="D139" s="682" t="s">
        <v>27</v>
      </c>
      <c r="E139" s="57">
        <v>185</v>
      </c>
      <c r="F139" s="135"/>
      <c r="G139" s="933" t="s">
        <v>1492</v>
      </c>
      <c r="H139" s="676">
        <v>1272.5999999999999</v>
      </c>
      <c r="I139" s="30"/>
      <c r="J139" s="482">
        <v>1361.68</v>
      </c>
      <c r="K139" s="1006">
        <v>170.21</v>
      </c>
      <c r="L139" s="25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46"/>
      <c r="B140" s="1044" t="s">
        <v>1494</v>
      </c>
      <c r="C140" s="32" t="s">
        <v>1442</v>
      </c>
      <c r="D140" s="682" t="s">
        <v>27</v>
      </c>
      <c r="E140" s="1014">
        <v>310</v>
      </c>
      <c r="F140" s="135"/>
      <c r="G140" s="933" t="s">
        <v>1492</v>
      </c>
      <c r="H140" s="1238">
        <v>2149.2800000000002</v>
      </c>
      <c r="I140" s="1105"/>
      <c r="J140" s="1239">
        <v>2299.7199999999998</v>
      </c>
      <c r="K140" s="1016">
        <v>287.45999999999998</v>
      </c>
      <c r="L140" s="25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34"/>
      <c r="B141" s="1044" t="s">
        <v>1495</v>
      </c>
      <c r="C141" s="32" t="s">
        <v>323</v>
      </c>
      <c r="D141" s="682" t="s">
        <v>27</v>
      </c>
      <c r="E141" s="512">
        <v>310</v>
      </c>
      <c r="F141" s="135"/>
      <c r="G141" s="933" t="s">
        <v>1492</v>
      </c>
      <c r="H141" s="577">
        <v>2149.2800000000002</v>
      </c>
      <c r="I141" s="30"/>
      <c r="J141" s="482">
        <v>2299.7199999999998</v>
      </c>
      <c r="K141" s="1006">
        <v>287.45999999999998</v>
      </c>
      <c r="L141" s="25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34"/>
      <c r="B142" s="1035" t="s">
        <v>1496</v>
      </c>
      <c r="C142" s="493" t="s">
        <v>1384</v>
      </c>
      <c r="D142" s="682" t="s">
        <v>27</v>
      </c>
      <c r="E142" s="512">
        <v>310</v>
      </c>
      <c r="F142" s="135"/>
      <c r="G142" s="933" t="s">
        <v>1492</v>
      </c>
      <c r="H142" s="577">
        <v>2149.2800000000002</v>
      </c>
      <c r="I142" s="30"/>
      <c r="J142" s="482">
        <v>2299.7199999999998</v>
      </c>
      <c r="K142" s="1006">
        <v>287.45999999999998</v>
      </c>
      <c r="L142" s="25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34"/>
      <c r="B143" s="50" t="s">
        <v>1497</v>
      </c>
      <c r="C143" s="708"/>
      <c r="D143" s="682" t="s">
        <v>27</v>
      </c>
      <c r="E143" s="512"/>
      <c r="F143" s="135"/>
      <c r="G143" s="933"/>
      <c r="H143" s="577"/>
      <c r="I143" s="30"/>
      <c r="J143" s="482"/>
      <c r="K143" s="1006"/>
      <c r="L143" s="25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934"/>
      <c r="B144" s="1035" t="s">
        <v>1498</v>
      </c>
      <c r="C144" s="133" t="s">
        <v>1499</v>
      </c>
      <c r="D144" s="971" t="s">
        <v>249</v>
      </c>
      <c r="E144" s="516">
        <v>140</v>
      </c>
      <c r="F144" s="35"/>
      <c r="G144" s="933" t="s">
        <v>1500</v>
      </c>
      <c r="H144" s="676">
        <v>1247</v>
      </c>
      <c r="I144" s="30"/>
      <c r="J144" s="482">
        <v>1294.26</v>
      </c>
      <c r="K144" s="1006">
        <v>129.43</v>
      </c>
      <c r="L144" s="25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934"/>
      <c r="B145" s="1035" t="s">
        <v>1498</v>
      </c>
      <c r="C145" s="133" t="s">
        <v>1501</v>
      </c>
      <c r="D145" s="971" t="s">
        <v>249</v>
      </c>
      <c r="E145" s="517">
        <v>160</v>
      </c>
      <c r="F145" s="35"/>
      <c r="G145" s="933" t="s">
        <v>1500</v>
      </c>
      <c r="H145" s="676">
        <v>1420</v>
      </c>
      <c r="I145" s="30"/>
      <c r="J145" s="482">
        <v>1473.81</v>
      </c>
      <c r="K145" s="1006">
        <v>147.38</v>
      </c>
      <c r="L145" s="25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934"/>
      <c r="B146" s="1035" t="s">
        <v>1502</v>
      </c>
      <c r="C146" s="133" t="s">
        <v>1499</v>
      </c>
      <c r="D146" s="971" t="s">
        <v>249</v>
      </c>
      <c r="E146" s="512">
        <v>150</v>
      </c>
      <c r="F146" s="135"/>
      <c r="G146" s="933" t="s">
        <v>1503</v>
      </c>
      <c r="H146" s="577">
        <v>1333</v>
      </c>
      <c r="I146" s="30"/>
      <c r="J146" s="482">
        <v>1383.52</v>
      </c>
      <c r="K146" s="1006">
        <v>138.35</v>
      </c>
      <c r="L146" s="25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934"/>
      <c r="B147" s="1035" t="s">
        <v>1502</v>
      </c>
      <c r="C147" s="133" t="s">
        <v>1501</v>
      </c>
      <c r="D147" s="971" t="s">
        <v>249</v>
      </c>
      <c r="E147" s="512">
        <v>180</v>
      </c>
      <c r="F147" s="135"/>
      <c r="G147" s="933" t="s">
        <v>1503</v>
      </c>
      <c r="H147" s="577">
        <v>1591</v>
      </c>
      <c r="I147" s="30"/>
      <c r="J147" s="482">
        <v>16512.29</v>
      </c>
      <c r="K147" s="1006">
        <v>165.12</v>
      </c>
      <c r="L147" s="25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8.5" customHeight="1">
      <c r="A148" s="247"/>
      <c r="B148" s="1368"/>
      <c r="C148" s="1368"/>
      <c r="D148" s="5"/>
      <c r="E148" s="251"/>
      <c r="F148" s="5"/>
      <c r="G148" s="248"/>
      <c r="H148" s="701"/>
      <c r="I148" s="405"/>
      <c r="J148" s="520"/>
      <c r="K148" s="407"/>
      <c r="L148" s="40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8.5" customHeight="1">
      <c r="A149" s="247"/>
      <c r="B149" s="1368"/>
      <c r="C149" s="1368"/>
      <c r="D149" s="5"/>
      <c r="E149" s="251"/>
      <c r="F149" s="5"/>
      <c r="G149" s="248"/>
      <c r="H149" s="701"/>
      <c r="I149" s="405"/>
      <c r="J149" s="520"/>
      <c r="K149" s="407"/>
      <c r="L149" s="40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4" t="s">
        <v>0</v>
      </c>
      <c r="B150" s="1368"/>
      <c r="C150" s="3"/>
      <c r="D150" s="3"/>
      <c r="E150" s="251"/>
      <c r="F150" s="5"/>
      <c r="G150" s="6"/>
      <c r="H150" s="570"/>
      <c r="I150" s="254"/>
      <c r="J150" s="437"/>
      <c r="K150" s="257"/>
      <c r="L150" s="25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1376" t="s">
        <v>94</v>
      </c>
      <c r="B151" s="1387"/>
      <c r="C151" s="4"/>
      <c r="D151" s="3"/>
      <c r="E151" s="251"/>
      <c r="F151" s="5"/>
      <c r="G151" s="6"/>
      <c r="H151" s="570"/>
      <c r="I151" s="254"/>
      <c r="J151" s="437"/>
      <c r="K151" s="257"/>
      <c r="L151" s="25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2"/>
      <c r="C152" s="3"/>
      <c r="D152" s="3"/>
      <c r="E152" s="251"/>
      <c r="F152" s="5"/>
      <c r="G152" s="6"/>
      <c r="H152" s="570"/>
      <c r="I152" s="254"/>
      <c r="J152" s="437"/>
      <c r="K152" s="257"/>
      <c r="L152" s="25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1375" t="s">
        <v>2</v>
      </c>
      <c r="B153" s="1388"/>
      <c r="C153" s="16" t="s">
        <v>3</v>
      </c>
      <c r="D153" s="1372" t="s">
        <v>4</v>
      </c>
      <c r="E153" s="438" t="s">
        <v>5</v>
      </c>
      <c r="F153" s="919" t="s">
        <v>5</v>
      </c>
      <c r="G153" s="18" t="s">
        <v>6</v>
      </c>
      <c r="H153" s="677" t="s">
        <v>7</v>
      </c>
      <c r="I153" s="260" t="s">
        <v>8</v>
      </c>
      <c r="J153" s="709" t="s">
        <v>9</v>
      </c>
      <c r="K153" s="995" t="s">
        <v>9</v>
      </c>
      <c r="L153" s="25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5.25" customHeight="1">
      <c r="A154" s="921"/>
      <c r="B154" s="922"/>
      <c r="C154" s="927"/>
      <c r="D154" s="996" t="s">
        <v>10</v>
      </c>
      <c r="E154" s="441" t="s">
        <v>11</v>
      </c>
      <c r="F154" s="925" t="s">
        <v>12</v>
      </c>
      <c r="G154" s="964"/>
      <c r="H154" s="1231" t="s">
        <v>13</v>
      </c>
      <c r="I154" s="1145" t="s">
        <v>14</v>
      </c>
      <c r="J154" s="1240" t="s">
        <v>16</v>
      </c>
      <c r="K154" s="1001" t="s">
        <v>15</v>
      </c>
      <c r="L154" s="25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986"/>
      <c r="B155" s="710" t="s">
        <v>1504</v>
      </c>
      <c r="C155" s="133"/>
      <c r="D155" s="680"/>
      <c r="E155" s="471"/>
      <c r="F155" s="932"/>
      <c r="G155" s="933"/>
      <c r="H155" s="577"/>
      <c r="I155" s="30"/>
      <c r="J155" s="482"/>
      <c r="K155" s="995"/>
      <c r="L155" s="25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34"/>
      <c r="B156" s="1029" t="s">
        <v>1505</v>
      </c>
      <c r="C156" s="133" t="s">
        <v>1506</v>
      </c>
      <c r="D156" s="680" t="s">
        <v>69</v>
      </c>
      <c r="E156" s="474">
        <v>30</v>
      </c>
      <c r="F156" s="135"/>
      <c r="G156" s="933" t="s">
        <v>1507</v>
      </c>
      <c r="H156" s="577">
        <v>1070</v>
      </c>
      <c r="I156" s="30"/>
      <c r="J156" s="482">
        <v>21.73</v>
      </c>
      <c r="K156" s="1006">
        <v>1043.46</v>
      </c>
      <c r="L156" s="25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1029" t="s">
        <v>1508</v>
      </c>
      <c r="C157" s="51" t="s">
        <v>1509</v>
      </c>
      <c r="D157" s="968" t="s">
        <v>19</v>
      </c>
      <c r="E157" s="711">
        <v>39</v>
      </c>
      <c r="F157" s="135"/>
      <c r="G157" s="933" t="s">
        <v>1510</v>
      </c>
      <c r="H157" s="132">
        <v>830</v>
      </c>
      <c r="I157" s="712" t="s">
        <v>694</v>
      </c>
      <c r="J157" s="713">
        <v>825.93</v>
      </c>
      <c r="K157" s="937">
        <v>34.409999999999997</v>
      </c>
      <c r="L157" s="25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34"/>
      <c r="B158" s="1029" t="s">
        <v>1511</v>
      </c>
      <c r="C158" s="51" t="s">
        <v>1028</v>
      </c>
      <c r="D158" s="968" t="s">
        <v>19</v>
      </c>
      <c r="E158" s="711">
        <v>39</v>
      </c>
      <c r="F158" s="135"/>
      <c r="G158" s="933" t="s">
        <v>1510</v>
      </c>
      <c r="H158" s="132">
        <v>855</v>
      </c>
      <c r="I158" s="712" t="s">
        <v>1512</v>
      </c>
      <c r="J158" s="713">
        <v>823.36</v>
      </c>
      <c r="K158" s="937">
        <v>34.299999999999997</v>
      </c>
      <c r="L158" s="25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34"/>
      <c r="B159" s="1029" t="s">
        <v>1513</v>
      </c>
      <c r="C159" s="51" t="s">
        <v>1514</v>
      </c>
      <c r="D159" s="941" t="s">
        <v>69</v>
      </c>
      <c r="E159" s="711">
        <v>20</v>
      </c>
      <c r="F159" s="135"/>
      <c r="G159" s="933" t="s">
        <v>1510</v>
      </c>
      <c r="H159" s="132">
        <v>806</v>
      </c>
      <c r="I159" s="712" t="s">
        <v>1515</v>
      </c>
      <c r="J159" s="713">
        <v>786.01</v>
      </c>
      <c r="K159" s="937">
        <v>16.37</v>
      </c>
      <c r="L159" s="25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5.25" customHeight="1">
      <c r="A160" s="934"/>
      <c r="B160" s="990"/>
      <c r="C160" s="133"/>
      <c r="D160" s="680"/>
      <c r="E160" s="474"/>
      <c r="F160" s="135"/>
      <c r="G160" s="933"/>
      <c r="H160" s="577"/>
      <c r="I160" s="30"/>
      <c r="J160" s="482"/>
      <c r="K160" s="1006"/>
      <c r="L160" s="25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67"/>
      <c r="B161" s="714"/>
      <c r="C161" s="715"/>
      <c r="D161" s="716"/>
      <c r="E161" s="1195"/>
      <c r="F161" s="717"/>
      <c r="G161" s="429"/>
      <c r="H161" s="425"/>
      <c r="I161" s="430"/>
      <c r="J161" s="718"/>
      <c r="K161" s="719"/>
      <c r="L161" s="25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339"/>
      <c r="B162" s="88"/>
      <c r="C162" s="37"/>
      <c r="D162" s="720"/>
      <c r="E162" s="721"/>
      <c r="F162" s="428"/>
      <c r="G162" s="429"/>
      <c r="H162" s="425"/>
      <c r="I162" s="722"/>
      <c r="J162" s="718"/>
      <c r="K162" s="723"/>
      <c r="L162" s="270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76"/>
      <c r="B163" s="45"/>
      <c r="C163" s="37"/>
      <c r="D163" s="724"/>
      <c r="E163" s="721"/>
      <c r="F163" s="428"/>
      <c r="G163" s="429"/>
      <c r="H163" s="425"/>
      <c r="I163" s="722"/>
      <c r="J163" s="718"/>
      <c r="K163" s="723"/>
      <c r="L163" s="25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76"/>
      <c r="B164" s="45"/>
      <c r="C164" s="37"/>
      <c r="D164" s="724"/>
      <c r="E164" s="721"/>
      <c r="F164" s="428"/>
      <c r="G164" s="429"/>
      <c r="H164" s="425"/>
      <c r="I164" s="722"/>
      <c r="J164" s="718"/>
      <c r="K164" s="723"/>
      <c r="L164" s="25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28"/>
      <c r="C165" s="493"/>
      <c r="D165" s="725"/>
      <c r="E165" s="726"/>
      <c r="F165" s="428"/>
      <c r="G165" s="429"/>
      <c r="H165" s="684"/>
      <c r="I165" s="42"/>
      <c r="J165" s="685"/>
      <c r="K165" s="44"/>
      <c r="L165" s="270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34"/>
      <c r="B166" s="727" t="s">
        <v>1516</v>
      </c>
      <c r="C166" s="493"/>
      <c r="D166" s="725"/>
      <c r="E166" s="726"/>
      <c r="F166" s="428"/>
      <c r="G166" s="429"/>
      <c r="H166" s="684"/>
      <c r="I166" s="42"/>
      <c r="J166" s="685"/>
      <c r="K166" s="44"/>
      <c r="L166" s="25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34"/>
      <c r="B167" s="128" t="s">
        <v>1375</v>
      </c>
      <c r="C167" s="493" t="s">
        <v>323</v>
      </c>
      <c r="D167" s="725" t="s">
        <v>249</v>
      </c>
      <c r="E167" s="726">
        <v>159</v>
      </c>
      <c r="F167" s="428"/>
      <c r="G167" s="429" t="s">
        <v>285</v>
      </c>
      <c r="H167" s="684">
        <v>1380</v>
      </c>
      <c r="I167" s="49" t="s">
        <v>1517</v>
      </c>
      <c r="J167" s="685">
        <v>1380</v>
      </c>
      <c r="K167" s="44">
        <f>J167/10</f>
        <v>138</v>
      </c>
      <c r="L167" s="27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174" t="s">
        <v>1379</v>
      </c>
      <c r="C168" s="634" t="s">
        <v>323</v>
      </c>
      <c r="D168" s="635" t="s">
        <v>249</v>
      </c>
      <c r="E168" s="512">
        <v>189</v>
      </c>
      <c r="F168" s="135"/>
      <c r="G168" s="619" t="s">
        <v>285</v>
      </c>
      <c r="H168" s="620">
        <v>1680</v>
      </c>
      <c r="I168" s="1241" t="s">
        <v>1518</v>
      </c>
      <c r="J168" s="622">
        <v>1680</v>
      </c>
      <c r="K168" s="104">
        <v>168</v>
      </c>
      <c r="L168" s="27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244"/>
      <c r="B169" s="318" t="s">
        <v>1325</v>
      </c>
      <c r="C169" s="578" t="s">
        <v>1326</v>
      </c>
      <c r="D169" s="579" t="s">
        <v>27</v>
      </c>
      <c r="E169" s="580">
        <v>169</v>
      </c>
      <c r="F169" s="581"/>
      <c r="G169" s="582" t="s">
        <v>1327</v>
      </c>
      <c r="H169" s="583">
        <v>1511</v>
      </c>
      <c r="I169" s="325" t="s">
        <v>1322</v>
      </c>
      <c r="J169" s="584">
        <f>(1187.85*0.07)+1187.85/1</f>
        <v>1270.9994999999999</v>
      </c>
      <c r="K169" s="327">
        <f>J169/8</f>
        <v>158.87493749999999</v>
      </c>
      <c r="L169" s="27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318" t="s">
        <v>1328</v>
      </c>
      <c r="C170" s="578" t="s">
        <v>1324</v>
      </c>
      <c r="D170" s="585" t="s">
        <v>32</v>
      </c>
      <c r="E170" s="580">
        <v>335</v>
      </c>
      <c r="F170" s="581"/>
      <c r="G170" s="582" t="s">
        <v>285</v>
      </c>
      <c r="H170" s="583">
        <v>1484</v>
      </c>
      <c r="I170" s="325" t="s">
        <v>1329</v>
      </c>
      <c r="J170" s="584">
        <v>1271.9000000000001</v>
      </c>
      <c r="K170" s="327">
        <f>J170/4</f>
        <v>317.97500000000002</v>
      </c>
      <c r="L170" s="25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318" t="s">
        <v>1330</v>
      </c>
      <c r="C171" s="578" t="s">
        <v>1331</v>
      </c>
      <c r="D171" s="579" t="s">
        <v>27</v>
      </c>
      <c r="E171" s="580">
        <v>169</v>
      </c>
      <c r="F171" s="581"/>
      <c r="G171" s="582" t="s">
        <v>1327</v>
      </c>
      <c r="H171" s="583">
        <v>1511</v>
      </c>
      <c r="I171" s="325" t="s">
        <v>1322</v>
      </c>
      <c r="J171" s="584">
        <f>(1187.85*0.07)+1187.85/1</f>
        <v>1270.9994999999999</v>
      </c>
      <c r="K171" s="327">
        <f>J171/8</f>
        <v>158.87493749999999</v>
      </c>
      <c r="L171" s="25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34"/>
      <c r="B172" s="318" t="s">
        <v>1332</v>
      </c>
      <c r="C172" s="586" t="s">
        <v>1333</v>
      </c>
      <c r="D172" s="585" t="s">
        <v>32</v>
      </c>
      <c r="E172" s="580">
        <v>335</v>
      </c>
      <c r="F172" s="581"/>
      <c r="G172" s="582" t="s">
        <v>285</v>
      </c>
      <c r="H172" s="583">
        <v>1484</v>
      </c>
      <c r="I172" s="325" t="s">
        <v>1329</v>
      </c>
      <c r="J172" s="584">
        <v>1271.9000000000001</v>
      </c>
      <c r="K172" s="327">
        <f>J172/4</f>
        <v>317.97500000000002</v>
      </c>
      <c r="L172" s="25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318" t="s">
        <v>1334</v>
      </c>
      <c r="C173" s="578" t="s">
        <v>1335</v>
      </c>
      <c r="D173" s="579" t="s">
        <v>27</v>
      </c>
      <c r="E173" s="580">
        <v>169</v>
      </c>
      <c r="F173" s="581"/>
      <c r="G173" s="582" t="s">
        <v>1327</v>
      </c>
      <c r="H173" s="583">
        <v>1511</v>
      </c>
      <c r="I173" s="325" t="s">
        <v>1336</v>
      </c>
      <c r="J173" s="584">
        <v>1271.01</v>
      </c>
      <c r="K173" s="327">
        <f>J173/8</f>
        <v>158.87625</v>
      </c>
      <c r="L173" s="25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34"/>
      <c r="B174" s="318" t="s">
        <v>1337</v>
      </c>
      <c r="C174" s="586" t="s">
        <v>1338</v>
      </c>
      <c r="D174" s="585" t="s">
        <v>32</v>
      </c>
      <c r="E174" s="580">
        <v>335</v>
      </c>
      <c r="F174" s="581"/>
      <c r="G174" s="582" t="s">
        <v>285</v>
      </c>
      <c r="H174" s="583">
        <v>1484</v>
      </c>
      <c r="I174" s="325" t="s">
        <v>1329</v>
      </c>
      <c r="J174" s="584">
        <v>1271.9000000000001</v>
      </c>
      <c r="K174" s="327">
        <f>J174/4</f>
        <v>317.97500000000002</v>
      </c>
      <c r="L174" s="25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990"/>
      <c r="C175" s="133"/>
      <c r="D175" s="680"/>
      <c r="E175" s="57"/>
      <c r="F175" s="135"/>
      <c r="G175" s="933"/>
      <c r="H175" s="577"/>
      <c r="I175" s="30"/>
      <c r="J175" s="482"/>
      <c r="K175" s="1006"/>
      <c r="L175" s="25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45"/>
      <c r="B176" s="990"/>
      <c r="C176" s="133"/>
      <c r="D176" s="680"/>
      <c r="E176" s="57"/>
      <c r="F176" s="135"/>
      <c r="G176" s="933"/>
      <c r="H176" s="577"/>
      <c r="I176" s="30"/>
      <c r="J176" s="482"/>
      <c r="K176" s="1006"/>
      <c r="L176" s="25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46"/>
      <c r="B177" s="990"/>
      <c r="C177" s="133"/>
      <c r="D177" s="680"/>
      <c r="E177" s="1014"/>
      <c r="F177" s="135"/>
      <c r="G177" s="933"/>
      <c r="H177" s="1238"/>
      <c r="I177" s="1105"/>
      <c r="J177" s="1239"/>
      <c r="K177" s="1016"/>
      <c r="L177" s="25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34"/>
      <c r="B178" s="990"/>
      <c r="C178" s="133"/>
      <c r="D178" s="680"/>
      <c r="E178" s="515"/>
      <c r="F178" s="135"/>
      <c r="G178" s="933"/>
      <c r="H178" s="577"/>
      <c r="I178" s="30"/>
      <c r="J178" s="482"/>
      <c r="K178" s="1006"/>
      <c r="L178" s="25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34"/>
      <c r="B179" s="990"/>
      <c r="C179" s="133"/>
      <c r="D179" s="680"/>
      <c r="E179" s="512"/>
      <c r="F179" s="135"/>
      <c r="G179" s="933"/>
      <c r="H179" s="577"/>
      <c r="I179" s="30"/>
      <c r="J179" s="482"/>
      <c r="K179" s="1006"/>
      <c r="L179" s="25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34"/>
      <c r="B180" s="990"/>
      <c r="C180" s="133"/>
      <c r="D180" s="971"/>
      <c r="E180" s="516"/>
      <c r="F180" s="35"/>
      <c r="G180" s="933"/>
      <c r="H180" s="676"/>
      <c r="I180" s="30"/>
      <c r="J180" s="482"/>
      <c r="K180" s="1006"/>
      <c r="L180" s="25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34"/>
      <c r="B181" s="990"/>
      <c r="C181" s="133"/>
      <c r="D181" s="971"/>
      <c r="E181" s="517"/>
      <c r="F181" s="35"/>
      <c r="G181" s="933"/>
      <c r="H181" s="676"/>
      <c r="I181" s="30"/>
      <c r="J181" s="482"/>
      <c r="K181" s="1006"/>
      <c r="L181" s="25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34"/>
      <c r="B182" s="990"/>
      <c r="C182" s="133"/>
      <c r="D182" s="971"/>
      <c r="E182" s="517"/>
      <c r="F182" s="35"/>
      <c r="G182" s="933"/>
      <c r="H182" s="676"/>
      <c r="I182" s="30"/>
      <c r="J182" s="482"/>
      <c r="K182" s="1006"/>
      <c r="L182" s="25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990"/>
      <c r="C183" s="133"/>
      <c r="D183" s="971"/>
      <c r="E183" s="517"/>
      <c r="F183" s="35"/>
      <c r="G183" s="933"/>
      <c r="H183" s="676"/>
      <c r="I183" s="30"/>
      <c r="J183" s="482"/>
      <c r="K183" s="1006"/>
      <c r="L183" s="25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990"/>
      <c r="C184" s="133"/>
      <c r="D184" s="971"/>
      <c r="E184" s="512"/>
      <c r="F184" s="135"/>
      <c r="G184" s="933"/>
      <c r="H184" s="577"/>
      <c r="I184" s="30"/>
      <c r="J184" s="482"/>
      <c r="K184" s="1006"/>
      <c r="L184" s="25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1"/>
      <c r="B185" s="2"/>
      <c r="C185" s="3"/>
      <c r="D185" s="3"/>
      <c r="E185" s="251"/>
      <c r="F185" s="5"/>
      <c r="G185" s="6"/>
      <c r="H185" s="570"/>
      <c r="I185" s="254"/>
      <c r="J185" s="437"/>
      <c r="K185" s="257"/>
      <c r="L185" s="25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4" t="s">
        <v>0</v>
      </c>
      <c r="B186" s="1368"/>
      <c r="C186" s="3"/>
      <c r="D186" s="3"/>
      <c r="E186" s="251"/>
      <c r="F186" s="5"/>
      <c r="G186" s="6"/>
      <c r="H186" s="570"/>
      <c r="I186" s="254"/>
      <c r="J186" s="437"/>
      <c r="K186" s="257"/>
      <c r="L186" s="25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1376" t="s">
        <v>94</v>
      </c>
      <c r="B187" s="1387"/>
      <c r="C187" s="4"/>
      <c r="D187" s="3"/>
      <c r="E187" s="251"/>
      <c r="F187" s="5"/>
      <c r="G187" s="6"/>
      <c r="H187" s="570"/>
      <c r="I187" s="254"/>
      <c r="J187" s="437"/>
      <c r="K187" s="257"/>
      <c r="L187" s="25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1"/>
      <c r="B188" s="2"/>
      <c r="C188" s="3"/>
      <c r="D188" s="3"/>
      <c r="E188" s="251"/>
      <c r="F188" s="5"/>
      <c r="G188" s="6"/>
      <c r="H188" s="570"/>
      <c r="I188" s="254"/>
      <c r="J188" s="437"/>
      <c r="K188" s="257"/>
      <c r="L188" s="25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1375" t="s">
        <v>2</v>
      </c>
      <c r="B189" s="1388"/>
      <c r="C189" s="16" t="s">
        <v>3</v>
      </c>
      <c r="D189" s="1372" t="s">
        <v>4</v>
      </c>
      <c r="E189" s="438" t="s">
        <v>5</v>
      </c>
      <c r="F189" s="919" t="s">
        <v>5</v>
      </c>
      <c r="G189" s="18" t="s">
        <v>6</v>
      </c>
      <c r="H189" s="677" t="s">
        <v>7</v>
      </c>
      <c r="I189" s="260" t="s">
        <v>8</v>
      </c>
      <c r="J189" s="709" t="s">
        <v>9</v>
      </c>
      <c r="K189" s="995" t="s">
        <v>9</v>
      </c>
      <c r="L189" s="25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5.25" customHeight="1">
      <c r="A190" s="921"/>
      <c r="B190" s="922"/>
      <c r="C190" s="927"/>
      <c r="D190" s="996" t="s">
        <v>10</v>
      </c>
      <c r="E190" s="441" t="s">
        <v>11</v>
      </c>
      <c r="F190" s="925" t="s">
        <v>12</v>
      </c>
      <c r="G190" s="964"/>
      <c r="H190" s="1231" t="s">
        <v>13</v>
      </c>
      <c r="I190" s="1145" t="s">
        <v>14</v>
      </c>
      <c r="J190" s="1240" t="s">
        <v>16</v>
      </c>
      <c r="K190" s="1001" t="s">
        <v>15</v>
      </c>
      <c r="L190" s="25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86"/>
      <c r="B191" s="990"/>
      <c r="C191" s="133"/>
      <c r="D191" s="680"/>
      <c r="E191" s="471"/>
      <c r="F191" s="932"/>
      <c r="G191" s="933"/>
      <c r="H191" s="577"/>
      <c r="I191" s="30"/>
      <c r="J191" s="482"/>
      <c r="K191" s="995"/>
      <c r="L191" s="25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34"/>
      <c r="B192" s="990"/>
      <c r="C192" s="133"/>
      <c r="D192" s="680"/>
      <c r="E192" s="474"/>
      <c r="F192" s="135"/>
      <c r="G192" s="933"/>
      <c r="H192" s="577"/>
      <c r="I192" s="30"/>
      <c r="J192" s="482"/>
      <c r="K192" s="1006"/>
      <c r="L192" s="25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934"/>
      <c r="B193" s="992"/>
      <c r="C193" s="133"/>
      <c r="D193" s="680"/>
      <c r="E193" s="474"/>
      <c r="F193" s="135"/>
      <c r="G193" s="933"/>
      <c r="H193" s="577"/>
      <c r="I193" s="30"/>
      <c r="J193" s="482"/>
      <c r="K193" s="1006"/>
      <c r="L193" s="25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934"/>
      <c r="B194" s="992"/>
      <c r="C194" s="133"/>
      <c r="D194" s="680"/>
      <c r="E194" s="474"/>
      <c r="F194" s="135"/>
      <c r="G194" s="933"/>
      <c r="H194" s="577"/>
      <c r="I194" s="30"/>
      <c r="J194" s="482"/>
      <c r="K194" s="1006"/>
      <c r="L194" s="25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34"/>
      <c r="B195" s="990"/>
      <c r="C195" s="133"/>
      <c r="D195" s="680"/>
      <c r="E195" s="474"/>
      <c r="F195" s="135"/>
      <c r="G195" s="933"/>
      <c r="H195" s="577"/>
      <c r="I195" s="30"/>
      <c r="J195" s="482"/>
      <c r="K195" s="1006"/>
      <c r="L195" s="25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34"/>
      <c r="B196" s="990"/>
      <c r="C196" s="133"/>
      <c r="D196" s="680"/>
      <c r="E196" s="474"/>
      <c r="F196" s="135"/>
      <c r="G196" s="933"/>
      <c r="H196" s="577"/>
      <c r="I196" s="30"/>
      <c r="J196" s="482"/>
      <c r="K196" s="1006"/>
      <c r="L196" s="25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34"/>
      <c r="B197" s="990"/>
      <c r="C197" s="133"/>
      <c r="D197" s="680"/>
      <c r="E197" s="474"/>
      <c r="F197" s="135"/>
      <c r="G197" s="933"/>
      <c r="H197" s="577"/>
      <c r="I197" s="30"/>
      <c r="J197" s="482"/>
      <c r="K197" s="1006"/>
      <c r="L197" s="25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34"/>
      <c r="B198" s="992"/>
      <c r="C198" s="235"/>
      <c r="D198" s="1242"/>
      <c r="E198" s="474"/>
      <c r="F198" s="135"/>
      <c r="G198" s="236"/>
      <c r="H198" s="599"/>
      <c r="I198" s="102"/>
      <c r="J198" s="551"/>
      <c r="K198" s="104"/>
      <c r="L198" s="27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34"/>
      <c r="B199" s="989"/>
      <c r="C199" s="133"/>
      <c r="D199" s="680"/>
      <c r="E199" s="474"/>
      <c r="F199" s="135"/>
      <c r="G199" s="933"/>
      <c r="H199" s="577"/>
      <c r="I199" s="30"/>
      <c r="J199" s="482"/>
      <c r="K199" s="1006"/>
      <c r="L199" s="25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989"/>
      <c r="C200" s="133"/>
      <c r="D200" s="680"/>
      <c r="E200" s="474"/>
      <c r="F200" s="135"/>
      <c r="G200" s="933"/>
      <c r="H200" s="577"/>
      <c r="I200" s="30"/>
      <c r="J200" s="482"/>
      <c r="K200" s="1006"/>
      <c r="L200" s="25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34"/>
      <c r="B201" s="989"/>
      <c r="C201" s="235"/>
      <c r="D201" s="1242"/>
      <c r="E201" s="569"/>
      <c r="F201" s="155"/>
      <c r="G201" s="236"/>
      <c r="H201" s="599"/>
      <c r="I201" s="102"/>
      <c r="J201" s="551"/>
      <c r="K201" s="104"/>
      <c r="L201" s="27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34"/>
      <c r="B202" s="989"/>
      <c r="C202" s="133"/>
      <c r="D202" s="680"/>
      <c r="E202" s="474"/>
      <c r="F202" s="135"/>
      <c r="G202" s="933"/>
      <c r="H202" s="577"/>
      <c r="I202" s="30"/>
      <c r="J202" s="482"/>
      <c r="K202" s="1006"/>
      <c r="L202" s="25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990"/>
      <c r="C203" s="235"/>
      <c r="D203" s="1242"/>
      <c r="E203" s="474"/>
      <c r="F203" s="135"/>
      <c r="G203" s="236"/>
      <c r="H203" s="599"/>
      <c r="I203" s="102"/>
      <c r="J203" s="551"/>
      <c r="K203" s="104"/>
      <c r="L203" s="27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990"/>
      <c r="C204" s="235"/>
      <c r="D204" s="1242"/>
      <c r="E204" s="474"/>
      <c r="F204" s="135"/>
      <c r="G204" s="236"/>
      <c r="H204" s="599"/>
      <c r="I204" s="102"/>
      <c r="J204" s="551"/>
      <c r="K204" s="104"/>
      <c r="L204" s="27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244"/>
      <c r="B205" s="245"/>
      <c r="C205" s="235"/>
      <c r="D205" s="1242"/>
      <c r="E205" s="474"/>
      <c r="F205" s="135"/>
      <c r="G205" s="236"/>
      <c r="H205" s="599"/>
      <c r="I205" s="102"/>
      <c r="J205" s="551"/>
      <c r="K205" s="104"/>
      <c r="L205" s="27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990"/>
      <c r="C206" s="133"/>
      <c r="D206" s="680"/>
      <c r="E206" s="474"/>
      <c r="F206" s="135"/>
      <c r="G206" s="933"/>
      <c r="H206" s="577"/>
      <c r="I206" s="30"/>
      <c r="J206" s="551"/>
      <c r="K206" s="1006"/>
      <c r="L206" s="25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>
      <c r="A207" s="934"/>
      <c r="B207" s="990"/>
      <c r="C207" s="133"/>
      <c r="D207" s="680"/>
      <c r="E207" s="474"/>
      <c r="F207" s="135"/>
      <c r="G207" s="933"/>
      <c r="H207" s="577"/>
      <c r="I207" s="30"/>
      <c r="J207" s="482"/>
      <c r="K207" s="1006"/>
      <c r="L207" s="25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990"/>
      <c r="C208" s="133"/>
      <c r="D208" s="680"/>
      <c r="E208" s="57"/>
      <c r="F208" s="135"/>
      <c r="G208" s="933"/>
      <c r="H208" s="577"/>
      <c r="I208" s="30"/>
      <c r="J208" s="482"/>
      <c r="K208" s="1006"/>
      <c r="L208" s="25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990"/>
      <c r="C209" s="133"/>
      <c r="D209" s="680"/>
      <c r="E209" s="57"/>
      <c r="F209" s="135"/>
      <c r="G209" s="933"/>
      <c r="H209" s="577"/>
      <c r="I209" s="30"/>
      <c r="J209" s="482"/>
      <c r="K209" s="1006"/>
      <c r="L209" s="25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990"/>
      <c r="C210" s="133"/>
      <c r="D210" s="680"/>
      <c r="E210" s="57"/>
      <c r="F210" s="135"/>
      <c r="G210" s="933"/>
      <c r="H210" s="577"/>
      <c r="I210" s="30"/>
      <c r="J210" s="482"/>
      <c r="K210" s="1006"/>
      <c r="L210" s="25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934"/>
      <c r="B211" s="990"/>
      <c r="C211" s="133"/>
      <c r="D211" s="680"/>
      <c r="E211" s="57"/>
      <c r="F211" s="135"/>
      <c r="G211" s="933"/>
      <c r="H211" s="577"/>
      <c r="I211" s="30"/>
      <c r="J211" s="482"/>
      <c r="K211" s="1006"/>
      <c r="L211" s="25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945"/>
      <c r="B212" s="990"/>
      <c r="C212" s="133"/>
      <c r="D212" s="680"/>
      <c r="E212" s="57"/>
      <c r="F212" s="135"/>
      <c r="G212" s="933"/>
      <c r="H212" s="577"/>
      <c r="I212" s="30"/>
      <c r="J212" s="482"/>
      <c r="K212" s="1006"/>
      <c r="L212" s="25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>
      <c r="A213" s="946"/>
      <c r="B213" s="990"/>
      <c r="C213" s="133"/>
      <c r="D213" s="680"/>
      <c r="E213" s="1014"/>
      <c r="F213" s="135"/>
      <c r="G213" s="933"/>
      <c r="H213" s="1238"/>
      <c r="I213" s="1105"/>
      <c r="J213" s="1239"/>
      <c r="K213" s="1016"/>
      <c r="L213" s="25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934"/>
      <c r="B214" s="990"/>
      <c r="C214" s="133"/>
      <c r="D214" s="680"/>
      <c r="E214" s="515"/>
      <c r="F214" s="135"/>
      <c r="G214" s="933"/>
      <c r="H214" s="577"/>
      <c r="I214" s="30"/>
      <c r="J214" s="482"/>
      <c r="K214" s="1006"/>
      <c r="L214" s="25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>
      <c r="A215" s="934"/>
      <c r="B215" s="990"/>
      <c r="C215" s="133"/>
      <c r="D215" s="680"/>
      <c r="E215" s="512"/>
      <c r="F215" s="135"/>
      <c r="G215" s="933"/>
      <c r="H215" s="577"/>
      <c r="I215" s="30"/>
      <c r="J215" s="482"/>
      <c r="K215" s="1006"/>
      <c r="L215" s="25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34"/>
      <c r="B216" s="990"/>
      <c r="C216" s="133"/>
      <c r="D216" s="971"/>
      <c r="E216" s="516"/>
      <c r="F216" s="35"/>
      <c r="G216" s="933"/>
      <c r="H216" s="676"/>
      <c r="I216" s="30"/>
      <c r="J216" s="482"/>
      <c r="K216" s="1006"/>
      <c r="L216" s="25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34"/>
      <c r="B217" s="990"/>
      <c r="C217" s="133"/>
      <c r="D217" s="971"/>
      <c r="E217" s="517"/>
      <c r="F217" s="35"/>
      <c r="G217" s="933"/>
      <c r="H217" s="676"/>
      <c r="I217" s="30"/>
      <c r="J217" s="482"/>
      <c r="K217" s="1006"/>
      <c r="L217" s="25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990"/>
      <c r="C218" s="133"/>
      <c r="D218" s="971"/>
      <c r="E218" s="517"/>
      <c r="F218" s="35"/>
      <c r="G218" s="933"/>
      <c r="H218" s="676"/>
      <c r="I218" s="30"/>
      <c r="J218" s="482"/>
      <c r="K218" s="1006"/>
      <c r="L218" s="25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990"/>
      <c r="C219" s="133"/>
      <c r="D219" s="971"/>
      <c r="E219" s="517"/>
      <c r="F219" s="35"/>
      <c r="G219" s="933"/>
      <c r="H219" s="676"/>
      <c r="I219" s="30"/>
      <c r="J219" s="482"/>
      <c r="K219" s="1006"/>
      <c r="L219" s="25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34"/>
      <c r="B220" s="990"/>
      <c r="C220" s="133"/>
      <c r="D220" s="971"/>
      <c r="E220" s="512"/>
      <c r="F220" s="135"/>
      <c r="G220" s="933"/>
      <c r="H220" s="577"/>
      <c r="I220" s="30"/>
      <c r="J220" s="482"/>
      <c r="K220" s="1006"/>
      <c r="L220" s="25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991"/>
      <c r="C221" s="133"/>
      <c r="D221" s="971"/>
      <c r="E221" s="512"/>
      <c r="F221" s="135"/>
      <c r="G221" s="933"/>
      <c r="H221" s="577"/>
      <c r="I221" s="30"/>
      <c r="J221" s="482"/>
      <c r="K221" s="1006"/>
      <c r="L221" s="25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84"/>
      <c r="B222" s="990"/>
      <c r="C222" s="133"/>
      <c r="D222" s="971"/>
      <c r="E222" s="516"/>
      <c r="F222" s="35"/>
      <c r="G222" s="933"/>
      <c r="H222" s="676"/>
      <c r="I222" s="30"/>
      <c r="J222" s="728"/>
      <c r="K222" s="1041"/>
      <c r="L222" s="40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1"/>
      <c r="B223" s="2"/>
      <c r="C223" s="3"/>
      <c r="D223" s="3"/>
      <c r="E223" s="251"/>
      <c r="F223" s="5"/>
      <c r="G223" s="6"/>
      <c r="H223" s="570"/>
      <c r="I223" s="254"/>
      <c r="J223" s="437"/>
      <c r="K223" s="257"/>
      <c r="L223" s="25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1"/>
      <c r="B224" s="2"/>
      <c r="C224" s="3"/>
      <c r="D224" s="3"/>
      <c r="E224" s="251"/>
      <c r="F224" s="5"/>
      <c r="G224" s="6"/>
      <c r="H224" s="570"/>
      <c r="I224" s="254"/>
      <c r="J224" s="437"/>
      <c r="K224" s="257"/>
      <c r="L224" s="25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4" t="s">
        <v>0</v>
      </c>
      <c r="B225" s="1368"/>
      <c r="C225" s="3"/>
      <c r="D225" s="3"/>
      <c r="E225" s="251"/>
      <c r="F225" s="5"/>
      <c r="G225" s="6"/>
      <c r="H225" s="570"/>
      <c r="I225" s="254"/>
      <c r="J225" s="437"/>
      <c r="K225" s="257"/>
      <c r="L225" s="25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1376" t="s">
        <v>94</v>
      </c>
      <c r="B226" s="1387"/>
      <c r="C226" s="4"/>
      <c r="D226" s="3"/>
      <c r="E226" s="251"/>
      <c r="F226" s="5"/>
      <c r="G226" s="6"/>
      <c r="H226" s="570"/>
      <c r="I226" s="254"/>
      <c r="J226" s="437"/>
      <c r="K226" s="257"/>
      <c r="L226" s="25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5.25" customHeight="1">
      <c r="A227" s="1"/>
      <c r="B227" s="2"/>
      <c r="C227" s="3"/>
      <c r="D227" s="3"/>
      <c r="E227" s="251"/>
      <c r="F227" s="5"/>
      <c r="G227" s="6"/>
      <c r="H227" s="570"/>
      <c r="I227" s="254"/>
      <c r="J227" s="437"/>
      <c r="K227" s="257"/>
      <c r="L227" s="25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1375" t="s">
        <v>2</v>
      </c>
      <c r="B228" s="1388"/>
      <c r="C228" s="16" t="s">
        <v>3</v>
      </c>
      <c r="D228" s="1372" t="s">
        <v>4</v>
      </c>
      <c r="E228" s="438" t="s">
        <v>5</v>
      </c>
      <c r="F228" s="919" t="s">
        <v>5</v>
      </c>
      <c r="G228" s="18" t="s">
        <v>6</v>
      </c>
      <c r="H228" s="677" t="s">
        <v>7</v>
      </c>
      <c r="I228" s="260" t="s">
        <v>8</v>
      </c>
      <c r="J228" s="709" t="s">
        <v>9</v>
      </c>
      <c r="K228" s="995" t="s">
        <v>9</v>
      </c>
      <c r="L228" s="25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5.25" customHeight="1">
      <c r="A229" s="921"/>
      <c r="B229" s="922"/>
      <c r="C229" s="927"/>
      <c r="D229" s="996" t="s">
        <v>10</v>
      </c>
      <c r="E229" s="441" t="s">
        <v>11</v>
      </c>
      <c r="F229" s="925" t="s">
        <v>12</v>
      </c>
      <c r="G229" s="964"/>
      <c r="H229" s="1231" t="s">
        <v>13</v>
      </c>
      <c r="I229" s="1145" t="s">
        <v>14</v>
      </c>
      <c r="J229" s="1240" t="s">
        <v>16</v>
      </c>
      <c r="K229" s="1001" t="s">
        <v>15</v>
      </c>
      <c r="L229" s="25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986"/>
      <c r="B230" s="990"/>
      <c r="C230" s="133"/>
      <c r="D230" s="680"/>
      <c r="E230" s="471"/>
      <c r="F230" s="932"/>
      <c r="G230" s="933"/>
      <c r="H230" s="577"/>
      <c r="I230" s="30"/>
      <c r="J230" s="482"/>
      <c r="K230" s="995"/>
      <c r="L230" s="25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0"/>
      <c r="C231" s="133"/>
      <c r="D231" s="680"/>
      <c r="E231" s="474"/>
      <c r="F231" s="135"/>
      <c r="G231" s="933"/>
      <c r="H231" s="577"/>
      <c r="I231" s="30"/>
      <c r="J231" s="482"/>
      <c r="K231" s="1006"/>
      <c r="L231" s="25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92"/>
      <c r="C232" s="133"/>
      <c r="D232" s="680"/>
      <c r="E232" s="474"/>
      <c r="F232" s="135"/>
      <c r="G232" s="933"/>
      <c r="H232" s="577"/>
      <c r="I232" s="30"/>
      <c r="J232" s="482"/>
      <c r="K232" s="1006"/>
      <c r="L232" s="25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2"/>
      <c r="C233" s="133"/>
      <c r="D233" s="680"/>
      <c r="E233" s="474"/>
      <c r="F233" s="135"/>
      <c r="G233" s="933"/>
      <c r="H233" s="577"/>
      <c r="I233" s="30"/>
      <c r="J233" s="482"/>
      <c r="K233" s="1006"/>
      <c r="L233" s="25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990"/>
      <c r="C234" s="133"/>
      <c r="D234" s="680"/>
      <c r="E234" s="474"/>
      <c r="F234" s="135"/>
      <c r="G234" s="933"/>
      <c r="H234" s="577"/>
      <c r="I234" s="30"/>
      <c r="J234" s="482"/>
      <c r="K234" s="1006"/>
      <c r="L234" s="25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133"/>
      <c r="D235" s="680"/>
      <c r="E235" s="474"/>
      <c r="F235" s="135"/>
      <c r="G235" s="933"/>
      <c r="H235" s="577"/>
      <c r="I235" s="30"/>
      <c r="J235" s="482"/>
      <c r="K235" s="1006"/>
      <c r="L235" s="25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0"/>
      <c r="C236" s="133"/>
      <c r="D236" s="680"/>
      <c r="E236" s="474"/>
      <c r="F236" s="135"/>
      <c r="G236" s="933"/>
      <c r="H236" s="577"/>
      <c r="I236" s="30"/>
      <c r="J236" s="482"/>
      <c r="K236" s="1006"/>
      <c r="L236" s="25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992"/>
      <c r="C237" s="235"/>
      <c r="D237" s="1242"/>
      <c r="E237" s="474"/>
      <c r="F237" s="135"/>
      <c r="G237" s="236"/>
      <c r="H237" s="599"/>
      <c r="I237" s="102"/>
      <c r="J237" s="551"/>
      <c r="K237" s="104"/>
      <c r="L237" s="27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34"/>
      <c r="B238" s="989"/>
      <c r="C238" s="133"/>
      <c r="D238" s="680"/>
      <c r="E238" s="474"/>
      <c r="F238" s="135"/>
      <c r="G238" s="933"/>
      <c r="H238" s="577"/>
      <c r="I238" s="30"/>
      <c r="J238" s="482"/>
      <c r="K238" s="1006"/>
      <c r="L238" s="25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989"/>
      <c r="C239" s="133"/>
      <c r="D239" s="680"/>
      <c r="E239" s="474"/>
      <c r="F239" s="135"/>
      <c r="G239" s="933"/>
      <c r="H239" s="577"/>
      <c r="I239" s="30"/>
      <c r="J239" s="482"/>
      <c r="K239" s="1006"/>
      <c r="L239" s="25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934"/>
      <c r="B240" s="989"/>
      <c r="C240" s="235"/>
      <c r="D240" s="1242"/>
      <c r="E240" s="569"/>
      <c r="F240" s="155"/>
      <c r="G240" s="236"/>
      <c r="H240" s="599"/>
      <c r="I240" s="102"/>
      <c r="J240" s="551"/>
      <c r="K240" s="104"/>
      <c r="L240" s="270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989"/>
      <c r="C241" s="133"/>
      <c r="D241" s="680"/>
      <c r="E241" s="474"/>
      <c r="F241" s="135"/>
      <c r="G241" s="933"/>
      <c r="H241" s="577"/>
      <c r="I241" s="30"/>
      <c r="J241" s="482"/>
      <c r="K241" s="1006"/>
      <c r="L241" s="25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0"/>
      <c r="C242" s="235"/>
      <c r="D242" s="1242"/>
      <c r="E242" s="474"/>
      <c r="F242" s="135"/>
      <c r="G242" s="236"/>
      <c r="H242" s="599"/>
      <c r="I242" s="102"/>
      <c r="J242" s="551"/>
      <c r="K242" s="104"/>
      <c r="L242" s="270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235"/>
      <c r="D243" s="1242"/>
      <c r="E243" s="474"/>
      <c r="F243" s="135"/>
      <c r="G243" s="236"/>
      <c r="H243" s="599"/>
      <c r="I243" s="102"/>
      <c r="J243" s="551"/>
      <c r="K243" s="104"/>
      <c r="L243" s="270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244"/>
      <c r="B244" s="245"/>
      <c r="C244" s="235"/>
      <c r="D244" s="1242"/>
      <c r="E244" s="474"/>
      <c r="F244" s="135"/>
      <c r="G244" s="236"/>
      <c r="H244" s="599"/>
      <c r="I244" s="102"/>
      <c r="J244" s="551"/>
      <c r="K244" s="104"/>
      <c r="L244" s="27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133"/>
      <c r="D245" s="680"/>
      <c r="E245" s="474"/>
      <c r="F245" s="135"/>
      <c r="G245" s="933"/>
      <c r="H245" s="577"/>
      <c r="I245" s="30"/>
      <c r="J245" s="551"/>
      <c r="K245" s="1006"/>
      <c r="L245" s="25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990"/>
      <c r="C246" s="133"/>
      <c r="D246" s="680"/>
      <c r="E246" s="474"/>
      <c r="F246" s="135"/>
      <c r="G246" s="933"/>
      <c r="H246" s="577"/>
      <c r="I246" s="30"/>
      <c r="J246" s="482"/>
      <c r="K246" s="1006"/>
      <c r="L246" s="25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0"/>
      <c r="C247" s="133"/>
      <c r="D247" s="680"/>
      <c r="E247" s="57"/>
      <c r="F247" s="135"/>
      <c r="G247" s="933"/>
      <c r="H247" s="577"/>
      <c r="I247" s="30"/>
      <c r="J247" s="482"/>
      <c r="K247" s="1006"/>
      <c r="L247" s="25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90"/>
      <c r="C248" s="133"/>
      <c r="D248" s="680"/>
      <c r="E248" s="57"/>
      <c r="F248" s="135"/>
      <c r="G248" s="933"/>
      <c r="H248" s="577"/>
      <c r="I248" s="30"/>
      <c r="J248" s="482"/>
      <c r="K248" s="1006"/>
      <c r="L248" s="25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990"/>
      <c r="C249" s="133"/>
      <c r="D249" s="680"/>
      <c r="E249" s="57"/>
      <c r="F249" s="135"/>
      <c r="G249" s="933"/>
      <c r="H249" s="577"/>
      <c r="I249" s="30"/>
      <c r="J249" s="482"/>
      <c r="K249" s="1006"/>
      <c r="L249" s="25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990"/>
      <c r="C250" s="133"/>
      <c r="D250" s="680"/>
      <c r="E250" s="57"/>
      <c r="F250" s="135"/>
      <c r="G250" s="933"/>
      <c r="H250" s="577"/>
      <c r="I250" s="30"/>
      <c r="J250" s="482"/>
      <c r="K250" s="1006"/>
      <c r="L250" s="25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45"/>
      <c r="B251" s="990"/>
      <c r="C251" s="133"/>
      <c r="D251" s="680"/>
      <c r="E251" s="57"/>
      <c r="F251" s="135"/>
      <c r="G251" s="933"/>
      <c r="H251" s="577"/>
      <c r="I251" s="30"/>
      <c r="J251" s="482"/>
      <c r="K251" s="1006"/>
      <c r="L251" s="25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46"/>
      <c r="B252" s="990"/>
      <c r="C252" s="133"/>
      <c r="D252" s="680"/>
      <c r="E252" s="1014"/>
      <c r="F252" s="135"/>
      <c r="G252" s="933"/>
      <c r="H252" s="1238"/>
      <c r="I252" s="1105"/>
      <c r="J252" s="1239"/>
      <c r="K252" s="1016"/>
      <c r="L252" s="25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90"/>
      <c r="C253" s="133"/>
      <c r="D253" s="680"/>
      <c r="E253" s="515"/>
      <c r="F253" s="135"/>
      <c r="G253" s="933"/>
      <c r="H253" s="577"/>
      <c r="I253" s="30"/>
      <c r="J253" s="482"/>
      <c r="K253" s="1006"/>
      <c r="L253" s="25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90"/>
      <c r="C254" s="133"/>
      <c r="D254" s="680"/>
      <c r="E254" s="512"/>
      <c r="F254" s="135"/>
      <c r="G254" s="933"/>
      <c r="H254" s="577"/>
      <c r="I254" s="30"/>
      <c r="J254" s="482"/>
      <c r="K254" s="1006"/>
      <c r="L254" s="25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0"/>
      <c r="C255" s="133"/>
      <c r="D255" s="971"/>
      <c r="E255" s="516"/>
      <c r="F255" s="35"/>
      <c r="G255" s="933"/>
      <c r="H255" s="676"/>
      <c r="I255" s="30"/>
      <c r="J255" s="482"/>
      <c r="K255" s="1006"/>
      <c r="L255" s="25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90"/>
      <c r="C256" s="133"/>
      <c r="D256" s="971"/>
      <c r="E256" s="517"/>
      <c r="F256" s="35"/>
      <c r="G256" s="933"/>
      <c r="H256" s="676"/>
      <c r="I256" s="30"/>
      <c r="J256" s="482"/>
      <c r="K256" s="1006"/>
      <c r="L256" s="25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133"/>
      <c r="D257" s="971"/>
      <c r="E257" s="517"/>
      <c r="F257" s="35"/>
      <c r="G257" s="933"/>
      <c r="H257" s="676"/>
      <c r="I257" s="30"/>
      <c r="J257" s="482"/>
      <c r="K257" s="1006"/>
      <c r="L257" s="25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133"/>
      <c r="D258" s="971"/>
      <c r="E258" s="517"/>
      <c r="F258" s="35"/>
      <c r="G258" s="933"/>
      <c r="H258" s="676"/>
      <c r="I258" s="30"/>
      <c r="J258" s="482"/>
      <c r="K258" s="1006"/>
      <c r="L258" s="25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0"/>
      <c r="C259" s="133"/>
      <c r="D259" s="971"/>
      <c r="E259" s="517"/>
      <c r="F259" s="35"/>
      <c r="G259" s="933"/>
      <c r="H259" s="676"/>
      <c r="I259" s="30"/>
      <c r="J259" s="482"/>
      <c r="K259" s="1006"/>
      <c r="L259" s="25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1"/>
      <c r="C260" s="133"/>
      <c r="D260" s="971"/>
      <c r="E260" s="512"/>
      <c r="F260" s="135"/>
      <c r="G260" s="933"/>
      <c r="H260" s="577"/>
      <c r="I260" s="30"/>
      <c r="J260" s="482"/>
      <c r="K260" s="1006"/>
      <c r="L260" s="25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84"/>
      <c r="B261" s="990"/>
      <c r="C261" s="133"/>
      <c r="D261" s="971"/>
      <c r="E261" s="516"/>
      <c r="F261" s="35"/>
      <c r="G261" s="933"/>
      <c r="H261" s="676"/>
      <c r="I261" s="30"/>
      <c r="J261" s="728"/>
      <c r="K261" s="1041"/>
      <c r="L261" s="40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1"/>
      <c r="B262" s="2"/>
      <c r="C262" s="3"/>
      <c r="D262" s="3"/>
      <c r="E262" s="251"/>
      <c r="F262" s="5"/>
      <c r="G262" s="6"/>
      <c r="H262" s="570"/>
      <c r="I262" s="254"/>
      <c r="J262" s="437"/>
      <c r="K262" s="257"/>
      <c r="L262" s="25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1"/>
      <c r="B263" s="2"/>
      <c r="C263" s="3"/>
      <c r="D263" s="3"/>
      <c r="E263" s="251"/>
      <c r="F263" s="5"/>
      <c r="G263" s="6"/>
      <c r="H263" s="570"/>
      <c r="I263" s="254"/>
      <c r="J263" s="437"/>
      <c r="K263" s="257"/>
      <c r="L263" s="25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4" t="s">
        <v>0</v>
      </c>
      <c r="B264" s="1368"/>
      <c r="C264" s="3"/>
      <c r="D264" s="3"/>
      <c r="E264" s="251"/>
      <c r="F264" s="5"/>
      <c r="G264" s="6"/>
      <c r="H264" s="570"/>
      <c r="I264" s="254"/>
      <c r="J264" s="437"/>
      <c r="K264" s="257"/>
      <c r="L264" s="25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1376" t="s">
        <v>94</v>
      </c>
      <c r="B265" s="1387"/>
      <c r="C265" s="4"/>
      <c r="D265" s="3"/>
      <c r="E265" s="251"/>
      <c r="F265" s="5"/>
      <c r="G265" s="6"/>
      <c r="H265" s="570"/>
      <c r="I265" s="254"/>
      <c r="J265" s="437"/>
      <c r="K265" s="257"/>
      <c r="L265" s="25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5.25" customHeight="1">
      <c r="A266" s="1"/>
      <c r="B266" s="2"/>
      <c r="C266" s="3"/>
      <c r="D266" s="3"/>
      <c r="E266" s="251"/>
      <c r="F266" s="5"/>
      <c r="G266" s="6"/>
      <c r="H266" s="570"/>
      <c r="I266" s="254"/>
      <c r="J266" s="437"/>
      <c r="K266" s="257"/>
      <c r="L266" s="25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1375" t="s">
        <v>2</v>
      </c>
      <c r="B267" s="1388"/>
      <c r="C267" s="16" t="s">
        <v>3</v>
      </c>
      <c r="D267" s="1372" t="s">
        <v>4</v>
      </c>
      <c r="E267" s="438" t="s">
        <v>5</v>
      </c>
      <c r="F267" s="919" t="s">
        <v>5</v>
      </c>
      <c r="G267" s="18" t="s">
        <v>6</v>
      </c>
      <c r="H267" s="677" t="s">
        <v>7</v>
      </c>
      <c r="I267" s="260" t="s">
        <v>8</v>
      </c>
      <c r="J267" s="709" t="s">
        <v>9</v>
      </c>
      <c r="K267" s="995" t="s">
        <v>9</v>
      </c>
      <c r="L267" s="25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5.25" customHeight="1">
      <c r="A268" s="921"/>
      <c r="B268" s="922"/>
      <c r="C268" s="927"/>
      <c r="D268" s="996" t="s">
        <v>10</v>
      </c>
      <c r="E268" s="441" t="s">
        <v>11</v>
      </c>
      <c r="F268" s="925" t="s">
        <v>12</v>
      </c>
      <c r="G268" s="964"/>
      <c r="H268" s="1231" t="s">
        <v>13</v>
      </c>
      <c r="I268" s="1145" t="s">
        <v>14</v>
      </c>
      <c r="J268" s="1240" t="s">
        <v>16</v>
      </c>
      <c r="K268" s="1001" t="s">
        <v>15</v>
      </c>
      <c r="L268" s="25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86"/>
      <c r="B269" s="990"/>
      <c r="C269" s="133"/>
      <c r="D269" s="680"/>
      <c r="E269" s="471"/>
      <c r="F269" s="932"/>
      <c r="G269" s="933"/>
      <c r="H269" s="577"/>
      <c r="I269" s="30"/>
      <c r="J269" s="482"/>
      <c r="K269" s="995"/>
      <c r="L269" s="25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133"/>
      <c r="D270" s="680"/>
      <c r="E270" s="474"/>
      <c r="F270" s="135"/>
      <c r="G270" s="933"/>
      <c r="H270" s="577"/>
      <c r="I270" s="30"/>
      <c r="J270" s="482"/>
      <c r="K270" s="1006"/>
      <c r="L270" s="25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2"/>
      <c r="C271" s="133"/>
      <c r="D271" s="680"/>
      <c r="E271" s="474"/>
      <c r="F271" s="135"/>
      <c r="G271" s="933"/>
      <c r="H271" s="577"/>
      <c r="I271" s="30"/>
      <c r="J271" s="482"/>
      <c r="K271" s="1006"/>
      <c r="L271" s="25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2"/>
      <c r="C272" s="133"/>
      <c r="D272" s="680"/>
      <c r="E272" s="474"/>
      <c r="F272" s="135"/>
      <c r="G272" s="933"/>
      <c r="H272" s="577"/>
      <c r="I272" s="30"/>
      <c r="J272" s="482"/>
      <c r="K272" s="1006"/>
      <c r="L272" s="25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990"/>
      <c r="C273" s="133"/>
      <c r="D273" s="680"/>
      <c r="E273" s="474"/>
      <c r="F273" s="135"/>
      <c r="G273" s="933"/>
      <c r="H273" s="577"/>
      <c r="I273" s="30"/>
      <c r="J273" s="482"/>
      <c r="K273" s="1006"/>
      <c r="L273" s="25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34"/>
      <c r="B274" s="990"/>
      <c r="C274" s="133"/>
      <c r="D274" s="680"/>
      <c r="E274" s="474"/>
      <c r="F274" s="135"/>
      <c r="G274" s="933"/>
      <c r="H274" s="577"/>
      <c r="I274" s="30"/>
      <c r="J274" s="482"/>
      <c r="K274" s="1006"/>
      <c r="L274" s="25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0"/>
      <c r="C275" s="133"/>
      <c r="D275" s="680"/>
      <c r="E275" s="474"/>
      <c r="F275" s="135"/>
      <c r="G275" s="933"/>
      <c r="H275" s="577"/>
      <c r="I275" s="30"/>
      <c r="J275" s="482"/>
      <c r="K275" s="1006"/>
      <c r="L275" s="25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92"/>
      <c r="C276" s="235"/>
      <c r="D276" s="1242"/>
      <c r="E276" s="474"/>
      <c r="F276" s="135"/>
      <c r="G276" s="236"/>
      <c r="H276" s="599"/>
      <c r="I276" s="102"/>
      <c r="J276" s="551"/>
      <c r="K276" s="104"/>
      <c r="L276" s="27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89"/>
      <c r="C277" s="133"/>
      <c r="D277" s="680"/>
      <c r="E277" s="474"/>
      <c r="F277" s="135"/>
      <c r="G277" s="933"/>
      <c r="H277" s="577"/>
      <c r="I277" s="30"/>
      <c r="J277" s="482"/>
      <c r="K277" s="1006"/>
      <c r="L277" s="25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89"/>
      <c r="C278" s="133"/>
      <c r="D278" s="680"/>
      <c r="E278" s="474"/>
      <c r="F278" s="135"/>
      <c r="G278" s="933"/>
      <c r="H278" s="577"/>
      <c r="I278" s="30"/>
      <c r="J278" s="482"/>
      <c r="K278" s="1006"/>
      <c r="L278" s="25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934"/>
      <c r="B279" s="989"/>
      <c r="C279" s="235"/>
      <c r="D279" s="1242"/>
      <c r="E279" s="569"/>
      <c r="F279" s="155"/>
      <c r="G279" s="236"/>
      <c r="H279" s="599"/>
      <c r="I279" s="102"/>
      <c r="J279" s="551"/>
      <c r="K279" s="104"/>
      <c r="L279" s="27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34"/>
      <c r="B280" s="989"/>
      <c r="C280" s="133"/>
      <c r="D280" s="680"/>
      <c r="E280" s="474"/>
      <c r="F280" s="135"/>
      <c r="G280" s="933"/>
      <c r="H280" s="577"/>
      <c r="I280" s="30"/>
      <c r="J280" s="482"/>
      <c r="K280" s="1006"/>
      <c r="L280" s="25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934"/>
      <c r="B281" s="990"/>
      <c r="C281" s="235"/>
      <c r="D281" s="1242"/>
      <c r="E281" s="474"/>
      <c r="F281" s="135"/>
      <c r="G281" s="236"/>
      <c r="H281" s="599"/>
      <c r="I281" s="102"/>
      <c r="J281" s="551"/>
      <c r="K281" s="104"/>
      <c r="L281" s="27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34"/>
      <c r="B282" s="990"/>
      <c r="C282" s="235"/>
      <c r="D282" s="1242"/>
      <c r="E282" s="474"/>
      <c r="F282" s="135"/>
      <c r="G282" s="236"/>
      <c r="H282" s="599"/>
      <c r="I282" s="102"/>
      <c r="J282" s="551"/>
      <c r="K282" s="104"/>
      <c r="L282" s="27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244"/>
      <c r="B283" s="245"/>
      <c r="C283" s="235"/>
      <c r="D283" s="1242"/>
      <c r="E283" s="474"/>
      <c r="F283" s="135"/>
      <c r="G283" s="236"/>
      <c r="H283" s="599"/>
      <c r="I283" s="102"/>
      <c r="J283" s="551"/>
      <c r="K283" s="104"/>
      <c r="L283" s="27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34"/>
      <c r="B284" s="990"/>
      <c r="C284" s="133"/>
      <c r="D284" s="680"/>
      <c r="E284" s="474"/>
      <c r="F284" s="135"/>
      <c r="G284" s="933"/>
      <c r="H284" s="577"/>
      <c r="I284" s="30"/>
      <c r="J284" s="551"/>
      <c r="K284" s="1006"/>
      <c r="L284" s="25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34"/>
      <c r="B285" s="990"/>
      <c r="C285" s="133"/>
      <c r="D285" s="680"/>
      <c r="E285" s="474"/>
      <c r="F285" s="135"/>
      <c r="G285" s="933"/>
      <c r="H285" s="577"/>
      <c r="I285" s="30"/>
      <c r="J285" s="482"/>
      <c r="K285" s="1006"/>
      <c r="L285" s="25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133"/>
      <c r="D286" s="680"/>
      <c r="E286" s="57"/>
      <c r="F286" s="135"/>
      <c r="G286" s="933"/>
      <c r="H286" s="577"/>
      <c r="I286" s="30"/>
      <c r="J286" s="482"/>
      <c r="K286" s="1006"/>
      <c r="L286" s="25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0"/>
      <c r="C287" s="133"/>
      <c r="D287" s="680"/>
      <c r="E287" s="57"/>
      <c r="F287" s="135"/>
      <c r="G287" s="933"/>
      <c r="H287" s="577"/>
      <c r="I287" s="30"/>
      <c r="J287" s="482"/>
      <c r="K287" s="1006"/>
      <c r="L287" s="25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0"/>
      <c r="C288" s="133"/>
      <c r="D288" s="680"/>
      <c r="E288" s="57"/>
      <c r="F288" s="135"/>
      <c r="G288" s="933"/>
      <c r="H288" s="577"/>
      <c r="I288" s="30"/>
      <c r="J288" s="482"/>
      <c r="K288" s="1006"/>
      <c r="L288" s="25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0"/>
      <c r="C289" s="133"/>
      <c r="D289" s="680"/>
      <c r="E289" s="57"/>
      <c r="F289" s="135"/>
      <c r="G289" s="933"/>
      <c r="H289" s="577"/>
      <c r="I289" s="30"/>
      <c r="J289" s="482"/>
      <c r="K289" s="1006"/>
      <c r="L289" s="25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45"/>
      <c r="B290" s="990"/>
      <c r="C290" s="133"/>
      <c r="D290" s="680"/>
      <c r="E290" s="57"/>
      <c r="F290" s="135"/>
      <c r="G290" s="933"/>
      <c r="H290" s="577"/>
      <c r="I290" s="30"/>
      <c r="J290" s="482"/>
      <c r="K290" s="1006"/>
      <c r="L290" s="25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46"/>
      <c r="B291" s="990"/>
      <c r="C291" s="133"/>
      <c r="D291" s="680"/>
      <c r="E291" s="1014"/>
      <c r="F291" s="135"/>
      <c r="G291" s="933"/>
      <c r="H291" s="1238"/>
      <c r="I291" s="1105"/>
      <c r="J291" s="1239"/>
      <c r="K291" s="1016"/>
      <c r="L291" s="25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0"/>
      <c r="C292" s="133"/>
      <c r="D292" s="680"/>
      <c r="E292" s="515"/>
      <c r="F292" s="135"/>
      <c r="G292" s="933"/>
      <c r="H292" s="577"/>
      <c r="I292" s="30"/>
      <c r="J292" s="482"/>
      <c r="K292" s="1006"/>
      <c r="L292" s="25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90"/>
      <c r="C293" s="133"/>
      <c r="D293" s="680"/>
      <c r="E293" s="512"/>
      <c r="F293" s="135"/>
      <c r="G293" s="933"/>
      <c r="H293" s="577"/>
      <c r="I293" s="30"/>
      <c r="J293" s="482"/>
      <c r="K293" s="1006"/>
      <c r="L293" s="25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90"/>
      <c r="C294" s="133"/>
      <c r="D294" s="971"/>
      <c r="E294" s="517"/>
      <c r="F294" s="35"/>
      <c r="G294" s="933"/>
      <c r="H294" s="676"/>
      <c r="I294" s="30"/>
      <c r="J294" s="482"/>
      <c r="K294" s="1006"/>
      <c r="L294" s="25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90"/>
      <c r="C295" s="133"/>
      <c r="D295" s="971"/>
      <c r="E295" s="517"/>
      <c r="F295" s="35"/>
      <c r="G295" s="933"/>
      <c r="H295" s="676"/>
      <c r="I295" s="30"/>
      <c r="J295" s="482"/>
      <c r="K295" s="1006"/>
      <c r="L295" s="25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90"/>
      <c r="C296" s="133"/>
      <c r="D296" s="971"/>
      <c r="E296" s="517"/>
      <c r="F296" s="35"/>
      <c r="G296" s="933"/>
      <c r="H296" s="676"/>
      <c r="I296" s="30"/>
      <c r="J296" s="482"/>
      <c r="K296" s="1006"/>
      <c r="L296" s="25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133"/>
      <c r="D297" s="971"/>
      <c r="E297" s="517"/>
      <c r="F297" s="35"/>
      <c r="G297" s="933"/>
      <c r="H297" s="676"/>
      <c r="I297" s="30"/>
      <c r="J297" s="482"/>
      <c r="K297" s="1006"/>
      <c r="L297" s="25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90"/>
      <c r="C298" s="133"/>
      <c r="D298" s="971"/>
      <c r="E298" s="517"/>
      <c r="F298" s="35"/>
      <c r="G298" s="933"/>
      <c r="H298" s="676"/>
      <c r="I298" s="30"/>
      <c r="J298" s="482"/>
      <c r="K298" s="1006"/>
      <c r="L298" s="25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90"/>
      <c r="C299" s="133"/>
      <c r="D299" s="971"/>
      <c r="E299" s="512"/>
      <c r="F299" s="135"/>
      <c r="G299" s="933"/>
      <c r="H299" s="577"/>
      <c r="I299" s="30"/>
      <c r="J299" s="482"/>
      <c r="K299" s="1006"/>
      <c r="L299" s="25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84"/>
      <c r="B300" s="990"/>
      <c r="C300" s="133"/>
      <c r="D300" s="971"/>
      <c r="E300" s="516"/>
      <c r="F300" s="35"/>
      <c r="G300" s="933"/>
      <c r="H300" s="676"/>
      <c r="I300" s="30"/>
      <c r="J300" s="728"/>
      <c r="K300" s="1041"/>
      <c r="L300" s="40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1"/>
      <c r="B301" s="2"/>
      <c r="C301" s="3"/>
      <c r="D301" s="3"/>
      <c r="E301" s="251"/>
      <c r="F301" s="5"/>
      <c r="G301" s="6"/>
      <c r="H301" s="570"/>
      <c r="I301" s="254"/>
      <c r="J301" s="437"/>
      <c r="K301" s="257"/>
      <c r="L301" s="25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1"/>
      <c r="B302" s="2"/>
      <c r="C302" s="3"/>
      <c r="D302" s="3"/>
      <c r="E302" s="251"/>
      <c r="F302" s="5"/>
      <c r="G302" s="6"/>
      <c r="H302" s="570"/>
      <c r="I302" s="254"/>
      <c r="J302" s="437"/>
      <c r="K302" s="257"/>
      <c r="L302" s="25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4" t="s">
        <v>0</v>
      </c>
      <c r="B303" s="1368"/>
      <c r="C303" s="3"/>
      <c r="D303" s="3"/>
      <c r="E303" s="251"/>
      <c r="F303" s="5"/>
      <c r="G303" s="6"/>
      <c r="H303" s="570"/>
      <c r="I303" s="254"/>
      <c r="J303" s="437"/>
      <c r="K303" s="257"/>
      <c r="L303" s="25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1376" t="s">
        <v>94</v>
      </c>
      <c r="B304" s="1387"/>
      <c r="C304" s="4"/>
      <c r="D304" s="3"/>
      <c r="E304" s="251"/>
      <c r="F304" s="5"/>
      <c r="G304" s="6"/>
      <c r="H304" s="570"/>
      <c r="I304" s="254"/>
      <c r="J304" s="437"/>
      <c r="K304" s="257"/>
      <c r="L304" s="25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5.25" customHeight="1">
      <c r="A305" s="1"/>
      <c r="B305" s="2"/>
      <c r="C305" s="3"/>
      <c r="D305" s="3"/>
      <c r="E305" s="251"/>
      <c r="F305" s="5"/>
      <c r="G305" s="6"/>
      <c r="H305" s="570"/>
      <c r="I305" s="254"/>
      <c r="J305" s="437"/>
      <c r="K305" s="257"/>
      <c r="L305" s="25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1375" t="s">
        <v>2</v>
      </c>
      <c r="B306" s="1388"/>
      <c r="C306" s="16" t="s">
        <v>3</v>
      </c>
      <c r="D306" s="1372" t="s">
        <v>4</v>
      </c>
      <c r="E306" s="438" t="s">
        <v>5</v>
      </c>
      <c r="F306" s="919" t="s">
        <v>5</v>
      </c>
      <c r="G306" s="18" t="s">
        <v>6</v>
      </c>
      <c r="H306" s="677" t="s">
        <v>7</v>
      </c>
      <c r="I306" s="260" t="s">
        <v>8</v>
      </c>
      <c r="J306" s="709" t="s">
        <v>9</v>
      </c>
      <c r="K306" s="995" t="s">
        <v>9</v>
      </c>
      <c r="L306" s="25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5.25" customHeight="1">
      <c r="A307" s="921"/>
      <c r="B307" s="922"/>
      <c r="C307" s="927"/>
      <c r="D307" s="996" t="s">
        <v>10</v>
      </c>
      <c r="E307" s="441" t="s">
        <v>11</v>
      </c>
      <c r="F307" s="925" t="s">
        <v>12</v>
      </c>
      <c r="G307" s="964"/>
      <c r="H307" s="1231" t="s">
        <v>13</v>
      </c>
      <c r="I307" s="1145" t="s">
        <v>14</v>
      </c>
      <c r="J307" s="1240" t="s">
        <v>16</v>
      </c>
      <c r="K307" s="1001" t="s">
        <v>15</v>
      </c>
      <c r="L307" s="25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86"/>
      <c r="B308" s="990"/>
      <c r="C308" s="133"/>
      <c r="D308" s="680"/>
      <c r="E308" s="471"/>
      <c r="F308" s="932"/>
      <c r="G308" s="933"/>
      <c r="H308" s="577"/>
      <c r="I308" s="30"/>
      <c r="J308" s="482"/>
      <c r="K308" s="995"/>
      <c r="L308" s="25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133"/>
      <c r="D309" s="680"/>
      <c r="E309" s="474"/>
      <c r="F309" s="135"/>
      <c r="G309" s="933"/>
      <c r="H309" s="577"/>
      <c r="I309" s="30"/>
      <c r="J309" s="482"/>
      <c r="K309" s="1006"/>
      <c r="L309" s="25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2"/>
      <c r="C310" s="133"/>
      <c r="D310" s="680"/>
      <c r="E310" s="474"/>
      <c r="F310" s="135"/>
      <c r="G310" s="933"/>
      <c r="H310" s="577"/>
      <c r="I310" s="30"/>
      <c r="J310" s="482"/>
      <c r="K310" s="1006"/>
      <c r="L310" s="25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2"/>
      <c r="C311" s="133"/>
      <c r="D311" s="680"/>
      <c r="E311" s="474"/>
      <c r="F311" s="135"/>
      <c r="G311" s="933"/>
      <c r="H311" s="577"/>
      <c r="I311" s="30"/>
      <c r="J311" s="482"/>
      <c r="K311" s="1006"/>
      <c r="L311" s="25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0"/>
      <c r="C312" s="133"/>
      <c r="D312" s="680"/>
      <c r="E312" s="474"/>
      <c r="F312" s="135"/>
      <c r="G312" s="933"/>
      <c r="H312" s="577"/>
      <c r="I312" s="30"/>
      <c r="J312" s="482"/>
      <c r="K312" s="1006"/>
      <c r="L312" s="25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0"/>
      <c r="C313" s="133"/>
      <c r="D313" s="680"/>
      <c r="E313" s="474"/>
      <c r="F313" s="135"/>
      <c r="G313" s="933"/>
      <c r="H313" s="577"/>
      <c r="I313" s="30"/>
      <c r="J313" s="482"/>
      <c r="K313" s="1006"/>
      <c r="L313" s="25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34"/>
      <c r="B314" s="990"/>
      <c r="C314" s="133"/>
      <c r="D314" s="680"/>
      <c r="E314" s="474"/>
      <c r="F314" s="135"/>
      <c r="G314" s="933"/>
      <c r="H314" s="577"/>
      <c r="I314" s="30"/>
      <c r="J314" s="482"/>
      <c r="K314" s="1006"/>
      <c r="L314" s="25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2"/>
      <c r="C315" s="235"/>
      <c r="D315" s="1242"/>
      <c r="E315" s="474"/>
      <c r="F315" s="135"/>
      <c r="G315" s="236"/>
      <c r="H315" s="599"/>
      <c r="I315" s="102"/>
      <c r="J315" s="551"/>
      <c r="K315" s="104"/>
      <c r="L315" s="270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34"/>
      <c r="B316" s="989"/>
      <c r="C316" s="133"/>
      <c r="D316" s="680"/>
      <c r="E316" s="474"/>
      <c r="F316" s="135"/>
      <c r="G316" s="933"/>
      <c r="H316" s="577"/>
      <c r="I316" s="30"/>
      <c r="J316" s="482"/>
      <c r="K316" s="1006"/>
      <c r="L316" s="25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34"/>
      <c r="B317" s="989"/>
      <c r="C317" s="133"/>
      <c r="D317" s="680"/>
      <c r="E317" s="474"/>
      <c r="F317" s="135"/>
      <c r="G317" s="933"/>
      <c r="H317" s="577"/>
      <c r="I317" s="30"/>
      <c r="J317" s="482"/>
      <c r="K317" s="1006"/>
      <c r="L317" s="25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34"/>
      <c r="B318" s="989"/>
      <c r="C318" s="235"/>
      <c r="D318" s="1242"/>
      <c r="E318" s="569"/>
      <c r="F318" s="155"/>
      <c r="G318" s="236"/>
      <c r="H318" s="599"/>
      <c r="I318" s="102"/>
      <c r="J318" s="551"/>
      <c r="K318" s="104"/>
      <c r="L318" s="27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934"/>
      <c r="B319" s="989"/>
      <c r="C319" s="133"/>
      <c r="D319" s="680"/>
      <c r="E319" s="474"/>
      <c r="F319" s="135"/>
      <c r="G319" s="933"/>
      <c r="H319" s="577"/>
      <c r="I319" s="30"/>
      <c r="J319" s="482"/>
      <c r="K319" s="1006"/>
      <c r="L319" s="25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34"/>
      <c r="B320" s="990"/>
      <c r="C320" s="235"/>
      <c r="D320" s="1242"/>
      <c r="E320" s="474"/>
      <c r="F320" s="135"/>
      <c r="G320" s="236"/>
      <c r="H320" s="599"/>
      <c r="I320" s="102"/>
      <c r="J320" s="551"/>
      <c r="K320" s="104"/>
      <c r="L320" s="27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34"/>
      <c r="B321" s="990"/>
      <c r="C321" s="235"/>
      <c r="D321" s="1242"/>
      <c r="E321" s="474"/>
      <c r="F321" s="135"/>
      <c r="G321" s="236"/>
      <c r="H321" s="599"/>
      <c r="I321" s="102"/>
      <c r="J321" s="551"/>
      <c r="K321" s="104"/>
      <c r="L321" s="27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244"/>
      <c r="B322" s="245"/>
      <c r="C322" s="235"/>
      <c r="D322" s="1242"/>
      <c r="E322" s="474"/>
      <c r="F322" s="135"/>
      <c r="G322" s="236"/>
      <c r="H322" s="599"/>
      <c r="I322" s="102"/>
      <c r="J322" s="551"/>
      <c r="K322" s="104"/>
      <c r="L322" s="27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34"/>
      <c r="B323" s="990"/>
      <c r="C323" s="133"/>
      <c r="D323" s="680"/>
      <c r="E323" s="474"/>
      <c r="F323" s="135"/>
      <c r="G323" s="933"/>
      <c r="H323" s="577"/>
      <c r="I323" s="30"/>
      <c r="J323" s="551"/>
      <c r="K323" s="1006"/>
      <c r="L323" s="25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990"/>
      <c r="C324" s="133"/>
      <c r="D324" s="680"/>
      <c r="E324" s="474"/>
      <c r="F324" s="135"/>
      <c r="G324" s="933"/>
      <c r="H324" s="577"/>
      <c r="I324" s="30"/>
      <c r="J324" s="482"/>
      <c r="K324" s="1006"/>
      <c r="L324" s="25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133"/>
      <c r="D325" s="680"/>
      <c r="E325" s="57"/>
      <c r="F325" s="135"/>
      <c r="G325" s="933"/>
      <c r="H325" s="577"/>
      <c r="I325" s="30"/>
      <c r="J325" s="482"/>
      <c r="K325" s="1006"/>
      <c r="L325" s="25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133"/>
      <c r="D326" s="680"/>
      <c r="E326" s="57"/>
      <c r="F326" s="135"/>
      <c r="G326" s="933"/>
      <c r="H326" s="577"/>
      <c r="I326" s="30"/>
      <c r="J326" s="482"/>
      <c r="K326" s="1006"/>
      <c r="L326" s="25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0"/>
      <c r="C327" s="133"/>
      <c r="D327" s="680"/>
      <c r="E327" s="57"/>
      <c r="F327" s="135"/>
      <c r="G327" s="933"/>
      <c r="H327" s="577"/>
      <c r="I327" s="30"/>
      <c r="J327" s="482"/>
      <c r="K327" s="1006"/>
      <c r="L327" s="25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90"/>
      <c r="C328" s="133"/>
      <c r="D328" s="680"/>
      <c r="E328" s="57"/>
      <c r="F328" s="135"/>
      <c r="G328" s="933"/>
      <c r="H328" s="577"/>
      <c r="I328" s="30"/>
      <c r="J328" s="482"/>
      <c r="K328" s="1006"/>
      <c r="L328" s="25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45"/>
      <c r="B329" s="990"/>
      <c r="C329" s="133"/>
      <c r="D329" s="680"/>
      <c r="E329" s="57"/>
      <c r="F329" s="135"/>
      <c r="G329" s="933"/>
      <c r="H329" s="577"/>
      <c r="I329" s="30"/>
      <c r="J329" s="482"/>
      <c r="K329" s="1006"/>
      <c r="L329" s="25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46"/>
      <c r="B330" s="990"/>
      <c r="C330" s="133"/>
      <c r="D330" s="680"/>
      <c r="E330" s="1014"/>
      <c r="F330" s="135"/>
      <c r="G330" s="933"/>
      <c r="H330" s="1238"/>
      <c r="I330" s="1105"/>
      <c r="J330" s="1239"/>
      <c r="K330" s="1016"/>
      <c r="L330" s="25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90"/>
      <c r="C331" s="133"/>
      <c r="D331" s="680"/>
      <c r="E331" s="515"/>
      <c r="F331" s="135"/>
      <c r="G331" s="933"/>
      <c r="H331" s="577"/>
      <c r="I331" s="30"/>
      <c r="J331" s="482"/>
      <c r="K331" s="1006"/>
      <c r="L331" s="25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0"/>
      <c r="C332" s="133"/>
      <c r="D332" s="680"/>
      <c r="E332" s="512"/>
      <c r="F332" s="135"/>
      <c r="G332" s="933"/>
      <c r="H332" s="577"/>
      <c r="I332" s="30"/>
      <c r="J332" s="482"/>
      <c r="K332" s="1006"/>
      <c r="L332" s="25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0"/>
      <c r="C333" s="133"/>
      <c r="D333" s="971"/>
      <c r="E333" s="516"/>
      <c r="F333" s="35"/>
      <c r="G333" s="933"/>
      <c r="H333" s="676"/>
      <c r="I333" s="30"/>
      <c r="J333" s="482"/>
      <c r="K333" s="1006"/>
      <c r="L333" s="25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34"/>
      <c r="B334" s="990"/>
      <c r="C334" s="133"/>
      <c r="D334" s="971"/>
      <c r="E334" s="517"/>
      <c r="F334" s="35"/>
      <c r="G334" s="933"/>
      <c r="H334" s="676"/>
      <c r="I334" s="30"/>
      <c r="J334" s="482"/>
      <c r="K334" s="1006"/>
      <c r="L334" s="25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90"/>
      <c r="C335" s="133"/>
      <c r="D335" s="971"/>
      <c r="E335" s="517"/>
      <c r="F335" s="35"/>
      <c r="G335" s="933"/>
      <c r="H335" s="676"/>
      <c r="I335" s="30"/>
      <c r="J335" s="482"/>
      <c r="K335" s="1006"/>
      <c r="L335" s="25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0"/>
      <c r="C336" s="133"/>
      <c r="D336" s="971"/>
      <c r="E336" s="517"/>
      <c r="F336" s="35"/>
      <c r="G336" s="933"/>
      <c r="H336" s="676"/>
      <c r="I336" s="30"/>
      <c r="J336" s="482"/>
      <c r="K336" s="1006"/>
      <c r="L336" s="25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90"/>
      <c r="C337" s="133"/>
      <c r="D337" s="971"/>
      <c r="E337" s="512"/>
      <c r="F337" s="135"/>
      <c r="G337" s="933"/>
      <c r="H337" s="577"/>
      <c r="I337" s="30"/>
      <c r="J337" s="482"/>
      <c r="K337" s="1006"/>
      <c r="L337" s="25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133"/>
      <c r="D338" s="971"/>
      <c r="E338" s="512"/>
      <c r="F338" s="135"/>
      <c r="G338" s="933"/>
      <c r="H338" s="577"/>
      <c r="I338" s="30"/>
      <c r="J338" s="482"/>
      <c r="K338" s="1006"/>
      <c r="L338" s="25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1"/>
      <c r="C339" s="133"/>
      <c r="D339" s="971"/>
      <c r="E339" s="512"/>
      <c r="F339" s="135"/>
      <c r="G339" s="933"/>
      <c r="H339" s="577"/>
      <c r="I339" s="30"/>
      <c r="J339" s="482"/>
      <c r="K339" s="1006"/>
      <c r="L339" s="25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1"/>
      <c r="C340" s="133"/>
      <c r="D340" s="971"/>
      <c r="E340" s="512"/>
      <c r="F340" s="135"/>
      <c r="G340" s="933"/>
      <c r="H340" s="577"/>
      <c r="I340" s="30"/>
      <c r="J340" s="482"/>
      <c r="K340" s="1006"/>
      <c r="L340" s="25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1"/>
      <c r="C341" s="133"/>
      <c r="D341" s="971"/>
      <c r="E341" s="512"/>
      <c r="F341" s="135"/>
      <c r="G341" s="933"/>
      <c r="H341" s="577"/>
      <c r="I341" s="30"/>
      <c r="J341" s="482"/>
      <c r="K341" s="1006"/>
      <c r="L341" s="25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84"/>
      <c r="B342" s="990"/>
      <c r="C342" s="133"/>
      <c r="D342" s="971"/>
      <c r="E342" s="516"/>
      <c r="F342" s="35"/>
      <c r="G342" s="933"/>
      <c r="H342" s="676"/>
      <c r="I342" s="30"/>
      <c r="J342" s="728"/>
      <c r="K342" s="1041"/>
      <c r="L342" s="40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1"/>
      <c r="B343" s="2"/>
      <c r="C343" s="3"/>
      <c r="D343" s="3"/>
      <c r="E343" s="251"/>
      <c r="F343" s="5"/>
      <c r="G343" s="6"/>
      <c r="H343" s="570"/>
      <c r="I343" s="254"/>
      <c r="J343" s="437"/>
      <c r="K343" s="257"/>
      <c r="L343" s="25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1"/>
      <c r="B344" s="2"/>
      <c r="C344" s="3"/>
      <c r="D344" s="3"/>
      <c r="E344" s="251"/>
      <c r="F344" s="5"/>
      <c r="G344" s="6"/>
      <c r="H344" s="570"/>
      <c r="I344" s="254"/>
      <c r="J344" s="437"/>
      <c r="K344" s="257"/>
      <c r="L344" s="25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4" t="s">
        <v>0</v>
      </c>
      <c r="B345" s="1368"/>
      <c r="C345" s="3"/>
      <c r="D345" s="3"/>
      <c r="E345" s="251"/>
      <c r="F345" s="5"/>
      <c r="G345" s="6"/>
      <c r="H345" s="570"/>
      <c r="I345" s="254"/>
      <c r="J345" s="437"/>
      <c r="K345" s="257"/>
      <c r="L345" s="25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1376" t="s">
        <v>94</v>
      </c>
      <c r="B346" s="1387"/>
      <c r="C346" s="4"/>
      <c r="D346" s="3"/>
      <c r="E346" s="251"/>
      <c r="F346" s="5"/>
      <c r="G346" s="6"/>
      <c r="H346" s="570"/>
      <c r="I346" s="254"/>
      <c r="J346" s="437"/>
      <c r="K346" s="257"/>
      <c r="L346" s="25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5.25" customHeight="1">
      <c r="A347" s="1"/>
      <c r="B347" s="2"/>
      <c r="C347" s="3"/>
      <c r="D347" s="3"/>
      <c r="E347" s="251"/>
      <c r="F347" s="5"/>
      <c r="G347" s="6"/>
      <c r="H347" s="570"/>
      <c r="I347" s="254"/>
      <c r="J347" s="437"/>
      <c r="K347" s="257"/>
      <c r="L347" s="25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1375" t="s">
        <v>2</v>
      </c>
      <c r="B348" s="1388"/>
      <c r="C348" s="16" t="s">
        <v>3</v>
      </c>
      <c r="D348" s="1372" t="s">
        <v>4</v>
      </c>
      <c r="E348" s="438" t="s">
        <v>5</v>
      </c>
      <c r="F348" s="919" t="s">
        <v>5</v>
      </c>
      <c r="G348" s="18" t="s">
        <v>6</v>
      </c>
      <c r="H348" s="677" t="s">
        <v>7</v>
      </c>
      <c r="I348" s="260" t="s">
        <v>8</v>
      </c>
      <c r="J348" s="709" t="s">
        <v>9</v>
      </c>
      <c r="K348" s="995" t="s">
        <v>9</v>
      </c>
      <c r="L348" s="25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5.25" customHeight="1">
      <c r="A349" s="921"/>
      <c r="B349" s="922"/>
      <c r="C349" s="927"/>
      <c r="D349" s="996" t="s">
        <v>10</v>
      </c>
      <c r="E349" s="441" t="s">
        <v>11</v>
      </c>
      <c r="F349" s="925" t="s">
        <v>12</v>
      </c>
      <c r="G349" s="964"/>
      <c r="H349" s="1231" t="s">
        <v>13</v>
      </c>
      <c r="I349" s="1145" t="s">
        <v>14</v>
      </c>
      <c r="J349" s="1240" t="s">
        <v>16</v>
      </c>
      <c r="K349" s="1001" t="s">
        <v>15</v>
      </c>
      <c r="L349" s="25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86"/>
      <c r="B350" s="990"/>
      <c r="C350" s="133"/>
      <c r="D350" s="680"/>
      <c r="E350" s="471"/>
      <c r="F350" s="932"/>
      <c r="G350" s="933"/>
      <c r="H350" s="577"/>
      <c r="I350" s="30"/>
      <c r="J350" s="482"/>
      <c r="K350" s="995"/>
      <c r="L350" s="25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133"/>
      <c r="D351" s="680"/>
      <c r="E351" s="474"/>
      <c r="F351" s="135"/>
      <c r="G351" s="933"/>
      <c r="H351" s="577"/>
      <c r="I351" s="30"/>
      <c r="J351" s="482"/>
      <c r="K351" s="1006"/>
      <c r="L351" s="25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2"/>
      <c r="C352" s="133"/>
      <c r="D352" s="680"/>
      <c r="E352" s="474"/>
      <c r="F352" s="135"/>
      <c r="G352" s="933"/>
      <c r="H352" s="577"/>
      <c r="I352" s="30"/>
      <c r="J352" s="482"/>
      <c r="K352" s="1006"/>
      <c r="L352" s="25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2"/>
      <c r="C353" s="133"/>
      <c r="D353" s="680"/>
      <c r="E353" s="474"/>
      <c r="F353" s="135"/>
      <c r="G353" s="933"/>
      <c r="H353" s="577"/>
      <c r="I353" s="30"/>
      <c r="J353" s="482"/>
      <c r="K353" s="1006"/>
      <c r="L353" s="25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34"/>
      <c r="B354" s="990"/>
      <c r="C354" s="133"/>
      <c r="D354" s="680"/>
      <c r="E354" s="474"/>
      <c r="F354" s="135"/>
      <c r="G354" s="933"/>
      <c r="H354" s="577"/>
      <c r="I354" s="30"/>
      <c r="J354" s="482"/>
      <c r="K354" s="1006"/>
      <c r="L354" s="25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34"/>
      <c r="B355" s="990"/>
      <c r="C355" s="133"/>
      <c r="D355" s="680"/>
      <c r="E355" s="474"/>
      <c r="F355" s="135"/>
      <c r="G355" s="933"/>
      <c r="H355" s="577"/>
      <c r="I355" s="30"/>
      <c r="J355" s="482"/>
      <c r="K355" s="1006"/>
      <c r="L355" s="25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0"/>
      <c r="C356" s="133"/>
      <c r="D356" s="680"/>
      <c r="E356" s="474"/>
      <c r="F356" s="135"/>
      <c r="G356" s="933"/>
      <c r="H356" s="577"/>
      <c r="I356" s="30"/>
      <c r="J356" s="482"/>
      <c r="K356" s="1006"/>
      <c r="L356" s="25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2"/>
      <c r="C357" s="235"/>
      <c r="D357" s="1242"/>
      <c r="E357" s="474"/>
      <c r="F357" s="135"/>
      <c r="G357" s="236"/>
      <c r="H357" s="599"/>
      <c r="I357" s="102"/>
      <c r="J357" s="551"/>
      <c r="K357" s="104"/>
      <c r="L357" s="270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34"/>
      <c r="B358" s="989"/>
      <c r="C358" s="133"/>
      <c r="D358" s="680"/>
      <c r="E358" s="474"/>
      <c r="F358" s="135"/>
      <c r="G358" s="933"/>
      <c r="H358" s="577"/>
      <c r="I358" s="30"/>
      <c r="J358" s="482"/>
      <c r="K358" s="1006"/>
      <c r="L358" s="25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34"/>
      <c r="B359" s="989"/>
      <c r="C359" s="133"/>
      <c r="D359" s="680"/>
      <c r="E359" s="474"/>
      <c r="F359" s="135"/>
      <c r="G359" s="933"/>
      <c r="H359" s="577"/>
      <c r="I359" s="30"/>
      <c r="J359" s="482"/>
      <c r="K359" s="1006"/>
      <c r="L359" s="25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989"/>
      <c r="C360" s="235"/>
      <c r="D360" s="1242"/>
      <c r="E360" s="569"/>
      <c r="F360" s="155"/>
      <c r="G360" s="236"/>
      <c r="H360" s="599"/>
      <c r="I360" s="102"/>
      <c r="J360" s="551"/>
      <c r="K360" s="104"/>
      <c r="L360" s="27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934"/>
      <c r="B361" s="989"/>
      <c r="C361" s="133"/>
      <c r="D361" s="680"/>
      <c r="E361" s="474"/>
      <c r="F361" s="135"/>
      <c r="G361" s="933"/>
      <c r="H361" s="577"/>
      <c r="I361" s="30"/>
      <c r="J361" s="482"/>
      <c r="K361" s="1006"/>
      <c r="L361" s="25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34"/>
      <c r="B362" s="990"/>
      <c r="C362" s="235"/>
      <c r="D362" s="1242"/>
      <c r="E362" s="474"/>
      <c r="F362" s="135"/>
      <c r="G362" s="236"/>
      <c r="H362" s="599"/>
      <c r="I362" s="102"/>
      <c r="J362" s="551"/>
      <c r="K362" s="104"/>
      <c r="L362" s="270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90"/>
      <c r="C363" s="235"/>
      <c r="D363" s="1242"/>
      <c r="E363" s="474"/>
      <c r="F363" s="135"/>
      <c r="G363" s="236"/>
      <c r="H363" s="599"/>
      <c r="I363" s="102"/>
      <c r="J363" s="551"/>
      <c r="K363" s="104"/>
      <c r="L363" s="270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244"/>
      <c r="B364" s="245"/>
      <c r="C364" s="235"/>
      <c r="D364" s="1242"/>
      <c r="E364" s="474"/>
      <c r="F364" s="135"/>
      <c r="G364" s="236"/>
      <c r="H364" s="599"/>
      <c r="I364" s="102"/>
      <c r="J364" s="551"/>
      <c r="K364" s="104"/>
      <c r="L364" s="270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90"/>
      <c r="C365" s="133"/>
      <c r="D365" s="680"/>
      <c r="E365" s="474"/>
      <c r="F365" s="135"/>
      <c r="G365" s="933"/>
      <c r="H365" s="577"/>
      <c r="I365" s="30"/>
      <c r="J365" s="551"/>
      <c r="K365" s="1006"/>
      <c r="L365" s="25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90"/>
      <c r="C366" s="133"/>
      <c r="D366" s="680"/>
      <c r="E366" s="474"/>
      <c r="F366" s="135"/>
      <c r="G366" s="933"/>
      <c r="H366" s="577"/>
      <c r="I366" s="30"/>
      <c r="J366" s="482"/>
      <c r="K366" s="1006"/>
      <c r="L366" s="25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0"/>
      <c r="C367" s="133"/>
      <c r="D367" s="680"/>
      <c r="E367" s="57"/>
      <c r="F367" s="135"/>
      <c r="G367" s="933"/>
      <c r="H367" s="577"/>
      <c r="I367" s="30"/>
      <c r="J367" s="482"/>
      <c r="K367" s="1006"/>
      <c r="L367" s="25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90"/>
      <c r="C368" s="133"/>
      <c r="D368" s="680"/>
      <c r="E368" s="57"/>
      <c r="F368" s="135"/>
      <c r="G368" s="933"/>
      <c r="H368" s="577"/>
      <c r="I368" s="30"/>
      <c r="J368" s="482"/>
      <c r="K368" s="1006"/>
      <c r="L368" s="25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90"/>
      <c r="C369" s="133"/>
      <c r="D369" s="680"/>
      <c r="E369" s="57"/>
      <c r="F369" s="135"/>
      <c r="G369" s="933"/>
      <c r="H369" s="577"/>
      <c r="I369" s="30"/>
      <c r="J369" s="482"/>
      <c r="K369" s="1006"/>
      <c r="L369" s="25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90"/>
      <c r="C370" s="133"/>
      <c r="D370" s="680"/>
      <c r="E370" s="57"/>
      <c r="F370" s="135"/>
      <c r="G370" s="933"/>
      <c r="H370" s="577"/>
      <c r="I370" s="30"/>
      <c r="J370" s="482"/>
      <c r="K370" s="1006"/>
      <c r="L370" s="25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45"/>
      <c r="B371" s="990"/>
      <c r="C371" s="133"/>
      <c r="D371" s="680"/>
      <c r="E371" s="57"/>
      <c r="F371" s="135"/>
      <c r="G371" s="933"/>
      <c r="H371" s="577"/>
      <c r="I371" s="30"/>
      <c r="J371" s="482"/>
      <c r="K371" s="1006"/>
      <c r="L371" s="25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46"/>
      <c r="B372" s="990"/>
      <c r="C372" s="133"/>
      <c r="D372" s="680"/>
      <c r="E372" s="1014"/>
      <c r="F372" s="135"/>
      <c r="G372" s="933"/>
      <c r="H372" s="1238"/>
      <c r="I372" s="1105"/>
      <c r="J372" s="1239"/>
      <c r="K372" s="1016"/>
      <c r="L372" s="25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0"/>
      <c r="C373" s="133"/>
      <c r="D373" s="680"/>
      <c r="E373" s="515"/>
      <c r="F373" s="135"/>
      <c r="G373" s="933"/>
      <c r="H373" s="577"/>
      <c r="I373" s="30"/>
      <c r="J373" s="482"/>
      <c r="K373" s="1006"/>
      <c r="L373" s="25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0"/>
      <c r="C374" s="133"/>
      <c r="D374" s="680"/>
      <c r="E374" s="512"/>
      <c r="F374" s="135"/>
      <c r="G374" s="933"/>
      <c r="H374" s="577"/>
      <c r="I374" s="30"/>
      <c r="J374" s="482"/>
      <c r="K374" s="1006"/>
      <c r="L374" s="25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0"/>
      <c r="C375" s="133"/>
      <c r="D375" s="971"/>
      <c r="E375" s="516"/>
      <c r="F375" s="35"/>
      <c r="G375" s="933"/>
      <c r="H375" s="676"/>
      <c r="I375" s="30"/>
      <c r="J375" s="482"/>
      <c r="K375" s="1006"/>
      <c r="L375" s="25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90"/>
      <c r="C376" s="133"/>
      <c r="D376" s="971"/>
      <c r="E376" s="517"/>
      <c r="F376" s="35"/>
      <c r="G376" s="933"/>
      <c r="H376" s="676"/>
      <c r="I376" s="30"/>
      <c r="J376" s="482"/>
      <c r="K376" s="1006"/>
      <c r="L376" s="25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0"/>
      <c r="C377" s="133"/>
      <c r="D377" s="971"/>
      <c r="E377" s="517"/>
      <c r="F377" s="35"/>
      <c r="G377" s="933"/>
      <c r="H377" s="676"/>
      <c r="I377" s="30"/>
      <c r="J377" s="482"/>
      <c r="K377" s="1006"/>
      <c r="L377" s="25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133"/>
      <c r="D378" s="971"/>
      <c r="E378" s="517"/>
      <c r="F378" s="35"/>
      <c r="G378" s="933"/>
      <c r="H378" s="676"/>
      <c r="I378" s="30"/>
      <c r="J378" s="482"/>
      <c r="K378" s="1006"/>
      <c r="L378" s="25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133"/>
      <c r="D379" s="971"/>
      <c r="E379" s="512"/>
      <c r="F379" s="135"/>
      <c r="G379" s="933"/>
      <c r="H379" s="577"/>
      <c r="I379" s="30"/>
      <c r="J379" s="482"/>
      <c r="K379" s="1006"/>
      <c r="L379" s="25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1"/>
      <c r="C380" s="133"/>
      <c r="D380" s="971"/>
      <c r="E380" s="512"/>
      <c r="F380" s="135"/>
      <c r="G380" s="933"/>
      <c r="H380" s="577"/>
      <c r="I380" s="30"/>
      <c r="J380" s="482"/>
      <c r="K380" s="1006"/>
      <c r="L380" s="25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84"/>
      <c r="B381" s="990"/>
      <c r="C381" s="133"/>
      <c r="D381" s="971"/>
      <c r="E381" s="516"/>
      <c r="F381" s="35"/>
      <c r="G381" s="933"/>
      <c r="H381" s="676"/>
      <c r="I381" s="30"/>
      <c r="J381" s="728"/>
      <c r="K381" s="1041"/>
      <c r="L381" s="40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247"/>
      <c r="B382" s="1368"/>
      <c r="C382" s="1368"/>
      <c r="D382" s="5"/>
      <c r="E382" s="251"/>
      <c r="F382" s="5"/>
      <c r="G382" s="248"/>
      <c r="H382" s="701"/>
      <c r="I382" s="405"/>
      <c r="J382" s="520"/>
      <c r="K382" s="407"/>
      <c r="L382" s="40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1"/>
      <c r="B383" s="2"/>
      <c r="C383" s="3"/>
      <c r="D383" s="3"/>
      <c r="E383" s="251"/>
      <c r="F383" s="1374"/>
      <c r="G383" s="6"/>
      <c r="H383" s="570"/>
      <c r="I383" s="254"/>
      <c r="J383" s="437"/>
      <c r="K383" s="257"/>
      <c r="L383" s="25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1"/>
      <c r="B384" s="2"/>
      <c r="C384" s="3"/>
      <c r="D384" s="3"/>
      <c r="E384" s="251"/>
      <c r="F384" s="1374"/>
      <c r="G384" s="6"/>
      <c r="H384" s="570"/>
      <c r="I384" s="254"/>
      <c r="J384" s="437"/>
      <c r="K384" s="257"/>
      <c r="L384" s="25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1"/>
      <c r="B385" s="2"/>
      <c r="C385" s="3"/>
      <c r="D385" s="3"/>
      <c r="E385" s="251"/>
      <c r="F385" s="1374"/>
      <c r="G385" s="6"/>
      <c r="H385" s="570"/>
      <c r="I385" s="254"/>
      <c r="J385" s="437"/>
      <c r="K385" s="257"/>
      <c r="L385" s="25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1"/>
      <c r="B386" s="2"/>
      <c r="C386" s="3"/>
      <c r="D386" s="3"/>
      <c r="E386" s="251"/>
      <c r="F386" s="1374"/>
      <c r="G386" s="6"/>
      <c r="H386" s="570"/>
      <c r="I386" s="254"/>
      <c r="J386" s="437"/>
      <c r="K386" s="257"/>
      <c r="L386" s="25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1"/>
      <c r="B387" s="2"/>
      <c r="C387" s="3"/>
      <c r="D387" s="3"/>
      <c r="E387" s="251"/>
      <c r="F387" s="1374"/>
      <c r="G387" s="6"/>
      <c r="H387" s="570"/>
      <c r="I387" s="254"/>
      <c r="J387" s="437"/>
      <c r="K387" s="257"/>
      <c r="L387" s="25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1"/>
      <c r="B388" s="2"/>
      <c r="C388" s="3"/>
      <c r="D388" s="3"/>
      <c r="E388" s="251"/>
      <c r="F388" s="1374"/>
      <c r="G388" s="6"/>
      <c r="H388" s="570"/>
      <c r="I388" s="254"/>
      <c r="J388" s="437"/>
      <c r="K388" s="257"/>
      <c r="L388" s="25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1"/>
      <c r="B389" s="2"/>
      <c r="C389" s="3"/>
      <c r="D389" s="3"/>
      <c r="E389" s="251"/>
      <c r="F389" s="1374"/>
      <c r="G389" s="6"/>
      <c r="H389" s="570"/>
      <c r="I389" s="254"/>
      <c r="J389" s="437"/>
      <c r="K389" s="257"/>
      <c r="L389" s="25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1"/>
      <c r="B390" s="2"/>
      <c r="C390" s="3"/>
      <c r="D390" s="3"/>
      <c r="E390" s="251"/>
      <c r="F390" s="1374"/>
      <c r="G390" s="6"/>
      <c r="H390" s="570"/>
      <c r="I390" s="254"/>
      <c r="J390" s="437"/>
      <c r="K390" s="257"/>
      <c r="L390" s="25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1"/>
      <c r="B391" s="2"/>
      <c r="C391" s="3"/>
      <c r="D391" s="3"/>
      <c r="E391" s="251"/>
      <c r="F391" s="1374"/>
      <c r="G391" s="6"/>
      <c r="H391" s="570"/>
      <c r="I391" s="254"/>
      <c r="J391" s="437"/>
      <c r="K391" s="257"/>
      <c r="L391" s="25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1"/>
      <c r="B392" s="2"/>
      <c r="C392" s="3"/>
      <c r="D392" s="3"/>
      <c r="E392" s="251"/>
      <c r="F392" s="1374"/>
      <c r="G392" s="6"/>
      <c r="H392" s="570"/>
      <c r="I392" s="254"/>
      <c r="J392" s="437"/>
      <c r="K392" s="257"/>
      <c r="L392" s="25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1"/>
      <c r="B393" s="2"/>
      <c r="C393" s="3"/>
      <c r="D393" s="3"/>
      <c r="E393" s="251"/>
      <c r="F393" s="1374"/>
      <c r="G393" s="6"/>
      <c r="H393" s="570"/>
      <c r="I393" s="254"/>
      <c r="J393" s="437"/>
      <c r="K393" s="257"/>
      <c r="L393" s="25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1"/>
      <c r="B394" s="2"/>
      <c r="C394" s="3"/>
      <c r="D394" s="3"/>
      <c r="E394" s="251"/>
      <c r="F394" s="1374"/>
      <c r="G394" s="6"/>
      <c r="H394" s="570"/>
      <c r="I394" s="254"/>
      <c r="J394" s="437"/>
      <c r="K394" s="257"/>
      <c r="L394" s="25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1"/>
      <c r="B395" s="2"/>
      <c r="C395" s="3"/>
      <c r="D395" s="3"/>
      <c r="E395" s="251"/>
      <c r="F395" s="1374"/>
      <c r="G395" s="6"/>
      <c r="H395" s="570"/>
      <c r="I395" s="254"/>
      <c r="J395" s="437"/>
      <c r="K395" s="257"/>
      <c r="L395" s="25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1"/>
      <c r="B396" s="2"/>
      <c r="C396" s="3"/>
      <c r="D396" s="3"/>
      <c r="E396" s="251"/>
      <c r="F396" s="1374"/>
      <c r="G396" s="6"/>
      <c r="H396" s="570"/>
      <c r="I396" s="254"/>
      <c r="J396" s="437"/>
      <c r="K396" s="257"/>
      <c r="L396" s="25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3"/>
      <c r="D397" s="3"/>
      <c r="E397" s="251"/>
      <c r="F397" s="1374"/>
      <c r="G397" s="6"/>
      <c r="H397" s="570"/>
      <c r="I397" s="254"/>
      <c r="J397" s="437"/>
      <c r="K397" s="257"/>
      <c r="L397" s="25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1"/>
      <c r="B398" s="2"/>
      <c r="C398" s="3"/>
      <c r="D398" s="3"/>
      <c r="E398" s="251"/>
      <c r="F398" s="1374"/>
      <c r="G398" s="6"/>
      <c r="H398" s="570"/>
      <c r="I398" s="254"/>
      <c r="J398" s="437"/>
      <c r="K398" s="257"/>
      <c r="L398" s="25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1"/>
      <c r="B399" s="2"/>
      <c r="C399" s="3"/>
      <c r="D399" s="3"/>
      <c r="E399" s="251"/>
      <c r="F399" s="1374"/>
      <c r="G399" s="6"/>
      <c r="H399" s="570"/>
      <c r="I399" s="254"/>
      <c r="J399" s="437"/>
      <c r="K399" s="257"/>
      <c r="L399" s="25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1"/>
      <c r="B400" s="2"/>
      <c r="C400" s="3"/>
      <c r="D400" s="3"/>
      <c r="E400" s="251"/>
      <c r="F400" s="1374"/>
      <c r="G400" s="6"/>
      <c r="H400" s="570"/>
      <c r="I400" s="254"/>
      <c r="J400" s="437"/>
      <c r="K400" s="257"/>
      <c r="L400" s="25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1"/>
      <c r="B401" s="2"/>
      <c r="C401" s="3"/>
      <c r="D401" s="3"/>
      <c r="E401" s="251"/>
      <c r="F401" s="1374"/>
      <c r="G401" s="6"/>
      <c r="H401" s="570"/>
      <c r="I401" s="254"/>
      <c r="J401" s="437"/>
      <c r="K401" s="257"/>
      <c r="L401" s="25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1"/>
      <c r="B402" s="2"/>
      <c r="C402" s="3"/>
      <c r="D402" s="3"/>
      <c r="E402" s="251"/>
      <c r="F402" s="1374"/>
      <c r="G402" s="6"/>
      <c r="H402" s="570"/>
      <c r="I402" s="254"/>
      <c r="J402" s="437"/>
      <c r="K402" s="257"/>
      <c r="L402" s="25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1"/>
      <c r="B403" s="2"/>
      <c r="C403" s="3"/>
      <c r="D403" s="3"/>
      <c r="E403" s="251"/>
      <c r="F403" s="1374"/>
      <c r="G403" s="6"/>
      <c r="H403" s="570"/>
      <c r="I403" s="254"/>
      <c r="J403" s="437"/>
      <c r="K403" s="257"/>
      <c r="L403" s="25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1"/>
      <c r="B404" s="2"/>
      <c r="C404" s="3"/>
      <c r="D404" s="3"/>
      <c r="E404" s="251"/>
      <c r="F404" s="1374"/>
      <c r="G404" s="6"/>
      <c r="H404" s="570"/>
      <c r="I404" s="254"/>
      <c r="J404" s="437"/>
      <c r="K404" s="257"/>
      <c r="L404" s="25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1"/>
      <c r="B405" s="2"/>
      <c r="C405" s="3"/>
      <c r="D405" s="3"/>
      <c r="E405" s="251"/>
      <c r="F405" s="1374"/>
      <c r="G405" s="6"/>
      <c r="H405" s="570"/>
      <c r="I405" s="254"/>
      <c r="J405" s="437"/>
      <c r="K405" s="257"/>
      <c r="L405" s="25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1"/>
      <c r="B406" s="2"/>
      <c r="C406" s="3"/>
      <c r="D406" s="3"/>
      <c r="E406" s="251"/>
      <c r="F406" s="1374"/>
      <c r="G406" s="6"/>
      <c r="H406" s="570"/>
      <c r="I406" s="254"/>
      <c r="J406" s="437"/>
      <c r="K406" s="257"/>
      <c r="L406" s="25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1"/>
      <c r="B407" s="2"/>
      <c r="C407" s="3"/>
      <c r="D407" s="3"/>
      <c r="E407" s="251"/>
      <c r="F407" s="1374"/>
      <c r="G407" s="6"/>
      <c r="H407" s="570"/>
      <c r="I407" s="254"/>
      <c r="J407" s="437"/>
      <c r="K407" s="257"/>
      <c r="L407" s="25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1"/>
      <c r="B408" s="2"/>
      <c r="C408" s="3"/>
      <c r="D408" s="3"/>
      <c r="E408" s="251"/>
      <c r="F408" s="1374"/>
      <c r="G408" s="6"/>
      <c r="H408" s="570"/>
      <c r="I408" s="254"/>
      <c r="J408" s="437"/>
      <c r="K408" s="257"/>
      <c r="L408" s="25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1"/>
      <c r="B409" s="2"/>
      <c r="C409" s="3"/>
      <c r="D409" s="3"/>
      <c r="E409" s="251"/>
      <c r="F409" s="1374"/>
      <c r="G409" s="6"/>
      <c r="H409" s="570"/>
      <c r="I409" s="254"/>
      <c r="J409" s="437"/>
      <c r="K409" s="257"/>
      <c r="L409" s="25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1"/>
      <c r="B410" s="2"/>
      <c r="C410" s="3"/>
      <c r="D410" s="3"/>
      <c r="E410" s="251"/>
      <c r="F410" s="1374"/>
      <c r="G410" s="6"/>
      <c r="H410" s="570"/>
      <c r="I410" s="254"/>
      <c r="J410" s="437"/>
      <c r="K410" s="257"/>
      <c r="L410" s="25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1"/>
      <c r="B411" s="2"/>
      <c r="C411" s="3"/>
      <c r="D411" s="3"/>
      <c r="E411" s="251"/>
      <c r="F411" s="1374"/>
      <c r="G411" s="6"/>
      <c r="H411" s="570"/>
      <c r="I411" s="254"/>
      <c r="J411" s="437"/>
      <c r="K411" s="257"/>
      <c r="L411" s="25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1"/>
      <c r="B412" s="2"/>
      <c r="C412" s="3"/>
      <c r="D412" s="3"/>
      <c r="E412" s="251"/>
      <c r="F412" s="1374"/>
      <c r="G412" s="6"/>
      <c r="H412" s="570"/>
      <c r="I412" s="254"/>
      <c r="J412" s="437"/>
      <c r="K412" s="257"/>
      <c r="L412" s="25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1"/>
      <c r="B413" s="2"/>
      <c r="C413" s="3"/>
      <c r="D413" s="3"/>
      <c r="E413" s="251"/>
      <c r="F413" s="1374"/>
      <c r="G413" s="6"/>
      <c r="H413" s="570"/>
      <c r="I413" s="254"/>
      <c r="J413" s="437"/>
      <c r="K413" s="257"/>
      <c r="L413" s="25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1"/>
      <c r="B414" s="2"/>
      <c r="C414" s="3"/>
      <c r="D414" s="3"/>
      <c r="E414" s="251"/>
      <c r="F414" s="1374"/>
      <c r="G414" s="6"/>
      <c r="H414" s="570"/>
      <c r="I414" s="254"/>
      <c r="J414" s="437"/>
      <c r="K414" s="257"/>
      <c r="L414" s="25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1"/>
      <c r="B415" s="2"/>
      <c r="C415" s="3"/>
      <c r="D415" s="3"/>
      <c r="E415" s="251"/>
      <c r="F415" s="1374"/>
      <c r="G415" s="6"/>
      <c r="H415" s="570"/>
      <c r="I415" s="254"/>
      <c r="J415" s="437"/>
      <c r="K415" s="257"/>
      <c r="L415" s="25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1"/>
      <c r="B416" s="2"/>
      <c r="C416" s="3"/>
      <c r="D416" s="3"/>
      <c r="E416" s="251"/>
      <c r="F416" s="1374"/>
      <c r="G416" s="6"/>
      <c r="H416" s="570"/>
      <c r="I416" s="254"/>
      <c r="J416" s="437"/>
      <c r="K416" s="257"/>
      <c r="L416" s="25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1"/>
      <c r="B417" s="2"/>
      <c r="C417" s="3"/>
      <c r="D417" s="3"/>
      <c r="E417" s="251"/>
      <c r="F417" s="1374"/>
      <c r="G417" s="6"/>
      <c r="H417" s="570"/>
      <c r="I417" s="254"/>
      <c r="J417" s="437"/>
      <c r="K417" s="257"/>
      <c r="L417" s="25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1"/>
      <c r="B418" s="2"/>
      <c r="C418" s="3"/>
      <c r="D418" s="3"/>
      <c r="E418" s="251"/>
      <c r="F418" s="1374"/>
      <c r="G418" s="6"/>
      <c r="H418" s="570"/>
      <c r="I418" s="254"/>
      <c r="J418" s="437"/>
      <c r="K418" s="257"/>
      <c r="L418" s="25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1"/>
      <c r="B419" s="2"/>
      <c r="C419" s="3"/>
      <c r="D419" s="3"/>
      <c r="E419" s="251"/>
      <c r="F419" s="1374"/>
      <c r="G419" s="6"/>
      <c r="H419" s="570"/>
      <c r="I419" s="254"/>
      <c r="J419" s="437"/>
      <c r="K419" s="257"/>
      <c r="L419" s="25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1"/>
      <c r="B420" s="2"/>
      <c r="C420" s="3"/>
      <c r="D420" s="3"/>
      <c r="E420" s="251"/>
      <c r="F420" s="1374"/>
      <c r="G420" s="6"/>
      <c r="H420" s="570"/>
      <c r="I420" s="254"/>
      <c r="J420" s="437"/>
      <c r="K420" s="257"/>
      <c r="L420" s="25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1"/>
      <c r="B421" s="2"/>
      <c r="C421" s="3"/>
      <c r="D421" s="3"/>
      <c r="E421" s="251"/>
      <c r="F421" s="1374"/>
      <c r="G421" s="6"/>
      <c r="H421" s="570"/>
      <c r="I421" s="254"/>
      <c r="J421" s="437"/>
      <c r="K421" s="257"/>
      <c r="L421" s="25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1"/>
      <c r="B422" s="2"/>
      <c r="C422" s="3"/>
      <c r="D422" s="3"/>
      <c r="E422" s="251"/>
      <c r="F422" s="1374"/>
      <c r="G422" s="6"/>
      <c r="H422" s="570"/>
      <c r="I422" s="254"/>
      <c r="J422" s="437"/>
      <c r="K422" s="257"/>
      <c r="L422" s="25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1"/>
      <c r="B423" s="2"/>
      <c r="C423" s="3"/>
      <c r="D423" s="3"/>
      <c r="E423" s="251"/>
      <c r="F423" s="1374"/>
      <c r="G423" s="6"/>
      <c r="H423" s="570"/>
      <c r="I423" s="254"/>
      <c r="J423" s="437"/>
      <c r="K423" s="257"/>
      <c r="L423" s="25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1"/>
      <c r="B424" s="2"/>
      <c r="C424" s="3"/>
      <c r="D424" s="3"/>
      <c r="E424" s="251"/>
      <c r="F424" s="1374"/>
      <c r="G424" s="6"/>
      <c r="H424" s="570"/>
      <c r="I424" s="254"/>
      <c r="J424" s="437"/>
      <c r="K424" s="257"/>
      <c r="L424" s="25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1"/>
      <c r="B425" s="2"/>
      <c r="C425" s="3"/>
      <c r="D425" s="3"/>
      <c r="E425" s="251"/>
      <c r="F425" s="1374"/>
      <c r="G425" s="6"/>
      <c r="H425" s="570"/>
      <c r="I425" s="254"/>
      <c r="J425" s="437"/>
      <c r="K425" s="257"/>
      <c r="L425" s="25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1"/>
      <c r="B426" s="2"/>
      <c r="C426" s="3"/>
      <c r="D426" s="3"/>
      <c r="E426" s="251"/>
      <c r="F426" s="1374"/>
      <c r="G426" s="6"/>
      <c r="H426" s="570"/>
      <c r="I426" s="254"/>
      <c r="J426" s="437"/>
      <c r="K426" s="257"/>
      <c r="L426" s="25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1"/>
      <c r="B427" s="2"/>
      <c r="C427" s="3"/>
      <c r="D427" s="3"/>
      <c r="E427" s="251"/>
      <c r="F427" s="1374"/>
      <c r="G427" s="6"/>
      <c r="H427" s="570"/>
      <c r="I427" s="254"/>
      <c r="J427" s="437"/>
      <c r="K427" s="257"/>
      <c r="L427" s="25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1"/>
      <c r="B428" s="2"/>
      <c r="C428" s="3"/>
      <c r="D428" s="3"/>
      <c r="E428" s="251"/>
      <c r="F428" s="1374"/>
      <c r="G428" s="6"/>
      <c r="H428" s="570"/>
      <c r="I428" s="254"/>
      <c r="J428" s="437"/>
      <c r="K428" s="257"/>
      <c r="L428" s="25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1"/>
      <c r="B429" s="2"/>
      <c r="C429" s="3"/>
      <c r="D429" s="3"/>
      <c r="E429" s="251"/>
      <c r="F429" s="1374"/>
      <c r="G429" s="6"/>
      <c r="H429" s="570"/>
      <c r="I429" s="254"/>
      <c r="J429" s="437"/>
      <c r="K429" s="257"/>
      <c r="L429" s="25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1"/>
      <c r="B430" s="2"/>
      <c r="C430" s="3"/>
      <c r="D430" s="3"/>
      <c r="E430" s="251"/>
      <c r="F430" s="1374"/>
      <c r="G430" s="6"/>
      <c r="H430" s="570"/>
      <c r="I430" s="254"/>
      <c r="J430" s="437"/>
      <c r="K430" s="257"/>
      <c r="L430" s="25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1"/>
      <c r="B431" s="2"/>
      <c r="C431" s="3"/>
      <c r="D431" s="3"/>
      <c r="E431" s="251"/>
      <c r="F431" s="1374"/>
      <c r="G431" s="6"/>
      <c r="H431" s="570"/>
      <c r="I431" s="254"/>
      <c r="J431" s="437"/>
      <c r="K431" s="257"/>
      <c r="L431" s="25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1"/>
      <c r="B432" s="2"/>
      <c r="C432" s="3"/>
      <c r="D432" s="3"/>
      <c r="E432" s="251"/>
      <c r="F432" s="1374"/>
      <c r="G432" s="6"/>
      <c r="H432" s="570"/>
      <c r="I432" s="254"/>
      <c r="J432" s="437"/>
      <c r="K432" s="257"/>
      <c r="L432" s="25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1"/>
      <c r="B433" s="2"/>
      <c r="C433" s="3"/>
      <c r="D433" s="3"/>
      <c r="E433" s="251"/>
      <c r="F433" s="1374"/>
      <c r="G433" s="6"/>
      <c r="H433" s="570"/>
      <c r="I433" s="254"/>
      <c r="J433" s="437"/>
      <c r="K433" s="257"/>
      <c r="L433" s="25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1"/>
      <c r="B434" s="2"/>
      <c r="C434" s="3"/>
      <c r="D434" s="3"/>
      <c r="E434" s="251"/>
      <c r="F434" s="1374"/>
      <c r="G434" s="6"/>
      <c r="H434" s="570"/>
      <c r="I434" s="254"/>
      <c r="J434" s="437"/>
      <c r="K434" s="257"/>
      <c r="L434" s="25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1"/>
      <c r="B435" s="2"/>
      <c r="C435" s="3"/>
      <c r="D435" s="3"/>
      <c r="E435" s="251"/>
      <c r="F435" s="1374"/>
      <c r="G435" s="6"/>
      <c r="H435" s="570"/>
      <c r="I435" s="254"/>
      <c r="J435" s="437"/>
      <c r="K435" s="257"/>
      <c r="L435" s="25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1"/>
      <c r="B436" s="2"/>
      <c r="C436" s="3"/>
      <c r="D436" s="3"/>
      <c r="E436" s="251"/>
      <c r="F436" s="1374"/>
      <c r="G436" s="6"/>
      <c r="H436" s="570"/>
      <c r="I436" s="254"/>
      <c r="J436" s="437"/>
      <c r="K436" s="257"/>
      <c r="L436" s="25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1"/>
      <c r="B437" s="2"/>
      <c r="C437" s="3"/>
      <c r="D437" s="3"/>
      <c r="E437" s="251"/>
      <c r="F437" s="1374"/>
      <c r="G437" s="6"/>
      <c r="H437" s="570"/>
      <c r="I437" s="254"/>
      <c r="J437" s="437"/>
      <c r="K437" s="257"/>
      <c r="L437" s="25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1"/>
      <c r="B438" s="2"/>
      <c r="C438" s="3"/>
      <c r="D438" s="3"/>
      <c r="E438" s="251"/>
      <c r="F438" s="1374"/>
      <c r="G438" s="6"/>
      <c r="H438" s="570"/>
      <c r="I438" s="254"/>
      <c r="J438" s="437"/>
      <c r="K438" s="257"/>
      <c r="L438" s="25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1"/>
      <c r="B439" s="2"/>
      <c r="C439" s="3"/>
      <c r="D439" s="3"/>
      <c r="E439" s="251"/>
      <c r="F439" s="1374"/>
      <c r="G439" s="6"/>
      <c r="H439" s="570"/>
      <c r="I439" s="254"/>
      <c r="J439" s="437"/>
      <c r="K439" s="257"/>
      <c r="L439" s="25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1"/>
      <c r="B440" s="2"/>
      <c r="C440" s="3"/>
      <c r="D440" s="3"/>
      <c r="E440" s="251"/>
      <c r="F440" s="1374"/>
      <c r="G440" s="6"/>
      <c r="H440" s="570"/>
      <c r="I440" s="254"/>
      <c r="J440" s="437"/>
      <c r="K440" s="257"/>
      <c r="L440" s="25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1"/>
      <c r="B441" s="2"/>
      <c r="C441" s="3"/>
      <c r="D441" s="3"/>
      <c r="E441" s="251"/>
      <c r="F441" s="1374"/>
      <c r="G441" s="6"/>
      <c r="H441" s="570"/>
      <c r="I441" s="254"/>
      <c r="J441" s="437"/>
      <c r="K441" s="257"/>
      <c r="L441" s="25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1"/>
      <c r="B442" s="2"/>
      <c r="C442" s="3"/>
      <c r="D442" s="3"/>
      <c r="E442" s="251"/>
      <c r="F442" s="1374"/>
      <c r="G442" s="6"/>
      <c r="H442" s="570"/>
      <c r="I442" s="254"/>
      <c r="J442" s="437"/>
      <c r="K442" s="257"/>
      <c r="L442" s="25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1"/>
      <c r="B443" s="2"/>
      <c r="C443" s="3"/>
      <c r="D443" s="3"/>
      <c r="E443" s="251"/>
      <c r="F443" s="1374"/>
      <c r="G443" s="6"/>
      <c r="H443" s="570"/>
      <c r="I443" s="254"/>
      <c r="J443" s="437"/>
      <c r="K443" s="257"/>
      <c r="L443" s="25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1"/>
      <c r="B444" s="2"/>
      <c r="C444" s="3"/>
      <c r="D444" s="3"/>
      <c r="E444" s="251"/>
      <c r="F444" s="1374"/>
      <c r="G444" s="6"/>
      <c r="H444" s="570"/>
      <c r="I444" s="254"/>
      <c r="J444" s="437"/>
      <c r="K444" s="257"/>
      <c r="L444" s="25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1"/>
      <c r="B445" s="2"/>
      <c r="C445" s="3"/>
      <c r="D445" s="3"/>
      <c r="E445" s="251"/>
      <c r="F445" s="1374"/>
      <c r="G445" s="6"/>
      <c r="H445" s="570"/>
      <c r="I445" s="254"/>
      <c r="J445" s="437"/>
      <c r="K445" s="257"/>
      <c r="L445" s="25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1"/>
      <c r="B446" s="2"/>
      <c r="C446" s="3"/>
      <c r="D446" s="3"/>
      <c r="E446" s="251"/>
      <c r="F446" s="1374"/>
      <c r="G446" s="6"/>
      <c r="H446" s="570"/>
      <c r="I446" s="254"/>
      <c r="J446" s="437"/>
      <c r="K446" s="257"/>
      <c r="L446" s="25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1"/>
      <c r="B447" s="2"/>
      <c r="C447" s="3"/>
      <c r="D447" s="3"/>
      <c r="E447" s="251"/>
      <c r="F447" s="1374"/>
      <c r="G447" s="6"/>
      <c r="H447" s="570"/>
      <c r="I447" s="254"/>
      <c r="J447" s="437"/>
      <c r="K447" s="257"/>
      <c r="L447" s="25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1"/>
      <c r="B448" s="2"/>
      <c r="C448" s="3"/>
      <c r="D448" s="3"/>
      <c r="E448" s="251"/>
      <c r="F448" s="1374"/>
      <c r="G448" s="6"/>
      <c r="H448" s="570"/>
      <c r="I448" s="254"/>
      <c r="J448" s="437"/>
      <c r="K448" s="257"/>
      <c r="L448" s="25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1"/>
      <c r="B449" s="2"/>
      <c r="C449" s="3"/>
      <c r="D449" s="3"/>
      <c r="E449" s="251"/>
      <c r="F449" s="1374"/>
      <c r="G449" s="6"/>
      <c r="H449" s="570"/>
      <c r="I449" s="254"/>
      <c r="J449" s="437"/>
      <c r="K449" s="257"/>
      <c r="L449" s="25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1"/>
      <c r="B450" s="2"/>
      <c r="C450" s="3"/>
      <c r="D450" s="3"/>
      <c r="E450" s="251"/>
      <c r="F450" s="1374"/>
      <c r="G450" s="6"/>
      <c r="H450" s="570"/>
      <c r="I450" s="254"/>
      <c r="J450" s="437"/>
      <c r="K450" s="257"/>
      <c r="L450" s="25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1"/>
      <c r="B451" s="2"/>
      <c r="C451" s="3"/>
      <c r="D451" s="3"/>
      <c r="E451" s="251"/>
      <c r="F451" s="1374"/>
      <c r="G451" s="6"/>
      <c r="H451" s="570"/>
      <c r="I451" s="254"/>
      <c r="J451" s="437"/>
      <c r="K451" s="257"/>
      <c r="L451" s="25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1"/>
      <c r="B452" s="2"/>
      <c r="C452" s="3"/>
      <c r="D452" s="3"/>
      <c r="E452" s="251"/>
      <c r="F452" s="1374"/>
      <c r="G452" s="6"/>
      <c r="H452" s="570"/>
      <c r="I452" s="254"/>
      <c r="J452" s="437"/>
      <c r="K452" s="257"/>
      <c r="L452" s="25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1"/>
      <c r="B453" s="2"/>
      <c r="C453" s="3"/>
      <c r="D453" s="3"/>
      <c r="E453" s="251"/>
      <c r="F453" s="1374"/>
      <c r="G453" s="6"/>
      <c r="H453" s="570"/>
      <c r="I453" s="254"/>
      <c r="J453" s="437"/>
      <c r="K453" s="257"/>
      <c r="L453" s="25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1"/>
      <c r="B454" s="2"/>
      <c r="C454" s="3"/>
      <c r="D454" s="3"/>
      <c r="E454" s="251"/>
      <c r="F454" s="1374"/>
      <c r="G454" s="6"/>
      <c r="H454" s="570"/>
      <c r="I454" s="254"/>
      <c r="J454" s="437"/>
      <c r="K454" s="257"/>
      <c r="L454" s="25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1"/>
      <c r="B455" s="2"/>
      <c r="C455" s="3"/>
      <c r="D455" s="3"/>
      <c r="E455" s="251"/>
      <c r="F455" s="1374"/>
      <c r="G455" s="6"/>
      <c r="H455" s="570"/>
      <c r="I455" s="254"/>
      <c r="J455" s="437"/>
      <c r="K455" s="257"/>
      <c r="L455" s="25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1"/>
      <c r="B456" s="2"/>
      <c r="C456" s="3"/>
      <c r="D456" s="3"/>
      <c r="E456" s="251"/>
      <c r="F456" s="1374"/>
      <c r="G456" s="6"/>
      <c r="H456" s="570"/>
      <c r="I456" s="254"/>
      <c r="J456" s="437"/>
      <c r="K456" s="257"/>
      <c r="L456" s="25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1"/>
      <c r="B457" s="2"/>
      <c r="C457" s="3"/>
      <c r="D457" s="3"/>
      <c r="E457" s="251"/>
      <c r="F457" s="1374"/>
      <c r="G457" s="6"/>
      <c r="H457" s="570"/>
      <c r="I457" s="254"/>
      <c r="J457" s="437"/>
      <c r="K457" s="257"/>
      <c r="L457" s="25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1"/>
      <c r="B458" s="2"/>
      <c r="C458" s="3"/>
      <c r="D458" s="3"/>
      <c r="E458" s="251"/>
      <c r="F458" s="1374"/>
      <c r="G458" s="6"/>
      <c r="H458" s="570"/>
      <c r="I458" s="254"/>
      <c r="J458" s="437"/>
      <c r="K458" s="257"/>
      <c r="L458" s="25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1"/>
      <c r="B459" s="2"/>
      <c r="C459" s="3"/>
      <c r="D459" s="3"/>
      <c r="E459" s="251"/>
      <c r="F459" s="1374"/>
      <c r="G459" s="6"/>
      <c r="H459" s="570"/>
      <c r="I459" s="254"/>
      <c r="J459" s="437"/>
      <c r="K459" s="257"/>
      <c r="L459" s="25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1"/>
      <c r="B460" s="2"/>
      <c r="C460" s="3"/>
      <c r="D460" s="3"/>
      <c r="E460" s="251"/>
      <c r="F460" s="1374"/>
      <c r="G460" s="6"/>
      <c r="H460" s="570"/>
      <c r="I460" s="254"/>
      <c r="J460" s="437"/>
      <c r="K460" s="257"/>
      <c r="L460" s="25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1"/>
      <c r="B461" s="2"/>
      <c r="C461" s="3"/>
      <c r="D461" s="3"/>
      <c r="E461" s="251"/>
      <c r="F461" s="1374"/>
      <c r="G461" s="6"/>
      <c r="H461" s="570"/>
      <c r="I461" s="254"/>
      <c r="J461" s="437"/>
      <c r="K461" s="257"/>
      <c r="L461" s="25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1"/>
      <c r="B462" s="2"/>
      <c r="C462" s="3"/>
      <c r="D462" s="3"/>
      <c r="E462" s="251"/>
      <c r="F462" s="1374"/>
      <c r="G462" s="6"/>
      <c r="H462" s="570"/>
      <c r="I462" s="254"/>
      <c r="J462" s="437"/>
      <c r="K462" s="257"/>
      <c r="L462" s="25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1"/>
      <c r="B463" s="2"/>
      <c r="C463" s="3"/>
      <c r="D463" s="3"/>
      <c r="E463" s="251"/>
      <c r="F463" s="1374"/>
      <c r="G463" s="6"/>
      <c r="H463" s="570"/>
      <c r="I463" s="254"/>
      <c r="J463" s="437"/>
      <c r="K463" s="257"/>
      <c r="L463" s="25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1"/>
      <c r="B464" s="2"/>
      <c r="C464" s="3"/>
      <c r="D464" s="3"/>
      <c r="E464" s="251"/>
      <c r="F464" s="1374"/>
      <c r="G464" s="6"/>
      <c r="H464" s="570"/>
      <c r="I464" s="254"/>
      <c r="J464" s="437"/>
      <c r="K464" s="257"/>
      <c r="L464" s="25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1"/>
      <c r="B465" s="2"/>
      <c r="C465" s="3"/>
      <c r="D465" s="3"/>
      <c r="E465" s="251"/>
      <c r="F465" s="1374"/>
      <c r="G465" s="6"/>
      <c r="H465" s="570"/>
      <c r="I465" s="254"/>
      <c r="J465" s="437"/>
      <c r="K465" s="257"/>
      <c r="L465" s="25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1"/>
      <c r="B466" s="2"/>
      <c r="C466" s="3"/>
      <c r="D466" s="3"/>
      <c r="E466" s="251"/>
      <c r="F466" s="1374"/>
      <c r="G466" s="6"/>
      <c r="H466" s="570"/>
      <c r="I466" s="254"/>
      <c r="J466" s="437"/>
      <c r="K466" s="257"/>
      <c r="L466" s="25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1"/>
      <c r="B467" s="2"/>
      <c r="C467" s="3"/>
      <c r="D467" s="3"/>
      <c r="E467" s="251"/>
      <c r="F467" s="1374"/>
      <c r="G467" s="6"/>
      <c r="H467" s="570"/>
      <c r="I467" s="254"/>
      <c r="J467" s="437"/>
      <c r="K467" s="257"/>
      <c r="L467" s="25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1"/>
      <c r="B468" s="2"/>
      <c r="C468" s="3"/>
      <c r="D468" s="3"/>
      <c r="E468" s="251"/>
      <c r="F468" s="1374"/>
      <c r="G468" s="6"/>
      <c r="H468" s="570"/>
      <c r="I468" s="254"/>
      <c r="J468" s="437"/>
      <c r="K468" s="257"/>
      <c r="L468" s="25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1"/>
      <c r="B469" s="2"/>
      <c r="C469" s="3"/>
      <c r="D469" s="3"/>
      <c r="E469" s="251"/>
      <c r="F469" s="1374"/>
      <c r="G469" s="6"/>
      <c r="H469" s="570"/>
      <c r="I469" s="254"/>
      <c r="J469" s="437"/>
      <c r="K469" s="257"/>
      <c r="L469" s="25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1"/>
      <c r="B470" s="2"/>
      <c r="C470" s="3"/>
      <c r="D470" s="3"/>
      <c r="E470" s="251"/>
      <c r="F470" s="1374"/>
      <c r="G470" s="6"/>
      <c r="H470" s="570"/>
      <c r="I470" s="254"/>
      <c r="J470" s="437"/>
      <c r="K470" s="257"/>
      <c r="L470" s="25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1"/>
      <c r="B471" s="2"/>
      <c r="C471" s="3"/>
      <c r="D471" s="3"/>
      <c r="E471" s="251"/>
      <c r="F471" s="1374"/>
      <c r="G471" s="6"/>
      <c r="H471" s="570"/>
      <c r="I471" s="254"/>
      <c r="J471" s="437"/>
      <c r="K471" s="257"/>
      <c r="L471" s="25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1"/>
      <c r="B472" s="2"/>
      <c r="C472" s="3"/>
      <c r="D472" s="3"/>
      <c r="E472" s="251"/>
      <c r="F472" s="1374"/>
      <c r="G472" s="6"/>
      <c r="H472" s="570"/>
      <c r="I472" s="254"/>
      <c r="J472" s="437"/>
      <c r="K472" s="257"/>
      <c r="L472" s="25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1"/>
      <c r="B473" s="2"/>
      <c r="C473" s="3"/>
      <c r="D473" s="3"/>
      <c r="E473" s="251"/>
      <c r="F473" s="1374"/>
      <c r="G473" s="6"/>
      <c r="H473" s="570"/>
      <c r="I473" s="254"/>
      <c r="J473" s="437"/>
      <c r="K473" s="257"/>
      <c r="L473" s="25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1"/>
      <c r="B474" s="2"/>
      <c r="C474" s="3"/>
      <c r="D474" s="3"/>
      <c r="E474" s="251"/>
      <c r="F474" s="1374"/>
      <c r="G474" s="6"/>
      <c r="H474" s="570"/>
      <c r="I474" s="254"/>
      <c r="J474" s="437"/>
      <c r="K474" s="257"/>
      <c r="L474" s="25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1"/>
      <c r="B475" s="2"/>
      <c r="C475" s="3"/>
      <c r="D475" s="3"/>
      <c r="E475" s="251"/>
      <c r="F475" s="1374"/>
      <c r="G475" s="6"/>
      <c r="H475" s="570"/>
      <c r="I475" s="254"/>
      <c r="J475" s="437"/>
      <c r="K475" s="257"/>
      <c r="L475" s="25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1"/>
      <c r="B476" s="2"/>
      <c r="C476" s="3"/>
      <c r="D476" s="3"/>
      <c r="E476" s="251"/>
      <c r="F476" s="1374"/>
      <c r="G476" s="6"/>
      <c r="H476" s="570"/>
      <c r="I476" s="254"/>
      <c r="J476" s="437"/>
      <c r="K476" s="257"/>
      <c r="L476" s="25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1"/>
      <c r="B477" s="2"/>
      <c r="C477" s="3"/>
      <c r="D477" s="3"/>
      <c r="E477" s="251"/>
      <c r="F477" s="1374"/>
      <c r="G477" s="6"/>
      <c r="H477" s="570"/>
      <c r="I477" s="254"/>
      <c r="J477" s="437"/>
      <c r="K477" s="257"/>
      <c r="L477" s="25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1"/>
      <c r="B478" s="2"/>
      <c r="C478" s="3"/>
      <c r="D478" s="3"/>
      <c r="E478" s="251"/>
      <c r="F478" s="1374"/>
      <c r="G478" s="6"/>
      <c r="H478" s="570"/>
      <c r="I478" s="254"/>
      <c r="J478" s="437"/>
      <c r="K478" s="257"/>
      <c r="L478" s="25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1"/>
      <c r="B479" s="2"/>
      <c r="C479" s="3"/>
      <c r="D479" s="3"/>
      <c r="E479" s="251"/>
      <c r="F479" s="1374"/>
      <c r="G479" s="6"/>
      <c r="H479" s="570"/>
      <c r="I479" s="254"/>
      <c r="J479" s="437"/>
      <c r="K479" s="257"/>
      <c r="L479" s="25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1"/>
      <c r="B480" s="2"/>
      <c r="C480" s="3"/>
      <c r="D480" s="3"/>
      <c r="E480" s="251"/>
      <c r="F480" s="1374"/>
      <c r="G480" s="6"/>
      <c r="H480" s="570"/>
      <c r="I480" s="254"/>
      <c r="J480" s="437"/>
      <c r="K480" s="257"/>
      <c r="L480" s="25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1"/>
      <c r="B481" s="2"/>
      <c r="C481" s="3"/>
      <c r="D481" s="3"/>
      <c r="E481" s="251"/>
      <c r="F481" s="1374"/>
      <c r="G481" s="6"/>
      <c r="H481" s="570"/>
      <c r="I481" s="254"/>
      <c r="J481" s="437"/>
      <c r="K481" s="257"/>
      <c r="L481" s="25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1"/>
      <c r="B482" s="2"/>
      <c r="C482" s="3"/>
      <c r="D482" s="3"/>
      <c r="E482" s="251"/>
      <c r="F482" s="1374"/>
      <c r="G482" s="6"/>
      <c r="H482" s="570"/>
      <c r="I482" s="254"/>
      <c r="J482" s="437"/>
      <c r="K482" s="257"/>
      <c r="L482" s="25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1"/>
      <c r="B483" s="2"/>
      <c r="C483" s="3"/>
      <c r="D483" s="3"/>
      <c r="E483" s="251"/>
      <c r="F483" s="1374"/>
      <c r="G483" s="6"/>
      <c r="H483" s="570"/>
      <c r="I483" s="254"/>
      <c r="J483" s="437"/>
      <c r="K483" s="257"/>
      <c r="L483" s="25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1"/>
      <c r="B484" s="2"/>
      <c r="C484" s="3"/>
      <c r="D484" s="3"/>
      <c r="E484" s="251"/>
      <c r="F484" s="1374"/>
      <c r="G484" s="6"/>
      <c r="H484" s="570"/>
      <c r="I484" s="254"/>
      <c r="J484" s="437"/>
      <c r="K484" s="257"/>
      <c r="L484" s="25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1"/>
      <c r="B485" s="2"/>
      <c r="C485" s="3"/>
      <c r="D485" s="3"/>
      <c r="E485" s="251"/>
      <c r="F485" s="1374"/>
      <c r="G485" s="6"/>
      <c r="H485" s="570"/>
      <c r="I485" s="254"/>
      <c r="J485" s="437"/>
      <c r="K485" s="257"/>
      <c r="L485" s="25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1"/>
      <c r="B486" s="2"/>
      <c r="C486" s="3"/>
      <c r="D486" s="3"/>
      <c r="E486" s="251"/>
      <c r="F486" s="1374"/>
      <c r="G486" s="6"/>
      <c r="H486" s="570"/>
      <c r="I486" s="254"/>
      <c r="J486" s="437"/>
      <c r="K486" s="257"/>
      <c r="L486" s="25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1"/>
      <c r="B487" s="2"/>
      <c r="C487" s="3"/>
      <c r="D487" s="3"/>
      <c r="E487" s="251"/>
      <c r="F487" s="1374"/>
      <c r="G487" s="6"/>
      <c r="H487" s="570"/>
      <c r="I487" s="254"/>
      <c r="J487" s="437"/>
      <c r="K487" s="257"/>
      <c r="L487" s="25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1"/>
      <c r="B488" s="2"/>
      <c r="C488" s="3"/>
      <c r="D488" s="3"/>
      <c r="E488" s="251"/>
      <c r="F488" s="1374"/>
      <c r="G488" s="6"/>
      <c r="H488" s="570"/>
      <c r="I488" s="254"/>
      <c r="J488" s="437"/>
      <c r="K488" s="257"/>
      <c r="L488" s="25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1"/>
      <c r="B489" s="2"/>
      <c r="C489" s="3"/>
      <c r="D489" s="3"/>
      <c r="E489" s="251"/>
      <c r="F489" s="1374"/>
      <c r="G489" s="6"/>
      <c r="H489" s="570"/>
      <c r="I489" s="254"/>
      <c r="J489" s="437"/>
      <c r="K489" s="257"/>
      <c r="L489" s="25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1"/>
      <c r="B490" s="2"/>
      <c r="C490" s="3"/>
      <c r="D490" s="3"/>
      <c r="E490" s="251"/>
      <c r="F490" s="1374"/>
      <c r="G490" s="6"/>
      <c r="H490" s="570"/>
      <c r="I490" s="254"/>
      <c r="J490" s="437"/>
      <c r="K490" s="257"/>
      <c r="L490" s="25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1"/>
      <c r="B491" s="2"/>
      <c r="C491" s="3"/>
      <c r="D491" s="3"/>
      <c r="E491" s="251"/>
      <c r="F491" s="1374"/>
      <c r="G491" s="6"/>
      <c r="H491" s="570"/>
      <c r="I491" s="254"/>
      <c r="J491" s="437"/>
      <c r="K491" s="257"/>
      <c r="L491" s="25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1"/>
      <c r="B492" s="2"/>
      <c r="C492" s="3"/>
      <c r="D492" s="3"/>
      <c r="E492" s="251"/>
      <c r="F492" s="1374"/>
      <c r="G492" s="6"/>
      <c r="H492" s="570"/>
      <c r="I492" s="254"/>
      <c r="J492" s="437"/>
      <c r="K492" s="257"/>
      <c r="L492" s="25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1"/>
      <c r="B493" s="2"/>
      <c r="C493" s="3"/>
      <c r="D493" s="3"/>
      <c r="E493" s="251"/>
      <c r="F493" s="1374"/>
      <c r="G493" s="6"/>
      <c r="H493" s="570"/>
      <c r="I493" s="254"/>
      <c r="J493" s="437"/>
      <c r="K493" s="257"/>
      <c r="L493" s="25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1"/>
      <c r="B494" s="2"/>
      <c r="C494" s="3"/>
      <c r="D494" s="3"/>
      <c r="E494" s="251"/>
      <c r="F494" s="1374"/>
      <c r="G494" s="6"/>
      <c r="H494" s="570"/>
      <c r="I494" s="254"/>
      <c r="J494" s="437"/>
      <c r="K494" s="257"/>
      <c r="L494" s="25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1"/>
      <c r="B495" s="2"/>
      <c r="C495" s="3"/>
      <c r="D495" s="3"/>
      <c r="E495" s="251"/>
      <c r="F495" s="1374"/>
      <c r="G495" s="6"/>
      <c r="H495" s="570"/>
      <c r="I495" s="254"/>
      <c r="J495" s="437"/>
      <c r="K495" s="257"/>
      <c r="L495" s="25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1"/>
      <c r="B496" s="2"/>
      <c r="C496" s="3"/>
      <c r="D496" s="3"/>
      <c r="E496" s="251"/>
      <c r="F496" s="1374"/>
      <c r="G496" s="6"/>
      <c r="H496" s="570"/>
      <c r="I496" s="254"/>
      <c r="J496" s="437"/>
      <c r="K496" s="257"/>
      <c r="L496" s="25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1"/>
      <c r="B497" s="2"/>
      <c r="C497" s="3"/>
      <c r="D497" s="3"/>
      <c r="E497" s="251"/>
      <c r="F497" s="1374"/>
      <c r="G497" s="6"/>
      <c r="H497" s="570"/>
      <c r="I497" s="254"/>
      <c r="J497" s="437"/>
      <c r="K497" s="257"/>
      <c r="L497" s="25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1"/>
      <c r="B498" s="2"/>
      <c r="C498" s="3"/>
      <c r="D498" s="3"/>
      <c r="E498" s="251"/>
      <c r="F498" s="1374"/>
      <c r="G498" s="6"/>
      <c r="H498" s="570"/>
      <c r="I498" s="254"/>
      <c r="J498" s="437"/>
      <c r="K498" s="257"/>
      <c r="L498" s="25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1"/>
      <c r="B499" s="2"/>
      <c r="C499" s="3"/>
      <c r="D499" s="3"/>
      <c r="E499" s="251"/>
      <c r="F499" s="1374"/>
      <c r="G499" s="6"/>
      <c r="H499" s="570"/>
      <c r="I499" s="254"/>
      <c r="J499" s="437"/>
      <c r="K499" s="257"/>
      <c r="L499" s="25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1"/>
      <c r="B500" s="2"/>
      <c r="C500" s="3"/>
      <c r="D500" s="3"/>
      <c r="E500" s="251"/>
      <c r="F500" s="1374"/>
      <c r="G500" s="6"/>
      <c r="H500" s="570"/>
      <c r="I500" s="254"/>
      <c r="J500" s="437"/>
      <c r="K500" s="257"/>
      <c r="L500" s="25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1"/>
      <c r="B501" s="2"/>
      <c r="C501" s="3"/>
      <c r="D501" s="3"/>
      <c r="E501" s="251"/>
      <c r="F501" s="1374"/>
      <c r="G501" s="6"/>
      <c r="H501" s="570"/>
      <c r="I501" s="254"/>
      <c r="J501" s="437"/>
      <c r="K501" s="257"/>
      <c r="L501" s="25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1"/>
      <c r="B502" s="2"/>
      <c r="C502" s="3"/>
      <c r="D502" s="3"/>
      <c r="E502" s="251"/>
      <c r="F502" s="1374"/>
      <c r="G502" s="6"/>
      <c r="H502" s="570"/>
      <c r="I502" s="254"/>
      <c r="J502" s="437"/>
      <c r="K502" s="257"/>
      <c r="L502" s="25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1"/>
      <c r="B503" s="2"/>
      <c r="C503" s="3"/>
      <c r="D503" s="3"/>
      <c r="E503" s="251"/>
      <c r="F503" s="1374"/>
      <c r="G503" s="6"/>
      <c r="H503" s="570"/>
      <c r="I503" s="254"/>
      <c r="J503" s="437"/>
      <c r="K503" s="257"/>
      <c r="L503" s="25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1"/>
      <c r="B504" s="2"/>
      <c r="C504" s="3"/>
      <c r="D504" s="3"/>
      <c r="E504" s="251"/>
      <c r="F504" s="1374"/>
      <c r="G504" s="6"/>
      <c r="H504" s="570"/>
      <c r="I504" s="254"/>
      <c r="J504" s="437"/>
      <c r="K504" s="257"/>
      <c r="L504" s="25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1"/>
      <c r="B505" s="2"/>
      <c r="C505" s="3"/>
      <c r="D505" s="3"/>
      <c r="E505" s="251"/>
      <c r="F505" s="1374"/>
      <c r="G505" s="6"/>
      <c r="H505" s="570"/>
      <c r="I505" s="254"/>
      <c r="J505" s="437"/>
      <c r="K505" s="257"/>
      <c r="L505" s="25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1"/>
      <c r="B506" s="2"/>
      <c r="C506" s="3"/>
      <c r="D506" s="3"/>
      <c r="E506" s="251"/>
      <c r="F506" s="1374"/>
      <c r="G506" s="6"/>
      <c r="H506" s="570"/>
      <c r="I506" s="254"/>
      <c r="J506" s="437"/>
      <c r="K506" s="257"/>
      <c r="L506" s="25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1"/>
      <c r="B507" s="2"/>
      <c r="C507" s="3"/>
      <c r="D507" s="3"/>
      <c r="E507" s="251"/>
      <c r="F507" s="1374"/>
      <c r="G507" s="6"/>
      <c r="H507" s="570"/>
      <c r="I507" s="254"/>
      <c r="J507" s="437"/>
      <c r="K507" s="257"/>
      <c r="L507" s="25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1"/>
      <c r="B508" s="2"/>
      <c r="C508" s="3"/>
      <c r="D508" s="3"/>
      <c r="E508" s="251"/>
      <c r="F508" s="1374"/>
      <c r="G508" s="6"/>
      <c r="H508" s="570"/>
      <c r="I508" s="254"/>
      <c r="J508" s="437"/>
      <c r="K508" s="257"/>
      <c r="L508" s="25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1"/>
      <c r="B509" s="2"/>
      <c r="C509" s="3"/>
      <c r="D509" s="3"/>
      <c r="E509" s="251"/>
      <c r="F509" s="1374"/>
      <c r="G509" s="6"/>
      <c r="H509" s="570"/>
      <c r="I509" s="254"/>
      <c r="J509" s="437"/>
      <c r="K509" s="257"/>
      <c r="L509" s="25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1"/>
      <c r="B510" s="2"/>
      <c r="C510" s="3"/>
      <c r="D510" s="3"/>
      <c r="E510" s="251"/>
      <c r="F510" s="1374"/>
      <c r="G510" s="6"/>
      <c r="H510" s="570"/>
      <c r="I510" s="254"/>
      <c r="J510" s="437"/>
      <c r="K510" s="257"/>
      <c r="L510" s="25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1"/>
      <c r="B511" s="2"/>
      <c r="C511" s="3"/>
      <c r="D511" s="3"/>
      <c r="E511" s="251"/>
      <c r="F511" s="1374"/>
      <c r="G511" s="6"/>
      <c r="H511" s="570"/>
      <c r="I511" s="254"/>
      <c r="J511" s="437"/>
      <c r="K511" s="257"/>
      <c r="L511" s="25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1"/>
      <c r="B512" s="2"/>
      <c r="C512" s="3"/>
      <c r="D512" s="3"/>
      <c r="E512" s="251"/>
      <c r="F512" s="1374"/>
      <c r="G512" s="6"/>
      <c r="H512" s="570"/>
      <c r="I512" s="254"/>
      <c r="J512" s="437"/>
      <c r="K512" s="257"/>
      <c r="L512" s="25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1"/>
      <c r="B513" s="2"/>
      <c r="C513" s="3"/>
      <c r="D513" s="3"/>
      <c r="E513" s="251"/>
      <c r="F513" s="1374"/>
      <c r="G513" s="6"/>
      <c r="H513" s="570"/>
      <c r="I513" s="254"/>
      <c r="J513" s="437"/>
      <c r="K513" s="257"/>
      <c r="L513" s="25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1"/>
      <c r="B514" s="2"/>
      <c r="C514" s="3"/>
      <c r="D514" s="3"/>
      <c r="E514" s="251"/>
      <c r="F514" s="1374"/>
      <c r="G514" s="6"/>
      <c r="H514" s="570"/>
      <c r="I514" s="254"/>
      <c r="J514" s="437"/>
      <c r="K514" s="257"/>
      <c r="L514" s="25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1"/>
      <c r="B515" s="2"/>
      <c r="C515" s="3"/>
      <c r="D515" s="3"/>
      <c r="E515" s="251"/>
      <c r="F515" s="1374"/>
      <c r="G515" s="6"/>
      <c r="H515" s="570"/>
      <c r="I515" s="254"/>
      <c r="J515" s="437"/>
      <c r="K515" s="257"/>
      <c r="L515" s="25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1"/>
      <c r="B516" s="2"/>
      <c r="C516" s="3"/>
      <c r="D516" s="3"/>
      <c r="E516" s="251"/>
      <c r="F516" s="1374"/>
      <c r="G516" s="6"/>
      <c r="H516" s="570"/>
      <c r="I516" s="254"/>
      <c r="J516" s="437"/>
      <c r="K516" s="257"/>
      <c r="L516" s="25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1"/>
      <c r="B517" s="2"/>
      <c r="C517" s="3"/>
      <c r="D517" s="3"/>
      <c r="E517" s="251"/>
      <c r="F517" s="1374"/>
      <c r="G517" s="6"/>
      <c r="H517" s="570"/>
      <c r="I517" s="254"/>
      <c r="J517" s="437"/>
      <c r="K517" s="257"/>
      <c r="L517" s="25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1"/>
      <c r="B518" s="2"/>
      <c r="C518" s="3"/>
      <c r="D518" s="3"/>
      <c r="E518" s="251"/>
      <c r="F518" s="1374"/>
      <c r="G518" s="6"/>
      <c r="H518" s="570"/>
      <c r="I518" s="254"/>
      <c r="J518" s="437"/>
      <c r="K518" s="257"/>
      <c r="L518" s="25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1"/>
      <c r="B519" s="2"/>
      <c r="C519" s="3"/>
      <c r="D519" s="3"/>
      <c r="E519" s="251"/>
      <c r="F519" s="1374"/>
      <c r="G519" s="6"/>
      <c r="H519" s="570"/>
      <c r="I519" s="254"/>
      <c r="J519" s="437"/>
      <c r="K519" s="257"/>
      <c r="L519" s="25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1"/>
      <c r="B520" s="2"/>
      <c r="C520" s="3"/>
      <c r="D520" s="3"/>
      <c r="E520" s="251"/>
      <c r="F520" s="1374"/>
      <c r="G520" s="6"/>
      <c r="H520" s="570"/>
      <c r="I520" s="254"/>
      <c r="J520" s="437"/>
      <c r="K520" s="257"/>
      <c r="L520" s="25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1"/>
      <c r="B521" s="2"/>
      <c r="C521" s="3"/>
      <c r="D521" s="3"/>
      <c r="E521" s="251"/>
      <c r="F521" s="1374"/>
      <c r="G521" s="6"/>
      <c r="H521" s="570"/>
      <c r="I521" s="254"/>
      <c r="J521" s="437"/>
      <c r="K521" s="257"/>
      <c r="L521" s="25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1"/>
      <c r="B522" s="2"/>
      <c r="C522" s="3"/>
      <c r="D522" s="3"/>
      <c r="E522" s="251"/>
      <c r="F522" s="1374"/>
      <c r="G522" s="6"/>
      <c r="H522" s="570"/>
      <c r="I522" s="254"/>
      <c r="J522" s="437"/>
      <c r="K522" s="257"/>
      <c r="L522" s="25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1"/>
      <c r="B523" s="2"/>
      <c r="C523" s="3"/>
      <c r="D523" s="3"/>
      <c r="E523" s="251"/>
      <c r="F523" s="1374"/>
      <c r="G523" s="6"/>
      <c r="H523" s="570"/>
      <c r="I523" s="254"/>
      <c r="J523" s="437"/>
      <c r="K523" s="257"/>
      <c r="L523" s="25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1"/>
      <c r="B524" s="2"/>
      <c r="C524" s="3"/>
      <c r="D524" s="3"/>
      <c r="E524" s="251"/>
      <c r="F524" s="1374"/>
      <c r="G524" s="6"/>
      <c r="H524" s="570"/>
      <c r="I524" s="254"/>
      <c r="J524" s="437"/>
      <c r="K524" s="257"/>
      <c r="L524" s="25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1"/>
      <c r="B525" s="2"/>
      <c r="C525" s="3"/>
      <c r="D525" s="3"/>
      <c r="E525" s="251"/>
      <c r="F525" s="1374"/>
      <c r="G525" s="6"/>
      <c r="H525" s="570"/>
      <c r="I525" s="254"/>
      <c r="J525" s="437"/>
      <c r="K525" s="257"/>
      <c r="L525" s="25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1"/>
      <c r="B526" s="2"/>
      <c r="C526" s="3"/>
      <c r="D526" s="3"/>
      <c r="E526" s="251"/>
      <c r="F526" s="1374"/>
      <c r="G526" s="6"/>
      <c r="H526" s="570"/>
      <c r="I526" s="254"/>
      <c r="J526" s="437"/>
      <c r="K526" s="257"/>
      <c r="L526" s="25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1"/>
      <c r="B527" s="2"/>
      <c r="C527" s="3"/>
      <c r="D527" s="3"/>
      <c r="E527" s="251"/>
      <c r="F527" s="1374"/>
      <c r="G527" s="6"/>
      <c r="H527" s="570"/>
      <c r="I527" s="254"/>
      <c r="J527" s="437"/>
      <c r="K527" s="257"/>
      <c r="L527" s="25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"/>
      <c r="B528" s="2"/>
      <c r="C528" s="3"/>
      <c r="D528" s="3"/>
      <c r="E528" s="251"/>
      <c r="F528" s="1374"/>
      <c r="G528" s="6"/>
      <c r="H528" s="570"/>
      <c r="I528" s="254"/>
      <c r="J528" s="437"/>
      <c r="K528" s="257"/>
      <c r="L528" s="25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1"/>
      <c r="B529" s="2"/>
      <c r="C529" s="3"/>
      <c r="D529" s="3"/>
      <c r="E529" s="251"/>
      <c r="F529" s="1374"/>
      <c r="G529" s="6"/>
      <c r="H529" s="570"/>
      <c r="I529" s="254"/>
      <c r="J529" s="437"/>
      <c r="K529" s="257"/>
      <c r="L529" s="25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1"/>
      <c r="B530" s="2"/>
      <c r="C530" s="3"/>
      <c r="D530" s="3"/>
      <c r="E530" s="251"/>
      <c r="F530" s="1374"/>
      <c r="G530" s="6"/>
      <c r="H530" s="570"/>
      <c r="I530" s="254"/>
      <c r="J530" s="437"/>
      <c r="K530" s="257"/>
      <c r="L530" s="25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1"/>
      <c r="B531" s="2"/>
      <c r="C531" s="3"/>
      <c r="D531" s="3"/>
      <c r="E531" s="251"/>
      <c r="F531" s="1374"/>
      <c r="G531" s="6"/>
      <c r="H531" s="570"/>
      <c r="I531" s="254"/>
      <c r="J531" s="437"/>
      <c r="K531" s="257"/>
      <c r="L531" s="25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1"/>
      <c r="B532" s="2"/>
      <c r="C532" s="3"/>
      <c r="D532" s="3"/>
      <c r="E532" s="251"/>
      <c r="F532" s="1374"/>
      <c r="G532" s="6"/>
      <c r="H532" s="570"/>
      <c r="I532" s="254"/>
      <c r="J532" s="437"/>
      <c r="K532" s="257"/>
      <c r="L532" s="25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1"/>
      <c r="B533" s="2"/>
      <c r="C533" s="3"/>
      <c r="D533" s="3"/>
      <c r="E533" s="251"/>
      <c r="F533" s="1374"/>
      <c r="G533" s="6"/>
      <c r="H533" s="570"/>
      <c r="I533" s="254"/>
      <c r="J533" s="437"/>
      <c r="K533" s="257"/>
      <c r="L533" s="25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1"/>
      <c r="B534" s="2"/>
      <c r="C534" s="3"/>
      <c r="D534" s="3"/>
      <c r="E534" s="251"/>
      <c r="F534" s="1374"/>
      <c r="G534" s="6"/>
      <c r="H534" s="570"/>
      <c r="I534" s="254"/>
      <c r="J534" s="437"/>
      <c r="K534" s="257"/>
      <c r="L534" s="25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1"/>
      <c r="B535" s="2"/>
      <c r="C535" s="3"/>
      <c r="D535" s="3"/>
      <c r="E535" s="251"/>
      <c r="F535" s="1374"/>
      <c r="G535" s="6"/>
      <c r="H535" s="570"/>
      <c r="I535" s="254"/>
      <c r="J535" s="437"/>
      <c r="K535" s="257"/>
      <c r="L535" s="25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1"/>
      <c r="B536" s="2"/>
      <c r="C536" s="3"/>
      <c r="D536" s="3"/>
      <c r="E536" s="251"/>
      <c r="F536" s="1374"/>
      <c r="G536" s="6"/>
      <c r="H536" s="570"/>
      <c r="I536" s="254"/>
      <c r="J536" s="437"/>
      <c r="K536" s="257"/>
      <c r="L536" s="25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1"/>
      <c r="B537" s="2"/>
      <c r="C537" s="3"/>
      <c r="D537" s="3"/>
      <c r="E537" s="251"/>
      <c r="F537" s="1374"/>
      <c r="G537" s="6"/>
      <c r="H537" s="570"/>
      <c r="I537" s="254"/>
      <c r="J537" s="437"/>
      <c r="K537" s="257"/>
      <c r="L537" s="25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1"/>
      <c r="B538" s="2"/>
      <c r="C538" s="3"/>
      <c r="D538" s="3"/>
      <c r="E538" s="251"/>
      <c r="F538" s="1374"/>
      <c r="G538" s="6"/>
      <c r="H538" s="570"/>
      <c r="I538" s="254"/>
      <c r="J538" s="437"/>
      <c r="K538" s="257"/>
      <c r="L538" s="25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1"/>
      <c r="B539" s="2"/>
      <c r="C539" s="3"/>
      <c r="D539" s="3"/>
      <c r="E539" s="251"/>
      <c r="F539" s="1374"/>
      <c r="G539" s="6"/>
      <c r="H539" s="570"/>
      <c r="I539" s="254"/>
      <c r="J539" s="437"/>
      <c r="K539" s="257"/>
      <c r="L539" s="25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1"/>
      <c r="B540" s="2"/>
      <c r="C540" s="3"/>
      <c r="D540" s="3"/>
      <c r="E540" s="251"/>
      <c r="F540" s="1374"/>
      <c r="G540" s="6"/>
      <c r="H540" s="570"/>
      <c r="I540" s="254"/>
      <c r="J540" s="437"/>
      <c r="K540" s="257"/>
      <c r="L540" s="25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1"/>
      <c r="B541" s="2"/>
      <c r="C541" s="3"/>
      <c r="D541" s="3"/>
      <c r="E541" s="251"/>
      <c r="F541" s="1374"/>
      <c r="G541" s="6"/>
      <c r="H541" s="570"/>
      <c r="I541" s="254"/>
      <c r="J541" s="437"/>
      <c r="K541" s="257"/>
      <c r="L541" s="25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1"/>
      <c r="B542" s="2"/>
      <c r="C542" s="3"/>
      <c r="D542" s="3"/>
      <c r="E542" s="251"/>
      <c r="F542" s="1374"/>
      <c r="G542" s="6"/>
      <c r="H542" s="570"/>
      <c r="I542" s="254"/>
      <c r="J542" s="437"/>
      <c r="K542" s="257"/>
      <c r="L542" s="25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1"/>
      <c r="B543" s="2"/>
      <c r="C543" s="3"/>
      <c r="D543" s="3"/>
      <c r="E543" s="251"/>
      <c r="F543" s="1374"/>
      <c r="G543" s="6"/>
      <c r="H543" s="570"/>
      <c r="I543" s="254"/>
      <c r="J543" s="437"/>
      <c r="K543" s="257"/>
      <c r="L543" s="25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1"/>
      <c r="B544" s="2"/>
      <c r="C544" s="3"/>
      <c r="D544" s="3"/>
      <c r="E544" s="251"/>
      <c r="F544" s="1374"/>
      <c r="G544" s="6"/>
      <c r="H544" s="570"/>
      <c r="I544" s="254"/>
      <c r="J544" s="437"/>
      <c r="K544" s="257"/>
      <c r="L544" s="25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1"/>
      <c r="B545" s="2"/>
      <c r="C545" s="3"/>
      <c r="D545" s="3"/>
      <c r="E545" s="251"/>
      <c r="F545" s="1374"/>
      <c r="G545" s="6"/>
      <c r="H545" s="570"/>
      <c r="I545" s="254"/>
      <c r="J545" s="437"/>
      <c r="K545" s="257"/>
      <c r="L545" s="25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1"/>
      <c r="B546" s="2"/>
      <c r="C546" s="3"/>
      <c r="D546" s="3"/>
      <c r="E546" s="251"/>
      <c r="F546" s="1374"/>
      <c r="G546" s="6"/>
      <c r="H546" s="570"/>
      <c r="I546" s="254"/>
      <c r="J546" s="437"/>
      <c r="K546" s="257"/>
      <c r="L546" s="25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1"/>
      <c r="B547" s="2"/>
      <c r="C547" s="3"/>
      <c r="D547" s="3"/>
      <c r="E547" s="251"/>
      <c r="F547" s="1374"/>
      <c r="G547" s="6"/>
      <c r="H547" s="570"/>
      <c r="I547" s="254"/>
      <c r="J547" s="437"/>
      <c r="K547" s="257"/>
      <c r="L547" s="25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1"/>
      <c r="B548" s="2"/>
      <c r="C548" s="3"/>
      <c r="D548" s="3"/>
      <c r="E548" s="251"/>
      <c r="F548" s="1374"/>
      <c r="G548" s="6"/>
      <c r="H548" s="570"/>
      <c r="I548" s="254"/>
      <c r="J548" s="437"/>
      <c r="K548" s="257"/>
      <c r="L548" s="25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1"/>
      <c r="B549" s="2"/>
      <c r="C549" s="3"/>
      <c r="D549" s="3"/>
      <c r="E549" s="251"/>
      <c r="F549" s="1374"/>
      <c r="G549" s="6"/>
      <c r="H549" s="570"/>
      <c r="I549" s="254"/>
      <c r="J549" s="437"/>
      <c r="K549" s="257"/>
      <c r="L549" s="25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1"/>
      <c r="B550" s="2"/>
      <c r="C550" s="3"/>
      <c r="D550" s="3"/>
      <c r="E550" s="251"/>
      <c r="F550" s="1374"/>
      <c r="G550" s="6"/>
      <c r="H550" s="570"/>
      <c r="I550" s="254"/>
      <c r="J550" s="437"/>
      <c r="K550" s="257"/>
      <c r="L550" s="25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1"/>
      <c r="B551" s="2"/>
      <c r="C551" s="3"/>
      <c r="D551" s="3"/>
      <c r="E551" s="251"/>
      <c r="F551" s="1374"/>
      <c r="G551" s="6"/>
      <c r="H551" s="570"/>
      <c r="I551" s="254"/>
      <c r="J551" s="437"/>
      <c r="K551" s="257"/>
      <c r="L551" s="25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1"/>
      <c r="B552" s="2"/>
      <c r="C552" s="3"/>
      <c r="D552" s="3"/>
      <c r="E552" s="251"/>
      <c r="F552" s="1374"/>
      <c r="G552" s="6"/>
      <c r="H552" s="570"/>
      <c r="I552" s="254"/>
      <c r="J552" s="437"/>
      <c r="K552" s="257"/>
      <c r="L552" s="25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1"/>
      <c r="B553" s="2"/>
      <c r="C553" s="3"/>
      <c r="D553" s="3"/>
      <c r="E553" s="251"/>
      <c r="F553" s="1374"/>
      <c r="G553" s="6"/>
      <c r="H553" s="570"/>
      <c r="I553" s="254"/>
      <c r="J553" s="437"/>
      <c r="K553" s="257"/>
      <c r="L553" s="25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1"/>
      <c r="B554" s="2"/>
      <c r="C554" s="3"/>
      <c r="D554" s="3"/>
      <c r="E554" s="251"/>
      <c r="F554" s="1374"/>
      <c r="G554" s="6"/>
      <c r="H554" s="570"/>
      <c r="I554" s="254"/>
      <c r="J554" s="437"/>
      <c r="K554" s="257"/>
      <c r="L554" s="25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1"/>
      <c r="B555" s="2"/>
      <c r="C555" s="3"/>
      <c r="D555" s="3"/>
      <c r="E555" s="251"/>
      <c r="F555" s="1374"/>
      <c r="G555" s="6"/>
      <c r="H555" s="570"/>
      <c r="I555" s="254"/>
      <c r="J555" s="437"/>
      <c r="K555" s="257"/>
      <c r="L555" s="25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1"/>
      <c r="B556" s="2"/>
      <c r="C556" s="3"/>
      <c r="D556" s="3"/>
      <c r="E556" s="251"/>
      <c r="F556" s="1374"/>
      <c r="G556" s="6"/>
      <c r="H556" s="570"/>
      <c r="I556" s="254"/>
      <c r="J556" s="437"/>
      <c r="K556" s="257"/>
      <c r="L556" s="25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1"/>
      <c r="B557" s="2"/>
      <c r="C557" s="3"/>
      <c r="D557" s="3"/>
      <c r="E557" s="251"/>
      <c r="F557" s="1374"/>
      <c r="G557" s="6"/>
      <c r="H557" s="570"/>
      <c r="I557" s="254"/>
      <c r="J557" s="437"/>
      <c r="K557" s="257"/>
      <c r="L557" s="25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1"/>
      <c r="B558" s="2"/>
      <c r="C558" s="3"/>
      <c r="D558" s="3"/>
      <c r="E558" s="251"/>
      <c r="F558" s="1374"/>
      <c r="G558" s="6"/>
      <c r="H558" s="570"/>
      <c r="I558" s="254"/>
      <c r="J558" s="437"/>
      <c r="K558" s="257"/>
      <c r="L558" s="25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1"/>
      <c r="B559" s="2"/>
      <c r="C559" s="3"/>
      <c r="D559" s="3"/>
      <c r="E559" s="251"/>
      <c r="F559" s="1374"/>
      <c r="G559" s="6"/>
      <c r="H559" s="570"/>
      <c r="I559" s="254"/>
      <c r="J559" s="437"/>
      <c r="K559" s="257"/>
      <c r="L559" s="25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1"/>
      <c r="B560" s="2"/>
      <c r="C560" s="3"/>
      <c r="D560" s="3"/>
      <c r="E560" s="251"/>
      <c r="F560" s="1374"/>
      <c r="G560" s="6"/>
      <c r="H560" s="570"/>
      <c r="I560" s="254"/>
      <c r="J560" s="437"/>
      <c r="K560" s="257"/>
      <c r="L560" s="25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1"/>
      <c r="B561" s="2"/>
      <c r="C561" s="3"/>
      <c r="D561" s="3"/>
      <c r="E561" s="251"/>
      <c r="F561" s="1374"/>
      <c r="G561" s="6"/>
      <c r="H561" s="570"/>
      <c r="I561" s="254"/>
      <c r="J561" s="437"/>
      <c r="K561" s="257"/>
      <c r="L561" s="25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3"/>
      <c r="D562" s="3"/>
      <c r="E562" s="251"/>
      <c r="F562" s="1374"/>
      <c r="G562" s="6"/>
      <c r="H562" s="570"/>
      <c r="I562" s="254"/>
      <c r="J562" s="437"/>
      <c r="K562" s="257"/>
      <c r="L562" s="25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3"/>
      <c r="D563" s="3"/>
      <c r="E563" s="251"/>
      <c r="F563" s="1374"/>
      <c r="G563" s="6"/>
      <c r="H563" s="570"/>
      <c r="I563" s="254"/>
      <c r="J563" s="437"/>
      <c r="K563" s="257"/>
      <c r="L563" s="25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3"/>
      <c r="D564" s="3"/>
      <c r="E564" s="251"/>
      <c r="F564" s="1374"/>
      <c r="G564" s="6"/>
      <c r="H564" s="570"/>
      <c r="I564" s="254"/>
      <c r="J564" s="437"/>
      <c r="K564" s="257"/>
      <c r="L564" s="25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3"/>
      <c r="D565" s="3"/>
      <c r="E565" s="251"/>
      <c r="F565" s="1374"/>
      <c r="G565" s="6"/>
      <c r="H565" s="570"/>
      <c r="I565" s="254"/>
      <c r="J565" s="437"/>
      <c r="K565" s="257"/>
      <c r="L565" s="25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3"/>
      <c r="D566" s="3"/>
      <c r="E566" s="251"/>
      <c r="F566" s="1374"/>
      <c r="G566" s="6"/>
      <c r="H566" s="570"/>
      <c r="I566" s="254"/>
      <c r="J566" s="437"/>
      <c r="K566" s="257"/>
      <c r="L566" s="25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3"/>
      <c r="D567" s="3"/>
      <c r="E567" s="251"/>
      <c r="F567" s="1374"/>
      <c r="G567" s="6"/>
      <c r="H567" s="570"/>
      <c r="I567" s="254"/>
      <c r="J567" s="437"/>
      <c r="K567" s="257"/>
      <c r="L567" s="25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3"/>
      <c r="D568" s="3"/>
      <c r="E568" s="251"/>
      <c r="F568" s="1374"/>
      <c r="G568" s="6"/>
      <c r="H568" s="570"/>
      <c r="I568" s="254"/>
      <c r="J568" s="437"/>
      <c r="K568" s="257"/>
      <c r="L568" s="25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3"/>
      <c r="D569" s="3"/>
      <c r="E569" s="251"/>
      <c r="F569" s="1374"/>
      <c r="G569" s="6"/>
      <c r="H569" s="570"/>
      <c r="I569" s="254"/>
      <c r="J569" s="437"/>
      <c r="K569" s="257"/>
      <c r="L569" s="25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3"/>
      <c r="D570" s="3"/>
      <c r="E570" s="251"/>
      <c r="F570" s="1374"/>
      <c r="G570" s="6"/>
      <c r="H570" s="570"/>
      <c r="I570" s="254"/>
      <c r="J570" s="437"/>
      <c r="K570" s="257"/>
      <c r="L570" s="25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3"/>
      <c r="D571" s="3"/>
      <c r="E571" s="251"/>
      <c r="F571" s="1374"/>
      <c r="G571" s="6"/>
      <c r="H571" s="570"/>
      <c r="I571" s="254"/>
      <c r="J571" s="437"/>
      <c r="K571" s="257"/>
      <c r="L571" s="25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3"/>
      <c r="D572" s="3"/>
      <c r="E572" s="251"/>
      <c r="F572" s="1374"/>
      <c r="G572" s="6"/>
      <c r="H572" s="570"/>
      <c r="I572" s="254"/>
      <c r="J572" s="437"/>
      <c r="K572" s="257"/>
      <c r="L572" s="25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3"/>
      <c r="D573" s="3"/>
      <c r="E573" s="251"/>
      <c r="F573" s="1374"/>
      <c r="G573" s="6"/>
      <c r="H573" s="570"/>
      <c r="I573" s="254"/>
      <c r="J573" s="437"/>
      <c r="K573" s="257"/>
      <c r="L573" s="25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3"/>
      <c r="D574" s="3"/>
      <c r="E574" s="251"/>
      <c r="F574" s="1374"/>
      <c r="G574" s="6"/>
      <c r="H574" s="570"/>
      <c r="I574" s="254"/>
      <c r="J574" s="437"/>
      <c r="K574" s="257"/>
      <c r="L574" s="25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3"/>
      <c r="D575" s="3"/>
      <c r="E575" s="251"/>
      <c r="F575" s="1374"/>
      <c r="G575" s="6"/>
      <c r="H575" s="570"/>
      <c r="I575" s="254"/>
      <c r="J575" s="437"/>
      <c r="K575" s="257"/>
      <c r="L575" s="25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3"/>
      <c r="D576" s="3"/>
      <c r="E576" s="251"/>
      <c r="F576" s="1374"/>
      <c r="G576" s="6"/>
      <c r="H576" s="570"/>
      <c r="I576" s="254"/>
      <c r="J576" s="437"/>
      <c r="K576" s="257"/>
      <c r="L576" s="25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3"/>
      <c r="D577" s="3"/>
      <c r="E577" s="251"/>
      <c r="F577" s="1374"/>
      <c r="G577" s="6"/>
      <c r="H577" s="570"/>
      <c r="I577" s="254"/>
      <c r="J577" s="437"/>
      <c r="K577" s="257"/>
      <c r="L577" s="25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3"/>
      <c r="D578" s="3"/>
      <c r="E578" s="251"/>
      <c r="F578" s="1374"/>
      <c r="G578" s="6"/>
      <c r="H578" s="570"/>
      <c r="I578" s="254"/>
      <c r="J578" s="437"/>
      <c r="K578" s="257"/>
      <c r="L578" s="25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3"/>
      <c r="D579" s="3"/>
      <c r="E579" s="251"/>
      <c r="F579" s="1374"/>
      <c r="G579" s="6"/>
      <c r="H579" s="570"/>
      <c r="I579" s="254"/>
      <c r="J579" s="437"/>
      <c r="K579" s="257"/>
      <c r="L579" s="25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3"/>
      <c r="D580" s="3"/>
      <c r="E580" s="251"/>
      <c r="F580" s="1374"/>
      <c r="G580" s="6"/>
      <c r="H580" s="570"/>
      <c r="I580" s="254"/>
      <c r="J580" s="437"/>
      <c r="K580" s="257"/>
      <c r="L580" s="25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3"/>
      <c r="D581" s="3"/>
      <c r="E581" s="251"/>
      <c r="F581" s="1374"/>
      <c r="G581" s="6"/>
      <c r="H581" s="570"/>
      <c r="I581" s="254"/>
      <c r="J581" s="437"/>
      <c r="K581" s="257"/>
      <c r="L581" s="25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3"/>
      <c r="D582" s="3"/>
      <c r="E582" s="251"/>
      <c r="F582" s="1374"/>
      <c r="G582" s="6"/>
      <c r="H582" s="570"/>
      <c r="I582" s="254"/>
      <c r="J582" s="437"/>
      <c r="K582" s="257"/>
      <c r="L582" s="25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3"/>
      <c r="D583" s="3"/>
      <c r="E583" s="251"/>
      <c r="F583" s="1374"/>
      <c r="G583" s="6"/>
      <c r="H583" s="570"/>
      <c r="I583" s="254"/>
      <c r="J583" s="437"/>
      <c r="K583" s="257"/>
      <c r="L583" s="25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3"/>
      <c r="D584" s="3"/>
      <c r="E584" s="251"/>
      <c r="F584" s="1374"/>
      <c r="G584" s="6"/>
      <c r="H584" s="570"/>
      <c r="I584" s="254"/>
      <c r="J584" s="437"/>
      <c r="K584" s="257"/>
      <c r="L584" s="25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3"/>
      <c r="D585" s="3"/>
      <c r="E585" s="251"/>
      <c r="F585" s="1374"/>
      <c r="G585" s="6"/>
      <c r="H585" s="570"/>
      <c r="I585" s="254"/>
      <c r="J585" s="437"/>
      <c r="K585" s="257"/>
      <c r="L585" s="25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3"/>
      <c r="D586" s="3"/>
      <c r="E586" s="251"/>
      <c r="F586" s="1374"/>
      <c r="G586" s="6"/>
      <c r="H586" s="570"/>
      <c r="I586" s="254"/>
      <c r="J586" s="437"/>
      <c r="K586" s="257"/>
      <c r="L586" s="25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3"/>
      <c r="D587" s="3"/>
      <c r="E587" s="251"/>
      <c r="F587" s="1374"/>
      <c r="G587" s="6"/>
      <c r="H587" s="570"/>
      <c r="I587" s="254"/>
      <c r="J587" s="437"/>
      <c r="K587" s="257"/>
      <c r="L587" s="25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3"/>
      <c r="D588" s="3"/>
      <c r="E588" s="251"/>
      <c r="F588" s="1374"/>
      <c r="G588" s="6"/>
      <c r="H588" s="570"/>
      <c r="I588" s="254"/>
      <c r="J588" s="437"/>
      <c r="K588" s="257"/>
      <c r="L588" s="25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3"/>
      <c r="D589" s="3"/>
      <c r="E589" s="251"/>
      <c r="F589" s="1374"/>
      <c r="G589" s="6"/>
      <c r="H589" s="570"/>
      <c r="I589" s="254"/>
      <c r="J589" s="437"/>
      <c r="K589" s="257"/>
      <c r="L589" s="25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3"/>
      <c r="D590" s="3"/>
      <c r="E590" s="251"/>
      <c r="F590" s="1374"/>
      <c r="G590" s="6"/>
      <c r="H590" s="570"/>
      <c r="I590" s="254"/>
      <c r="J590" s="437"/>
      <c r="K590" s="257"/>
      <c r="L590" s="25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3"/>
      <c r="D591" s="3"/>
      <c r="E591" s="251"/>
      <c r="F591" s="1374"/>
      <c r="G591" s="6"/>
      <c r="H591" s="570"/>
      <c r="I591" s="254"/>
      <c r="J591" s="437"/>
      <c r="K591" s="257"/>
      <c r="L591" s="25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3"/>
      <c r="D592" s="3"/>
      <c r="E592" s="251"/>
      <c r="F592" s="1374"/>
      <c r="G592" s="6"/>
      <c r="H592" s="570"/>
      <c r="I592" s="254"/>
      <c r="J592" s="437"/>
      <c r="K592" s="257"/>
      <c r="L592" s="25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3"/>
      <c r="D593" s="3"/>
      <c r="E593" s="251"/>
      <c r="F593" s="1374"/>
      <c r="G593" s="6"/>
      <c r="H593" s="570"/>
      <c r="I593" s="254"/>
      <c r="J593" s="437"/>
      <c r="K593" s="257"/>
      <c r="L593" s="25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3"/>
      <c r="D594" s="3"/>
      <c r="E594" s="251"/>
      <c r="F594" s="1374"/>
      <c r="G594" s="6"/>
      <c r="H594" s="570"/>
      <c r="I594" s="254"/>
      <c r="J594" s="437"/>
      <c r="K594" s="257"/>
      <c r="L594" s="25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3"/>
      <c r="D595" s="3"/>
      <c r="E595" s="251"/>
      <c r="F595" s="1374"/>
      <c r="G595" s="6"/>
      <c r="H595" s="570"/>
      <c r="I595" s="254"/>
      <c r="J595" s="437"/>
      <c r="K595" s="257"/>
      <c r="L595" s="25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3"/>
      <c r="D596" s="3"/>
      <c r="E596" s="251"/>
      <c r="F596" s="1374"/>
      <c r="G596" s="6"/>
      <c r="H596" s="570"/>
      <c r="I596" s="254"/>
      <c r="J596" s="437"/>
      <c r="K596" s="257"/>
      <c r="L596" s="25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3"/>
      <c r="D597" s="3"/>
      <c r="E597" s="251"/>
      <c r="F597" s="1374"/>
      <c r="G597" s="6"/>
      <c r="H597" s="570"/>
      <c r="I597" s="254"/>
      <c r="J597" s="437"/>
      <c r="K597" s="257"/>
      <c r="L597" s="25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3"/>
      <c r="D598" s="3"/>
      <c r="E598" s="251"/>
      <c r="F598" s="1374"/>
      <c r="G598" s="6"/>
      <c r="H598" s="570"/>
      <c r="I598" s="254"/>
      <c r="J598" s="437"/>
      <c r="K598" s="257"/>
      <c r="L598" s="25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3"/>
      <c r="D599" s="3"/>
      <c r="E599" s="251"/>
      <c r="F599" s="1374"/>
      <c r="G599" s="6"/>
      <c r="H599" s="570"/>
      <c r="I599" s="254"/>
      <c r="J599" s="437"/>
      <c r="K599" s="257"/>
      <c r="L599" s="25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3"/>
      <c r="D600" s="3"/>
      <c r="E600" s="251"/>
      <c r="F600" s="1374"/>
      <c r="G600" s="6"/>
      <c r="H600" s="570"/>
      <c r="I600" s="254"/>
      <c r="J600" s="437"/>
      <c r="K600" s="257"/>
      <c r="L600" s="25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3"/>
      <c r="D601" s="3"/>
      <c r="E601" s="251"/>
      <c r="F601" s="1374"/>
      <c r="G601" s="6"/>
      <c r="H601" s="570"/>
      <c r="I601" s="254"/>
      <c r="J601" s="437"/>
      <c r="K601" s="257"/>
      <c r="L601" s="25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3"/>
      <c r="D602" s="3"/>
      <c r="E602" s="251"/>
      <c r="F602" s="1374"/>
      <c r="G602" s="6"/>
      <c r="H602" s="570"/>
      <c r="I602" s="254"/>
      <c r="J602" s="437"/>
      <c r="K602" s="257"/>
      <c r="L602" s="25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3"/>
      <c r="D603" s="3"/>
      <c r="E603" s="251"/>
      <c r="F603" s="1374"/>
      <c r="G603" s="6"/>
      <c r="H603" s="570"/>
      <c r="I603" s="254"/>
      <c r="J603" s="437"/>
      <c r="K603" s="257"/>
      <c r="L603" s="25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3"/>
      <c r="D604" s="3"/>
      <c r="E604" s="251"/>
      <c r="F604" s="1374"/>
      <c r="G604" s="6"/>
      <c r="H604" s="570"/>
      <c r="I604" s="254"/>
      <c r="J604" s="437"/>
      <c r="K604" s="257"/>
      <c r="L604" s="25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3"/>
      <c r="D605" s="3"/>
      <c r="E605" s="251"/>
      <c r="F605" s="1374"/>
      <c r="G605" s="6"/>
      <c r="H605" s="570"/>
      <c r="I605" s="254"/>
      <c r="J605" s="437"/>
      <c r="K605" s="257"/>
      <c r="L605" s="25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3"/>
      <c r="D606" s="3"/>
      <c r="E606" s="251"/>
      <c r="F606" s="1374"/>
      <c r="G606" s="6"/>
      <c r="H606" s="570"/>
      <c r="I606" s="254"/>
      <c r="J606" s="437"/>
      <c r="K606" s="257"/>
      <c r="L606" s="25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3"/>
      <c r="D607" s="3"/>
      <c r="E607" s="251"/>
      <c r="F607" s="1374"/>
      <c r="G607" s="6"/>
      <c r="H607" s="570"/>
      <c r="I607" s="254"/>
      <c r="J607" s="437"/>
      <c r="K607" s="257"/>
      <c r="L607" s="25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3"/>
      <c r="D608" s="3"/>
      <c r="E608" s="251"/>
      <c r="F608" s="1374"/>
      <c r="G608" s="6"/>
      <c r="H608" s="570"/>
      <c r="I608" s="254"/>
      <c r="J608" s="437"/>
      <c r="K608" s="257"/>
      <c r="L608" s="25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3"/>
      <c r="D609" s="3"/>
      <c r="E609" s="251"/>
      <c r="F609" s="1374"/>
      <c r="G609" s="6"/>
      <c r="H609" s="570"/>
      <c r="I609" s="254"/>
      <c r="J609" s="437"/>
      <c r="K609" s="257"/>
      <c r="L609" s="25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3"/>
      <c r="D610" s="3"/>
      <c r="E610" s="251"/>
      <c r="F610" s="1374"/>
      <c r="G610" s="6"/>
      <c r="H610" s="570"/>
      <c r="I610" s="254"/>
      <c r="J610" s="437"/>
      <c r="K610" s="257"/>
      <c r="L610" s="25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3"/>
      <c r="D611" s="3"/>
      <c r="E611" s="251"/>
      <c r="F611" s="1374"/>
      <c r="G611" s="6"/>
      <c r="H611" s="570"/>
      <c r="I611" s="254"/>
      <c r="J611" s="437"/>
      <c r="K611" s="257"/>
      <c r="L611" s="25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3"/>
      <c r="D612" s="3"/>
      <c r="E612" s="251"/>
      <c r="F612" s="1374"/>
      <c r="G612" s="6"/>
      <c r="H612" s="570"/>
      <c r="I612" s="254"/>
      <c r="J612" s="437"/>
      <c r="K612" s="257"/>
      <c r="L612" s="25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3"/>
      <c r="D613" s="3"/>
      <c r="E613" s="251"/>
      <c r="F613" s="1374"/>
      <c r="G613" s="6"/>
      <c r="H613" s="570"/>
      <c r="I613" s="254"/>
      <c r="J613" s="437"/>
      <c r="K613" s="257"/>
      <c r="L613" s="25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3"/>
      <c r="D614" s="3"/>
      <c r="E614" s="251"/>
      <c r="F614" s="1374"/>
      <c r="G614" s="6"/>
      <c r="H614" s="570"/>
      <c r="I614" s="254"/>
      <c r="J614" s="437"/>
      <c r="K614" s="257"/>
      <c r="L614" s="25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3"/>
      <c r="D615" s="3"/>
      <c r="E615" s="251"/>
      <c r="F615" s="1374"/>
      <c r="G615" s="6"/>
      <c r="H615" s="570"/>
      <c r="I615" s="254"/>
      <c r="J615" s="437"/>
      <c r="K615" s="257"/>
      <c r="L615" s="25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3"/>
      <c r="D616" s="3"/>
      <c r="E616" s="251"/>
      <c r="F616" s="1374"/>
      <c r="G616" s="6"/>
      <c r="H616" s="570"/>
      <c r="I616" s="254"/>
      <c r="J616" s="437"/>
      <c r="K616" s="257"/>
      <c r="L616" s="25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3"/>
      <c r="D617" s="3"/>
      <c r="E617" s="251"/>
      <c r="F617" s="1374"/>
      <c r="G617" s="6"/>
      <c r="H617" s="570"/>
      <c r="I617" s="254"/>
      <c r="J617" s="437"/>
      <c r="K617" s="257"/>
      <c r="L617" s="25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3"/>
      <c r="D618" s="3"/>
      <c r="E618" s="251"/>
      <c r="F618" s="1374"/>
      <c r="G618" s="6"/>
      <c r="H618" s="570"/>
      <c r="I618" s="254"/>
      <c r="J618" s="437"/>
      <c r="K618" s="257"/>
      <c r="L618" s="25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3"/>
      <c r="D619" s="3"/>
      <c r="E619" s="251"/>
      <c r="F619" s="1374"/>
      <c r="G619" s="6"/>
      <c r="H619" s="570"/>
      <c r="I619" s="254"/>
      <c r="J619" s="437"/>
      <c r="K619" s="257"/>
      <c r="L619" s="25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3"/>
      <c r="D620" s="3"/>
      <c r="E620" s="251"/>
      <c r="F620" s="1374"/>
      <c r="G620" s="6"/>
      <c r="H620" s="570"/>
      <c r="I620" s="254"/>
      <c r="J620" s="437"/>
      <c r="K620" s="257"/>
      <c r="L620" s="25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3"/>
      <c r="D621" s="3"/>
      <c r="E621" s="251"/>
      <c r="F621" s="1374"/>
      <c r="G621" s="6"/>
      <c r="H621" s="570"/>
      <c r="I621" s="254"/>
      <c r="J621" s="437"/>
      <c r="K621" s="257"/>
      <c r="L621" s="25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3"/>
      <c r="D622" s="3"/>
      <c r="E622" s="251"/>
      <c r="F622" s="1374"/>
      <c r="G622" s="6"/>
      <c r="H622" s="570"/>
      <c r="I622" s="254"/>
      <c r="J622" s="437"/>
      <c r="K622" s="257"/>
      <c r="L622" s="25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3"/>
      <c r="D623" s="3"/>
      <c r="E623" s="251"/>
      <c r="F623" s="1374"/>
      <c r="G623" s="6"/>
      <c r="H623" s="570"/>
      <c r="I623" s="254"/>
      <c r="J623" s="437"/>
      <c r="K623" s="257"/>
      <c r="L623" s="25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3"/>
      <c r="D624" s="3"/>
      <c r="E624" s="251"/>
      <c r="F624" s="1374"/>
      <c r="G624" s="6"/>
      <c r="H624" s="570"/>
      <c r="I624" s="254"/>
      <c r="J624" s="437"/>
      <c r="K624" s="257"/>
      <c r="L624" s="25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3"/>
      <c r="D625" s="3"/>
      <c r="E625" s="251"/>
      <c r="F625" s="1374"/>
      <c r="G625" s="6"/>
      <c r="H625" s="570"/>
      <c r="I625" s="254"/>
      <c r="J625" s="437"/>
      <c r="K625" s="257"/>
      <c r="L625" s="25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3"/>
      <c r="D626" s="3"/>
      <c r="E626" s="251"/>
      <c r="F626" s="1374"/>
      <c r="G626" s="6"/>
      <c r="H626" s="570"/>
      <c r="I626" s="254"/>
      <c r="J626" s="437"/>
      <c r="K626" s="257"/>
      <c r="L626" s="25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3"/>
      <c r="D627" s="3"/>
      <c r="E627" s="251"/>
      <c r="F627" s="1374"/>
      <c r="G627" s="6"/>
      <c r="H627" s="570"/>
      <c r="I627" s="254"/>
      <c r="J627" s="437"/>
      <c r="K627" s="257"/>
      <c r="L627" s="25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3"/>
      <c r="D628" s="3"/>
      <c r="E628" s="251"/>
      <c r="F628" s="1374"/>
      <c r="G628" s="6"/>
      <c r="H628" s="570"/>
      <c r="I628" s="254"/>
      <c r="J628" s="437"/>
      <c r="K628" s="257"/>
      <c r="L628" s="25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3"/>
      <c r="D629" s="3"/>
      <c r="E629" s="251"/>
      <c r="F629" s="1374"/>
      <c r="G629" s="6"/>
      <c r="H629" s="570"/>
      <c r="I629" s="254"/>
      <c r="J629" s="437"/>
      <c r="K629" s="257"/>
      <c r="L629" s="25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3"/>
      <c r="D630" s="3"/>
      <c r="E630" s="251"/>
      <c r="F630" s="1374"/>
      <c r="G630" s="6"/>
      <c r="H630" s="570"/>
      <c r="I630" s="254"/>
      <c r="J630" s="437"/>
      <c r="K630" s="257"/>
      <c r="L630" s="25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3"/>
      <c r="D631" s="3"/>
      <c r="E631" s="251"/>
      <c r="F631" s="1374"/>
      <c r="G631" s="6"/>
      <c r="H631" s="570"/>
      <c r="I631" s="254"/>
      <c r="J631" s="437"/>
      <c r="K631" s="257"/>
      <c r="L631" s="25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3"/>
      <c r="D632" s="3"/>
      <c r="E632" s="251"/>
      <c r="F632" s="1374"/>
      <c r="G632" s="6"/>
      <c r="H632" s="570"/>
      <c r="I632" s="254"/>
      <c r="J632" s="437"/>
      <c r="K632" s="257"/>
      <c r="L632" s="25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3"/>
      <c r="D633" s="3"/>
      <c r="E633" s="251"/>
      <c r="F633" s="1374"/>
      <c r="G633" s="6"/>
      <c r="H633" s="570"/>
      <c r="I633" s="254"/>
      <c r="J633" s="437"/>
      <c r="K633" s="257"/>
      <c r="L633" s="25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3"/>
      <c r="D634" s="3"/>
      <c r="E634" s="251"/>
      <c r="F634" s="1374"/>
      <c r="G634" s="6"/>
      <c r="H634" s="570"/>
      <c r="I634" s="254"/>
      <c r="J634" s="437"/>
      <c r="K634" s="257"/>
      <c r="L634" s="25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3"/>
      <c r="D635" s="3"/>
      <c r="E635" s="251"/>
      <c r="F635" s="1374"/>
      <c r="G635" s="6"/>
      <c r="H635" s="570"/>
      <c r="I635" s="254"/>
      <c r="J635" s="437"/>
      <c r="K635" s="257"/>
      <c r="L635" s="25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3"/>
      <c r="D636" s="3"/>
      <c r="E636" s="251"/>
      <c r="F636" s="1374"/>
      <c r="G636" s="6"/>
      <c r="H636" s="570"/>
      <c r="I636" s="254"/>
      <c r="J636" s="437"/>
      <c r="K636" s="257"/>
      <c r="L636" s="25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3"/>
      <c r="D637" s="3"/>
      <c r="E637" s="251"/>
      <c r="F637" s="1374"/>
      <c r="G637" s="6"/>
      <c r="H637" s="570"/>
      <c r="I637" s="254"/>
      <c r="J637" s="437"/>
      <c r="K637" s="257"/>
      <c r="L637" s="25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3"/>
      <c r="D638" s="3"/>
      <c r="E638" s="251"/>
      <c r="F638" s="1374"/>
      <c r="G638" s="6"/>
      <c r="H638" s="570"/>
      <c r="I638" s="254"/>
      <c r="J638" s="437"/>
      <c r="K638" s="257"/>
      <c r="L638" s="25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3"/>
      <c r="D639" s="3"/>
      <c r="E639" s="251"/>
      <c r="F639" s="1374"/>
      <c r="G639" s="6"/>
      <c r="H639" s="570"/>
      <c r="I639" s="254"/>
      <c r="J639" s="437"/>
      <c r="K639" s="257"/>
      <c r="L639" s="25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3"/>
      <c r="D640" s="3"/>
      <c r="E640" s="251"/>
      <c r="F640" s="1374"/>
      <c r="G640" s="6"/>
      <c r="H640" s="570"/>
      <c r="I640" s="254"/>
      <c r="J640" s="437"/>
      <c r="K640" s="257"/>
      <c r="L640" s="25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3"/>
      <c r="D641" s="3"/>
      <c r="E641" s="251"/>
      <c r="F641" s="1374"/>
      <c r="G641" s="6"/>
      <c r="H641" s="570"/>
      <c r="I641" s="254"/>
      <c r="J641" s="437"/>
      <c r="K641" s="257"/>
      <c r="L641" s="25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3"/>
      <c r="D642" s="3"/>
      <c r="E642" s="251"/>
      <c r="F642" s="1374"/>
      <c r="G642" s="6"/>
      <c r="H642" s="570"/>
      <c r="I642" s="254"/>
      <c r="J642" s="437"/>
      <c r="K642" s="257"/>
      <c r="L642" s="25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3"/>
      <c r="D643" s="3"/>
      <c r="E643" s="251"/>
      <c r="F643" s="1374"/>
      <c r="G643" s="6"/>
      <c r="H643" s="570"/>
      <c r="I643" s="254"/>
      <c r="J643" s="437"/>
      <c r="K643" s="257"/>
      <c r="L643" s="25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3"/>
      <c r="D644" s="3"/>
      <c r="E644" s="251"/>
      <c r="F644" s="1374"/>
      <c r="G644" s="6"/>
      <c r="H644" s="570"/>
      <c r="I644" s="254"/>
      <c r="J644" s="437"/>
      <c r="K644" s="257"/>
      <c r="L644" s="25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3"/>
      <c r="D645" s="3"/>
      <c r="E645" s="251"/>
      <c r="F645" s="1374"/>
      <c r="G645" s="6"/>
      <c r="H645" s="570"/>
      <c r="I645" s="254"/>
      <c r="J645" s="437"/>
      <c r="K645" s="257"/>
      <c r="L645" s="25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3"/>
      <c r="D646" s="3"/>
      <c r="E646" s="251"/>
      <c r="F646" s="1374"/>
      <c r="G646" s="6"/>
      <c r="H646" s="570"/>
      <c r="I646" s="254"/>
      <c r="J646" s="437"/>
      <c r="K646" s="257"/>
      <c r="L646" s="25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3"/>
      <c r="D647" s="3"/>
      <c r="E647" s="251"/>
      <c r="F647" s="1374"/>
      <c r="G647" s="6"/>
      <c r="H647" s="570"/>
      <c r="I647" s="254"/>
      <c r="J647" s="437"/>
      <c r="K647" s="257"/>
      <c r="L647" s="25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3"/>
      <c r="D648" s="3"/>
      <c r="E648" s="251"/>
      <c r="F648" s="1374"/>
      <c r="G648" s="6"/>
      <c r="H648" s="570"/>
      <c r="I648" s="254"/>
      <c r="J648" s="437"/>
      <c r="K648" s="257"/>
      <c r="L648" s="25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3"/>
      <c r="D649" s="3"/>
      <c r="E649" s="251"/>
      <c r="F649" s="1374"/>
      <c r="G649" s="6"/>
      <c r="H649" s="570"/>
      <c r="I649" s="254"/>
      <c r="J649" s="437"/>
      <c r="K649" s="257"/>
      <c r="L649" s="25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3"/>
      <c r="D650" s="3"/>
      <c r="E650" s="251"/>
      <c r="F650" s="1374"/>
      <c r="G650" s="6"/>
      <c r="H650" s="570"/>
      <c r="I650" s="254"/>
      <c r="J650" s="437"/>
      <c r="K650" s="257"/>
      <c r="L650" s="25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3"/>
      <c r="D651" s="3"/>
      <c r="E651" s="251"/>
      <c r="F651" s="1374"/>
      <c r="G651" s="6"/>
      <c r="H651" s="570"/>
      <c r="I651" s="254"/>
      <c r="J651" s="437"/>
      <c r="K651" s="257"/>
      <c r="L651" s="25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3"/>
      <c r="D652" s="3"/>
      <c r="E652" s="251"/>
      <c r="F652" s="1374"/>
      <c r="G652" s="6"/>
      <c r="H652" s="570"/>
      <c r="I652" s="254"/>
      <c r="J652" s="437"/>
      <c r="K652" s="257"/>
      <c r="L652" s="25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3"/>
      <c r="D653" s="3"/>
      <c r="E653" s="251"/>
      <c r="F653" s="1374"/>
      <c r="G653" s="6"/>
      <c r="H653" s="570"/>
      <c r="I653" s="254"/>
      <c r="J653" s="437"/>
      <c r="K653" s="257"/>
      <c r="L653" s="25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3"/>
      <c r="D654" s="3"/>
      <c r="E654" s="251"/>
      <c r="F654" s="1374"/>
      <c r="G654" s="6"/>
      <c r="H654" s="570"/>
      <c r="I654" s="254"/>
      <c r="J654" s="437"/>
      <c r="K654" s="257"/>
      <c r="L654" s="25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3"/>
      <c r="D655" s="3"/>
      <c r="E655" s="251"/>
      <c r="F655" s="1374"/>
      <c r="G655" s="6"/>
      <c r="H655" s="570"/>
      <c r="I655" s="254"/>
      <c r="J655" s="437"/>
      <c r="K655" s="257"/>
      <c r="L655" s="25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3"/>
      <c r="D656" s="3"/>
      <c r="E656" s="251"/>
      <c r="F656" s="1374"/>
      <c r="G656" s="6"/>
      <c r="H656" s="570"/>
      <c r="I656" s="254"/>
      <c r="J656" s="437"/>
      <c r="K656" s="257"/>
      <c r="L656" s="25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3"/>
      <c r="D657" s="3"/>
      <c r="E657" s="251"/>
      <c r="F657" s="1374"/>
      <c r="G657" s="6"/>
      <c r="H657" s="570"/>
      <c r="I657" s="254"/>
      <c r="J657" s="437"/>
      <c r="K657" s="257"/>
      <c r="L657" s="25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3"/>
      <c r="D658" s="3"/>
      <c r="E658" s="251"/>
      <c r="F658" s="1374"/>
      <c r="G658" s="6"/>
      <c r="H658" s="570"/>
      <c r="I658" s="254"/>
      <c r="J658" s="437"/>
      <c r="K658" s="257"/>
      <c r="L658" s="25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3"/>
      <c r="D659" s="3"/>
      <c r="E659" s="251"/>
      <c r="F659" s="1374"/>
      <c r="G659" s="6"/>
      <c r="H659" s="570"/>
      <c r="I659" s="254"/>
      <c r="J659" s="437"/>
      <c r="K659" s="257"/>
      <c r="L659" s="25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3"/>
      <c r="D660" s="3"/>
      <c r="E660" s="251"/>
      <c r="F660" s="1374"/>
      <c r="G660" s="6"/>
      <c r="H660" s="570"/>
      <c r="I660" s="254"/>
      <c r="J660" s="437"/>
      <c r="K660" s="257"/>
      <c r="L660" s="25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3"/>
      <c r="D661" s="3"/>
      <c r="E661" s="251"/>
      <c r="F661" s="1374"/>
      <c r="G661" s="6"/>
      <c r="H661" s="570"/>
      <c r="I661" s="254"/>
      <c r="J661" s="437"/>
      <c r="K661" s="257"/>
      <c r="L661" s="25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3"/>
      <c r="D662" s="3"/>
      <c r="E662" s="251"/>
      <c r="F662" s="1374"/>
      <c r="G662" s="6"/>
      <c r="H662" s="570"/>
      <c r="I662" s="254"/>
      <c r="J662" s="437"/>
      <c r="K662" s="257"/>
      <c r="L662" s="25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3"/>
      <c r="D663" s="3"/>
      <c r="E663" s="251"/>
      <c r="F663" s="1374"/>
      <c r="G663" s="6"/>
      <c r="H663" s="570"/>
      <c r="I663" s="254"/>
      <c r="J663" s="437"/>
      <c r="K663" s="257"/>
      <c r="L663" s="25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3"/>
      <c r="D664" s="3"/>
      <c r="E664" s="251"/>
      <c r="F664" s="1374"/>
      <c r="G664" s="6"/>
      <c r="H664" s="570"/>
      <c r="I664" s="254"/>
      <c r="J664" s="437"/>
      <c r="K664" s="257"/>
      <c r="L664" s="25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3"/>
      <c r="D665" s="3"/>
      <c r="E665" s="251"/>
      <c r="F665" s="1374"/>
      <c r="G665" s="6"/>
      <c r="H665" s="570"/>
      <c r="I665" s="254"/>
      <c r="J665" s="437"/>
      <c r="K665" s="257"/>
      <c r="L665" s="25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3"/>
      <c r="D666" s="3"/>
      <c r="E666" s="251"/>
      <c r="F666" s="1374"/>
      <c r="G666" s="6"/>
      <c r="H666" s="570"/>
      <c r="I666" s="254"/>
      <c r="J666" s="437"/>
      <c r="K666" s="257"/>
      <c r="L666" s="25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3"/>
      <c r="D667" s="3"/>
      <c r="E667" s="251"/>
      <c r="F667" s="1374"/>
      <c r="G667" s="6"/>
      <c r="H667" s="570"/>
      <c r="I667" s="254"/>
      <c r="J667" s="437"/>
      <c r="K667" s="257"/>
      <c r="L667" s="25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3"/>
      <c r="D668" s="3"/>
      <c r="E668" s="251"/>
      <c r="F668" s="1374"/>
      <c r="G668" s="6"/>
      <c r="H668" s="570"/>
      <c r="I668" s="254"/>
      <c r="J668" s="437"/>
      <c r="K668" s="257"/>
      <c r="L668" s="25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3"/>
      <c r="D669" s="3"/>
      <c r="E669" s="251"/>
      <c r="F669" s="1374"/>
      <c r="G669" s="6"/>
      <c r="H669" s="570"/>
      <c r="I669" s="254"/>
      <c r="J669" s="437"/>
      <c r="K669" s="257"/>
      <c r="L669" s="25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3"/>
      <c r="D670" s="3"/>
      <c r="E670" s="251"/>
      <c r="F670" s="1374"/>
      <c r="G670" s="6"/>
      <c r="H670" s="570"/>
      <c r="I670" s="254"/>
      <c r="J670" s="437"/>
      <c r="K670" s="257"/>
      <c r="L670" s="25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3"/>
      <c r="D671" s="3"/>
      <c r="E671" s="251"/>
      <c r="F671" s="1374"/>
      <c r="G671" s="6"/>
      <c r="H671" s="570"/>
      <c r="I671" s="254"/>
      <c r="J671" s="437"/>
      <c r="K671" s="257"/>
      <c r="L671" s="25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3"/>
      <c r="D672" s="3"/>
      <c r="E672" s="251"/>
      <c r="F672" s="1374"/>
      <c r="G672" s="6"/>
      <c r="H672" s="570"/>
      <c r="I672" s="254"/>
      <c r="J672" s="437"/>
      <c r="K672" s="257"/>
      <c r="L672" s="25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3"/>
      <c r="D673" s="3"/>
      <c r="E673" s="251"/>
      <c r="F673" s="1374"/>
      <c r="G673" s="6"/>
      <c r="H673" s="570"/>
      <c r="I673" s="254"/>
      <c r="J673" s="437"/>
      <c r="K673" s="257"/>
      <c r="L673" s="25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3"/>
      <c r="D674" s="3"/>
      <c r="E674" s="251"/>
      <c r="F674" s="1374"/>
      <c r="G674" s="6"/>
      <c r="H674" s="570"/>
      <c r="I674" s="254"/>
      <c r="J674" s="437"/>
      <c r="K674" s="257"/>
      <c r="L674" s="25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3"/>
      <c r="D675" s="3"/>
      <c r="E675" s="251"/>
      <c r="F675" s="1374"/>
      <c r="G675" s="6"/>
      <c r="H675" s="570"/>
      <c r="I675" s="254"/>
      <c r="J675" s="437"/>
      <c r="K675" s="257"/>
      <c r="L675" s="25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3"/>
      <c r="D676" s="3"/>
      <c r="E676" s="251"/>
      <c r="F676" s="1374"/>
      <c r="G676" s="6"/>
      <c r="H676" s="570"/>
      <c r="I676" s="254"/>
      <c r="J676" s="437"/>
      <c r="K676" s="257"/>
      <c r="L676" s="25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3"/>
      <c r="D677" s="3"/>
      <c r="E677" s="251"/>
      <c r="F677" s="1374"/>
      <c r="G677" s="6"/>
      <c r="H677" s="570"/>
      <c r="I677" s="254"/>
      <c r="J677" s="437"/>
      <c r="K677" s="257"/>
      <c r="L677" s="25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3"/>
      <c r="D678" s="3"/>
      <c r="E678" s="251"/>
      <c r="F678" s="1374"/>
      <c r="G678" s="6"/>
      <c r="H678" s="570"/>
      <c r="I678" s="254"/>
      <c r="J678" s="437"/>
      <c r="K678" s="257"/>
      <c r="L678" s="25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3"/>
      <c r="D679" s="3"/>
      <c r="E679" s="251"/>
      <c r="F679" s="1374"/>
      <c r="G679" s="6"/>
      <c r="H679" s="570"/>
      <c r="I679" s="254"/>
      <c r="J679" s="437"/>
      <c r="K679" s="257"/>
      <c r="L679" s="25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3"/>
      <c r="D680" s="3"/>
      <c r="E680" s="251"/>
      <c r="F680" s="1374"/>
      <c r="G680" s="6"/>
      <c r="H680" s="570"/>
      <c r="I680" s="254"/>
      <c r="J680" s="437"/>
      <c r="K680" s="257"/>
      <c r="L680" s="25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3"/>
      <c r="D681" s="3"/>
      <c r="E681" s="251"/>
      <c r="F681" s="1374"/>
      <c r="G681" s="6"/>
      <c r="H681" s="570"/>
      <c r="I681" s="254"/>
      <c r="J681" s="437"/>
      <c r="K681" s="257"/>
      <c r="L681" s="25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3"/>
      <c r="D682" s="3"/>
      <c r="E682" s="251"/>
      <c r="F682" s="1374"/>
      <c r="G682" s="6"/>
      <c r="H682" s="570"/>
      <c r="I682" s="254"/>
      <c r="J682" s="437"/>
      <c r="K682" s="257"/>
      <c r="L682" s="25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3"/>
      <c r="D683" s="3"/>
      <c r="E683" s="251"/>
      <c r="F683" s="1374"/>
      <c r="G683" s="6"/>
      <c r="H683" s="570"/>
      <c r="I683" s="254"/>
      <c r="J683" s="437"/>
      <c r="K683" s="257"/>
      <c r="L683" s="25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3"/>
      <c r="D684" s="3"/>
      <c r="E684" s="251"/>
      <c r="F684" s="1374"/>
      <c r="G684" s="6"/>
      <c r="H684" s="570"/>
      <c r="I684" s="254"/>
      <c r="J684" s="437"/>
      <c r="K684" s="257"/>
      <c r="L684" s="25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3"/>
      <c r="D685" s="3"/>
      <c r="E685" s="251"/>
      <c r="F685" s="1374"/>
      <c r="G685" s="6"/>
      <c r="H685" s="570"/>
      <c r="I685" s="254"/>
      <c r="J685" s="437"/>
      <c r="K685" s="257"/>
      <c r="L685" s="25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3"/>
      <c r="D686" s="3"/>
      <c r="E686" s="251"/>
      <c r="F686" s="1374"/>
      <c r="G686" s="6"/>
      <c r="H686" s="570"/>
      <c r="I686" s="254"/>
      <c r="J686" s="437"/>
      <c r="K686" s="257"/>
      <c r="L686" s="25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3"/>
      <c r="D687" s="3"/>
      <c r="E687" s="251"/>
      <c r="F687" s="1374"/>
      <c r="G687" s="6"/>
      <c r="H687" s="570"/>
      <c r="I687" s="254"/>
      <c r="J687" s="437"/>
      <c r="K687" s="257"/>
      <c r="L687" s="25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3"/>
      <c r="D688" s="3"/>
      <c r="E688" s="251"/>
      <c r="F688" s="1374"/>
      <c r="G688" s="6"/>
      <c r="H688" s="570"/>
      <c r="I688" s="254"/>
      <c r="J688" s="437"/>
      <c r="K688" s="257"/>
      <c r="L688" s="25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3"/>
      <c r="D689" s="3"/>
      <c r="E689" s="251"/>
      <c r="F689" s="1374"/>
      <c r="G689" s="6"/>
      <c r="H689" s="570"/>
      <c r="I689" s="254"/>
      <c r="J689" s="437"/>
      <c r="K689" s="257"/>
      <c r="L689" s="25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3"/>
      <c r="D690" s="3"/>
      <c r="E690" s="251"/>
      <c r="F690" s="1374"/>
      <c r="G690" s="6"/>
      <c r="H690" s="570"/>
      <c r="I690" s="254"/>
      <c r="J690" s="437"/>
      <c r="K690" s="257"/>
      <c r="L690" s="25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3"/>
      <c r="D691" s="3"/>
      <c r="E691" s="251"/>
      <c r="F691" s="1374"/>
      <c r="G691" s="6"/>
      <c r="H691" s="570"/>
      <c r="I691" s="254"/>
      <c r="J691" s="437"/>
      <c r="K691" s="257"/>
      <c r="L691" s="25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3"/>
      <c r="D692" s="3"/>
      <c r="E692" s="251"/>
      <c r="F692" s="1374"/>
      <c r="G692" s="6"/>
      <c r="H692" s="570"/>
      <c r="I692" s="254"/>
      <c r="J692" s="437"/>
      <c r="K692" s="257"/>
      <c r="L692" s="25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3"/>
      <c r="D693" s="3"/>
      <c r="E693" s="251"/>
      <c r="F693" s="1374"/>
      <c r="G693" s="6"/>
      <c r="H693" s="570"/>
      <c r="I693" s="254"/>
      <c r="J693" s="437"/>
      <c r="K693" s="257"/>
      <c r="L693" s="25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3"/>
      <c r="D694" s="3"/>
      <c r="E694" s="251"/>
      <c r="F694" s="1374"/>
      <c r="G694" s="6"/>
      <c r="H694" s="570"/>
      <c r="I694" s="254"/>
      <c r="J694" s="437"/>
      <c r="K694" s="257"/>
      <c r="L694" s="25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3"/>
      <c r="D695" s="3"/>
      <c r="E695" s="251"/>
      <c r="F695" s="1374"/>
      <c r="G695" s="6"/>
      <c r="H695" s="570"/>
      <c r="I695" s="254"/>
      <c r="J695" s="437"/>
      <c r="K695" s="257"/>
      <c r="L695" s="25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3"/>
      <c r="D696" s="3"/>
      <c r="E696" s="251"/>
      <c r="F696" s="1374"/>
      <c r="G696" s="6"/>
      <c r="H696" s="570"/>
      <c r="I696" s="254"/>
      <c r="J696" s="437"/>
      <c r="K696" s="257"/>
      <c r="L696" s="25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3"/>
      <c r="D697" s="3"/>
      <c r="E697" s="251"/>
      <c r="F697" s="1374"/>
      <c r="G697" s="6"/>
      <c r="H697" s="570"/>
      <c r="I697" s="254"/>
      <c r="J697" s="437"/>
      <c r="K697" s="257"/>
      <c r="L697" s="25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3"/>
      <c r="D698" s="3"/>
      <c r="E698" s="251"/>
      <c r="F698" s="1374"/>
      <c r="G698" s="6"/>
      <c r="H698" s="570"/>
      <c r="I698" s="254"/>
      <c r="J698" s="437"/>
      <c r="K698" s="257"/>
      <c r="L698" s="25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3"/>
      <c r="D699" s="3"/>
      <c r="E699" s="251"/>
      <c r="F699" s="1374"/>
      <c r="G699" s="6"/>
      <c r="H699" s="570"/>
      <c r="I699" s="254"/>
      <c r="J699" s="437"/>
      <c r="K699" s="257"/>
      <c r="L699" s="25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3"/>
      <c r="D700" s="3"/>
      <c r="E700" s="251"/>
      <c r="F700" s="1374"/>
      <c r="G700" s="6"/>
      <c r="H700" s="570"/>
      <c r="I700" s="254"/>
      <c r="J700" s="437"/>
      <c r="K700" s="257"/>
      <c r="L700" s="25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3"/>
      <c r="D701" s="3"/>
      <c r="E701" s="251"/>
      <c r="F701" s="1374"/>
      <c r="G701" s="6"/>
      <c r="H701" s="570"/>
      <c r="I701" s="254"/>
      <c r="J701" s="437"/>
      <c r="K701" s="257"/>
      <c r="L701" s="25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3"/>
      <c r="D702" s="3"/>
      <c r="E702" s="251"/>
      <c r="F702" s="1374"/>
      <c r="G702" s="6"/>
      <c r="H702" s="570"/>
      <c r="I702" s="254"/>
      <c r="J702" s="437"/>
      <c r="K702" s="257"/>
      <c r="L702" s="25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3"/>
      <c r="D703" s="3"/>
      <c r="E703" s="251"/>
      <c r="F703" s="1374"/>
      <c r="G703" s="6"/>
      <c r="H703" s="570"/>
      <c r="I703" s="254"/>
      <c r="J703" s="437"/>
      <c r="K703" s="257"/>
      <c r="L703" s="25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3"/>
      <c r="D704" s="3"/>
      <c r="E704" s="251"/>
      <c r="F704" s="1374"/>
      <c r="G704" s="6"/>
      <c r="H704" s="570"/>
      <c r="I704" s="254"/>
      <c r="J704" s="437"/>
      <c r="K704" s="257"/>
      <c r="L704" s="25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3"/>
      <c r="D705" s="3"/>
      <c r="E705" s="251"/>
      <c r="F705" s="1374"/>
      <c r="G705" s="6"/>
      <c r="H705" s="570"/>
      <c r="I705" s="254"/>
      <c r="J705" s="437"/>
      <c r="K705" s="257"/>
      <c r="L705" s="25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3"/>
      <c r="D706" s="3"/>
      <c r="E706" s="251"/>
      <c r="F706" s="1374"/>
      <c r="G706" s="6"/>
      <c r="H706" s="570"/>
      <c r="I706" s="254"/>
      <c r="J706" s="437"/>
      <c r="K706" s="257"/>
      <c r="L706" s="25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3"/>
      <c r="D707" s="3"/>
      <c r="E707" s="251"/>
      <c r="F707" s="1374"/>
      <c r="G707" s="6"/>
      <c r="H707" s="570"/>
      <c r="I707" s="254"/>
      <c r="J707" s="437"/>
      <c r="K707" s="257"/>
      <c r="L707" s="25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3"/>
      <c r="D708" s="3"/>
      <c r="E708" s="251"/>
      <c r="F708" s="1374"/>
      <c r="G708" s="6"/>
      <c r="H708" s="570"/>
      <c r="I708" s="254"/>
      <c r="J708" s="437"/>
      <c r="K708" s="257"/>
      <c r="L708" s="25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3"/>
      <c r="D709" s="3"/>
      <c r="E709" s="251"/>
      <c r="F709" s="1374"/>
      <c r="G709" s="6"/>
      <c r="H709" s="570"/>
      <c r="I709" s="254"/>
      <c r="J709" s="437"/>
      <c r="K709" s="257"/>
      <c r="L709" s="25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3"/>
      <c r="D710" s="3"/>
      <c r="E710" s="251"/>
      <c r="F710" s="1374"/>
      <c r="G710" s="6"/>
      <c r="H710" s="570"/>
      <c r="I710" s="254"/>
      <c r="J710" s="437"/>
      <c r="K710" s="257"/>
      <c r="L710" s="25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3"/>
      <c r="D711" s="3"/>
      <c r="E711" s="251"/>
      <c r="F711" s="1374"/>
      <c r="G711" s="6"/>
      <c r="H711" s="570"/>
      <c r="I711" s="254"/>
      <c r="J711" s="437"/>
      <c r="K711" s="257"/>
      <c r="L711" s="25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3"/>
      <c r="D712" s="3"/>
      <c r="E712" s="251"/>
      <c r="F712" s="1374"/>
      <c r="G712" s="6"/>
      <c r="H712" s="570"/>
      <c r="I712" s="254"/>
      <c r="J712" s="437"/>
      <c r="K712" s="257"/>
      <c r="L712" s="25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3"/>
      <c r="D713" s="3"/>
      <c r="E713" s="251"/>
      <c r="F713" s="1374"/>
      <c r="G713" s="6"/>
      <c r="H713" s="570"/>
      <c r="I713" s="254"/>
      <c r="J713" s="437"/>
      <c r="K713" s="257"/>
      <c r="L713" s="25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3"/>
      <c r="D714" s="3"/>
      <c r="E714" s="251"/>
      <c r="F714" s="1374"/>
      <c r="G714" s="6"/>
      <c r="H714" s="570"/>
      <c r="I714" s="254"/>
      <c r="J714" s="437"/>
      <c r="K714" s="257"/>
      <c r="L714" s="25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3"/>
      <c r="D715" s="3"/>
      <c r="E715" s="251"/>
      <c r="F715" s="1374"/>
      <c r="G715" s="6"/>
      <c r="H715" s="570"/>
      <c r="I715" s="254"/>
      <c r="J715" s="437"/>
      <c r="K715" s="257"/>
      <c r="L715" s="25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3"/>
      <c r="D716" s="3"/>
      <c r="E716" s="251"/>
      <c r="F716" s="1374"/>
      <c r="G716" s="6"/>
      <c r="H716" s="570"/>
      <c r="I716" s="254"/>
      <c r="J716" s="437"/>
      <c r="K716" s="257"/>
      <c r="L716" s="25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3"/>
      <c r="D717" s="3"/>
      <c r="E717" s="251"/>
      <c r="F717" s="1374"/>
      <c r="G717" s="6"/>
      <c r="H717" s="570"/>
      <c r="I717" s="254"/>
      <c r="J717" s="437"/>
      <c r="K717" s="257"/>
      <c r="L717" s="25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3"/>
      <c r="D718" s="3"/>
      <c r="E718" s="251"/>
      <c r="F718" s="1374"/>
      <c r="G718" s="6"/>
      <c r="H718" s="570"/>
      <c r="I718" s="254"/>
      <c r="J718" s="437"/>
      <c r="K718" s="257"/>
      <c r="L718" s="25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3"/>
      <c r="D719" s="3"/>
      <c r="E719" s="251"/>
      <c r="F719" s="1374"/>
      <c r="G719" s="6"/>
      <c r="H719" s="570"/>
      <c r="I719" s="254"/>
      <c r="J719" s="437"/>
      <c r="K719" s="257"/>
      <c r="L719" s="25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3"/>
      <c r="D720" s="3"/>
      <c r="E720" s="251"/>
      <c r="F720" s="1374"/>
      <c r="G720" s="6"/>
      <c r="H720" s="570"/>
      <c r="I720" s="254"/>
      <c r="J720" s="437"/>
      <c r="K720" s="257"/>
      <c r="L720" s="25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3"/>
      <c r="D721" s="3"/>
      <c r="E721" s="251"/>
      <c r="F721" s="1374"/>
      <c r="G721" s="6"/>
      <c r="H721" s="570"/>
      <c r="I721" s="254"/>
      <c r="J721" s="437"/>
      <c r="K721" s="257"/>
      <c r="L721" s="25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3"/>
      <c r="D722" s="3"/>
      <c r="E722" s="251"/>
      <c r="F722" s="1374"/>
      <c r="G722" s="6"/>
      <c r="H722" s="570"/>
      <c r="I722" s="254"/>
      <c r="J722" s="437"/>
      <c r="K722" s="257"/>
      <c r="L722" s="25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3"/>
      <c r="D723" s="3"/>
      <c r="E723" s="251"/>
      <c r="F723" s="1374"/>
      <c r="G723" s="6"/>
      <c r="H723" s="570"/>
      <c r="I723" s="254"/>
      <c r="J723" s="437"/>
      <c r="K723" s="257"/>
      <c r="L723" s="25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3"/>
      <c r="D724" s="3"/>
      <c r="E724" s="251"/>
      <c r="F724" s="1374"/>
      <c r="G724" s="6"/>
      <c r="H724" s="570"/>
      <c r="I724" s="254"/>
      <c r="J724" s="437"/>
      <c r="K724" s="257"/>
      <c r="L724" s="25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3"/>
      <c r="D725" s="3"/>
      <c r="E725" s="251"/>
      <c r="F725" s="1374"/>
      <c r="G725" s="6"/>
      <c r="H725" s="570"/>
      <c r="I725" s="254"/>
      <c r="J725" s="437"/>
      <c r="K725" s="257"/>
      <c r="L725" s="25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3"/>
      <c r="D726" s="3"/>
      <c r="E726" s="251"/>
      <c r="F726" s="1374"/>
      <c r="G726" s="6"/>
      <c r="H726" s="570"/>
      <c r="I726" s="254"/>
      <c r="J726" s="437"/>
      <c r="K726" s="257"/>
      <c r="L726" s="25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3"/>
      <c r="D727" s="3"/>
      <c r="E727" s="251"/>
      <c r="F727" s="1374"/>
      <c r="G727" s="6"/>
      <c r="H727" s="570"/>
      <c r="I727" s="254"/>
      <c r="J727" s="437"/>
      <c r="K727" s="257"/>
      <c r="L727" s="25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3"/>
      <c r="D728" s="3"/>
      <c r="E728" s="251"/>
      <c r="F728" s="1374"/>
      <c r="G728" s="6"/>
      <c r="H728" s="570"/>
      <c r="I728" s="254"/>
      <c r="J728" s="437"/>
      <c r="K728" s="257"/>
      <c r="L728" s="25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3"/>
      <c r="D729" s="3"/>
      <c r="E729" s="251"/>
      <c r="F729" s="1374"/>
      <c r="G729" s="6"/>
      <c r="H729" s="570"/>
      <c r="I729" s="254"/>
      <c r="J729" s="437"/>
      <c r="K729" s="257"/>
      <c r="L729" s="25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3"/>
      <c r="D730" s="3"/>
      <c r="E730" s="251"/>
      <c r="F730" s="1374"/>
      <c r="G730" s="6"/>
      <c r="H730" s="570"/>
      <c r="I730" s="254"/>
      <c r="J730" s="437"/>
      <c r="K730" s="257"/>
      <c r="L730" s="25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3"/>
      <c r="D731" s="3"/>
      <c r="E731" s="251"/>
      <c r="F731" s="1374"/>
      <c r="G731" s="6"/>
      <c r="H731" s="570"/>
      <c r="I731" s="254"/>
      <c r="J731" s="437"/>
      <c r="K731" s="257"/>
      <c r="L731" s="25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3"/>
      <c r="D732" s="3"/>
      <c r="E732" s="251"/>
      <c r="F732" s="1374"/>
      <c r="G732" s="6"/>
      <c r="H732" s="570"/>
      <c r="I732" s="254"/>
      <c r="J732" s="437"/>
      <c r="K732" s="257"/>
      <c r="L732" s="25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3"/>
      <c r="D733" s="3"/>
      <c r="E733" s="251"/>
      <c r="F733" s="1374"/>
      <c r="G733" s="6"/>
      <c r="H733" s="570"/>
      <c r="I733" s="254"/>
      <c r="J733" s="437"/>
      <c r="K733" s="257"/>
      <c r="L733" s="25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3"/>
      <c r="D734" s="3"/>
      <c r="E734" s="251"/>
      <c r="F734" s="1374"/>
      <c r="G734" s="6"/>
      <c r="H734" s="570"/>
      <c r="I734" s="254"/>
      <c r="J734" s="437"/>
      <c r="K734" s="257"/>
      <c r="L734" s="25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3"/>
      <c r="D735" s="3"/>
      <c r="E735" s="251"/>
      <c r="F735" s="1374"/>
      <c r="G735" s="6"/>
      <c r="H735" s="570"/>
      <c r="I735" s="254"/>
      <c r="J735" s="437"/>
      <c r="K735" s="257"/>
      <c r="L735" s="25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3"/>
      <c r="D736" s="3"/>
      <c r="E736" s="251"/>
      <c r="F736" s="1374"/>
      <c r="G736" s="6"/>
      <c r="H736" s="570"/>
      <c r="I736" s="254"/>
      <c r="J736" s="437"/>
      <c r="K736" s="257"/>
      <c r="L736" s="25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3"/>
      <c r="D737" s="3"/>
      <c r="E737" s="251"/>
      <c r="F737" s="1374"/>
      <c r="G737" s="6"/>
      <c r="H737" s="570"/>
      <c r="I737" s="254"/>
      <c r="J737" s="437"/>
      <c r="K737" s="257"/>
      <c r="L737" s="25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3"/>
      <c r="D738" s="3"/>
      <c r="E738" s="251"/>
      <c r="F738" s="1374"/>
      <c r="G738" s="6"/>
      <c r="H738" s="570"/>
      <c r="I738" s="254"/>
      <c r="J738" s="437"/>
      <c r="K738" s="257"/>
      <c r="L738" s="25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3"/>
      <c r="D739" s="3"/>
      <c r="E739" s="251"/>
      <c r="F739" s="1374"/>
      <c r="G739" s="6"/>
      <c r="H739" s="570"/>
      <c r="I739" s="254"/>
      <c r="J739" s="437"/>
      <c r="K739" s="257"/>
      <c r="L739" s="25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3"/>
      <c r="D740" s="3"/>
      <c r="E740" s="251"/>
      <c r="F740" s="1374"/>
      <c r="G740" s="6"/>
      <c r="H740" s="570"/>
      <c r="I740" s="254"/>
      <c r="J740" s="437"/>
      <c r="K740" s="257"/>
      <c r="L740" s="25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3"/>
      <c r="D741" s="3"/>
      <c r="E741" s="251"/>
      <c r="F741" s="1374"/>
      <c r="G741" s="6"/>
      <c r="H741" s="570"/>
      <c r="I741" s="254"/>
      <c r="J741" s="437"/>
      <c r="K741" s="257"/>
      <c r="L741" s="25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3"/>
      <c r="D742" s="3"/>
      <c r="E742" s="251"/>
      <c r="F742" s="1374"/>
      <c r="G742" s="6"/>
      <c r="H742" s="570"/>
      <c r="I742" s="254"/>
      <c r="J742" s="437"/>
      <c r="K742" s="257"/>
      <c r="L742" s="25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3"/>
      <c r="D743" s="3"/>
      <c r="E743" s="251"/>
      <c r="F743" s="1374"/>
      <c r="G743" s="6"/>
      <c r="H743" s="570"/>
      <c r="I743" s="254"/>
      <c r="J743" s="437"/>
      <c r="K743" s="257"/>
      <c r="L743" s="25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3"/>
      <c r="D744" s="3"/>
      <c r="E744" s="251"/>
      <c r="F744" s="1374"/>
      <c r="G744" s="6"/>
      <c r="H744" s="570"/>
      <c r="I744" s="254"/>
      <c r="J744" s="437"/>
      <c r="K744" s="257"/>
      <c r="L744" s="25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3"/>
      <c r="D745" s="3"/>
      <c r="E745" s="251"/>
      <c r="F745" s="1374"/>
      <c r="G745" s="6"/>
      <c r="H745" s="570"/>
      <c r="I745" s="254"/>
      <c r="J745" s="437"/>
      <c r="K745" s="257"/>
      <c r="L745" s="25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3"/>
      <c r="D746" s="3"/>
      <c r="E746" s="251"/>
      <c r="F746" s="1374"/>
      <c r="G746" s="6"/>
      <c r="H746" s="570"/>
      <c r="I746" s="254"/>
      <c r="J746" s="437"/>
      <c r="K746" s="257"/>
      <c r="L746" s="25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3"/>
      <c r="D747" s="3"/>
      <c r="E747" s="251"/>
      <c r="F747" s="1374"/>
      <c r="G747" s="6"/>
      <c r="H747" s="570"/>
      <c r="I747" s="254"/>
      <c r="J747" s="437"/>
      <c r="K747" s="257"/>
      <c r="L747" s="25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3"/>
      <c r="D748" s="3"/>
      <c r="E748" s="251"/>
      <c r="F748" s="1374"/>
      <c r="G748" s="6"/>
      <c r="H748" s="570"/>
      <c r="I748" s="254"/>
      <c r="J748" s="437"/>
      <c r="K748" s="257"/>
      <c r="L748" s="25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3"/>
      <c r="D749" s="3"/>
      <c r="E749" s="251"/>
      <c r="F749" s="1374"/>
      <c r="G749" s="6"/>
      <c r="H749" s="570"/>
      <c r="I749" s="254"/>
      <c r="J749" s="437"/>
      <c r="K749" s="257"/>
      <c r="L749" s="25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3"/>
      <c r="D750" s="3"/>
      <c r="E750" s="251"/>
      <c r="F750" s="1374"/>
      <c r="G750" s="6"/>
      <c r="H750" s="570"/>
      <c r="I750" s="254"/>
      <c r="J750" s="437"/>
      <c r="K750" s="257"/>
      <c r="L750" s="25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3"/>
      <c r="D751" s="3"/>
      <c r="E751" s="251"/>
      <c r="F751" s="1374"/>
      <c r="G751" s="6"/>
      <c r="H751" s="570"/>
      <c r="I751" s="254"/>
      <c r="J751" s="437"/>
      <c r="K751" s="257"/>
      <c r="L751" s="25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3"/>
      <c r="D752" s="3"/>
      <c r="E752" s="251"/>
      <c r="F752" s="1374"/>
      <c r="G752" s="6"/>
      <c r="H752" s="570"/>
      <c r="I752" s="254"/>
      <c r="J752" s="437"/>
      <c r="K752" s="257"/>
      <c r="L752" s="25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3"/>
      <c r="D753" s="3"/>
      <c r="E753" s="251"/>
      <c r="F753" s="1374"/>
      <c r="G753" s="6"/>
      <c r="H753" s="570"/>
      <c r="I753" s="254"/>
      <c r="J753" s="437"/>
      <c r="K753" s="257"/>
      <c r="L753" s="25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3"/>
      <c r="D754" s="3"/>
      <c r="E754" s="251"/>
      <c r="F754" s="1374"/>
      <c r="G754" s="6"/>
      <c r="H754" s="570"/>
      <c r="I754" s="254"/>
      <c r="J754" s="437"/>
      <c r="K754" s="257"/>
      <c r="L754" s="25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3"/>
      <c r="D755" s="3"/>
      <c r="E755" s="251"/>
      <c r="F755" s="1374"/>
      <c r="G755" s="6"/>
      <c r="H755" s="570"/>
      <c r="I755" s="254"/>
      <c r="J755" s="437"/>
      <c r="K755" s="257"/>
      <c r="L755" s="25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3"/>
      <c r="D756" s="3"/>
      <c r="E756" s="251"/>
      <c r="F756" s="1374"/>
      <c r="G756" s="6"/>
      <c r="H756" s="570"/>
      <c r="I756" s="254"/>
      <c r="J756" s="437"/>
      <c r="K756" s="257"/>
      <c r="L756" s="25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3"/>
      <c r="D757" s="3"/>
      <c r="E757" s="251"/>
      <c r="F757" s="1374"/>
      <c r="G757" s="6"/>
      <c r="H757" s="570"/>
      <c r="I757" s="254"/>
      <c r="J757" s="437"/>
      <c r="K757" s="257"/>
      <c r="L757" s="25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3"/>
      <c r="D758" s="3"/>
      <c r="E758" s="251"/>
      <c r="F758" s="1374"/>
      <c r="G758" s="6"/>
      <c r="H758" s="570"/>
      <c r="I758" s="254"/>
      <c r="J758" s="437"/>
      <c r="K758" s="257"/>
      <c r="L758" s="25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3"/>
      <c r="D759" s="3"/>
      <c r="E759" s="251"/>
      <c r="F759" s="1374"/>
      <c r="G759" s="6"/>
      <c r="H759" s="570"/>
      <c r="I759" s="254"/>
      <c r="J759" s="437"/>
      <c r="K759" s="257"/>
      <c r="L759" s="25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3"/>
      <c r="D760" s="3"/>
      <c r="E760" s="251"/>
      <c r="F760" s="1374"/>
      <c r="G760" s="6"/>
      <c r="H760" s="570"/>
      <c r="I760" s="254"/>
      <c r="J760" s="437"/>
      <c r="K760" s="257"/>
      <c r="L760" s="25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3"/>
      <c r="D761" s="3"/>
      <c r="E761" s="251"/>
      <c r="F761" s="1374"/>
      <c r="G761" s="6"/>
      <c r="H761" s="570"/>
      <c r="I761" s="254"/>
      <c r="J761" s="437"/>
      <c r="K761" s="257"/>
      <c r="L761" s="25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3"/>
      <c r="D762" s="3"/>
      <c r="E762" s="251"/>
      <c r="F762" s="1374"/>
      <c r="G762" s="6"/>
      <c r="H762" s="570"/>
      <c r="I762" s="254"/>
      <c r="J762" s="437"/>
      <c r="K762" s="257"/>
      <c r="L762" s="25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3"/>
      <c r="D763" s="3"/>
      <c r="E763" s="251"/>
      <c r="F763" s="1374"/>
      <c r="G763" s="6"/>
      <c r="H763" s="570"/>
      <c r="I763" s="254"/>
      <c r="J763" s="437"/>
      <c r="K763" s="257"/>
      <c r="L763" s="25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3"/>
      <c r="D764" s="3"/>
      <c r="E764" s="251"/>
      <c r="F764" s="1374"/>
      <c r="G764" s="6"/>
      <c r="H764" s="570"/>
      <c r="I764" s="254"/>
      <c r="J764" s="437"/>
      <c r="K764" s="257"/>
      <c r="L764" s="25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3"/>
      <c r="D765" s="3"/>
      <c r="E765" s="251"/>
      <c r="F765" s="1374"/>
      <c r="G765" s="6"/>
      <c r="H765" s="570"/>
      <c r="I765" s="254"/>
      <c r="J765" s="437"/>
      <c r="K765" s="257"/>
      <c r="L765" s="25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3"/>
      <c r="D766" s="3"/>
      <c r="E766" s="251"/>
      <c r="F766" s="1374"/>
      <c r="G766" s="6"/>
      <c r="H766" s="570"/>
      <c r="I766" s="254"/>
      <c r="J766" s="437"/>
      <c r="K766" s="257"/>
      <c r="L766" s="25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3"/>
      <c r="D767" s="3"/>
      <c r="E767" s="251"/>
      <c r="F767" s="1374"/>
      <c r="G767" s="6"/>
      <c r="H767" s="570"/>
      <c r="I767" s="254"/>
      <c r="J767" s="437"/>
      <c r="K767" s="257"/>
      <c r="L767" s="25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3"/>
      <c r="D768" s="3"/>
      <c r="E768" s="251"/>
      <c r="F768" s="1374"/>
      <c r="G768" s="6"/>
      <c r="H768" s="570"/>
      <c r="I768" s="254"/>
      <c r="J768" s="437"/>
      <c r="K768" s="257"/>
      <c r="L768" s="25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3"/>
      <c r="D769" s="3"/>
      <c r="E769" s="251"/>
      <c r="F769" s="1374"/>
      <c r="G769" s="6"/>
      <c r="H769" s="570"/>
      <c r="I769" s="254"/>
      <c r="J769" s="437"/>
      <c r="K769" s="257"/>
      <c r="L769" s="25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3"/>
      <c r="D770" s="3"/>
      <c r="E770" s="251"/>
      <c r="F770" s="1374"/>
      <c r="G770" s="6"/>
      <c r="H770" s="570"/>
      <c r="I770" s="254"/>
      <c r="J770" s="437"/>
      <c r="K770" s="257"/>
      <c r="L770" s="25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3"/>
      <c r="D771" s="3"/>
      <c r="E771" s="251"/>
      <c r="F771" s="1374"/>
      <c r="G771" s="6"/>
      <c r="H771" s="570"/>
      <c r="I771" s="254"/>
      <c r="J771" s="437"/>
      <c r="K771" s="257"/>
      <c r="L771" s="25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3"/>
      <c r="D772" s="3"/>
      <c r="E772" s="251"/>
      <c r="F772" s="1374"/>
      <c r="G772" s="6"/>
      <c r="H772" s="570"/>
      <c r="I772" s="254"/>
      <c r="J772" s="437"/>
      <c r="K772" s="257"/>
      <c r="L772" s="25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3"/>
      <c r="D773" s="3"/>
      <c r="E773" s="251"/>
      <c r="F773" s="1374"/>
      <c r="G773" s="6"/>
      <c r="H773" s="570"/>
      <c r="I773" s="254"/>
      <c r="J773" s="437"/>
      <c r="K773" s="257"/>
      <c r="L773" s="25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3"/>
      <c r="D774" s="3"/>
      <c r="E774" s="251"/>
      <c r="F774" s="1374"/>
      <c r="G774" s="6"/>
      <c r="H774" s="570"/>
      <c r="I774" s="254"/>
      <c r="J774" s="437"/>
      <c r="K774" s="257"/>
      <c r="L774" s="25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3"/>
      <c r="D775" s="3"/>
      <c r="E775" s="251"/>
      <c r="F775" s="1374"/>
      <c r="G775" s="6"/>
      <c r="H775" s="570"/>
      <c r="I775" s="254"/>
      <c r="J775" s="437"/>
      <c r="K775" s="257"/>
      <c r="L775" s="25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3"/>
      <c r="D776" s="3"/>
      <c r="E776" s="251"/>
      <c r="F776" s="1374"/>
      <c r="G776" s="6"/>
      <c r="H776" s="570"/>
      <c r="I776" s="254"/>
      <c r="J776" s="437"/>
      <c r="K776" s="257"/>
      <c r="L776" s="25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3"/>
      <c r="D777" s="3"/>
      <c r="E777" s="251"/>
      <c r="F777" s="1374"/>
      <c r="G777" s="6"/>
      <c r="H777" s="570"/>
      <c r="I777" s="254"/>
      <c r="J777" s="437"/>
      <c r="K777" s="257"/>
      <c r="L777" s="25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3"/>
      <c r="D778" s="3"/>
      <c r="E778" s="251"/>
      <c r="F778" s="1374"/>
      <c r="G778" s="6"/>
      <c r="H778" s="570"/>
      <c r="I778" s="254"/>
      <c r="J778" s="437"/>
      <c r="K778" s="257"/>
      <c r="L778" s="25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3"/>
      <c r="D779" s="3"/>
      <c r="E779" s="251"/>
      <c r="F779" s="1374"/>
      <c r="G779" s="6"/>
      <c r="H779" s="570"/>
      <c r="I779" s="254"/>
      <c r="J779" s="437"/>
      <c r="K779" s="257"/>
      <c r="L779" s="25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3"/>
      <c r="D780" s="3"/>
      <c r="E780" s="251"/>
      <c r="F780" s="1374"/>
      <c r="G780" s="6"/>
      <c r="H780" s="570"/>
      <c r="I780" s="254"/>
      <c r="J780" s="437"/>
      <c r="K780" s="257"/>
      <c r="L780" s="25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3"/>
      <c r="D781" s="3"/>
      <c r="E781" s="251"/>
      <c r="F781" s="1374"/>
      <c r="G781" s="6"/>
      <c r="H781" s="570"/>
      <c r="I781" s="254"/>
      <c r="J781" s="437"/>
      <c r="K781" s="257"/>
      <c r="L781" s="25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3"/>
      <c r="D782" s="3"/>
      <c r="E782" s="251"/>
      <c r="F782" s="1374"/>
      <c r="G782" s="6"/>
      <c r="H782" s="570"/>
      <c r="I782" s="254"/>
      <c r="J782" s="437"/>
      <c r="K782" s="257"/>
      <c r="L782" s="25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3"/>
      <c r="D783" s="3"/>
      <c r="E783" s="251"/>
      <c r="F783" s="1374"/>
      <c r="G783" s="6"/>
      <c r="H783" s="570"/>
      <c r="I783" s="254"/>
      <c r="J783" s="437"/>
      <c r="K783" s="257"/>
      <c r="L783" s="25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3"/>
      <c r="D784" s="3"/>
      <c r="E784" s="251"/>
      <c r="F784" s="1374"/>
      <c r="G784" s="6"/>
      <c r="H784" s="570"/>
      <c r="I784" s="254"/>
      <c r="J784" s="437"/>
      <c r="K784" s="257"/>
      <c r="L784" s="25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3"/>
      <c r="D785" s="3"/>
      <c r="E785" s="251"/>
      <c r="F785" s="1374"/>
      <c r="G785" s="6"/>
      <c r="H785" s="570"/>
      <c r="I785" s="254"/>
      <c r="J785" s="437"/>
      <c r="K785" s="257"/>
      <c r="L785" s="25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3"/>
      <c r="D786" s="3"/>
      <c r="E786" s="251"/>
      <c r="F786" s="1374"/>
      <c r="G786" s="6"/>
      <c r="H786" s="570"/>
      <c r="I786" s="254"/>
      <c r="J786" s="437"/>
      <c r="K786" s="257"/>
      <c r="L786" s="25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3"/>
      <c r="D787" s="3"/>
      <c r="E787" s="251"/>
      <c r="F787" s="1374"/>
      <c r="G787" s="6"/>
      <c r="H787" s="570"/>
      <c r="I787" s="254"/>
      <c r="J787" s="437"/>
      <c r="K787" s="257"/>
      <c r="L787" s="25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3"/>
      <c r="D788" s="3"/>
      <c r="E788" s="251"/>
      <c r="F788" s="1374"/>
      <c r="G788" s="6"/>
      <c r="H788" s="570"/>
      <c r="I788" s="254"/>
      <c r="J788" s="437"/>
      <c r="K788" s="257"/>
      <c r="L788" s="25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3"/>
      <c r="D789" s="3"/>
      <c r="E789" s="251"/>
      <c r="F789" s="1374"/>
      <c r="G789" s="6"/>
      <c r="H789" s="570"/>
      <c r="I789" s="254"/>
      <c r="J789" s="437"/>
      <c r="K789" s="257"/>
      <c r="L789" s="25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3"/>
      <c r="D790" s="3"/>
      <c r="E790" s="251"/>
      <c r="F790" s="1374"/>
      <c r="G790" s="6"/>
      <c r="H790" s="570"/>
      <c r="I790" s="254"/>
      <c r="J790" s="437"/>
      <c r="K790" s="257"/>
      <c r="L790" s="25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3"/>
      <c r="D791" s="3"/>
      <c r="E791" s="251"/>
      <c r="F791" s="1374"/>
      <c r="G791" s="6"/>
      <c r="H791" s="570"/>
      <c r="I791" s="254"/>
      <c r="J791" s="437"/>
      <c r="K791" s="257"/>
      <c r="L791" s="25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3"/>
      <c r="D792" s="3"/>
      <c r="E792" s="251"/>
      <c r="F792" s="1374"/>
      <c r="G792" s="6"/>
      <c r="H792" s="570"/>
      <c r="I792" s="254"/>
      <c r="J792" s="437"/>
      <c r="K792" s="257"/>
      <c r="L792" s="25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3"/>
      <c r="D793" s="3"/>
      <c r="E793" s="251"/>
      <c r="F793" s="1374"/>
      <c r="G793" s="6"/>
      <c r="H793" s="570"/>
      <c r="I793" s="254"/>
      <c r="J793" s="437"/>
      <c r="K793" s="257"/>
      <c r="L793" s="25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3"/>
      <c r="D794" s="3"/>
      <c r="E794" s="251"/>
      <c r="F794" s="1374"/>
      <c r="G794" s="6"/>
      <c r="H794" s="570"/>
      <c r="I794" s="254"/>
      <c r="J794" s="437"/>
      <c r="K794" s="257"/>
      <c r="L794" s="25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3"/>
      <c r="D795" s="3"/>
      <c r="E795" s="251"/>
      <c r="F795" s="1374"/>
      <c r="G795" s="6"/>
      <c r="H795" s="570"/>
      <c r="I795" s="254"/>
      <c r="J795" s="437"/>
      <c r="K795" s="257"/>
      <c r="L795" s="25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3"/>
      <c r="D796" s="3"/>
      <c r="E796" s="251"/>
      <c r="F796" s="1374"/>
      <c r="G796" s="6"/>
      <c r="H796" s="570"/>
      <c r="I796" s="254"/>
      <c r="J796" s="437"/>
      <c r="K796" s="257"/>
      <c r="L796" s="25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3"/>
      <c r="D797" s="3"/>
      <c r="E797" s="251"/>
      <c r="F797" s="1374"/>
      <c r="G797" s="6"/>
      <c r="H797" s="570"/>
      <c r="I797" s="254"/>
      <c r="J797" s="437"/>
      <c r="K797" s="257"/>
      <c r="L797" s="25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3"/>
      <c r="D798" s="3"/>
      <c r="E798" s="251"/>
      <c r="F798" s="1374"/>
      <c r="G798" s="6"/>
      <c r="H798" s="570"/>
      <c r="I798" s="254"/>
      <c r="J798" s="437"/>
      <c r="K798" s="257"/>
      <c r="L798" s="25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3"/>
      <c r="D799" s="3"/>
      <c r="E799" s="251"/>
      <c r="F799" s="1374"/>
      <c r="G799" s="6"/>
      <c r="H799" s="570"/>
      <c r="I799" s="254"/>
      <c r="J799" s="437"/>
      <c r="K799" s="257"/>
      <c r="L799" s="25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3"/>
      <c r="D800" s="3"/>
      <c r="E800" s="251"/>
      <c r="F800" s="1374"/>
      <c r="G800" s="6"/>
      <c r="H800" s="570"/>
      <c r="I800" s="254"/>
      <c r="J800" s="437"/>
      <c r="K800" s="257"/>
      <c r="L800" s="25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3"/>
      <c r="D801" s="3"/>
      <c r="E801" s="251"/>
      <c r="F801" s="1374"/>
      <c r="G801" s="6"/>
      <c r="H801" s="570"/>
      <c r="I801" s="254"/>
      <c r="J801" s="437"/>
      <c r="K801" s="257"/>
      <c r="L801" s="25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3"/>
      <c r="D802" s="3"/>
      <c r="E802" s="251"/>
      <c r="F802" s="1374"/>
      <c r="G802" s="6"/>
      <c r="H802" s="570"/>
      <c r="I802" s="254"/>
      <c r="J802" s="437"/>
      <c r="K802" s="257"/>
      <c r="L802" s="25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3"/>
      <c r="D803" s="3"/>
      <c r="E803" s="251"/>
      <c r="F803" s="1374"/>
      <c r="G803" s="6"/>
      <c r="H803" s="570"/>
      <c r="I803" s="254"/>
      <c r="J803" s="437"/>
      <c r="K803" s="257"/>
      <c r="L803" s="25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3"/>
      <c r="D804" s="3"/>
      <c r="E804" s="251"/>
      <c r="F804" s="1374"/>
      <c r="G804" s="6"/>
      <c r="H804" s="570"/>
      <c r="I804" s="254"/>
      <c r="J804" s="437"/>
      <c r="K804" s="257"/>
      <c r="L804" s="25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3"/>
      <c r="D805" s="3"/>
      <c r="E805" s="251"/>
      <c r="F805" s="1374"/>
      <c r="G805" s="6"/>
      <c r="H805" s="570"/>
      <c r="I805" s="254"/>
      <c r="J805" s="437"/>
      <c r="K805" s="257"/>
      <c r="L805" s="25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3"/>
      <c r="D806" s="3"/>
      <c r="E806" s="251"/>
      <c r="F806" s="1374"/>
      <c r="G806" s="6"/>
      <c r="H806" s="570"/>
      <c r="I806" s="254"/>
      <c r="J806" s="437"/>
      <c r="K806" s="257"/>
      <c r="L806" s="25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3"/>
      <c r="D807" s="3"/>
      <c r="E807" s="251"/>
      <c r="F807" s="1374"/>
      <c r="G807" s="6"/>
      <c r="H807" s="570"/>
      <c r="I807" s="254"/>
      <c r="J807" s="437"/>
      <c r="K807" s="257"/>
      <c r="L807" s="25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3"/>
      <c r="D808" s="3"/>
      <c r="E808" s="251"/>
      <c r="F808" s="1374"/>
      <c r="G808" s="6"/>
      <c r="H808" s="570"/>
      <c r="I808" s="254"/>
      <c r="J808" s="437"/>
      <c r="K808" s="257"/>
      <c r="L808" s="25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3"/>
      <c r="D809" s="3"/>
      <c r="E809" s="251"/>
      <c r="F809" s="1374"/>
      <c r="G809" s="6"/>
      <c r="H809" s="570"/>
      <c r="I809" s="254"/>
      <c r="J809" s="437"/>
      <c r="K809" s="257"/>
      <c r="L809" s="25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3"/>
      <c r="D810" s="3"/>
      <c r="E810" s="251"/>
      <c r="F810" s="1374"/>
      <c r="G810" s="6"/>
      <c r="H810" s="570"/>
      <c r="I810" s="254"/>
      <c r="J810" s="437"/>
      <c r="K810" s="257"/>
      <c r="L810" s="25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3"/>
      <c r="D811" s="3"/>
      <c r="E811" s="251"/>
      <c r="F811" s="1374"/>
      <c r="G811" s="6"/>
      <c r="H811" s="570"/>
      <c r="I811" s="254"/>
      <c r="J811" s="437"/>
      <c r="K811" s="257"/>
      <c r="L811" s="25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3"/>
      <c r="D812" s="3"/>
      <c r="E812" s="251"/>
      <c r="F812" s="1374"/>
      <c r="G812" s="6"/>
      <c r="H812" s="570"/>
      <c r="I812" s="254"/>
      <c r="J812" s="437"/>
      <c r="K812" s="257"/>
      <c r="L812" s="25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3"/>
      <c r="D813" s="3"/>
      <c r="E813" s="251"/>
      <c r="F813" s="1374"/>
      <c r="G813" s="6"/>
      <c r="H813" s="570"/>
      <c r="I813" s="254"/>
      <c r="J813" s="437"/>
      <c r="K813" s="257"/>
      <c r="L813" s="25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3"/>
      <c r="D814" s="3"/>
      <c r="E814" s="251"/>
      <c r="F814" s="1374"/>
      <c r="G814" s="6"/>
      <c r="H814" s="570"/>
      <c r="I814" s="254"/>
      <c r="J814" s="437"/>
      <c r="K814" s="257"/>
      <c r="L814" s="25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3"/>
      <c r="D815" s="3"/>
      <c r="E815" s="251"/>
      <c r="F815" s="1374"/>
      <c r="G815" s="6"/>
      <c r="H815" s="570"/>
      <c r="I815" s="254"/>
      <c r="J815" s="437"/>
      <c r="K815" s="257"/>
      <c r="L815" s="25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3"/>
      <c r="D816" s="3"/>
      <c r="E816" s="251"/>
      <c r="F816" s="1374"/>
      <c r="G816" s="6"/>
      <c r="H816" s="570"/>
      <c r="I816" s="254"/>
      <c r="J816" s="437"/>
      <c r="K816" s="257"/>
      <c r="L816" s="25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3"/>
      <c r="D817" s="3"/>
      <c r="E817" s="251"/>
      <c r="F817" s="1374"/>
      <c r="G817" s="6"/>
      <c r="H817" s="570"/>
      <c r="I817" s="254"/>
      <c r="J817" s="437"/>
      <c r="K817" s="257"/>
      <c r="L817" s="25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3"/>
      <c r="D818" s="3"/>
      <c r="E818" s="251"/>
      <c r="F818" s="1374"/>
      <c r="G818" s="6"/>
      <c r="H818" s="570"/>
      <c r="I818" s="254"/>
      <c r="J818" s="437"/>
      <c r="K818" s="257"/>
      <c r="L818" s="25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3"/>
      <c r="D819" s="3"/>
      <c r="E819" s="251"/>
      <c r="F819" s="1374"/>
      <c r="G819" s="6"/>
      <c r="H819" s="570"/>
      <c r="I819" s="254"/>
      <c r="J819" s="437"/>
      <c r="K819" s="257"/>
      <c r="L819" s="25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3"/>
      <c r="D820" s="3"/>
      <c r="E820" s="251"/>
      <c r="F820" s="1374"/>
      <c r="G820" s="6"/>
      <c r="H820" s="570"/>
      <c r="I820" s="254"/>
      <c r="J820" s="437"/>
      <c r="K820" s="257"/>
      <c r="L820" s="25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3"/>
      <c r="D821" s="3"/>
      <c r="E821" s="251"/>
      <c r="F821" s="1374"/>
      <c r="G821" s="6"/>
      <c r="H821" s="570"/>
      <c r="I821" s="254"/>
      <c r="J821" s="437"/>
      <c r="K821" s="257"/>
      <c r="L821" s="25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3"/>
      <c r="D822" s="3"/>
      <c r="E822" s="251"/>
      <c r="F822" s="1374"/>
      <c r="G822" s="6"/>
      <c r="H822" s="570"/>
      <c r="I822" s="254"/>
      <c r="J822" s="437"/>
      <c r="K822" s="257"/>
      <c r="L822" s="25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3"/>
      <c r="D823" s="3"/>
      <c r="E823" s="251"/>
      <c r="F823" s="1374"/>
      <c r="G823" s="6"/>
      <c r="H823" s="570"/>
      <c r="I823" s="254"/>
      <c r="J823" s="437"/>
      <c r="K823" s="257"/>
      <c r="L823" s="25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3"/>
      <c r="D824" s="3"/>
      <c r="E824" s="251"/>
      <c r="F824" s="1374"/>
      <c r="G824" s="6"/>
      <c r="H824" s="570"/>
      <c r="I824" s="254"/>
      <c r="J824" s="437"/>
      <c r="K824" s="257"/>
      <c r="L824" s="25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3"/>
      <c r="D825" s="3"/>
      <c r="E825" s="251"/>
      <c r="F825" s="1374"/>
      <c r="G825" s="6"/>
      <c r="H825" s="570"/>
      <c r="I825" s="254"/>
      <c r="J825" s="437"/>
      <c r="K825" s="257"/>
      <c r="L825" s="25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3"/>
      <c r="D826" s="3"/>
      <c r="E826" s="251"/>
      <c r="F826" s="1374"/>
      <c r="G826" s="6"/>
      <c r="H826" s="570"/>
      <c r="I826" s="254"/>
      <c r="J826" s="437"/>
      <c r="K826" s="257"/>
      <c r="L826" s="25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3"/>
      <c r="D827" s="3"/>
      <c r="E827" s="251"/>
      <c r="F827" s="1374"/>
      <c r="G827" s="6"/>
      <c r="H827" s="570"/>
      <c r="I827" s="254"/>
      <c r="J827" s="437"/>
      <c r="K827" s="257"/>
      <c r="L827" s="25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3"/>
      <c r="D828" s="3"/>
      <c r="E828" s="251"/>
      <c r="F828" s="1374"/>
      <c r="G828" s="6"/>
      <c r="H828" s="570"/>
      <c r="I828" s="254"/>
      <c r="J828" s="437"/>
      <c r="K828" s="257"/>
      <c r="L828" s="25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3"/>
      <c r="D829" s="3"/>
      <c r="E829" s="251"/>
      <c r="F829" s="1374"/>
      <c r="G829" s="6"/>
      <c r="H829" s="570"/>
      <c r="I829" s="254"/>
      <c r="J829" s="437"/>
      <c r="K829" s="257"/>
      <c r="L829" s="25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3"/>
      <c r="D830" s="3"/>
      <c r="E830" s="251"/>
      <c r="F830" s="1374"/>
      <c r="G830" s="6"/>
      <c r="H830" s="570"/>
      <c r="I830" s="254"/>
      <c r="J830" s="437"/>
      <c r="K830" s="257"/>
      <c r="L830" s="25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3"/>
      <c r="D831" s="3"/>
      <c r="E831" s="251"/>
      <c r="F831" s="1374"/>
      <c r="G831" s="6"/>
      <c r="H831" s="570"/>
      <c r="I831" s="254"/>
      <c r="J831" s="437"/>
      <c r="K831" s="257"/>
      <c r="L831" s="25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3"/>
      <c r="D832" s="3"/>
      <c r="E832" s="251"/>
      <c r="F832" s="1374"/>
      <c r="G832" s="6"/>
      <c r="H832" s="570"/>
      <c r="I832" s="254"/>
      <c r="J832" s="437"/>
      <c r="K832" s="257"/>
      <c r="L832" s="25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3"/>
      <c r="D833" s="3"/>
      <c r="E833" s="251"/>
      <c r="F833" s="1374"/>
      <c r="G833" s="6"/>
      <c r="H833" s="570"/>
      <c r="I833" s="254"/>
      <c r="J833" s="437"/>
      <c r="K833" s="257"/>
      <c r="L833" s="25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3"/>
      <c r="D834" s="3"/>
      <c r="E834" s="251"/>
      <c r="F834" s="1374"/>
      <c r="G834" s="6"/>
      <c r="H834" s="570"/>
      <c r="I834" s="254"/>
      <c r="J834" s="437"/>
      <c r="K834" s="257"/>
      <c r="L834" s="25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3"/>
      <c r="D835" s="3"/>
      <c r="E835" s="251"/>
      <c r="F835" s="1374"/>
      <c r="G835" s="6"/>
      <c r="H835" s="570"/>
      <c r="I835" s="254"/>
      <c r="J835" s="437"/>
      <c r="K835" s="257"/>
      <c r="L835" s="25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3"/>
      <c r="D836" s="3"/>
      <c r="E836" s="251"/>
      <c r="F836" s="1374"/>
      <c r="G836" s="6"/>
      <c r="H836" s="570"/>
      <c r="I836" s="254"/>
      <c r="J836" s="437"/>
      <c r="K836" s="257"/>
      <c r="L836" s="25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3"/>
      <c r="D837" s="3"/>
      <c r="E837" s="251"/>
      <c r="F837" s="1374"/>
      <c r="G837" s="6"/>
      <c r="H837" s="570"/>
      <c r="I837" s="254"/>
      <c r="J837" s="437"/>
      <c r="K837" s="257"/>
      <c r="L837" s="25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3"/>
      <c r="D838" s="3"/>
      <c r="E838" s="251"/>
      <c r="F838" s="1374"/>
      <c r="G838" s="6"/>
      <c r="H838" s="570"/>
      <c r="I838" s="254"/>
      <c r="J838" s="437"/>
      <c r="K838" s="257"/>
      <c r="L838" s="25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3"/>
      <c r="D839" s="3"/>
      <c r="E839" s="251"/>
      <c r="F839" s="1374"/>
      <c r="G839" s="6"/>
      <c r="H839" s="570"/>
      <c r="I839" s="254"/>
      <c r="J839" s="437"/>
      <c r="K839" s="257"/>
      <c r="L839" s="25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3"/>
      <c r="D840" s="3"/>
      <c r="E840" s="251"/>
      <c r="F840" s="1374"/>
      <c r="G840" s="6"/>
      <c r="H840" s="570"/>
      <c r="I840" s="254"/>
      <c r="J840" s="437"/>
      <c r="K840" s="257"/>
      <c r="L840" s="25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3"/>
      <c r="D841" s="3"/>
      <c r="E841" s="251"/>
      <c r="F841" s="1374"/>
      <c r="G841" s="6"/>
      <c r="H841" s="570"/>
      <c r="I841" s="254"/>
      <c r="J841" s="437"/>
      <c r="K841" s="257"/>
      <c r="L841" s="25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3"/>
      <c r="D842" s="3"/>
      <c r="E842" s="251"/>
      <c r="F842" s="1374"/>
      <c r="G842" s="6"/>
      <c r="H842" s="570"/>
      <c r="I842" s="254"/>
      <c r="J842" s="437"/>
      <c r="K842" s="257"/>
      <c r="L842" s="25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3"/>
      <c r="D843" s="3"/>
      <c r="E843" s="251"/>
      <c r="F843" s="1374"/>
      <c r="G843" s="6"/>
      <c r="H843" s="570"/>
      <c r="I843" s="254"/>
      <c r="J843" s="437"/>
      <c r="K843" s="257"/>
      <c r="L843" s="25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3"/>
      <c r="D844" s="3"/>
      <c r="E844" s="251"/>
      <c r="F844" s="1374"/>
      <c r="G844" s="6"/>
      <c r="H844" s="570"/>
      <c r="I844" s="254"/>
      <c r="J844" s="437"/>
      <c r="K844" s="257"/>
      <c r="L844" s="25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3"/>
      <c r="D845" s="3"/>
      <c r="E845" s="251"/>
      <c r="F845" s="1374"/>
      <c r="G845" s="6"/>
      <c r="H845" s="570"/>
      <c r="I845" s="254"/>
      <c r="J845" s="437"/>
      <c r="K845" s="257"/>
      <c r="L845" s="25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3"/>
      <c r="D846" s="3"/>
      <c r="E846" s="251"/>
      <c r="F846" s="1374"/>
      <c r="G846" s="6"/>
      <c r="H846" s="570"/>
      <c r="I846" s="254"/>
      <c r="J846" s="437"/>
      <c r="K846" s="257"/>
      <c r="L846" s="25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3"/>
      <c r="D847" s="3"/>
      <c r="E847" s="251"/>
      <c r="F847" s="1374"/>
      <c r="G847" s="6"/>
      <c r="H847" s="570"/>
      <c r="I847" s="254"/>
      <c r="J847" s="437"/>
      <c r="K847" s="257"/>
      <c r="L847" s="25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3"/>
      <c r="D848" s="3"/>
      <c r="E848" s="251"/>
      <c r="F848" s="1374"/>
      <c r="G848" s="6"/>
      <c r="H848" s="570"/>
      <c r="I848" s="254"/>
      <c r="J848" s="437"/>
      <c r="K848" s="257"/>
      <c r="L848" s="25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3"/>
      <c r="D849" s="3"/>
      <c r="E849" s="251"/>
      <c r="F849" s="1374"/>
      <c r="G849" s="6"/>
      <c r="H849" s="570"/>
      <c r="I849" s="254"/>
      <c r="J849" s="437"/>
      <c r="K849" s="257"/>
      <c r="L849" s="25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3"/>
      <c r="D850" s="3"/>
      <c r="E850" s="251"/>
      <c r="F850" s="1374"/>
      <c r="G850" s="6"/>
      <c r="H850" s="570"/>
      <c r="I850" s="254"/>
      <c r="J850" s="437"/>
      <c r="K850" s="257"/>
      <c r="L850" s="25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3"/>
      <c r="D851" s="3"/>
      <c r="E851" s="251"/>
      <c r="F851" s="1374"/>
      <c r="G851" s="6"/>
      <c r="H851" s="570"/>
      <c r="I851" s="254"/>
      <c r="J851" s="437"/>
      <c r="K851" s="257"/>
      <c r="L851" s="25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3"/>
      <c r="D852" s="3"/>
      <c r="E852" s="251"/>
      <c r="F852" s="1374"/>
      <c r="G852" s="6"/>
      <c r="H852" s="570"/>
      <c r="I852" s="254"/>
      <c r="J852" s="437"/>
      <c r="K852" s="257"/>
      <c r="L852" s="25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3"/>
      <c r="D853" s="3"/>
      <c r="E853" s="251"/>
      <c r="F853" s="1374"/>
      <c r="G853" s="6"/>
      <c r="H853" s="570"/>
      <c r="I853" s="254"/>
      <c r="J853" s="437"/>
      <c r="K853" s="257"/>
      <c r="L853" s="25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3"/>
      <c r="D854" s="3"/>
      <c r="E854" s="251"/>
      <c r="F854" s="1374"/>
      <c r="G854" s="6"/>
      <c r="H854" s="570"/>
      <c r="I854" s="254"/>
      <c r="J854" s="437"/>
      <c r="K854" s="257"/>
      <c r="L854" s="25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3"/>
      <c r="D855" s="3"/>
      <c r="E855" s="251"/>
      <c r="F855" s="1374"/>
      <c r="G855" s="6"/>
      <c r="H855" s="570"/>
      <c r="I855" s="254"/>
      <c r="J855" s="437"/>
      <c r="K855" s="257"/>
      <c r="L855" s="25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3"/>
      <c r="D856" s="3"/>
      <c r="E856" s="251"/>
      <c r="F856" s="1374"/>
      <c r="G856" s="6"/>
      <c r="H856" s="570"/>
      <c r="I856" s="254"/>
      <c r="J856" s="437"/>
      <c r="K856" s="257"/>
      <c r="L856" s="25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3"/>
      <c r="D857" s="3"/>
      <c r="E857" s="251"/>
      <c r="F857" s="1374"/>
      <c r="G857" s="6"/>
      <c r="H857" s="570"/>
      <c r="I857" s="254"/>
      <c r="J857" s="437"/>
      <c r="K857" s="257"/>
      <c r="L857" s="25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3"/>
      <c r="D858" s="3"/>
      <c r="E858" s="251"/>
      <c r="F858" s="1374"/>
      <c r="G858" s="6"/>
      <c r="H858" s="570"/>
      <c r="I858" s="254"/>
      <c r="J858" s="437"/>
      <c r="K858" s="257"/>
      <c r="L858" s="25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3"/>
      <c r="D859" s="3"/>
      <c r="E859" s="251"/>
      <c r="F859" s="1374"/>
      <c r="G859" s="6"/>
      <c r="H859" s="570"/>
      <c r="I859" s="254"/>
      <c r="J859" s="437"/>
      <c r="K859" s="257"/>
      <c r="L859" s="25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3"/>
      <c r="D860" s="3"/>
      <c r="E860" s="251"/>
      <c r="F860" s="1374"/>
      <c r="G860" s="6"/>
      <c r="H860" s="570"/>
      <c r="I860" s="254"/>
      <c r="J860" s="437"/>
      <c r="K860" s="257"/>
      <c r="L860" s="25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3"/>
      <c r="D861" s="3"/>
      <c r="E861" s="251"/>
      <c r="F861" s="1374"/>
      <c r="G861" s="6"/>
      <c r="H861" s="570"/>
      <c r="I861" s="254"/>
      <c r="J861" s="437"/>
      <c r="K861" s="257"/>
      <c r="L861" s="25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3"/>
      <c r="D862" s="3"/>
      <c r="E862" s="251"/>
      <c r="F862" s="1374"/>
      <c r="G862" s="6"/>
      <c r="H862" s="570"/>
      <c r="I862" s="254"/>
      <c r="J862" s="437"/>
      <c r="K862" s="257"/>
      <c r="L862" s="25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3"/>
      <c r="D863" s="3"/>
      <c r="E863" s="251"/>
      <c r="F863" s="1374"/>
      <c r="G863" s="6"/>
      <c r="H863" s="570"/>
      <c r="I863" s="254"/>
      <c r="J863" s="437"/>
      <c r="K863" s="257"/>
      <c r="L863" s="25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3"/>
      <c r="D864" s="3"/>
      <c r="E864" s="251"/>
      <c r="F864" s="1374"/>
      <c r="G864" s="6"/>
      <c r="H864" s="570"/>
      <c r="I864" s="254"/>
      <c r="J864" s="437"/>
      <c r="K864" s="257"/>
      <c r="L864" s="25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3"/>
      <c r="D865" s="3"/>
      <c r="E865" s="251"/>
      <c r="F865" s="1374"/>
      <c r="G865" s="6"/>
      <c r="H865" s="570"/>
      <c r="I865" s="254"/>
      <c r="J865" s="437"/>
      <c r="K865" s="257"/>
      <c r="L865" s="25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3"/>
      <c r="D866" s="3"/>
      <c r="E866" s="251"/>
      <c r="F866" s="1374"/>
      <c r="G866" s="6"/>
      <c r="H866" s="570"/>
      <c r="I866" s="254"/>
      <c r="J866" s="437"/>
      <c r="K866" s="257"/>
      <c r="L866" s="25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3"/>
      <c r="D867" s="3"/>
      <c r="E867" s="251"/>
      <c r="F867" s="1374"/>
      <c r="G867" s="6"/>
      <c r="H867" s="570"/>
      <c r="I867" s="254"/>
      <c r="J867" s="437"/>
      <c r="K867" s="257"/>
      <c r="L867" s="25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3"/>
      <c r="D868" s="3"/>
      <c r="E868" s="251"/>
      <c r="F868" s="1374"/>
      <c r="G868" s="6"/>
      <c r="H868" s="570"/>
      <c r="I868" s="254"/>
      <c r="J868" s="437"/>
      <c r="K868" s="257"/>
      <c r="L868" s="25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3"/>
      <c r="D869" s="3"/>
      <c r="E869" s="251"/>
      <c r="F869" s="1374"/>
      <c r="G869" s="6"/>
      <c r="H869" s="570"/>
      <c r="I869" s="254"/>
      <c r="J869" s="437"/>
      <c r="K869" s="257"/>
      <c r="L869" s="25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3"/>
      <c r="D870" s="3"/>
      <c r="E870" s="251"/>
      <c r="F870" s="1374"/>
      <c r="G870" s="6"/>
      <c r="H870" s="570"/>
      <c r="I870" s="254"/>
      <c r="J870" s="437"/>
      <c r="K870" s="257"/>
      <c r="L870" s="25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3"/>
      <c r="D871" s="3"/>
      <c r="E871" s="251"/>
      <c r="F871" s="1374"/>
      <c r="G871" s="6"/>
      <c r="H871" s="570"/>
      <c r="I871" s="254"/>
      <c r="J871" s="437"/>
      <c r="K871" s="257"/>
      <c r="L871" s="25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3"/>
      <c r="D872" s="3"/>
      <c r="E872" s="251"/>
      <c r="F872" s="1374"/>
      <c r="G872" s="6"/>
      <c r="H872" s="570"/>
      <c r="I872" s="254"/>
      <c r="J872" s="437"/>
      <c r="K872" s="257"/>
      <c r="L872" s="25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3"/>
      <c r="D873" s="3"/>
      <c r="E873" s="251"/>
      <c r="F873" s="1374"/>
      <c r="G873" s="6"/>
      <c r="H873" s="570"/>
      <c r="I873" s="254"/>
      <c r="J873" s="437"/>
      <c r="K873" s="257"/>
      <c r="L873" s="25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3"/>
      <c r="D874" s="3"/>
      <c r="E874" s="251"/>
      <c r="F874" s="1374"/>
      <c r="G874" s="6"/>
      <c r="H874" s="570"/>
      <c r="I874" s="254"/>
      <c r="J874" s="437"/>
      <c r="K874" s="257"/>
      <c r="L874" s="25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3"/>
      <c r="D875" s="3"/>
      <c r="E875" s="251"/>
      <c r="F875" s="1374"/>
      <c r="G875" s="6"/>
      <c r="H875" s="570"/>
      <c r="I875" s="254"/>
      <c r="J875" s="437"/>
      <c r="K875" s="257"/>
      <c r="L875" s="25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3"/>
      <c r="D876" s="3"/>
      <c r="E876" s="251"/>
      <c r="F876" s="1374"/>
      <c r="G876" s="6"/>
      <c r="H876" s="570"/>
      <c r="I876" s="254"/>
      <c r="J876" s="437"/>
      <c r="K876" s="257"/>
      <c r="L876" s="25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3"/>
      <c r="D877" s="3"/>
      <c r="E877" s="251"/>
      <c r="F877" s="1374"/>
      <c r="G877" s="6"/>
      <c r="H877" s="570"/>
      <c r="I877" s="254"/>
      <c r="J877" s="437"/>
      <c r="K877" s="257"/>
      <c r="L877" s="25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3"/>
      <c r="D878" s="3"/>
      <c r="E878" s="251"/>
      <c r="F878" s="1374"/>
      <c r="G878" s="6"/>
      <c r="H878" s="570"/>
      <c r="I878" s="254"/>
      <c r="J878" s="437"/>
      <c r="K878" s="257"/>
      <c r="L878" s="25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3"/>
      <c r="D879" s="3"/>
      <c r="E879" s="251"/>
      <c r="F879" s="1374"/>
      <c r="G879" s="6"/>
      <c r="H879" s="570"/>
      <c r="I879" s="254"/>
      <c r="J879" s="437"/>
      <c r="K879" s="257"/>
      <c r="L879" s="25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3"/>
      <c r="D880" s="3"/>
      <c r="E880" s="251"/>
      <c r="F880" s="1374"/>
      <c r="G880" s="6"/>
      <c r="H880" s="570"/>
      <c r="I880" s="254"/>
      <c r="J880" s="437"/>
      <c r="K880" s="257"/>
      <c r="L880" s="25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3"/>
      <c r="D881" s="3"/>
      <c r="E881" s="251"/>
      <c r="F881" s="1374"/>
      <c r="G881" s="6"/>
      <c r="H881" s="570"/>
      <c r="I881" s="254"/>
      <c r="J881" s="437"/>
      <c r="K881" s="257"/>
      <c r="L881" s="25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3"/>
      <c r="D882" s="3"/>
      <c r="E882" s="251"/>
      <c r="F882" s="1374"/>
      <c r="G882" s="6"/>
      <c r="H882" s="570"/>
      <c r="I882" s="254"/>
      <c r="J882" s="437"/>
      <c r="K882" s="257"/>
      <c r="L882" s="25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3"/>
      <c r="D883" s="3"/>
      <c r="E883" s="251"/>
      <c r="F883" s="1374"/>
      <c r="G883" s="6"/>
      <c r="H883" s="570"/>
      <c r="I883" s="254"/>
      <c r="J883" s="437"/>
      <c r="K883" s="257"/>
      <c r="L883" s="25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3"/>
      <c r="D884" s="3"/>
      <c r="E884" s="251"/>
      <c r="F884" s="1374"/>
      <c r="G884" s="6"/>
      <c r="H884" s="570"/>
      <c r="I884" s="254"/>
      <c r="J884" s="437"/>
      <c r="K884" s="257"/>
      <c r="L884" s="25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3"/>
      <c r="D885" s="3"/>
      <c r="E885" s="251"/>
      <c r="F885" s="1374"/>
      <c r="G885" s="6"/>
      <c r="H885" s="570"/>
      <c r="I885" s="254"/>
      <c r="J885" s="437"/>
      <c r="K885" s="257"/>
      <c r="L885" s="25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3"/>
      <c r="D886" s="3"/>
      <c r="E886" s="251"/>
      <c r="F886" s="1374"/>
      <c r="G886" s="6"/>
      <c r="H886" s="570"/>
      <c r="I886" s="254"/>
      <c r="J886" s="437"/>
      <c r="K886" s="257"/>
      <c r="L886" s="25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3"/>
      <c r="D887" s="3"/>
      <c r="E887" s="251"/>
      <c r="F887" s="1374"/>
      <c r="G887" s="6"/>
      <c r="H887" s="570"/>
      <c r="I887" s="254"/>
      <c r="J887" s="437"/>
      <c r="K887" s="257"/>
      <c r="L887" s="25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3"/>
      <c r="D888" s="3"/>
      <c r="E888" s="251"/>
      <c r="F888" s="1374"/>
      <c r="G888" s="6"/>
      <c r="H888" s="570"/>
      <c r="I888" s="254"/>
      <c r="J888" s="437"/>
      <c r="K888" s="257"/>
      <c r="L888" s="25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3"/>
      <c r="D889" s="3"/>
      <c r="E889" s="251"/>
      <c r="F889" s="1374"/>
      <c r="G889" s="6"/>
      <c r="H889" s="570"/>
      <c r="I889" s="254"/>
      <c r="J889" s="437"/>
      <c r="K889" s="257"/>
      <c r="L889" s="25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3"/>
      <c r="D890" s="3"/>
      <c r="E890" s="251"/>
      <c r="F890" s="1374"/>
      <c r="G890" s="6"/>
      <c r="H890" s="570"/>
      <c r="I890" s="254"/>
      <c r="J890" s="437"/>
      <c r="K890" s="257"/>
      <c r="L890" s="25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3"/>
      <c r="D891" s="3"/>
      <c r="E891" s="251"/>
      <c r="F891" s="1374"/>
      <c r="G891" s="6"/>
      <c r="H891" s="570"/>
      <c r="I891" s="254"/>
      <c r="J891" s="437"/>
      <c r="K891" s="257"/>
      <c r="L891" s="25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3"/>
      <c r="D892" s="3"/>
      <c r="E892" s="251"/>
      <c r="F892" s="1374"/>
      <c r="G892" s="6"/>
      <c r="H892" s="570"/>
      <c r="I892" s="254"/>
      <c r="J892" s="437"/>
      <c r="K892" s="257"/>
      <c r="L892" s="25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3"/>
      <c r="D893" s="3"/>
      <c r="E893" s="251"/>
      <c r="F893" s="1374"/>
      <c r="G893" s="6"/>
      <c r="H893" s="570"/>
      <c r="I893" s="254"/>
      <c r="J893" s="437"/>
      <c r="K893" s="257"/>
      <c r="L893" s="25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3"/>
      <c r="D894" s="3"/>
      <c r="E894" s="251"/>
      <c r="F894" s="1374"/>
      <c r="G894" s="6"/>
      <c r="H894" s="570"/>
      <c r="I894" s="254"/>
      <c r="J894" s="437"/>
      <c r="K894" s="257"/>
      <c r="L894" s="25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3"/>
      <c r="D895" s="3"/>
      <c r="E895" s="251"/>
      <c r="F895" s="1374"/>
      <c r="G895" s="6"/>
      <c r="H895" s="570"/>
      <c r="I895" s="254"/>
      <c r="J895" s="437"/>
      <c r="K895" s="257"/>
      <c r="L895" s="25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3"/>
      <c r="D896" s="3"/>
      <c r="E896" s="251"/>
      <c r="F896" s="1374"/>
      <c r="G896" s="6"/>
      <c r="H896" s="570"/>
      <c r="I896" s="254"/>
      <c r="J896" s="437"/>
      <c r="K896" s="257"/>
      <c r="L896" s="25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3"/>
      <c r="D897" s="3"/>
      <c r="E897" s="251"/>
      <c r="F897" s="1374"/>
      <c r="G897" s="6"/>
      <c r="H897" s="570"/>
      <c r="I897" s="254"/>
      <c r="J897" s="437"/>
      <c r="K897" s="257"/>
      <c r="L897" s="25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3"/>
      <c r="D898" s="3"/>
      <c r="E898" s="251"/>
      <c r="F898" s="1374"/>
      <c r="G898" s="6"/>
      <c r="H898" s="570"/>
      <c r="I898" s="254"/>
      <c r="J898" s="437"/>
      <c r="K898" s="257"/>
      <c r="L898" s="25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3"/>
      <c r="D899" s="3"/>
      <c r="E899" s="251"/>
      <c r="F899" s="1374"/>
      <c r="G899" s="6"/>
      <c r="H899" s="570"/>
      <c r="I899" s="254"/>
      <c r="J899" s="437"/>
      <c r="K899" s="257"/>
      <c r="L899" s="25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3"/>
      <c r="D900" s="3"/>
      <c r="E900" s="251"/>
      <c r="F900" s="1374"/>
      <c r="G900" s="6"/>
      <c r="H900" s="570"/>
      <c r="I900" s="254"/>
      <c r="J900" s="437"/>
      <c r="K900" s="257"/>
      <c r="L900" s="25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3"/>
      <c r="D901" s="3"/>
      <c r="E901" s="251"/>
      <c r="F901" s="1374"/>
      <c r="G901" s="6"/>
      <c r="H901" s="570"/>
      <c r="I901" s="254"/>
      <c r="J901" s="437"/>
      <c r="K901" s="257"/>
      <c r="L901" s="25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3"/>
      <c r="D902" s="3"/>
      <c r="E902" s="251"/>
      <c r="F902" s="1374"/>
      <c r="G902" s="6"/>
      <c r="H902" s="570"/>
      <c r="I902" s="254"/>
      <c r="J902" s="437"/>
      <c r="K902" s="257"/>
      <c r="L902" s="25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3"/>
      <c r="D903" s="3"/>
      <c r="E903" s="251"/>
      <c r="F903" s="1374"/>
      <c r="G903" s="6"/>
      <c r="H903" s="570"/>
      <c r="I903" s="254"/>
      <c r="J903" s="437"/>
      <c r="K903" s="257"/>
      <c r="L903" s="25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3"/>
      <c r="D904" s="3"/>
      <c r="E904" s="251"/>
      <c r="F904" s="1374"/>
      <c r="G904" s="6"/>
      <c r="H904" s="570"/>
      <c r="I904" s="254"/>
      <c r="J904" s="437"/>
      <c r="K904" s="257"/>
      <c r="L904" s="25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3"/>
      <c r="D905" s="3"/>
      <c r="E905" s="251"/>
      <c r="F905" s="1374"/>
      <c r="G905" s="6"/>
      <c r="H905" s="570"/>
      <c r="I905" s="254"/>
      <c r="J905" s="437"/>
      <c r="K905" s="257"/>
      <c r="L905" s="25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3"/>
      <c r="D906" s="3"/>
      <c r="E906" s="251"/>
      <c r="F906" s="1374"/>
      <c r="G906" s="6"/>
      <c r="H906" s="570"/>
      <c r="I906" s="254"/>
      <c r="J906" s="437"/>
      <c r="K906" s="257"/>
      <c r="L906" s="25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3"/>
      <c r="D907" s="3"/>
      <c r="E907" s="251"/>
      <c r="F907" s="1374"/>
      <c r="G907" s="6"/>
      <c r="H907" s="570"/>
      <c r="I907" s="254"/>
      <c r="J907" s="437"/>
      <c r="K907" s="257"/>
      <c r="L907" s="25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3"/>
      <c r="D908" s="3"/>
      <c r="E908" s="251"/>
      <c r="F908" s="1374"/>
      <c r="G908" s="6"/>
      <c r="H908" s="570"/>
      <c r="I908" s="254"/>
      <c r="J908" s="437"/>
      <c r="K908" s="257"/>
      <c r="L908" s="25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3"/>
      <c r="D909" s="3"/>
      <c r="E909" s="251"/>
      <c r="F909" s="1374"/>
      <c r="G909" s="6"/>
      <c r="H909" s="570"/>
      <c r="I909" s="254"/>
      <c r="J909" s="437"/>
      <c r="K909" s="257"/>
      <c r="L909" s="25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3"/>
      <c r="D910" s="3"/>
      <c r="E910" s="251"/>
      <c r="F910" s="1374"/>
      <c r="G910" s="6"/>
      <c r="H910" s="570"/>
      <c r="I910" s="254"/>
      <c r="J910" s="437"/>
      <c r="K910" s="257"/>
      <c r="L910" s="25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3"/>
      <c r="D911" s="3"/>
      <c r="E911" s="251"/>
      <c r="F911" s="1374"/>
      <c r="G911" s="6"/>
      <c r="H911" s="570"/>
      <c r="I911" s="254"/>
      <c r="J911" s="437"/>
      <c r="K911" s="257"/>
      <c r="L911" s="25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3"/>
      <c r="D912" s="3"/>
      <c r="E912" s="251"/>
      <c r="F912" s="1374"/>
      <c r="G912" s="6"/>
      <c r="H912" s="570"/>
      <c r="I912" s="254"/>
      <c r="J912" s="437"/>
      <c r="K912" s="257"/>
      <c r="L912" s="25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3"/>
      <c r="D913" s="3"/>
      <c r="E913" s="251"/>
      <c r="F913" s="1374"/>
      <c r="G913" s="6"/>
      <c r="H913" s="570"/>
      <c r="I913" s="254"/>
      <c r="J913" s="437"/>
      <c r="K913" s="257"/>
      <c r="L913" s="25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3"/>
      <c r="D914" s="3"/>
      <c r="E914" s="251"/>
      <c r="F914" s="1374"/>
      <c r="G914" s="6"/>
      <c r="H914" s="570"/>
      <c r="I914" s="254"/>
      <c r="J914" s="437"/>
      <c r="K914" s="257"/>
      <c r="L914" s="25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3"/>
      <c r="D915" s="3"/>
      <c r="E915" s="251"/>
      <c r="F915" s="1374"/>
      <c r="G915" s="6"/>
      <c r="H915" s="570"/>
      <c r="I915" s="254"/>
      <c r="J915" s="437"/>
      <c r="K915" s="257"/>
      <c r="L915" s="25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3"/>
      <c r="D916" s="3"/>
      <c r="E916" s="251"/>
      <c r="F916" s="1374"/>
      <c r="G916" s="6"/>
      <c r="H916" s="570"/>
      <c r="I916" s="254"/>
      <c r="J916" s="437"/>
      <c r="K916" s="257"/>
      <c r="L916" s="25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3"/>
      <c r="D917" s="3"/>
      <c r="E917" s="251"/>
      <c r="F917" s="1374"/>
      <c r="G917" s="6"/>
      <c r="H917" s="570"/>
      <c r="I917" s="254"/>
      <c r="J917" s="437"/>
      <c r="K917" s="257"/>
      <c r="L917" s="25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3"/>
      <c r="D918" s="3"/>
      <c r="E918" s="251"/>
      <c r="F918" s="1374"/>
      <c r="G918" s="6"/>
      <c r="H918" s="570"/>
      <c r="I918" s="254"/>
      <c r="J918" s="437"/>
      <c r="K918" s="257"/>
      <c r="L918" s="25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3"/>
      <c r="D919" s="3"/>
      <c r="E919" s="251"/>
      <c r="F919" s="1374"/>
      <c r="G919" s="6"/>
      <c r="H919" s="570"/>
      <c r="I919" s="254"/>
      <c r="J919" s="437"/>
      <c r="K919" s="257"/>
      <c r="L919" s="25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3"/>
      <c r="D920" s="3"/>
      <c r="E920" s="251"/>
      <c r="F920" s="1374"/>
      <c r="G920" s="6"/>
      <c r="H920" s="570"/>
      <c r="I920" s="254"/>
      <c r="J920" s="437"/>
      <c r="K920" s="257"/>
      <c r="L920" s="25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3"/>
      <c r="D921" s="3"/>
      <c r="E921" s="251"/>
      <c r="F921" s="1374"/>
      <c r="G921" s="6"/>
      <c r="H921" s="570"/>
      <c r="I921" s="254"/>
      <c r="J921" s="437"/>
      <c r="K921" s="257"/>
      <c r="L921" s="25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3"/>
      <c r="D922" s="3"/>
      <c r="E922" s="251"/>
      <c r="F922" s="1374"/>
      <c r="G922" s="6"/>
      <c r="H922" s="570"/>
      <c r="I922" s="254"/>
      <c r="J922" s="437"/>
      <c r="K922" s="257"/>
      <c r="L922" s="25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3"/>
      <c r="D923" s="3"/>
      <c r="E923" s="251"/>
      <c r="F923" s="1374"/>
      <c r="G923" s="6"/>
      <c r="H923" s="570"/>
      <c r="I923" s="254"/>
      <c r="J923" s="437"/>
      <c r="K923" s="257"/>
      <c r="L923" s="25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3"/>
      <c r="D924" s="3"/>
      <c r="E924" s="251"/>
      <c r="F924" s="1374"/>
      <c r="G924" s="6"/>
      <c r="H924" s="570"/>
      <c r="I924" s="254"/>
      <c r="J924" s="437"/>
      <c r="K924" s="257"/>
      <c r="L924" s="25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3"/>
      <c r="D925" s="3"/>
      <c r="E925" s="251"/>
      <c r="F925" s="1374"/>
      <c r="G925" s="6"/>
      <c r="H925" s="570"/>
      <c r="I925" s="254"/>
      <c r="J925" s="437"/>
      <c r="K925" s="257"/>
      <c r="L925" s="25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3"/>
      <c r="D926" s="3"/>
      <c r="E926" s="251"/>
      <c r="F926" s="1374"/>
      <c r="G926" s="6"/>
      <c r="H926" s="570"/>
      <c r="I926" s="254"/>
      <c r="J926" s="437"/>
      <c r="K926" s="257"/>
      <c r="L926" s="25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3"/>
      <c r="D927" s="3"/>
      <c r="E927" s="251"/>
      <c r="F927" s="1374"/>
      <c r="G927" s="6"/>
      <c r="H927" s="570"/>
      <c r="I927" s="254"/>
      <c r="J927" s="437"/>
      <c r="K927" s="257"/>
      <c r="L927" s="25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3"/>
      <c r="D928" s="3"/>
      <c r="E928" s="251"/>
      <c r="F928" s="1374"/>
      <c r="G928" s="6"/>
      <c r="H928" s="570"/>
      <c r="I928" s="254"/>
      <c r="J928" s="437"/>
      <c r="K928" s="257"/>
      <c r="L928" s="25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3"/>
      <c r="D929" s="3"/>
      <c r="E929" s="251"/>
      <c r="F929" s="1374"/>
      <c r="G929" s="6"/>
      <c r="H929" s="570"/>
      <c r="I929" s="254"/>
      <c r="J929" s="437"/>
      <c r="K929" s="257"/>
      <c r="L929" s="25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3"/>
      <c r="D930" s="3"/>
      <c r="E930" s="251"/>
      <c r="F930" s="1374"/>
      <c r="G930" s="6"/>
      <c r="H930" s="570"/>
      <c r="I930" s="254"/>
      <c r="J930" s="437"/>
      <c r="K930" s="257"/>
      <c r="L930" s="25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3"/>
      <c r="D931" s="3"/>
      <c r="E931" s="251"/>
      <c r="F931" s="1374"/>
      <c r="G931" s="6"/>
      <c r="H931" s="570"/>
      <c r="I931" s="254"/>
      <c r="J931" s="437"/>
      <c r="K931" s="257"/>
      <c r="L931" s="25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3"/>
      <c r="D932" s="3"/>
      <c r="E932" s="251"/>
      <c r="F932" s="1374"/>
      <c r="G932" s="6"/>
      <c r="H932" s="570"/>
      <c r="I932" s="254"/>
      <c r="J932" s="437"/>
      <c r="K932" s="257"/>
      <c r="L932" s="25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3"/>
      <c r="D933" s="3"/>
      <c r="E933" s="251"/>
      <c r="F933" s="1374"/>
      <c r="G933" s="6"/>
      <c r="H933" s="570"/>
      <c r="I933" s="254"/>
      <c r="J933" s="437"/>
      <c r="K933" s="257"/>
      <c r="L933" s="25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3"/>
      <c r="D934" s="3"/>
      <c r="E934" s="251"/>
      <c r="F934" s="1374"/>
      <c r="G934" s="6"/>
      <c r="H934" s="570"/>
      <c r="I934" s="254"/>
      <c r="J934" s="437"/>
      <c r="K934" s="257"/>
      <c r="L934" s="25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3"/>
      <c r="D935" s="3"/>
      <c r="E935" s="251"/>
      <c r="F935" s="1374"/>
      <c r="G935" s="6"/>
      <c r="H935" s="570"/>
      <c r="I935" s="254"/>
      <c r="J935" s="437"/>
      <c r="K935" s="257"/>
      <c r="L935" s="25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3"/>
      <c r="D936" s="3"/>
      <c r="E936" s="251"/>
      <c r="F936" s="1374"/>
      <c r="G936" s="6"/>
      <c r="H936" s="570"/>
      <c r="I936" s="254"/>
      <c r="J936" s="437"/>
      <c r="K936" s="257"/>
      <c r="L936" s="25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3"/>
      <c r="D937" s="3"/>
      <c r="E937" s="251"/>
      <c r="F937" s="1374"/>
      <c r="G937" s="6"/>
      <c r="H937" s="570"/>
      <c r="I937" s="254"/>
      <c r="J937" s="437"/>
      <c r="K937" s="257"/>
      <c r="L937" s="25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3"/>
      <c r="D938" s="3"/>
      <c r="E938" s="251"/>
      <c r="F938" s="1374"/>
      <c r="G938" s="6"/>
      <c r="H938" s="570"/>
      <c r="I938" s="254"/>
      <c r="J938" s="437"/>
      <c r="K938" s="257"/>
      <c r="L938" s="25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3"/>
      <c r="D939" s="3"/>
      <c r="E939" s="251"/>
      <c r="F939" s="1374"/>
      <c r="G939" s="6"/>
      <c r="H939" s="570"/>
      <c r="I939" s="254"/>
      <c r="J939" s="437"/>
      <c r="K939" s="257"/>
      <c r="L939" s="25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3"/>
      <c r="D940" s="3"/>
      <c r="E940" s="251"/>
      <c r="F940" s="1374"/>
      <c r="G940" s="6"/>
      <c r="H940" s="570"/>
      <c r="I940" s="254"/>
      <c r="J940" s="437"/>
      <c r="K940" s="257"/>
      <c r="L940" s="25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3"/>
      <c r="D941" s="3"/>
      <c r="E941" s="251"/>
      <c r="F941" s="1374"/>
      <c r="G941" s="6"/>
      <c r="H941" s="570"/>
      <c r="I941" s="254"/>
      <c r="J941" s="437"/>
      <c r="K941" s="257"/>
      <c r="L941" s="25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3"/>
      <c r="D942" s="3"/>
      <c r="E942" s="251"/>
      <c r="F942" s="1374"/>
      <c r="G942" s="6"/>
      <c r="H942" s="570"/>
      <c r="I942" s="254"/>
      <c r="J942" s="437"/>
      <c r="K942" s="257"/>
      <c r="L942" s="25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3"/>
      <c r="D943" s="3"/>
      <c r="E943" s="251"/>
      <c r="F943" s="1374"/>
      <c r="G943" s="6"/>
      <c r="H943" s="570"/>
      <c r="I943" s="254"/>
      <c r="J943" s="437"/>
      <c r="K943" s="257"/>
      <c r="L943" s="25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3"/>
      <c r="D944" s="3"/>
      <c r="E944" s="251"/>
      <c r="F944" s="1374"/>
      <c r="G944" s="6"/>
      <c r="H944" s="570"/>
      <c r="I944" s="254"/>
      <c r="J944" s="437"/>
      <c r="K944" s="257"/>
      <c r="L944" s="25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3"/>
      <c r="D945" s="3"/>
      <c r="E945" s="251"/>
      <c r="F945" s="1374"/>
      <c r="G945" s="6"/>
      <c r="H945" s="570"/>
      <c r="I945" s="254"/>
      <c r="J945" s="437"/>
      <c r="K945" s="257"/>
      <c r="L945" s="25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3"/>
      <c r="D946" s="3"/>
      <c r="E946" s="251"/>
      <c r="F946" s="1374"/>
      <c r="G946" s="6"/>
      <c r="H946" s="570"/>
      <c r="I946" s="254"/>
      <c r="J946" s="437"/>
      <c r="K946" s="257"/>
      <c r="L946" s="25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3"/>
      <c r="D947" s="3"/>
      <c r="E947" s="251"/>
      <c r="F947" s="1374"/>
      <c r="G947" s="6"/>
      <c r="H947" s="570"/>
      <c r="I947" s="254"/>
      <c r="J947" s="437"/>
      <c r="K947" s="257"/>
      <c r="L947" s="25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3"/>
      <c r="D948" s="3"/>
      <c r="E948" s="251"/>
      <c r="F948" s="1374"/>
      <c r="G948" s="6"/>
      <c r="H948" s="570"/>
      <c r="I948" s="254"/>
      <c r="J948" s="437"/>
      <c r="K948" s="257"/>
      <c r="L948" s="25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3"/>
      <c r="D949" s="3"/>
      <c r="E949" s="251"/>
      <c r="F949" s="1374"/>
      <c r="G949" s="6"/>
      <c r="H949" s="570"/>
      <c r="I949" s="254"/>
      <c r="J949" s="437"/>
      <c r="K949" s="257"/>
      <c r="L949" s="25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3"/>
      <c r="D950" s="3"/>
      <c r="E950" s="251"/>
      <c r="F950" s="1374"/>
      <c r="G950" s="6"/>
      <c r="H950" s="570"/>
      <c r="I950" s="254"/>
      <c r="J950" s="437"/>
      <c r="K950" s="257"/>
      <c r="L950" s="25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3"/>
      <c r="D951" s="3"/>
      <c r="E951" s="251"/>
      <c r="F951" s="1374"/>
      <c r="G951" s="6"/>
      <c r="H951" s="570"/>
      <c r="I951" s="254"/>
      <c r="J951" s="437"/>
      <c r="K951" s="257"/>
      <c r="L951" s="25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3"/>
      <c r="D952" s="3"/>
      <c r="E952" s="251"/>
      <c r="F952" s="1374"/>
      <c r="G952" s="6"/>
      <c r="H952" s="570"/>
      <c r="I952" s="254"/>
      <c r="J952" s="437"/>
      <c r="K952" s="257"/>
      <c r="L952" s="25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3"/>
      <c r="D953" s="3"/>
      <c r="E953" s="251"/>
      <c r="F953" s="1374"/>
      <c r="G953" s="6"/>
      <c r="H953" s="570"/>
      <c r="I953" s="254"/>
      <c r="J953" s="437"/>
      <c r="K953" s="257"/>
      <c r="L953" s="25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3"/>
      <c r="D954" s="3"/>
      <c r="E954" s="251"/>
      <c r="F954" s="1374"/>
      <c r="G954" s="6"/>
      <c r="H954" s="570"/>
      <c r="I954" s="254"/>
      <c r="J954" s="437"/>
      <c r="K954" s="257"/>
      <c r="L954" s="25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3"/>
      <c r="D955" s="3"/>
      <c r="E955" s="251"/>
      <c r="F955" s="1374"/>
      <c r="G955" s="6"/>
      <c r="H955" s="570"/>
      <c r="I955" s="254"/>
      <c r="J955" s="437"/>
      <c r="K955" s="257"/>
      <c r="L955" s="25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3"/>
      <c r="D956" s="3"/>
      <c r="E956" s="251"/>
      <c r="F956" s="1374"/>
      <c r="G956" s="6"/>
      <c r="H956" s="570"/>
      <c r="I956" s="254"/>
      <c r="J956" s="437"/>
      <c r="K956" s="257"/>
      <c r="L956" s="25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3"/>
      <c r="D957" s="3"/>
      <c r="E957" s="251"/>
      <c r="F957" s="1374"/>
      <c r="G957" s="6"/>
      <c r="H957" s="570"/>
      <c r="I957" s="254"/>
      <c r="J957" s="437"/>
      <c r="K957" s="257"/>
      <c r="L957" s="25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3"/>
      <c r="D958" s="3"/>
      <c r="E958" s="251"/>
      <c r="F958" s="1374"/>
      <c r="G958" s="6"/>
      <c r="H958" s="570"/>
      <c r="I958" s="254"/>
      <c r="J958" s="437"/>
      <c r="K958" s="257"/>
      <c r="L958" s="25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3"/>
      <c r="D959" s="3"/>
      <c r="E959" s="251"/>
      <c r="F959" s="1374"/>
      <c r="G959" s="6"/>
      <c r="H959" s="570"/>
      <c r="I959" s="254"/>
      <c r="J959" s="437"/>
      <c r="K959" s="257"/>
      <c r="L959" s="25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3"/>
      <c r="D960" s="3"/>
      <c r="E960" s="251"/>
      <c r="F960" s="1374"/>
      <c r="G960" s="6"/>
      <c r="H960" s="570"/>
      <c r="I960" s="254"/>
      <c r="J960" s="437"/>
      <c r="K960" s="257"/>
      <c r="L960" s="25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3"/>
      <c r="D961" s="3"/>
      <c r="E961" s="251"/>
      <c r="F961" s="1374"/>
      <c r="G961" s="6"/>
      <c r="H961" s="570"/>
      <c r="I961" s="254"/>
      <c r="J961" s="437"/>
      <c r="K961" s="257"/>
      <c r="L961" s="25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3"/>
      <c r="D962" s="3"/>
      <c r="E962" s="251"/>
      <c r="F962" s="1374"/>
      <c r="G962" s="6"/>
      <c r="H962" s="570"/>
      <c r="I962" s="254"/>
      <c r="J962" s="437"/>
      <c r="K962" s="257"/>
      <c r="L962" s="25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3"/>
      <c r="D963" s="3"/>
      <c r="E963" s="251"/>
      <c r="F963" s="1374"/>
      <c r="G963" s="6"/>
      <c r="H963" s="570"/>
      <c r="I963" s="254"/>
      <c r="J963" s="437"/>
      <c r="K963" s="257"/>
      <c r="L963" s="25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3"/>
      <c r="D964" s="3"/>
      <c r="E964" s="251"/>
      <c r="F964" s="1374"/>
      <c r="G964" s="6"/>
      <c r="H964" s="570"/>
      <c r="I964" s="254"/>
      <c r="J964" s="437"/>
      <c r="K964" s="257"/>
      <c r="L964" s="25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3"/>
      <c r="D965" s="3"/>
      <c r="E965" s="251"/>
      <c r="F965" s="1374"/>
      <c r="G965" s="6"/>
      <c r="H965" s="570"/>
      <c r="I965" s="254"/>
      <c r="J965" s="437"/>
      <c r="K965" s="257"/>
      <c r="L965" s="25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3"/>
      <c r="D966" s="3"/>
      <c r="E966" s="251"/>
      <c r="F966" s="1374"/>
      <c r="G966" s="6"/>
      <c r="H966" s="570"/>
      <c r="I966" s="254"/>
      <c r="J966" s="437"/>
      <c r="K966" s="257"/>
      <c r="L966" s="25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3"/>
      <c r="D967" s="3"/>
      <c r="E967" s="251"/>
      <c r="F967" s="1374"/>
      <c r="G967" s="6"/>
      <c r="H967" s="570"/>
      <c r="I967" s="254"/>
      <c r="J967" s="437"/>
      <c r="K967" s="257"/>
      <c r="L967" s="25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3"/>
      <c r="D968" s="3"/>
      <c r="E968" s="251"/>
      <c r="F968" s="1374"/>
      <c r="G968" s="6"/>
      <c r="H968" s="570"/>
      <c r="I968" s="254"/>
      <c r="J968" s="437"/>
      <c r="K968" s="257"/>
      <c r="L968" s="25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3"/>
      <c r="D969" s="3"/>
      <c r="E969" s="251"/>
      <c r="F969" s="1374"/>
      <c r="G969" s="6"/>
      <c r="H969" s="570"/>
      <c r="I969" s="254"/>
      <c r="J969" s="437"/>
      <c r="K969" s="257"/>
      <c r="L969" s="25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3"/>
      <c r="D970" s="3"/>
      <c r="E970" s="251"/>
      <c r="F970" s="1374"/>
      <c r="G970" s="6"/>
      <c r="H970" s="570"/>
      <c r="I970" s="254"/>
      <c r="J970" s="437"/>
      <c r="K970" s="257"/>
      <c r="L970" s="25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3"/>
      <c r="D971" s="3"/>
      <c r="E971" s="251"/>
      <c r="F971" s="1374"/>
      <c r="G971" s="6"/>
      <c r="H971" s="570"/>
      <c r="I971" s="254"/>
      <c r="J971" s="437"/>
      <c r="K971" s="257"/>
      <c r="L971" s="25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3"/>
      <c r="D972" s="3"/>
      <c r="E972" s="251"/>
      <c r="F972" s="1374"/>
      <c r="G972" s="6"/>
      <c r="H972" s="570"/>
      <c r="I972" s="254"/>
      <c r="J972" s="437"/>
      <c r="K972" s="257"/>
      <c r="L972" s="25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3"/>
      <c r="D973" s="3"/>
      <c r="E973" s="251"/>
      <c r="F973" s="1374"/>
      <c r="G973" s="6"/>
      <c r="H973" s="570"/>
      <c r="I973" s="254"/>
      <c r="J973" s="437"/>
      <c r="K973" s="257"/>
      <c r="L973" s="25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3"/>
      <c r="D974" s="3"/>
      <c r="E974" s="251"/>
      <c r="F974" s="1374"/>
      <c r="G974" s="6"/>
      <c r="H974" s="570"/>
      <c r="I974" s="254"/>
      <c r="J974" s="437"/>
      <c r="K974" s="257"/>
      <c r="L974" s="25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3"/>
      <c r="D975" s="3"/>
      <c r="E975" s="251"/>
      <c r="F975" s="1374"/>
      <c r="G975" s="6"/>
      <c r="H975" s="570"/>
      <c r="I975" s="254"/>
      <c r="J975" s="437"/>
      <c r="K975" s="257"/>
      <c r="L975" s="25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3"/>
      <c r="D976" s="3"/>
      <c r="E976" s="251"/>
      <c r="F976" s="1374"/>
      <c r="G976" s="6"/>
      <c r="H976" s="570"/>
      <c r="I976" s="254"/>
      <c r="J976" s="437"/>
      <c r="K976" s="257"/>
      <c r="L976" s="25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3"/>
      <c r="D977" s="3"/>
      <c r="E977" s="251"/>
      <c r="F977" s="1374"/>
      <c r="G977" s="6"/>
      <c r="H977" s="570"/>
      <c r="I977" s="254"/>
      <c r="J977" s="437"/>
      <c r="K977" s="257"/>
      <c r="L977" s="25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3"/>
      <c r="D978" s="3"/>
      <c r="E978" s="251"/>
      <c r="F978" s="1374"/>
      <c r="G978" s="6"/>
      <c r="H978" s="570"/>
      <c r="I978" s="254"/>
      <c r="J978" s="437"/>
      <c r="K978" s="257"/>
      <c r="L978" s="25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3"/>
      <c r="D979" s="3"/>
      <c r="E979" s="251"/>
      <c r="F979" s="1374"/>
      <c r="G979" s="6"/>
      <c r="H979" s="570"/>
      <c r="I979" s="254"/>
      <c r="J979" s="437"/>
      <c r="K979" s="257"/>
      <c r="L979" s="25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3"/>
      <c r="D980" s="3"/>
      <c r="E980" s="251"/>
      <c r="F980" s="1374"/>
      <c r="G980" s="6"/>
      <c r="H980" s="570"/>
      <c r="I980" s="254"/>
      <c r="J980" s="437"/>
      <c r="K980" s="257"/>
      <c r="L980" s="25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3"/>
      <c r="D981" s="3"/>
      <c r="E981" s="251"/>
      <c r="F981" s="1374"/>
      <c r="G981" s="6"/>
      <c r="H981" s="570"/>
      <c r="I981" s="254"/>
      <c r="J981" s="437"/>
      <c r="K981" s="257"/>
      <c r="L981" s="25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3"/>
      <c r="D982" s="3"/>
      <c r="E982" s="251"/>
      <c r="F982" s="1374"/>
      <c r="G982" s="6"/>
      <c r="H982" s="570"/>
      <c r="I982" s="254"/>
      <c r="J982" s="437"/>
      <c r="K982" s="257"/>
      <c r="L982" s="25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3"/>
      <c r="D983" s="3"/>
      <c r="E983" s="251"/>
      <c r="F983" s="1374"/>
      <c r="G983" s="6"/>
      <c r="H983" s="570"/>
      <c r="I983" s="254"/>
      <c r="J983" s="437"/>
      <c r="K983" s="257"/>
      <c r="L983" s="25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3"/>
      <c r="D984" s="3"/>
      <c r="E984" s="251"/>
      <c r="F984" s="1374"/>
      <c r="G984" s="6"/>
      <c r="H984" s="570"/>
      <c r="I984" s="254"/>
      <c r="J984" s="437"/>
      <c r="K984" s="257"/>
      <c r="L984" s="25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3"/>
      <c r="D985" s="3"/>
      <c r="E985" s="251"/>
      <c r="F985" s="1374"/>
      <c r="G985" s="6"/>
      <c r="H985" s="570"/>
      <c r="I985" s="254"/>
      <c r="J985" s="437"/>
      <c r="K985" s="257"/>
      <c r="L985" s="25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3"/>
      <c r="D986" s="3"/>
      <c r="E986" s="251"/>
      <c r="F986" s="1374"/>
      <c r="G986" s="6"/>
      <c r="H986" s="570"/>
      <c r="I986" s="254"/>
      <c r="J986" s="437"/>
      <c r="K986" s="257"/>
      <c r="L986" s="25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3"/>
      <c r="D987" s="3"/>
      <c r="E987" s="251"/>
      <c r="F987" s="1374"/>
      <c r="G987" s="6"/>
      <c r="H987" s="570"/>
      <c r="I987" s="254"/>
      <c r="J987" s="437"/>
      <c r="K987" s="257"/>
      <c r="L987" s="25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3"/>
      <c r="D988" s="3"/>
      <c r="E988" s="251"/>
      <c r="F988" s="1374"/>
      <c r="G988" s="6"/>
      <c r="H988" s="570"/>
      <c r="I988" s="254"/>
      <c r="J988" s="437"/>
      <c r="K988" s="257"/>
      <c r="L988" s="25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3"/>
      <c r="D989" s="3"/>
      <c r="E989" s="251"/>
      <c r="F989" s="1374"/>
      <c r="G989" s="6"/>
      <c r="H989" s="570"/>
      <c r="I989" s="254"/>
      <c r="J989" s="437"/>
      <c r="K989" s="257"/>
      <c r="L989" s="25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3"/>
      <c r="D990" s="3"/>
      <c r="E990" s="251"/>
      <c r="F990" s="1374"/>
      <c r="G990" s="6"/>
      <c r="H990" s="570"/>
      <c r="I990" s="254"/>
      <c r="J990" s="437"/>
      <c r="K990" s="257"/>
      <c r="L990" s="25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3"/>
      <c r="D991" s="3"/>
      <c r="E991" s="251"/>
      <c r="F991" s="1374"/>
      <c r="G991" s="6"/>
      <c r="H991" s="570"/>
      <c r="I991" s="254"/>
      <c r="J991" s="437"/>
      <c r="K991" s="257"/>
      <c r="L991" s="25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3"/>
      <c r="D992" s="3"/>
      <c r="E992" s="251"/>
      <c r="F992" s="1374"/>
      <c r="G992" s="6"/>
      <c r="H992" s="570"/>
      <c r="I992" s="254"/>
      <c r="J992" s="437"/>
      <c r="K992" s="257"/>
      <c r="L992" s="25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3"/>
      <c r="D993" s="3"/>
      <c r="E993" s="251"/>
      <c r="F993" s="1374"/>
      <c r="G993" s="6"/>
      <c r="H993" s="570"/>
      <c r="I993" s="254"/>
      <c r="J993" s="437"/>
      <c r="K993" s="257"/>
      <c r="L993" s="25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3"/>
      <c r="D994" s="3"/>
      <c r="E994" s="251"/>
      <c r="F994" s="1374"/>
      <c r="G994" s="6"/>
      <c r="H994" s="570"/>
      <c r="I994" s="254"/>
      <c r="J994" s="437"/>
      <c r="K994" s="257"/>
      <c r="L994" s="25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3"/>
      <c r="D995" s="3"/>
      <c r="E995" s="251"/>
      <c r="F995" s="1374"/>
      <c r="G995" s="6"/>
      <c r="H995" s="570"/>
      <c r="I995" s="254"/>
      <c r="J995" s="437"/>
      <c r="K995" s="257"/>
      <c r="L995" s="25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3"/>
      <c r="D996" s="3"/>
      <c r="E996" s="251"/>
      <c r="F996" s="1374"/>
      <c r="G996" s="6"/>
      <c r="H996" s="570"/>
      <c r="I996" s="254"/>
      <c r="J996" s="437"/>
      <c r="K996" s="257"/>
      <c r="L996" s="25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3"/>
      <c r="D997" s="3"/>
      <c r="E997" s="251"/>
      <c r="F997" s="1374"/>
      <c r="G997" s="6"/>
      <c r="H997" s="570"/>
      <c r="I997" s="254"/>
      <c r="J997" s="437"/>
      <c r="K997" s="257"/>
      <c r="L997" s="25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3"/>
      <c r="D998" s="3"/>
      <c r="E998" s="251"/>
      <c r="F998" s="1374"/>
      <c r="G998" s="6"/>
      <c r="H998" s="570"/>
      <c r="I998" s="254"/>
      <c r="J998" s="437"/>
      <c r="K998" s="257"/>
      <c r="L998" s="25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3"/>
      <c r="D999" s="3"/>
      <c r="E999" s="251"/>
      <c r="F999" s="1374"/>
      <c r="G999" s="6"/>
      <c r="H999" s="570"/>
      <c r="I999" s="254"/>
      <c r="J999" s="437"/>
      <c r="K999" s="257"/>
      <c r="L999" s="25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3"/>
      <c r="D1000" s="3"/>
      <c r="E1000" s="251"/>
      <c r="F1000" s="1374"/>
      <c r="G1000" s="6"/>
      <c r="H1000" s="570"/>
      <c r="I1000" s="254"/>
      <c r="J1000" s="437"/>
      <c r="K1000" s="257"/>
      <c r="L1000" s="25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5:B5"/>
    <mergeCell ref="A43:B43"/>
    <mergeCell ref="A77:B77"/>
    <mergeCell ref="A79:B79"/>
    <mergeCell ref="A114:B114"/>
    <mergeCell ref="A116:B116"/>
    <mergeCell ref="A151:B151"/>
    <mergeCell ref="A304:B304"/>
    <mergeCell ref="A306:B306"/>
    <mergeCell ref="A346:B346"/>
    <mergeCell ref="A348:B348"/>
    <mergeCell ref="A153:B153"/>
    <mergeCell ref="A187:B187"/>
    <mergeCell ref="A189:B189"/>
    <mergeCell ref="A226:B226"/>
    <mergeCell ref="A228:B228"/>
    <mergeCell ref="A265:B265"/>
    <mergeCell ref="A267:B267"/>
  </mergeCells>
  <hyperlinks>
    <hyperlink ref="I20" r:id="rId1" xr:uid="{00000000-0004-0000-0400-000000000000}"/>
    <hyperlink ref="I47" r:id="rId2" xr:uid="{00000000-0004-0000-0400-000001000000}"/>
    <hyperlink ref="I48" r:id="rId3" xr:uid="{00000000-0004-0000-0400-000002000000}"/>
    <hyperlink ref="I50" r:id="rId4" xr:uid="{00000000-0004-0000-0400-000003000000}"/>
    <hyperlink ref="I51" r:id="rId5" xr:uid="{00000000-0004-0000-0400-000004000000}"/>
    <hyperlink ref="I53" r:id="rId6" xr:uid="{00000000-0004-0000-0400-000005000000}"/>
    <hyperlink ref="I54" r:id="rId7" xr:uid="{00000000-0004-0000-0400-000006000000}"/>
    <hyperlink ref="I56" r:id="rId8" xr:uid="{00000000-0004-0000-0400-000007000000}"/>
    <hyperlink ref="I57" r:id="rId9" xr:uid="{00000000-0004-0000-0400-000008000000}"/>
    <hyperlink ref="I59" r:id="rId10" xr:uid="{00000000-0004-0000-0400-000009000000}"/>
    <hyperlink ref="I60" r:id="rId11" xr:uid="{00000000-0004-0000-0400-00000A000000}"/>
    <hyperlink ref="I61" r:id="rId12" xr:uid="{00000000-0004-0000-0400-00000B000000}"/>
    <hyperlink ref="I62" r:id="rId13" xr:uid="{00000000-0004-0000-0400-00000C000000}"/>
    <hyperlink ref="I63" r:id="rId14" xr:uid="{00000000-0004-0000-0400-00000D000000}"/>
    <hyperlink ref="I64" r:id="rId15" xr:uid="{00000000-0004-0000-0400-00000E000000}"/>
    <hyperlink ref="I67" r:id="rId16" xr:uid="{00000000-0004-0000-0400-00000F000000}"/>
    <hyperlink ref="I68" r:id="rId17" xr:uid="{00000000-0004-0000-0400-000010000000}"/>
    <hyperlink ref="I69" r:id="rId18" xr:uid="{00000000-0004-0000-0400-000011000000}"/>
    <hyperlink ref="I167" r:id="rId19" xr:uid="{00000000-0004-0000-0400-000012000000}"/>
    <hyperlink ref="I168" r:id="rId20" xr:uid="{00000000-0004-0000-0400-000013000000}"/>
  </hyperlinks>
  <pageMargins left="0.7" right="0.7" top="0.75" bottom="0.75" header="0" footer="0"/>
  <pageSetup orientation="landscape"/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topLeftCell="B23" workbookViewId="0">
      <selection activeCell="F32" sqref="F32"/>
    </sheetView>
  </sheetViews>
  <sheetFormatPr defaultColWidth="14.42578125" defaultRowHeight="15" customHeight="1"/>
  <cols>
    <col min="1" max="1" width="1.140625" customWidth="1"/>
    <col min="2" max="2" width="33.28515625" customWidth="1"/>
    <col min="3" max="4" width="11" customWidth="1"/>
    <col min="5" max="6" width="10.28515625" customWidth="1"/>
    <col min="7" max="7" width="11" customWidth="1"/>
    <col min="8" max="8" width="10.28515625" customWidth="1"/>
    <col min="9" max="9" width="19.7109375" customWidth="1"/>
    <col min="10" max="10" width="11.85546875" customWidth="1"/>
    <col min="11" max="12" width="11" customWidth="1"/>
    <col min="13" max="13" width="12.140625" customWidth="1"/>
    <col min="14" max="26" width="8" customWidth="1"/>
  </cols>
  <sheetData>
    <row r="1" spans="1:26" ht="30.75" customHeight="1">
      <c r="A1" s="1"/>
      <c r="B1" s="2"/>
      <c r="C1" s="250"/>
      <c r="D1" s="314"/>
      <c r="E1" s="4"/>
      <c r="F1" s="5"/>
      <c r="G1" s="6"/>
      <c r="H1" s="1"/>
      <c r="I1" s="6"/>
      <c r="J1" s="729"/>
      <c r="K1" s="257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314"/>
      <c r="E2" s="4"/>
      <c r="F2" s="5"/>
      <c r="G2" s="6"/>
      <c r="H2" s="1"/>
      <c r="I2" s="6"/>
      <c r="J2" s="729"/>
      <c r="K2" s="257"/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1519</v>
      </c>
      <c r="B3" s="1387"/>
      <c r="C3" s="247"/>
      <c r="D3" s="314"/>
      <c r="E3" s="4"/>
      <c r="F3" s="5"/>
      <c r="G3" s="6"/>
      <c r="H3" s="1"/>
      <c r="I3" s="6"/>
      <c r="J3" s="729"/>
      <c r="K3" s="257"/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2"/>
      <c r="C4" s="250"/>
      <c r="D4" s="314"/>
      <c r="E4" s="4"/>
      <c r="F4" s="5"/>
      <c r="G4" s="6"/>
      <c r="H4" s="1"/>
      <c r="I4" s="6"/>
      <c r="J4" s="729"/>
      <c r="K4" s="257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258" t="s">
        <v>3</v>
      </c>
      <c r="D5" s="918" t="s">
        <v>4</v>
      </c>
      <c r="E5" s="17" t="s">
        <v>5</v>
      </c>
      <c r="F5" s="919" t="s">
        <v>5</v>
      </c>
      <c r="G5" s="571" t="s">
        <v>6</v>
      </c>
      <c r="H5" s="16" t="s">
        <v>7</v>
      </c>
      <c r="I5" s="440" t="s">
        <v>8</v>
      </c>
      <c r="J5" s="730" t="s">
        <v>9</v>
      </c>
      <c r="K5" s="920" t="s">
        <v>9</v>
      </c>
      <c r="L5" s="760" t="s">
        <v>452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3"/>
      <c r="D6" s="924" t="s">
        <v>10</v>
      </c>
      <c r="E6" s="24" t="s">
        <v>11</v>
      </c>
      <c r="F6" s="925" t="s">
        <v>12</v>
      </c>
      <c r="G6" s="926"/>
      <c r="H6" s="927" t="s">
        <v>13</v>
      </c>
      <c r="I6" s="999" t="s">
        <v>14</v>
      </c>
      <c r="J6" s="929" t="s">
        <v>15</v>
      </c>
      <c r="K6" s="930" t="s">
        <v>16</v>
      </c>
      <c r="L6" s="761" t="s">
        <v>453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762" t="s">
        <v>1520</v>
      </c>
      <c r="B7" s="524"/>
      <c r="C7" s="51"/>
      <c r="D7" s="735"/>
      <c r="E7" s="302"/>
      <c r="F7" s="135"/>
      <c r="G7" s="236"/>
      <c r="H7" s="237"/>
      <c r="I7" s="476"/>
      <c r="J7" s="734"/>
      <c r="K7" s="104"/>
      <c r="L7" s="76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34"/>
      <c r="B8" s="935" t="s">
        <v>1521</v>
      </c>
      <c r="C8" s="51" t="s">
        <v>1522</v>
      </c>
      <c r="D8" s="1164" t="s">
        <v>24</v>
      </c>
      <c r="E8" s="302">
        <v>47</v>
      </c>
      <c r="F8" s="135"/>
      <c r="G8" s="933" t="s">
        <v>625</v>
      </c>
      <c r="H8" s="132">
        <v>500.76</v>
      </c>
      <c r="I8" s="443" t="s">
        <v>1523</v>
      </c>
      <c r="J8" s="734">
        <v>462.24</v>
      </c>
      <c r="K8" s="1006">
        <v>38.520000000000003</v>
      </c>
      <c r="L8" s="76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34"/>
      <c r="B9" s="935"/>
      <c r="C9" s="51" t="s">
        <v>1524</v>
      </c>
      <c r="D9" s="1164" t="s">
        <v>24</v>
      </c>
      <c r="E9" s="302">
        <v>57</v>
      </c>
      <c r="F9" s="135"/>
      <c r="G9" s="933" t="s">
        <v>616</v>
      </c>
      <c r="H9" s="132"/>
      <c r="I9" s="443"/>
      <c r="J9" s="713">
        <v>292.62</v>
      </c>
      <c r="K9" s="1006">
        <v>49.38</v>
      </c>
      <c r="L9" s="76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34"/>
      <c r="B10" s="935"/>
      <c r="C10" s="51" t="s">
        <v>605</v>
      </c>
      <c r="D10" s="1164" t="s">
        <v>24</v>
      </c>
      <c r="E10" s="302">
        <v>79</v>
      </c>
      <c r="F10" s="135"/>
      <c r="G10" s="933" t="s">
        <v>625</v>
      </c>
      <c r="H10" s="132">
        <v>821.76</v>
      </c>
      <c r="I10" s="443" t="s">
        <v>1523</v>
      </c>
      <c r="J10" s="713">
        <v>758.52</v>
      </c>
      <c r="K10" s="1006">
        <v>63.21</v>
      </c>
      <c r="L10" s="76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34"/>
      <c r="B11" s="639" t="s">
        <v>1525</v>
      </c>
      <c r="C11" s="285" t="s">
        <v>1522</v>
      </c>
      <c r="D11" s="764" t="s">
        <v>24</v>
      </c>
      <c r="E11" s="765">
        <v>49</v>
      </c>
      <c r="F11" s="643"/>
      <c r="G11" s="644" t="s">
        <v>625</v>
      </c>
      <c r="H11" s="766">
        <v>526.44000000000005</v>
      </c>
      <c r="I11" s="767" t="s">
        <v>1523</v>
      </c>
      <c r="J11" s="768">
        <v>485.88</v>
      </c>
      <c r="K11" s="292">
        <v>40.49</v>
      </c>
      <c r="L11" s="76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34"/>
      <c r="B12" s="639"/>
      <c r="C12" s="285" t="s">
        <v>1524</v>
      </c>
      <c r="D12" s="764" t="s">
        <v>24</v>
      </c>
      <c r="E12" s="765"/>
      <c r="F12" s="643"/>
      <c r="G12" s="644"/>
      <c r="H12" s="766"/>
      <c r="I12" s="767"/>
      <c r="J12" s="768"/>
      <c r="K12" s="292"/>
      <c r="L12" s="76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34"/>
      <c r="B13" s="639"/>
      <c r="C13" s="285" t="s">
        <v>605</v>
      </c>
      <c r="D13" s="764" t="s">
        <v>24</v>
      </c>
      <c r="E13" s="765">
        <v>82</v>
      </c>
      <c r="F13" s="643"/>
      <c r="G13" s="644" t="s">
        <v>625</v>
      </c>
      <c r="H13" s="766">
        <v>860.28</v>
      </c>
      <c r="I13" s="767" t="s">
        <v>1523</v>
      </c>
      <c r="J13" s="768">
        <v>794</v>
      </c>
      <c r="K13" s="292">
        <v>66.180000000000007</v>
      </c>
      <c r="L13" s="76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34"/>
      <c r="B14" s="935" t="s">
        <v>1526</v>
      </c>
      <c r="C14" s="51" t="s">
        <v>1527</v>
      </c>
      <c r="D14" s="1164" t="s">
        <v>24</v>
      </c>
      <c r="E14" s="302">
        <v>54</v>
      </c>
      <c r="F14" s="135"/>
      <c r="G14" s="933" t="s">
        <v>625</v>
      </c>
      <c r="H14" s="132">
        <v>564.96</v>
      </c>
      <c r="I14" s="443" t="s">
        <v>1523</v>
      </c>
      <c r="J14" s="713">
        <v>521.52</v>
      </c>
      <c r="K14" s="1006">
        <v>43.45</v>
      </c>
      <c r="L14" s="76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34"/>
      <c r="B15" s="935"/>
      <c r="C15" s="51" t="s">
        <v>605</v>
      </c>
      <c r="D15" s="1164" t="s">
        <v>24</v>
      </c>
      <c r="E15" s="302">
        <v>94</v>
      </c>
      <c r="F15" s="135"/>
      <c r="G15" s="933" t="s">
        <v>625</v>
      </c>
      <c r="H15" s="132">
        <v>975.84</v>
      </c>
      <c r="I15" s="443" t="s">
        <v>1523</v>
      </c>
      <c r="J15" s="713">
        <v>900.84</v>
      </c>
      <c r="K15" s="1006">
        <v>75.069999999999993</v>
      </c>
      <c r="L15" s="76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34"/>
      <c r="B16" s="935" t="s">
        <v>1528</v>
      </c>
      <c r="C16" s="51" t="s">
        <v>1522</v>
      </c>
      <c r="D16" s="1164" t="s">
        <v>24</v>
      </c>
      <c r="E16" s="302">
        <v>55</v>
      </c>
      <c r="F16" s="135"/>
      <c r="G16" s="933" t="s">
        <v>625</v>
      </c>
      <c r="H16" s="132">
        <v>577.79999999999995</v>
      </c>
      <c r="I16" s="443" t="s">
        <v>1523</v>
      </c>
      <c r="J16" s="713">
        <v>533.4</v>
      </c>
      <c r="K16" s="1006">
        <v>44.45</v>
      </c>
      <c r="L16" s="76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34"/>
      <c r="B17" s="935"/>
      <c r="C17" s="51" t="s">
        <v>1524</v>
      </c>
      <c r="D17" s="1164" t="s">
        <v>24</v>
      </c>
      <c r="E17" s="302">
        <v>59</v>
      </c>
      <c r="F17" s="135"/>
      <c r="G17" s="933" t="s">
        <v>1529</v>
      </c>
      <c r="H17" s="132"/>
      <c r="I17" s="443"/>
      <c r="J17" s="713">
        <v>593</v>
      </c>
      <c r="K17" s="1006">
        <v>49.39</v>
      </c>
      <c r="L17" s="77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34"/>
      <c r="B18" s="935"/>
      <c r="C18" s="51" t="s">
        <v>605</v>
      </c>
      <c r="D18" s="1164" t="s">
        <v>24</v>
      </c>
      <c r="E18" s="302">
        <v>82</v>
      </c>
      <c r="F18" s="135"/>
      <c r="G18" s="933" t="s">
        <v>1530</v>
      </c>
      <c r="H18" s="132">
        <v>863.52</v>
      </c>
      <c r="I18" s="443" t="s">
        <v>1523</v>
      </c>
      <c r="J18" s="713">
        <v>797.16</v>
      </c>
      <c r="K18" s="1006">
        <v>66.430000000000007</v>
      </c>
      <c r="L18" s="77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34"/>
      <c r="B19" s="771" t="s">
        <v>1531</v>
      </c>
      <c r="C19" s="772" t="s">
        <v>1522</v>
      </c>
      <c r="D19" s="773" t="s">
        <v>24</v>
      </c>
      <c r="E19" s="774">
        <v>54</v>
      </c>
      <c r="F19" s="775"/>
      <c r="G19" s="593" t="s">
        <v>1532</v>
      </c>
      <c r="H19" s="776">
        <v>590.64</v>
      </c>
      <c r="I19" s="777" t="s">
        <v>1523</v>
      </c>
      <c r="J19" s="778">
        <v>545.16</v>
      </c>
      <c r="K19" s="597">
        <v>45.43</v>
      </c>
      <c r="L19" s="77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45"/>
      <c r="B20" s="771"/>
      <c r="C20" s="772" t="s">
        <v>1524</v>
      </c>
      <c r="D20" s="773" t="s">
        <v>24</v>
      </c>
      <c r="E20" s="591">
        <v>76</v>
      </c>
      <c r="F20" s="775"/>
      <c r="G20" s="593" t="s">
        <v>625</v>
      </c>
      <c r="H20" s="776">
        <v>808.92</v>
      </c>
      <c r="I20" s="777" t="s">
        <v>1533</v>
      </c>
      <c r="J20" s="778">
        <v>766.32</v>
      </c>
      <c r="K20" s="597">
        <v>63.86</v>
      </c>
      <c r="L20" s="77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46"/>
      <c r="B21" s="771"/>
      <c r="C21" s="772" t="s">
        <v>605</v>
      </c>
      <c r="D21" s="773" t="s">
        <v>24</v>
      </c>
      <c r="E21" s="779">
        <v>95</v>
      </c>
      <c r="F21" s="775"/>
      <c r="G21" s="593" t="s">
        <v>625</v>
      </c>
      <c r="H21" s="780">
        <v>1014.36</v>
      </c>
      <c r="I21" s="781" t="s">
        <v>1534</v>
      </c>
      <c r="J21" s="782">
        <v>948.48</v>
      </c>
      <c r="K21" s="1243">
        <v>79.040000000000006</v>
      </c>
      <c r="L21" s="77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34"/>
      <c r="B22" s="953" t="s">
        <v>1535</v>
      </c>
      <c r="C22" s="51" t="s">
        <v>1536</v>
      </c>
      <c r="D22" s="1164" t="s">
        <v>24</v>
      </c>
      <c r="E22" s="310">
        <v>270</v>
      </c>
      <c r="F22" s="135"/>
      <c r="G22" s="933"/>
      <c r="H22" s="132"/>
      <c r="I22" s="443"/>
      <c r="J22" s="713"/>
      <c r="K22" s="1006">
        <v>221</v>
      </c>
      <c r="L22" s="76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34"/>
      <c r="B23" s="953"/>
      <c r="C23" s="51" t="s">
        <v>730</v>
      </c>
      <c r="D23" s="1164"/>
      <c r="E23" s="310">
        <v>535</v>
      </c>
      <c r="F23" s="135"/>
      <c r="G23" s="933" t="s">
        <v>1537</v>
      </c>
      <c r="H23" s="132"/>
      <c r="I23" s="443"/>
      <c r="J23" s="713">
        <v>465.45</v>
      </c>
      <c r="K23" s="1006"/>
      <c r="L23" s="76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1244">
        <v>41037</v>
      </c>
      <c r="B24" s="935" t="s">
        <v>1538</v>
      </c>
      <c r="C24" s="51" t="s">
        <v>57</v>
      </c>
      <c r="D24" s="1164"/>
      <c r="E24" s="107">
        <v>135</v>
      </c>
      <c r="F24" s="35"/>
      <c r="G24" s="933" t="s">
        <v>625</v>
      </c>
      <c r="H24" s="231"/>
      <c r="I24" s="443"/>
      <c r="J24" s="713">
        <v>1393.2</v>
      </c>
      <c r="K24" s="1006">
        <v>116.1</v>
      </c>
      <c r="L24" s="76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34"/>
      <c r="B25" s="935"/>
      <c r="C25" s="51"/>
      <c r="D25" s="1164"/>
      <c r="E25" s="302"/>
      <c r="F25" s="135"/>
      <c r="G25" s="933"/>
      <c r="H25" s="132"/>
      <c r="I25" s="443"/>
      <c r="J25" s="713"/>
      <c r="K25" s="1006"/>
      <c r="L25" s="76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34"/>
      <c r="B26" s="935"/>
      <c r="C26" s="51"/>
      <c r="D26" s="1164"/>
      <c r="E26" s="302"/>
      <c r="F26" s="135"/>
      <c r="G26" s="933"/>
      <c r="H26" s="132"/>
      <c r="I26" s="443"/>
      <c r="J26" s="713"/>
      <c r="K26" s="1006"/>
      <c r="L26" s="7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1385" t="s">
        <v>1539</v>
      </c>
      <c r="B27" s="1392"/>
      <c r="C27" s="743"/>
      <c r="D27" s="744"/>
      <c r="E27" s="106"/>
      <c r="F27" s="135"/>
      <c r="G27" s="236"/>
      <c r="H27" s="237"/>
      <c r="I27" s="476"/>
      <c r="J27" s="104"/>
      <c r="K27" s="734"/>
      <c r="L27" s="10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69"/>
      <c r="B28" s="953" t="s">
        <v>1540</v>
      </c>
      <c r="C28" s="51" t="s">
        <v>1541</v>
      </c>
      <c r="D28" s="968" t="s">
        <v>19</v>
      </c>
      <c r="E28" s="106"/>
      <c r="F28" s="135"/>
      <c r="G28" s="933" t="s">
        <v>1542</v>
      </c>
      <c r="H28" s="132"/>
      <c r="I28" s="443"/>
      <c r="J28" s="1006">
        <v>480</v>
      </c>
      <c r="K28" s="734">
        <v>20</v>
      </c>
      <c r="L28" s="100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69"/>
      <c r="B29" s="935" t="s">
        <v>1543</v>
      </c>
      <c r="C29" s="51"/>
      <c r="D29" s="1245" t="s">
        <v>1544</v>
      </c>
      <c r="E29" s="106"/>
      <c r="F29" s="135"/>
      <c r="G29" s="933" t="s">
        <v>1542</v>
      </c>
      <c r="H29" s="132"/>
      <c r="I29" s="443"/>
      <c r="J29" s="1006" t="s">
        <v>1545</v>
      </c>
      <c r="K29" s="734" t="s">
        <v>1546</v>
      </c>
      <c r="L29" s="100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34"/>
      <c r="B30" s="45"/>
      <c r="C30" s="37"/>
      <c r="D30" s="148"/>
      <c r="E30" s="146"/>
      <c r="F30" s="428"/>
      <c r="G30" s="429"/>
      <c r="H30" s="425"/>
      <c r="I30" s="496"/>
      <c r="J30" s="718"/>
      <c r="K30" s="44"/>
      <c r="L30" s="76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45"/>
      <c r="B31" s="897" t="s">
        <v>1547</v>
      </c>
      <c r="C31" s="37"/>
      <c r="D31" s="148"/>
      <c r="E31" s="783"/>
      <c r="F31" s="428"/>
      <c r="G31" s="429"/>
      <c r="H31" s="425"/>
      <c r="I31" s="496"/>
      <c r="J31" s="718"/>
      <c r="K31" s="44"/>
      <c r="L31" s="76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46"/>
      <c r="B32" s="45" t="s">
        <v>1548</v>
      </c>
      <c r="C32" s="37" t="s">
        <v>1549</v>
      </c>
      <c r="D32" s="898" t="s">
        <v>157</v>
      </c>
      <c r="E32" s="899">
        <v>40</v>
      </c>
      <c r="F32" s="725" t="s">
        <v>1550</v>
      </c>
      <c r="G32" s="429" t="s">
        <v>1551</v>
      </c>
      <c r="H32" s="784">
        <v>290</v>
      </c>
      <c r="I32" s="785" t="s">
        <v>1552</v>
      </c>
      <c r="J32" s="786" t="s">
        <v>1553</v>
      </c>
      <c r="K32" s="1112">
        <v>24.58</v>
      </c>
      <c r="L32" s="76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34"/>
      <c r="B33" s="953"/>
      <c r="C33" s="51"/>
      <c r="D33" s="1164"/>
      <c r="E33" s="310"/>
      <c r="F33" s="135"/>
      <c r="G33" s="933"/>
      <c r="H33" s="132"/>
      <c r="I33" s="443"/>
      <c r="J33" s="713"/>
      <c r="K33" s="1006"/>
      <c r="L33" s="76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34"/>
      <c r="B34" s="953"/>
      <c r="C34" s="51"/>
      <c r="D34" s="1164"/>
      <c r="E34" s="310"/>
      <c r="F34" s="135"/>
      <c r="G34" s="933"/>
      <c r="H34" s="132"/>
      <c r="I34" s="443"/>
      <c r="J34" s="713"/>
      <c r="K34" s="1006"/>
      <c r="L34" s="76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1244">
        <v>41037</v>
      </c>
      <c r="B35" s="935"/>
      <c r="C35" s="51"/>
      <c r="D35" s="1164"/>
      <c r="E35" s="107"/>
      <c r="F35" s="35"/>
      <c r="G35" s="933"/>
      <c r="H35" s="231"/>
      <c r="I35" s="443"/>
      <c r="J35" s="713"/>
      <c r="K35" s="1006"/>
      <c r="L35" s="76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4"/>
      <c r="B36" s="1"/>
      <c r="C36" s="357"/>
      <c r="D36" s="958"/>
      <c r="E36" s="357"/>
      <c r="F36" s="357"/>
      <c r="G36" s="357"/>
      <c r="H36" s="357"/>
      <c r="I36" s="250"/>
      <c r="J36" s="357"/>
      <c r="K36" s="357"/>
      <c r="L36" s="1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>
      <c r="A37" s="4" t="s">
        <v>0</v>
      </c>
      <c r="B37" s="1368"/>
      <c r="C37" s="250"/>
      <c r="D37" s="250"/>
      <c r="E37" s="4"/>
      <c r="F37" s="5"/>
      <c r="G37" s="6"/>
      <c r="H37" s="1"/>
      <c r="I37" s="6"/>
      <c r="J37" s="729"/>
      <c r="K37" s="257"/>
      <c r="L37" s="1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5.25" customHeight="1">
      <c r="A38" s="1376" t="s">
        <v>94</v>
      </c>
      <c r="B38" s="1387"/>
      <c r="C38" s="247"/>
      <c r="D38" s="314"/>
      <c r="E38" s="4"/>
      <c r="F38" s="5"/>
      <c r="G38" s="6"/>
      <c r="H38" s="1"/>
      <c r="I38" s="6"/>
      <c r="J38" s="729"/>
      <c r="K38" s="257"/>
      <c r="L38" s="1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2"/>
      <c r="C39" s="250"/>
      <c r="D39" s="314"/>
      <c r="E39" s="4"/>
      <c r="F39" s="5"/>
      <c r="G39" s="6"/>
      <c r="H39" s="1"/>
      <c r="I39" s="6"/>
      <c r="J39" s="729"/>
      <c r="K39" s="257"/>
      <c r="L39" s="1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4.5" customHeight="1">
      <c r="A40" s="1375" t="s">
        <v>2</v>
      </c>
      <c r="B40" s="1388"/>
      <c r="C40" s="258" t="s">
        <v>3</v>
      </c>
      <c r="D40" s="962" t="s">
        <v>4</v>
      </c>
      <c r="E40" s="17" t="s">
        <v>5</v>
      </c>
      <c r="F40" s="919" t="s">
        <v>5</v>
      </c>
      <c r="G40" s="18" t="s">
        <v>6</v>
      </c>
      <c r="H40" s="19" t="s">
        <v>7</v>
      </c>
      <c r="I40" s="440" t="s">
        <v>8</v>
      </c>
      <c r="J40" s="920" t="s">
        <v>9</v>
      </c>
      <c r="K40" s="678" t="s">
        <v>9</v>
      </c>
      <c r="L40" s="9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5.25" customHeight="1">
      <c r="A41" s="921"/>
      <c r="B41" s="922"/>
      <c r="C41" s="923"/>
      <c r="D41" s="963" t="s">
        <v>10</v>
      </c>
      <c r="E41" s="24" t="s">
        <v>11</v>
      </c>
      <c r="F41" s="925" t="s">
        <v>12</v>
      </c>
      <c r="G41" s="964"/>
      <c r="H41" s="965" t="s">
        <v>13</v>
      </c>
      <c r="I41" s="999" t="s">
        <v>14</v>
      </c>
      <c r="J41" s="930" t="s">
        <v>15</v>
      </c>
      <c r="K41" s="966" t="s">
        <v>16</v>
      </c>
      <c r="L41" s="93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customHeight="1">
      <c r="A42" s="50" t="s">
        <v>714</v>
      </c>
      <c r="B42" s="266"/>
      <c r="C42" s="738"/>
      <c r="D42" s="944"/>
      <c r="E42" s="979"/>
      <c r="F42" s="138"/>
      <c r="G42" s="933"/>
      <c r="H42" s="132"/>
      <c r="I42" s="443"/>
      <c r="J42" s="995"/>
      <c r="K42" s="713"/>
      <c r="L42" s="99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934"/>
      <c r="B43" s="935" t="s">
        <v>1554</v>
      </c>
      <c r="C43" s="51" t="s">
        <v>1555</v>
      </c>
      <c r="D43" s="1164" t="s">
        <v>24</v>
      </c>
      <c r="E43" s="106">
        <v>64</v>
      </c>
      <c r="F43" s="135"/>
      <c r="G43" s="933" t="s">
        <v>718</v>
      </c>
      <c r="H43" s="132">
        <v>636</v>
      </c>
      <c r="I43" s="443" t="s">
        <v>1556</v>
      </c>
      <c r="J43" s="1006">
        <v>680.52</v>
      </c>
      <c r="K43" s="713">
        <v>56.71</v>
      </c>
      <c r="L43" s="100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934"/>
      <c r="B44" s="935" t="s">
        <v>1554</v>
      </c>
      <c r="C44" s="51"/>
      <c r="D44" s="1107"/>
      <c r="E44" s="106"/>
      <c r="F44" s="135"/>
      <c r="G44" s="1246" t="s">
        <v>718</v>
      </c>
      <c r="H44" s="787"/>
      <c r="I44" s="788" t="s">
        <v>1556</v>
      </c>
      <c r="J44" s="1096">
        <v>408.31</v>
      </c>
      <c r="K44" s="789">
        <v>34.020000000000003</v>
      </c>
      <c r="L44" s="100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34"/>
      <c r="B45" s="935" t="s">
        <v>1554</v>
      </c>
      <c r="C45" s="51" t="s">
        <v>605</v>
      </c>
      <c r="D45" s="1167" t="s">
        <v>24</v>
      </c>
      <c r="E45" s="106">
        <v>92</v>
      </c>
      <c r="F45" s="135"/>
      <c r="G45" s="933" t="s">
        <v>718</v>
      </c>
      <c r="H45" s="132">
        <v>966</v>
      </c>
      <c r="I45" s="443"/>
      <c r="J45" s="1006">
        <v>1033.6199999999999</v>
      </c>
      <c r="K45" s="713">
        <v>86.13</v>
      </c>
      <c r="L45" s="100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5.25" customHeight="1">
      <c r="A46" s="969"/>
      <c r="B46" s="1247" t="s">
        <v>1554</v>
      </c>
      <c r="C46" s="1191"/>
      <c r="D46" s="1248"/>
      <c r="E46" s="790"/>
      <c r="F46" s="925"/>
      <c r="G46" s="1249" t="s">
        <v>718</v>
      </c>
      <c r="H46" s="1250">
        <v>966</v>
      </c>
      <c r="I46" s="1251" t="s">
        <v>1557</v>
      </c>
      <c r="J46" s="1252">
        <v>689.08</v>
      </c>
      <c r="K46" s="1253">
        <v>57.42</v>
      </c>
      <c r="L46" s="100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5.25" customHeight="1">
      <c r="A47" s="969"/>
      <c r="B47" s="953" t="s">
        <v>1558</v>
      </c>
      <c r="C47" s="978" t="s">
        <v>1527</v>
      </c>
      <c r="D47" s="791" t="s">
        <v>24</v>
      </c>
      <c r="E47" s="1153">
        <v>64</v>
      </c>
      <c r="F47" s="932"/>
      <c r="G47" s="1222" t="s">
        <v>718</v>
      </c>
      <c r="H47" s="983">
        <v>630</v>
      </c>
      <c r="I47" s="1057"/>
      <c r="J47" s="268">
        <v>674.1</v>
      </c>
      <c r="K47" s="1254">
        <v>56.17</v>
      </c>
      <c r="L47" s="105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5.25" customHeight="1">
      <c r="A48" s="969"/>
      <c r="B48" s="1149" t="s">
        <v>1558</v>
      </c>
      <c r="C48" s="110" t="s">
        <v>510</v>
      </c>
      <c r="D48" s="1255" t="s">
        <v>24</v>
      </c>
      <c r="E48" s="1151">
        <v>92</v>
      </c>
      <c r="F48" s="532"/>
      <c r="G48" s="1256" t="s">
        <v>718</v>
      </c>
      <c r="H48" s="533">
        <v>897</v>
      </c>
      <c r="I48" s="534"/>
      <c r="J48" s="1052">
        <v>959.79</v>
      </c>
      <c r="K48" s="792">
        <v>79.98</v>
      </c>
      <c r="L48" s="27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5.25" customHeight="1">
      <c r="A49" s="969"/>
      <c r="B49" s="793" t="s">
        <v>1559</v>
      </c>
      <c r="C49" s="273" t="s">
        <v>1527</v>
      </c>
      <c r="D49" s="794" t="s">
        <v>24</v>
      </c>
      <c r="E49" s="979">
        <v>69</v>
      </c>
      <c r="F49" s="138"/>
      <c r="G49" s="795" t="s">
        <v>718</v>
      </c>
      <c r="H49" s="796">
        <v>666</v>
      </c>
      <c r="I49" s="797"/>
      <c r="J49" s="279">
        <v>712.62</v>
      </c>
      <c r="K49" s="798">
        <v>59.38</v>
      </c>
      <c r="L49" s="79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5.25" customHeight="1">
      <c r="A50" s="953" t="s">
        <v>1558</v>
      </c>
      <c r="B50" s="1247" t="s">
        <v>1559</v>
      </c>
      <c r="C50" s="110" t="s">
        <v>510</v>
      </c>
      <c r="D50" s="1255" t="s">
        <v>24</v>
      </c>
      <c r="E50" s="1151">
        <v>105</v>
      </c>
      <c r="F50" s="532"/>
      <c r="G50" s="800" t="s">
        <v>718</v>
      </c>
      <c r="H50" s="801">
        <v>1044</v>
      </c>
      <c r="I50" s="802"/>
      <c r="J50" s="799">
        <v>1117.08</v>
      </c>
      <c r="K50" s="803">
        <v>93.09</v>
      </c>
      <c r="L50" s="27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5.25" customHeight="1">
      <c r="A51" s="1149" t="s">
        <v>1558</v>
      </c>
      <c r="B51" s="796" t="s">
        <v>1560</v>
      </c>
      <c r="C51" s="273" t="s">
        <v>1527</v>
      </c>
      <c r="D51" s="794" t="s">
        <v>24</v>
      </c>
      <c r="E51" s="979">
        <v>69</v>
      </c>
      <c r="F51" s="138"/>
      <c r="G51" s="795" t="s">
        <v>718</v>
      </c>
      <c r="H51" s="796">
        <v>666</v>
      </c>
      <c r="I51" s="797"/>
      <c r="J51" s="279">
        <v>712.62</v>
      </c>
      <c r="K51" s="798">
        <v>59.38</v>
      </c>
      <c r="L51" s="105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5.25" customHeight="1">
      <c r="A52" s="969"/>
      <c r="B52" s="1066" t="s">
        <v>1560</v>
      </c>
      <c r="C52" s="110" t="s">
        <v>510</v>
      </c>
      <c r="D52" s="1255" t="s">
        <v>24</v>
      </c>
      <c r="E52" s="1151">
        <v>105</v>
      </c>
      <c r="F52" s="532"/>
      <c r="G52" s="800" t="s">
        <v>718</v>
      </c>
      <c r="H52" s="801">
        <v>1044</v>
      </c>
      <c r="I52" s="802"/>
      <c r="J52" s="799">
        <v>1117.08</v>
      </c>
      <c r="K52" s="803">
        <v>93.09</v>
      </c>
      <c r="L52" s="26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935"/>
      <c r="C53" s="738"/>
      <c r="D53" s="954"/>
      <c r="E53" s="106"/>
      <c r="F53" s="135"/>
      <c r="G53" s="933"/>
      <c r="H53" s="132"/>
      <c r="I53" s="443"/>
      <c r="J53" s="1006"/>
      <c r="K53" s="713"/>
      <c r="L53" s="100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 t="s">
        <v>1561</v>
      </c>
      <c r="B54" s="804"/>
      <c r="C54" s="743"/>
      <c r="D54" s="744"/>
      <c r="E54" s="106"/>
      <c r="F54" s="135"/>
      <c r="G54" s="236"/>
      <c r="H54" s="237"/>
      <c r="I54" s="476"/>
      <c r="J54" s="104"/>
      <c r="K54" s="734"/>
      <c r="L54" s="10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935" t="s">
        <v>1562</v>
      </c>
      <c r="C55" s="69" t="s">
        <v>1563</v>
      </c>
      <c r="D55" s="805" t="s">
        <v>1563</v>
      </c>
      <c r="E55" s="106" t="s">
        <v>1564</v>
      </c>
      <c r="F55" s="806" t="s">
        <v>1565</v>
      </c>
      <c r="G55" s="236" t="s">
        <v>1566</v>
      </c>
      <c r="H55" s="237">
        <v>89</v>
      </c>
      <c r="I55" s="476"/>
      <c r="J55" s="104">
        <v>92.37</v>
      </c>
      <c r="K55" s="734">
        <v>3.85</v>
      </c>
      <c r="L55" s="10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76" t="s">
        <v>1562</v>
      </c>
      <c r="B56" s="935" t="s">
        <v>1562</v>
      </c>
      <c r="C56" s="743" t="s">
        <v>126</v>
      </c>
      <c r="D56" s="805" t="s">
        <v>127</v>
      </c>
      <c r="E56" s="106">
        <v>35</v>
      </c>
      <c r="F56" s="135"/>
      <c r="G56" s="236" t="s">
        <v>1566</v>
      </c>
      <c r="H56" s="237">
        <v>376</v>
      </c>
      <c r="I56" s="476"/>
      <c r="J56" s="104">
        <v>3693</v>
      </c>
      <c r="K56" s="734">
        <v>30.24</v>
      </c>
      <c r="L56" s="10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953"/>
      <c r="C57" s="51"/>
      <c r="D57" s="968"/>
      <c r="E57" s="106"/>
      <c r="F57" s="135"/>
      <c r="G57" s="933"/>
      <c r="H57" s="132"/>
      <c r="I57" s="443"/>
      <c r="J57" s="1006"/>
      <c r="K57" s="734"/>
      <c r="L57" s="100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5.25" customHeight="1">
      <c r="A58" s="969"/>
      <c r="B58" s="935"/>
      <c r="C58" s="51"/>
      <c r="D58" s="1245"/>
      <c r="E58" s="106"/>
      <c r="F58" s="135"/>
      <c r="G58" s="933"/>
      <c r="H58" s="132"/>
      <c r="I58" s="443"/>
      <c r="J58" s="1006"/>
      <c r="K58" s="734"/>
      <c r="L58" s="100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1378" t="s">
        <v>1567</v>
      </c>
      <c r="B59" s="1389"/>
      <c r="C59" s="51"/>
      <c r="D59" s="931"/>
      <c r="E59" s="731"/>
      <c r="F59" s="932"/>
      <c r="G59" s="933"/>
      <c r="H59" s="132"/>
      <c r="I59" s="443"/>
      <c r="J59" s="713"/>
      <c r="K59" s="995"/>
      <c r="L59" s="99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34"/>
      <c r="B60" s="935" t="s">
        <v>1568</v>
      </c>
      <c r="C60" s="51" t="s">
        <v>1522</v>
      </c>
      <c r="D60" s="1107" t="s">
        <v>24</v>
      </c>
      <c r="E60" s="302">
        <v>54</v>
      </c>
      <c r="F60" s="135"/>
      <c r="G60" s="933" t="s">
        <v>1569</v>
      </c>
      <c r="H60" s="132">
        <v>544.26</v>
      </c>
      <c r="I60" s="443" t="s">
        <v>1570</v>
      </c>
      <c r="J60" s="713">
        <v>535.77</v>
      </c>
      <c r="K60" s="1006">
        <v>44.65</v>
      </c>
      <c r="L60" s="1006">
        <v>44.65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34"/>
      <c r="B61" s="935"/>
      <c r="C61" s="51" t="s">
        <v>605</v>
      </c>
      <c r="D61" s="1107" t="s">
        <v>24</v>
      </c>
      <c r="E61" s="302">
        <v>89</v>
      </c>
      <c r="F61" s="135"/>
      <c r="G61" s="933" t="s">
        <v>1569</v>
      </c>
      <c r="H61" s="132">
        <v>930</v>
      </c>
      <c r="I61" s="443" t="s">
        <v>1570</v>
      </c>
      <c r="J61" s="713">
        <v>915.49</v>
      </c>
      <c r="K61" s="1006">
        <v>76.290000000000006</v>
      </c>
      <c r="L61" s="1006">
        <v>76.290000000000006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34"/>
      <c r="B62" s="935" t="s">
        <v>1571</v>
      </c>
      <c r="C62" s="51" t="s">
        <v>1522</v>
      </c>
      <c r="D62" s="1107" t="s">
        <v>24</v>
      </c>
      <c r="E62" s="302">
        <v>54</v>
      </c>
      <c r="F62" s="135"/>
      <c r="G62" s="933" t="s">
        <v>1569</v>
      </c>
      <c r="H62" s="132">
        <v>544.26</v>
      </c>
      <c r="I62" s="443" t="s">
        <v>1570</v>
      </c>
      <c r="J62" s="713">
        <v>535.77</v>
      </c>
      <c r="K62" s="1006">
        <v>44.65</v>
      </c>
      <c r="L62" s="1006">
        <v>44.65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34"/>
      <c r="B63" s="935"/>
      <c r="C63" s="51" t="s">
        <v>605</v>
      </c>
      <c r="D63" s="1107" t="s">
        <v>24</v>
      </c>
      <c r="E63" s="302">
        <v>89</v>
      </c>
      <c r="F63" s="135"/>
      <c r="G63" s="933" t="s">
        <v>1569</v>
      </c>
      <c r="H63" s="132">
        <v>930</v>
      </c>
      <c r="I63" s="443" t="s">
        <v>1570</v>
      </c>
      <c r="J63" s="713">
        <v>915.49</v>
      </c>
      <c r="K63" s="1006">
        <v>76.290000000000006</v>
      </c>
      <c r="L63" s="1006">
        <v>76.290000000000006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34"/>
      <c r="B64" s="935" t="s">
        <v>1572</v>
      </c>
      <c r="C64" s="51" t="s">
        <v>605</v>
      </c>
      <c r="D64" s="1107" t="s">
        <v>24</v>
      </c>
      <c r="E64" s="302"/>
      <c r="F64" s="135"/>
      <c r="G64" s="933" t="s">
        <v>1486</v>
      </c>
      <c r="H64" s="132">
        <v>808.87</v>
      </c>
      <c r="I64" s="443"/>
      <c r="J64" s="713">
        <v>865.49</v>
      </c>
      <c r="K64" s="1006">
        <v>72.12</v>
      </c>
      <c r="L64" s="1006">
        <v>72.12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34"/>
      <c r="B65" s="935" t="s">
        <v>1573</v>
      </c>
      <c r="C65" s="51" t="s">
        <v>1524</v>
      </c>
      <c r="D65" s="1107" t="s">
        <v>24</v>
      </c>
      <c r="E65" s="302"/>
      <c r="F65" s="135"/>
      <c r="G65" s="933" t="s">
        <v>1486</v>
      </c>
      <c r="H65" s="132">
        <v>656.26</v>
      </c>
      <c r="I65" s="443"/>
      <c r="J65" s="713">
        <v>702.2</v>
      </c>
      <c r="K65" s="1006">
        <v>58.52</v>
      </c>
      <c r="L65" s="1006">
        <v>58.52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34"/>
      <c r="B66" s="935"/>
      <c r="C66" s="51" t="s">
        <v>605</v>
      </c>
      <c r="D66" s="1107" t="s">
        <v>24</v>
      </c>
      <c r="E66" s="302"/>
      <c r="F66" s="135"/>
      <c r="G66" s="236" t="s">
        <v>1486</v>
      </c>
      <c r="H66" s="237">
        <v>808.87</v>
      </c>
      <c r="I66" s="476" t="s">
        <v>1574</v>
      </c>
      <c r="J66" s="734">
        <v>692.39</v>
      </c>
      <c r="K66" s="1006">
        <v>57.7</v>
      </c>
      <c r="L66" s="1006">
        <v>57.7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34"/>
      <c r="B67" s="935" t="s">
        <v>1575</v>
      </c>
      <c r="C67" s="51" t="s">
        <v>605</v>
      </c>
      <c r="D67" s="1107" t="s">
        <v>24</v>
      </c>
      <c r="E67" s="302"/>
      <c r="F67" s="135"/>
      <c r="G67" s="933" t="s">
        <v>1486</v>
      </c>
      <c r="H67" s="132">
        <v>930</v>
      </c>
      <c r="I67" s="443"/>
      <c r="J67" s="713">
        <v>995.1</v>
      </c>
      <c r="K67" s="1006">
        <v>82.93</v>
      </c>
      <c r="L67" s="1006">
        <v>82.93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34"/>
      <c r="B68" s="935" t="s">
        <v>1576</v>
      </c>
      <c r="C68" s="51" t="s">
        <v>1251</v>
      </c>
      <c r="D68" s="1107" t="s">
        <v>1577</v>
      </c>
      <c r="E68" s="302" t="s">
        <v>707</v>
      </c>
      <c r="F68" s="155">
        <v>125</v>
      </c>
      <c r="G68" s="236" t="s">
        <v>1578</v>
      </c>
      <c r="H68" s="237">
        <v>637</v>
      </c>
      <c r="I68" s="476" t="s">
        <v>1579</v>
      </c>
      <c r="J68" s="734">
        <v>113.6</v>
      </c>
      <c r="K68" s="1006">
        <v>9.4700000000000006</v>
      </c>
      <c r="L68" s="1006">
        <v>9.4700000000000006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34"/>
      <c r="B69" s="935" t="s">
        <v>1576</v>
      </c>
      <c r="C69" s="51" t="s">
        <v>1580</v>
      </c>
      <c r="D69" s="1107" t="s">
        <v>30</v>
      </c>
      <c r="E69" s="302">
        <v>164</v>
      </c>
      <c r="F69" s="135"/>
      <c r="G69" s="933" t="s">
        <v>1578</v>
      </c>
      <c r="H69" s="132">
        <v>837</v>
      </c>
      <c r="I69" s="443"/>
      <c r="J69" s="713">
        <v>895.59</v>
      </c>
      <c r="K69" s="1006">
        <v>149.26</v>
      </c>
      <c r="L69" s="1006">
        <v>149.26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69"/>
      <c r="B70" s="935"/>
      <c r="C70" s="738"/>
      <c r="D70" s="954"/>
      <c r="E70" s="106"/>
      <c r="F70" s="135"/>
      <c r="G70" s="933"/>
      <c r="H70" s="132"/>
      <c r="I70" s="443"/>
      <c r="J70" s="1006"/>
      <c r="K70" s="713"/>
      <c r="L70" s="100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69"/>
      <c r="B71" s="935"/>
      <c r="C71" s="738"/>
      <c r="D71" s="954"/>
      <c r="E71" s="107"/>
      <c r="F71" s="35"/>
      <c r="G71" s="933"/>
      <c r="H71" s="231"/>
      <c r="I71" s="443"/>
      <c r="J71" s="713"/>
      <c r="K71" s="1006"/>
      <c r="L71" s="125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56"/>
      <c r="B72" s="972"/>
      <c r="C72" s="958"/>
      <c r="D72" s="958"/>
      <c r="E72" s="959"/>
      <c r="F72" s="959"/>
      <c r="G72" s="959"/>
      <c r="H72" s="959"/>
      <c r="I72" s="1178"/>
      <c r="J72" s="973"/>
      <c r="K72" s="1189"/>
      <c r="L72" s="12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4" t="s">
        <v>0</v>
      </c>
      <c r="B73" s="1368"/>
      <c r="C73" s="250"/>
      <c r="D73" s="250"/>
      <c r="E73" s="4"/>
      <c r="F73" s="5"/>
      <c r="G73" s="6"/>
      <c r="H73" s="1"/>
      <c r="I73" s="6"/>
      <c r="J73" s="729"/>
      <c r="K73" s="257"/>
      <c r="L73" s="1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5.25" customHeight="1">
      <c r="A74" s="1376" t="s">
        <v>94</v>
      </c>
      <c r="B74" s="1387"/>
      <c r="C74" s="247"/>
      <c r="D74" s="314"/>
      <c r="E74" s="4"/>
      <c r="F74" s="5"/>
      <c r="G74" s="6"/>
      <c r="H74" s="1"/>
      <c r="I74" s="6"/>
      <c r="J74" s="729"/>
      <c r="K74" s="257"/>
      <c r="L74" s="1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2"/>
      <c r="C75" s="250"/>
      <c r="D75" s="314"/>
      <c r="E75" s="4"/>
      <c r="F75" s="5"/>
      <c r="G75" s="6"/>
      <c r="H75" s="1"/>
      <c r="I75" s="6"/>
      <c r="J75" s="729"/>
      <c r="K75" s="257"/>
      <c r="L75" s="1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1375" t="s">
        <v>2</v>
      </c>
      <c r="B76" s="1388"/>
      <c r="C76" s="258" t="s">
        <v>3</v>
      </c>
      <c r="D76" s="962" t="s">
        <v>4</v>
      </c>
      <c r="E76" s="17" t="s">
        <v>5</v>
      </c>
      <c r="F76" s="919" t="s">
        <v>5</v>
      </c>
      <c r="G76" s="18" t="s">
        <v>6</v>
      </c>
      <c r="H76" s="19" t="s">
        <v>7</v>
      </c>
      <c r="I76" s="440" t="s">
        <v>8</v>
      </c>
      <c r="J76" s="920" t="s">
        <v>9</v>
      </c>
      <c r="K76" s="678" t="s">
        <v>9</v>
      </c>
      <c r="L76" s="807" t="s">
        <v>452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5.25" customHeight="1">
      <c r="A77" s="921"/>
      <c r="B77" s="922"/>
      <c r="C77" s="923"/>
      <c r="D77" s="963" t="s">
        <v>10</v>
      </c>
      <c r="E77" s="24" t="s">
        <v>11</v>
      </c>
      <c r="F77" s="925" t="s">
        <v>12</v>
      </c>
      <c r="G77" s="964"/>
      <c r="H77" s="965" t="s">
        <v>13</v>
      </c>
      <c r="I77" s="999" t="s">
        <v>14</v>
      </c>
      <c r="J77" s="930" t="s">
        <v>15</v>
      </c>
      <c r="K77" s="966" t="s">
        <v>16</v>
      </c>
      <c r="L77" s="808" t="s">
        <v>453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>
      <c r="A78" s="1378"/>
      <c r="B78" s="1389"/>
      <c r="C78" s="738"/>
      <c r="D78" s="944"/>
      <c r="E78" s="979"/>
      <c r="F78" s="138"/>
      <c r="G78" s="933"/>
      <c r="H78" s="132"/>
      <c r="I78" s="443"/>
      <c r="J78" s="995"/>
      <c r="K78" s="713"/>
      <c r="L78" s="125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934"/>
      <c r="B79" s="935"/>
      <c r="C79" s="51"/>
      <c r="D79" s="1164"/>
      <c r="E79" s="106"/>
      <c r="F79" s="135"/>
      <c r="G79" s="933"/>
      <c r="H79" s="132"/>
      <c r="I79" s="443"/>
      <c r="J79" s="1006"/>
      <c r="K79" s="713"/>
      <c r="L79" s="125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69"/>
      <c r="B80" s="935"/>
      <c r="C80" s="51"/>
      <c r="D80" s="1107"/>
      <c r="E80" s="106"/>
      <c r="F80" s="135"/>
      <c r="G80" s="933"/>
      <c r="H80" s="132"/>
      <c r="I80" s="443"/>
      <c r="J80" s="1006"/>
      <c r="K80" s="713"/>
      <c r="L80" s="125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69"/>
      <c r="B81" s="935"/>
      <c r="C81" s="51"/>
      <c r="D81" s="1167"/>
      <c r="E81" s="106"/>
      <c r="F81" s="135"/>
      <c r="G81" s="933"/>
      <c r="H81" s="132"/>
      <c r="I81" s="443"/>
      <c r="J81" s="1006"/>
      <c r="K81" s="713"/>
      <c r="L81" s="125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969"/>
      <c r="B82" s="935"/>
      <c r="C82" s="51"/>
      <c r="D82" s="968"/>
      <c r="E82" s="106"/>
      <c r="F82" s="135"/>
      <c r="G82" s="933"/>
      <c r="H82" s="132"/>
      <c r="I82" s="443"/>
      <c r="J82" s="1006"/>
      <c r="K82" s="713"/>
      <c r="L82" s="125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69"/>
      <c r="B83" s="935"/>
      <c r="C83" s="51"/>
      <c r="D83" s="968"/>
      <c r="E83" s="106"/>
      <c r="F83" s="135"/>
      <c r="G83" s="933"/>
      <c r="H83" s="132"/>
      <c r="I83" s="443"/>
      <c r="J83" s="1006"/>
      <c r="K83" s="713"/>
      <c r="L83" s="125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69"/>
      <c r="B84" s="935"/>
      <c r="C84" s="51"/>
      <c r="D84" s="968"/>
      <c r="E84" s="106"/>
      <c r="F84" s="135"/>
      <c r="G84" s="933"/>
      <c r="H84" s="132"/>
      <c r="I84" s="443"/>
      <c r="J84" s="1006"/>
      <c r="K84" s="713"/>
      <c r="L84" s="125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69"/>
      <c r="B85" s="935"/>
      <c r="C85" s="69"/>
      <c r="D85" s="805"/>
      <c r="E85" s="106"/>
      <c r="F85" s="135"/>
      <c r="G85" s="236"/>
      <c r="H85" s="237"/>
      <c r="I85" s="476"/>
      <c r="J85" s="104"/>
      <c r="K85" s="734"/>
      <c r="L85" s="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1385"/>
      <c r="B86" s="1392"/>
      <c r="C86" s="51"/>
      <c r="D86" s="968"/>
      <c r="E86" s="106"/>
      <c r="F86" s="135"/>
      <c r="G86" s="933"/>
      <c r="H86" s="132"/>
      <c r="I86" s="443"/>
      <c r="J86" s="1006"/>
      <c r="K86" s="713"/>
      <c r="L86" s="125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69"/>
      <c r="B87" s="953"/>
      <c r="C87" s="809"/>
      <c r="D87" s="968"/>
      <c r="E87" s="106"/>
      <c r="F87" s="135"/>
      <c r="G87" s="933"/>
      <c r="H87" s="132"/>
      <c r="I87" s="443"/>
      <c r="J87" s="1006"/>
      <c r="K87" s="713"/>
      <c r="L87" s="125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69"/>
      <c r="B88" s="935"/>
      <c r="C88" s="743"/>
      <c r="D88" s="968"/>
      <c r="E88" s="106"/>
      <c r="F88" s="135"/>
      <c r="G88" s="933"/>
      <c r="H88" s="132"/>
      <c r="I88" s="443"/>
      <c r="J88" s="1006"/>
      <c r="K88" s="713"/>
      <c r="L88" s="8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969"/>
      <c r="B89" s="935"/>
      <c r="C89" s="738"/>
      <c r="D89" s="954"/>
      <c r="E89" s="106"/>
      <c r="F89" s="135"/>
      <c r="G89" s="933"/>
      <c r="H89" s="132"/>
      <c r="I89" s="443"/>
      <c r="J89" s="1006"/>
      <c r="K89" s="713"/>
      <c r="L89" s="81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69"/>
      <c r="B90" s="953"/>
      <c r="C90" s="743"/>
      <c r="D90" s="744"/>
      <c r="E90" s="106"/>
      <c r="F90" s="135"/>
      <c r="G90" s="236"/>
      <c r="H90" s="237"/>
      <c r="I90" s="476"/>
      <c r="J90" s="104"/>
      <c r="K90" s="734"/>
      <c r="L90" s="81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69"/>
      <c r="B91" s="935"/>
      <c r="C91" s="743"/>
      <c r="D91" s="744"/>
      <c r="E91" s="106"/>
      <c r="F91" s="135"/>
      <c r="G91" s="236"/>
      <c r="H91" s="237"/>
      <c r="I91" s="476"/>
      <c r="J91" s="104"/>
      <c r="K91" s="734"/>
      <c r="L91" s="810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1385"/>
      <c r="B92" s="1392"/>
      <c r="C92" s="743"/>
      <c r="D92" s="744"/>
      <c r="E92" s="106"/>
      <c r="F92" s="135"/>
      <c r="G92" s="236"/>
      <c r="H92" s="237"/>
      <c r="I92" s="476"/>
      <c r="J92" s="104"/>
      <c r="K92" s="734"/>
      <c r="L92" s="810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69"/>
      <c r="B93" s="953"/>
      <c r="C93" s="51"/>
      <c r="D93" s="968"/>
      <c r="E93" s="106"/>
      <c r="F93" s="135"/>
      <c r="G93" s="933"/>
      <c r="H93" s="132"/>
      <c r="I93" s="443"/>
      <c r="J93" s="1006"/>
      <c r="K93" s="734"/>
      <c r="L93" s="81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69"/>
      <c r="B94" s="935"/>
      <c r="C94" s="51"/>
      <c r="D94" s="968"/>
      <c r="E94" s="106"/>
      <c r="F94" s="135"/>
      <c r="G94" s="933"/>
      <c r="H94" s="132"/>
      <c r="I94" s="443"/>
      <c r="J94" s="1006"/>
      <c r="K94" s="734"/>
      <c r="L94" s="125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69"/>
      <c r="B95" s="935"/>
      <c r="C95" s="51"/>
      <c r="D95" s="968"/>
      <c r="E95" s="302"/>
      <c r="F95" s="135"/>
      <c r="G95" s="933"/>
      <c r="H95" s="132"/>
      <c r="I95" s="443"/>
      <c r="J95" s="1006"/>
      <c r="K95" s="713"/>
      <c r="L95" s="125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69"/>
      <c r="B96" s="953"/>
      <c r="C96" s="738"/>
      <c r="D96" s="968"/>
      <c r="E96" s="302"/>
      <c r="F96" s="135"/>
      <c r="G96" s="933"/>
      <c r="H96" s="132"/>
      <c r="I96" s="443"/>
      <c r="J96" s="1006"/>
      <c r="K96" s="713"/>
      <c r="L96" s="125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69"/>
      <c r="B97" s="935"/>
      <c r="C97" s="738"/>
      <c r="D97" s="954"/>
      <c r="E97" s="302"/>
      <c r="F97" s="135"/>
      <c r="G97" s="933"/>
      <c r="H97" s="132"/>
      <c r="I97" s="443"/>
      <c r="J97" s="1006"/>
      <c r="K97" s="713"/>
      <c r="L97" s="125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69"/>
      <c r="B98" s="953"/>
      <c r="C98" s="738"/>
      <c r="D98" s="954"/>
      <c r="E98" s="302"/>
      <c r="F98" s="135"/>
      <c r="G98" s="933"/>
      <c r="H98" s="132"/>
      <c r="I98" s="443"/>
      <c r="J98" s="1006"/>
      <c r="K98" s="713"/>
      <c r="L98" s="125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71"/>
      <c r="B99" s="935"/>
      <c r="C99" s="738"/>
      <c r="D99" s="968"/>
      <c r="E99" s="294"/>
      <c r="F99" s="135"/>
      <c r="G99" s="933"/>
      <c r="H99" s="132"/>
      <c r="I99" s="443"/>
      <c r="J99" s="1006"/>
      <c r="K99" s="713"/>
      <c r="L99" s="125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71"/>
      <c r="B100" s="953"/>
      <c r="C100" s="738"/>
      <c r="D100" s="968"/>
      <c r="E100" s="811"/>
      <c r="F100" s="135"/>
      <c r="G100" s="933"/>
      <c r="H100" s="949"/>
      <c r="I100" s="1042"/>
      <c r="J100" s="1016"/>
      <c r="K100" s="951"/>
      <c r="L100" s="125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971"/>
      <c r="B101" s="953"/>
      <c r="C101" s="738"/>
      <c r="D101" s="968"/>
      <c r="E101" s="811"/>
      <c r="F101" s="135"/>
      <c r="G101" s="933"/>
      <c r="H101" s="949"/>
      <c r="I101" s="1042"/>
      <c r="J101" s="1016"/>
      <c r="K101" s="951"/>
      <c r="L101" s="125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34"/>
      <c r="B102" s="1029"/>
      <c r="C102" s="738"/>
      <c r="D102" s="954"/>
      <c r="E102" s="106"/>
      <c r="F102" s="135"/>
      <c r="G102" s="933"/>
      <c r="H102" s="132"/>
      <c r="I102" s="443"/>
      <c r="J102" s="713"/>
      <c r="K102" s="1006"/>
      <c r="L102" s="125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34"/>
      <c r="B103" s="953"/>
      <c r="C103" s="738"/>
      <c r="D103" s="954"/>
      <c r="E103" s="107"/>
      <c r="F103" s="35"/>
      <c r="G103" s="933"/>
      <c r="H103" s="231"/>
      <c r="I103" s="443"/>
      <c r="J103" s="713"/>
      <c r="K103" s="1006"/>
      <c r="L103" s="125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934"/>
      <c r="B104" s="935"/>
      <c r="C104" s="738"/>
      <c r="D104" s="954"/>
      <c r="E104" s="131"/>
      <c r="F104" s="35"/>
      <c r="G104" s="933"/>
      <c r="H104" s="231"/>
      <c r="I104" s="443"/>
      <c r="J104" s="713"/>
      <c r="K104" s="1006"/>
      <c r="L104" s="125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934"/>
      <c r="B105" s="953"/>
      <c r="C105" s="738"/>
      <c r="D105" s="954"/>
      <c r="E105" s="131"/>
      <c r="F105" s="35"/>
      <c r="G105" s="933"/>
      <c r="H105" s="231"/>
      <c r="I105" s="443"/>
      <c r="J105" s="713"/>
      <c r="K105" s="1006"/>
      <c r="L105" s="125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>
      <c r="A106" s="934"/>
      <c r="B106" s="990"/>
      <c r="C106" s="738"/>
      <c r="D106" s="954"/>
      <c r="E106" s="131"/>
      <c r="F106" s="35"/>
      <c r="G106" s="933"/>
      <c r="H106" s="231"/>
      <c r="I106" s="443"/>
      <c r="J106" s="713"/>
      <c r="K106" s="1006"/>
      <c r="L106" s="125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>
      <c r="A107" s="934"/>
      <c r="B107" s="991"/>
      <c r="C107" s="738"/>
      <c r="D107" s="954"/>
      <c r="E107" s="106"/>
      <c r="F107" s="135"/>
      <c r="G107" s="933"/>
      <c r="H107" s="132"/>
      <c r="I107" s="443"/>
      <c r="J107" s="713"/>
      <c r="K107" s="1006"/>
      <c r="L107" s="125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4"/>
      <c r="B108" s="1368"/>
      <c r="C108" s="250"/>
      <c r="D108" s="314"/>
      <c r="E108" s="4"/>
      <c r="F108" s="5"/>
      <c r="G108" s="6"/>
      <c r="H108" s="1"/>
      <c r="I108" s="6"/>
      <c r="J108" s="729"/>
      <c r="K108" s="257"/>
      <c r="L108" s="1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4" t="s">
        <v>0</v>
      </c>
      <c r="B109" s="1368"/>
      <c r="C109" s="250"/>
      <c r="D109" s="314"/>
      <c r="E109" s="4"/>
      <c r="F109" s="5"/>
      <c r="G109" s="6"/>
      <c r="H109" s="1"/>
      <c r="I109" s="6"/>
      <c r="J109" s="729"/>
      <c r="K109" s="257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5.25" customHeight="1">
      <c r="A110" s="1376" t="s">
        <v>117</v>
      </c>
      <c r="B110" s="1387"/>
      <c r="C110" s="247"/>
      <c r="D110" s="314"/>
      <c r="E110" s="4"/>
      <c r="F110" s="5"/>
      <c r="G110" s="6"/>
      <c r="H110" s="1"/>
      <c r="I110" s="6"/>
      <c r="J110" s="729"/>
      <c r="K110" s="257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>
      <c r="A111" s="1"/>
      <c r="B111" s="2"/>
      <c r="C111" s="250"/>
      <c r="D111" s="314"/>
      <c r="E111" s="4"/>
      <c r="F111" s="5"/>
      <c r="G111" s="6"/>
      <c r="H111" s="1"/>
      <c r="I111" s="6"/>
      <c r="J111" s="729"/>
      <c r="K111" s="257"/>
      <c r="L111" s="10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>
      <c r="A112" s="1375" t="s">
        <v>2</v>
      </c>
      <c r="B112" s="1388"/>
      <c r="C112" s="258" t="s">
        <v>3</v>
      </c>
      <c r="D112" s="962" t="s">
        <v>4</v>
      </c>
      <c r="E112" s="17" t="s">
        <v>5</v>
      </c>
      <c r="F112" s="919" t="s">
        <v>5</v>
      </c>
      <c r="G112" s="18" t="s">
        <v>6</v>
      </c>
      <c r="H112" s="19" t="s">
        <v>7</v>
      </c>
      <c r="I112" s="440" t="s">
        <v>8</v>
      </c>
      <c r="J112" s="678" t="s">
        <v>9</v>
      </c>
      <c r="K112" s="995" t="s">
        <v>9</v>
      </c>
      <c r="L112" s="807" t="s">
        <v>452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5.25" customHeight="1">
      <c r="A113" s="921"/>
      <c r="B113" s="922"/>
      <c r="C113" s="923"/>
      <c r="D113" s="963" t="s">
        <v>10</v>
      </c>
      <c r="E113" s="24" t="s">
        <v>11</v>
      </c>
      <c r="F113" s="925" t="s">
        <v>12</v>
      </c>
      <c r="G113" s="964"/>
      <c r="H113" s="965" t="s">
        <v>13</v>
      </c>
      <c r="I113" s="999" t="s">
        <v>14</v>
      </c>
      <c r="J113" s="966" t="s">
        <v>16</v>
      </c>
      <c r="K113" s="1001" t="s">
        <v>15</v>
      </c>
      <c r="L113" s="808" t="s">
        <v>453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986"/>
      <c r="B114" s="230"/>
      <c r="C114" s="738"/>
      <c r="D114" s="758"/>
      <c r="E114" s="70"/>
      <c r="F114" s="932"/>
      <c r="G114" s="933"/>
      <c r="H114" s="132"/>
      <c r="I114" s="443"/>
      <c r="J114" s="713"/>
      <c r="K114" s="995"/>
      <c r="L114" s="125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934"/>
      <c r="B115" s="754"/>
      <c r="C115" s="738"/>
      <c r="D115" s="758"/>
      <c r="E115" s="53"/>
      <c r="F115" s="135"/>
      <c r="G115" s="933"/>
      <c r="H115" s="132"/>
      <c r="I115" s="443"/>
      <c r="J115" s="713"/>
      <c r="K115" s="1006"/>
      <c r="L115" s="125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34"/>
      <c r="B116" s="754"/>
      <c r="C116" s="738"/>
      <c r="D116" s="758"/>
      <c r="E116" s="53"/>
      <c r="F116" s="135"/>
      <c r="G116" s="933"/>
      <c r="H116" s="132"/>
      <c r="I116" s="443"/>
      <c r="J116" s="713"/>
      <c r="K116" s="1006"/>
      <c r="L116" s="125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34"/>
      <c r="B117" s="139"/>
      <c r="C117" s="738"/>
      <c r="D117" s="758"/>
      <c r="E117" s="53"/>
      <c r="F117" s="135"/>
      <c r="G117" s="933"/>
      <c r="H117" s="132"/>
      <c r="I117" s="443"/>
      <c r="J117" s="713"/>
      <c r="K117" s="1006"/>
      <c r="L117" s="125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34"/>
      <c r="B118" s="132"/>
      <c r="C118" s="738"/>
      <c r="D118" s="758"/>
      <c r="E118" s="53"/>
      <c r="F118" s="135"/>
      <c r="G118" s="933"/>
      <c r="H118" s="132"/>
      <c r="I118" s="443"/>
      <c r="J118" s="713"/>
      <c r="K118" s="1006"/>
      <c r="L118" s="125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934"/>
      <c r="B119" s="132"/>
      <c r="C119" s="738"/>
      <c r="D119" s="758"/>
      <c r="E119" s="53"/>
      <c r="F119" s="135"/>
      <c r="G119" s="933"/>
      <c r="H119" s="132"/>
      <c r="I119" s="443"/>
      <c r="J119" s="713"/>
      <c r="K119" s="1006"/>
      <c r="L119" s="125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34"/>
      <c r="B120" s="754"/>
      <c r="C120" s="738"/>
      <c r="D120" s="758"/>
      <c r="E120" s="53"/>
      <c r="F120" s="135"/>
      <c r="G120" s="933"/>
      <c r="H120" s="132"/>
      <c r="I120" s="443"/>
      <c r="J120" s="713"/>
      <c r="K120" s="1006"/>
      <c r="L120" s="125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934"/>
      <c r="B121" s="139"/>
      <c r="C121" s="743"/>
      <c r="D121" s="987"/>
      <c r="E121" s="53"/>
      <c r="F121" s="135"/>
      <c r="G121" s="236"/>
      <c r="H121" s="237"/>
      <c r="I121" s="476"/>
      <c r="J121" s="734"/>
      <c r="K121" s="104"/>
      <c r="L121" s="10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934"/>
      <c r="B122" s="139"/>
      <c r="C122" s="738"/>
      <c r="D122" s="758"/>
      <c r="E122" s="53"/>
      <c r="F122" s="135"/>
      <c r="G122" s="933"/>
      <c r="H122" s="132"/>
      <c r="I122" s="443"/>
      <c r="J122" s="713"/>
      <c r="K122" s="1006"/>
      <c r="L122" s="125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34"/>
      <c r="B123" s="230"/>
      <c r="C123" s="738"/>
      <c r="D123" s="758"/>
      <c r="E123" s="53"/>
      <c r="F123" s="135"/>
      <c r="G123" s="933"/>
      <c r="H123" s="132"/>
      <c r="I123" s="443"/>
      <c r="J123" s="713"/>
      <c r="K123" s="1006"/>
      <c r="L123" s="125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934"/>
      <c r="B124" s="139"/>
      <c r="C124" s="743"/>
      <c r="D124" s="987"/>
      <c r="E124" s="143"/>
      <c r="F124" s="155"/>
      <c r="G124" s="236"/>
      <c r="H124" s="237"/>
      <c r="I124" s="476"/>
      <c r="J124" s="734"/>
      <c r="K124" s="104"/>
      <c r="L124" s="810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34"/>
      <c r="B125" s="139"/>
      <c r="C125" s="738"/>
      <c r="D125" s="758"/>
      <c r="E125" s="53"/>
      <c r="F125" s="135"/>
      <c r="G125" s="933"/>
      <c r="H125" s="132"/>
      <c r="I125" s="443"/>
      <c r="J125" s="713"/>
      <c r="K125" s="1006"/>
      <c r="L125" s="810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34"/>
      <c r="B126" s="139"/>
      <c r="C126" s="743"/>
      <c r="D126" s="987"/>
      <c r="E126" s="53"/>
      <c r="F126" s="135"/>
      <c r="G126" s="236"/>
      <c r="H126" s="237"/>
      <c r="I126" s="476"/>
      <c r="J126" s="734"/>
      <c r="K126" s="104"/>
      <c r="L126" s="810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34"/>
      <c r="B127" s="139"/>
      <c r="C127" s="743"/>
      <c r="D127" s="987"/>
      <c r="E127" s="53"/>
      <c r="F127" s="135"/>
      <c r="G127" s="236"/>
      <c r="H127" s="237"/>
      <c r="I127" s="476"/>
      <c r="J127" s="734"/>
      <c r="K127" s="104"/>
      <c r="L127" s="810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244"/>
      <c r="B128" s="230"/>
      <c r="C128" s="743"/>
      <c r="D128" s="987"/>
      <c r="E128" s="53"/>
      <c r="F128" s="135"/>
      <c r="G128" s="236"/>
      <c r="H128" s="237"/>
      <c r="I128" s="476"/>
      <c r="J128" s="734"/>
      <c r="K128" s="104"/>
      <c r="L128" s="810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34"/>
      <c r="B129" s="139"/>
      <c r="C129" s="738"/>
      <c r="D129" s="758"/>
      <c r="E129" s="53"/>
      <c r="F129" s="135"/>
      <c r="G129" s="933"/>
      <c r="H129" s="132"/>
      <c r="I129" s="443"/>
      <c r="J129" s="734"/>
      <c r="K129" s="1006"/>
      <c r="L129" s="810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34"/>
      <c r="B130" s="139"/>
      <c r="C130" s="738"/>
      <c r="D130" s="758"/>
      <c r="E130" s="53"/>
      <c r="F130" s="135"/>
      <c r="G130" s="933"/>
      <c r="H130" s="132"/>
      <c r="I130" s="443"/>
      <c r="J130" s="713"/>
      <c r="K130" s="1006"/>
      <c r="L130" s="125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34"/>
      <c r="B131" s="139"/>
      <c r="C131" s="738"/>
      <c r="D131" s="758"/>
      <c r="E131" s="105"/>
      <c r="F131" s="135"/>
      <c r="G131" s="933"/>
      <c r="H131" s="132"/>
      <c r="I131" s="443"/>
      <c r="J131" s="713"/>
      <c r="K131" s="1006"/>
      <c r="L131" s="125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34"/>
      <c r="B132" s="139"/>
      <c r="C132" s="738"/>
      <c r="D132" s="758"/>
      <c r="E132" s="105"/>
      <c r="F132" s="135"/>
      <c r="G132" s="933"/>
      <c r="H132" s="132"/>
      <c r="I132" s="443"/>
      <c r="J132" s="713"/>
      <c r="K132" s="1006"/>
      <c r="L132" s="125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34"/>
      <c r="B133" s="139"/>
      <c r="C133" s="738"/>
      <c r="D133" s="758"/>
      <c r="E133" s="105"/>
      <c r="F133" s="135"/>
      <c r="G133" s="933"/>
      <c r="H133" s="132"/>
      <c r="I133" s="443"/>
      <c r="J133" s="713"/>
      <c r="K133" s="1006"/>
      <c r="L133" s="125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34"/>
      <c r="B134" s="230"/>
      <c r="C134" s="738"/>
      <c r="D134" s="758"/>
      <c r="E134" s="105"/>
      <c r="F134" s="135"/>
      <c r="G134" s="933"/>
      <c r="H134" s="132"/>
      <c r="I134" s="443"/>
      <c r="J134" s="713"/>
      <c r="K134" s="1006"/>
      <c r="L134" s="125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45"/>
      <c r="B135" s="139"/>
      <c r="C135" s="738"/>
      <c r="D135" s="758"/>
      <c r="E135" s="228"/>
      <c r="F135" s="135"/>
      <c r="G135" s="933"/>
      <c r="H135" s="132"/>
      <c r="I135" s="443"/>
      <c r="J135" s="713"/>
      <c r="K135" s="1006"/>
      <c r="L135" s="125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46"/>
      <c r="B136" s="139"/>
      <c r="C136" s="738"/>
      <c r="D136" s="758"/>
      <c r="E136" s="988"/>
      <c r="F136" s="135"/>
      <c r="G136" s="933"/>
      <c r="H136" s="949"/>
      <c r="I136" s="1042"/>
      <c r="J136" s="951"/>
      <c r="K136" s="1016"/>
      <c r="L136" s="125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34"/>
      <c r="B137" s="139"/>
      <c r="C137" s="738"/>
      <c r="D137" s="758"/>
      <c r="E137" s="229"/>
      <c r="F137" s="135"/>
      <c r="G137" s="933"/>
      <c r="H137" s="132"/>
      <c r="I137" s="443"/>
      <c r="J137" s="713"/>
      <c r="K137" s="1006"/>
      <c r="L137" s="125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34"/>
      <c r="B138" s="139"/>
      <c r="C138" s="738"/>
      <c r="D138" s="758"/>
      <c r="E138" s="106"/>
      <c r="F138" s="135"/>
      <c r="G138" s="933"/>
      <c r="H138" s="132"/>
      <c r="I138" s="443"/>
      <c r="J138" s="713"/>
      <c r="K138" s="1006"/>
      <c r="L138" s="125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34"/>
      <c r="B139" s="433"/>
      <c r="C139" s="738"/>
      <c r="D139" s="954"/>
      <c r="E139" s="107"/>
      <c r="F139" s="35"/>
      <c r="G139" s="933"/>
      <c r="H139" s="231"/>
      <c r="I139" s="443"/>
      <c r="J139" s="713"/>
      <c r="K139" s="1006"/>
      <c r="L139" s="125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34"/>
      <c r="B140" s="433"/>
      <c r="C140" s="738"/>
      <c r="D140" s="954"/>
      <c r="E140" s="131"/>
      <c r="F140" s="35"/>
      <c r="G140" s="933"/>
      <c r="H140" s="231"/>
      <c r="I140" s="443"/>
      <c r="J140" s="713"/>
      <c r="K140" s="1006"/>
      <c r="L140" s="125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34"/>
      <c r="B141" s="433"/>
      <c r="C141" s="738"/>
      <c r="D141" s="954"/>
      <c r="E141" s="131"/>
      <c r="F141" s="35"/>
      <c r="G141" s="933"/>
      <c r="H141" s="231"/>
      <c r="I141" s="443"/>
      <c r="J141" s="713"/>
      <c r="K141" s="1006"/>
      <c r="L141" s="125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34"/>
      <c r="B142" s="433"/>
      <c r="C142" s="738"/>
      <c r="D142" s="954"/>
      <c r="E142" s="131"/>
      <c r="F142" s="35"/>
      <c r="G142" s="933"/>
      <c r="H142" s="231"/>
      <c r="I142" s="443"/>
      <c r="J142" s="713"/>
      <c r="K142" s="1006"/>
      <c r="L142" s="125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34"/>
      <c r="B143" s="433"/>
      <c r="C143" s="738"/>
      <c r="D143" s="954"/>
      <c r="E143" s="106"/>
      <c r="F143" s="135"/>
      <c r="G143" s="933"/>
      <c r="H143" s="132"/>
      <c r="I143" s="443"/>
      <c r="J143" s="713"/>
      <c r="K143" s="1006"/>
      <c r="L143" s="125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>
      <c r="A144" s="934"/>
      <c r="B144" s="434"/>
      <c r="C144" s="738"/>
      <c r="D144" s="954"/>
      <c r="E144" s="106"/>
      <c r="F144" s="135"/>
      <c r="G144" s="933"/>
      <c r="H144" s="132"/>
      <c r="I144" s="443"/>
      <c r="J144" s="713"/>
      <c r="K144" s="1006"/>
      <c r="L144" s="125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3.75" customHeight="1">
      <c r="A145" s="984"/>
      <c r="B145" s="433"/>
      <c r="C145" s="738"/>
      <c r="D145" s="954"/>
      <c r="E145" s="107"/>
      <c r="F145" s="35"/>
      <c r="G145" s="933"/>
      <c r="H145" s="231"/>
      <c r="I145" s="443"/>
      <c r="J145" s="757"/>
      <c r="K145" s="1041"/>
      <c r="L145" s="125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3.75" customHeight="1">
      <c r="A146" s="247"/>
      <c r="B146" s="433"/>
      <c r="C146" s="738"/>
      <c r="D146" s="954"/>
      <c r="E146" s="131"/>
      <c r="F146" s="35"/>
      <c r="G146" s="933"/>
      <c r="H146" s="231"/>
      <c r="I146" s="443"/>
      <c r="J146" s="757"/>
      <c r="K146" s="1041"/>
      <c r="L146" s="125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247"/>
      <c r="B147" s="433"/>
      <c r="C147" s="738"/>
      <c r="D147" s="954"/>
      <c r="E147" s="106"/>
      <c r="F147" s="135"/>
      <c r="G147" s="933"/>
      <c r="H147" s="132"/>
      <c r="I147" s="443"/>
      <c r="J147" s="713"/>
      <c r="K147" s="1006"/>
      <c r="L147" s="125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>
      <c r="A148" s="1"/>
      <c r="B148" s="434"/>
      <c r="C148" s="738"/>
      <c r="D148" s="954"/>
      <c r="E148" s="106"/>
      <c r="F148" s="135"/>
      <c r="G148" s="933"/>
      <c r="H148" s="132"/>
      <c r="I148" s="443"/>
      <c r="J148" s="713"/>
      <c r="K148" s="1006"/>
      <c r="L148" s="125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"/>
      <c r="B149" s="158"/>
      <c r="C149" s="357"/>
      <c r="D149" s="158"/>
      <c r="E149" s="223"/>
      <c r="F149" s="224"/>
      <c r="G149" s="6"/>
      <c r="H149" s="1"/>
      <c r="I149" s="6"/>
      <c r="J149" s="729"/>
      <c r="K149" s="257"/>
      <c r="L149" s="1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1"/>
      <c r="B150" s="158"/>
      <c r="C150" s="357"/>
      <c r="D150" s="158"/>
      <c r="E150" s="223"/>
      <c r="F150" s="224"/>
      <c r="G150" s="6"/>
      <c r="H150" s="1"/>
      <c r="I150" s="6"/>
      <c r="J150" s="729"/>
      <c r="K150" s="257"/>
      <c r="L150" s="1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4" t="s">
        <v>0</v>
      </c>
      <c r="B151" s="1368"/>
      <c r="C151" s="250"/>
      <c r="D151" s="314"/>
      <c r="E151" s="4"/>
      <c r="F151" s="5"/>
      <c r="G151" s="6"/>
      <c r="H151" s="1"/>
      <c r="I151" s="6"/>
      <c r="J151" s="729"/>
      <c r="K151" s="257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1376" t="s">
        <v>117</v>
      </c>
      <c r="B152" s="1387"/>
      <c r="C152" s="247"/>
      <c r="D152" s="314"/>
      <c r="E152" s="4"/>
      <c r="F152" s="5"/>
      <c r="G152" s="6"/>
      <c r="H152" s="1"/>
      <c r="I152" s="6"/>
      <c r="J152" s="729"/>
      <c r="K152" s="257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5.25" customHeight="1">
      <c r="A153" s="1"/>
      <c r="B153" s="2"/>
      <c r="C153" s="250"/>
      <c r="D153" s="314"/>
      <c r="E153" s="4"/>
      <c r="F153" s="5"/>
      <c r="G153" s="6"/>
      <c r="H153" s="1"/>
      <c r="I153" s="6"/>
      <c r="J153" s="729"/>
      <c r="K153" s="257"/>
      <c r="L153" s="10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1375" t="s">
        <v>2</v>
      </c>
      <c r="B154" s="1388"/>
      <c r="C154" s="258" t="s">
        <v>3</v>
      </c>
      <c r="D154" s="962" t="s">
        <v>4</v>
      </c>
      <c r="E154" s="17" t="s">
        <v>5</v>
      </c>
      <c r="F154" s="919" t="s">
        <v>5</v>
      </c>
      <c r="G154" s="18" t="s">
        <v>6</v>
      </c>
      <c r="H154" s="19" t="s">
        <v>7</v>
      </c>
      <c r="I154" s="440" t="s">
        <v>8</v>
      </c>
      <c r="J154" s="678" t="s">
        <v>9</v>
      </c>
      <c r="K154" s="995" t="s">
        <v>9</v>
      </c>
      <c r="L154" s="807" t="s">
        <v>452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5.25" customHeight="1">
      <c r="A155" s="921"/>
      <c r="B155" s="922"/>
      <c r="C155" s="923"/>
      <c r="D155" s="963" t="s">
        <v>10</v>
      </c>
      <c r="E155" s="24" t="s">
        <v>11</v>
      </c>
      <c r="F155" s="925" t="s">
        <v>12</v>
      </c>
      <c r="G155" s="964"/>
      <c r="H155" s="965" t="s">
        <v>13</v>
      </c>
      <c r="I155" s="999" t="s">
        <v>14</v>
      </c>
      <c r="J155" s="966" t="s">
        <v>16</v>
      </c>
      <c r="K155" s="1001" t="s">
        <v>15</v>
      </c>
      <c r="L155" s="808" t="s">
        <v>453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86"/>
      <c r="B156" s="977"/>
      <c r="C156" s="738"/>
      <c r="D156" s="758"/>
      <c r="E156" s="70"/>
      <c r="F156" s="932"/>
      <c r="G156" s="933"/>
      <c r="H156" s="132"/>
      <c r="I156" s="443"/>
      <c r="J156" s="713"/>
      <c r="K156" s="995"/>
      <c r="L156" s="125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139"/>
      <c r="C157" s="738"/>
      <c r="D157" s="758"/>
      <c r="E157" s="53"/>
      <c r="F157" s="135"/>
      <c r="G157" s="933"/>
      <c r="H157" s="132"/>
      <c r="I157" s="443"/>
      <c r="J157" s="713"/>
      <c r="K157" s="1006"/>
      <c r="L157" s="125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34"/>
      <c r="B158" s="139"/>
      <c r="C158" s="738"/>
      <c r="D158" s="758"/>
      <c r="E158" s="53"/>
      <c r="F158" s="135"/>
      <c r="G158" s="933"/>
      <c r="H158" s="132"/>
      <c r="I158" s="443"/>
      <c r="J158" s="713"/>
      <c r="K158" s="1006"/>
      <c r="L158" s="125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34"/>
      <c r="B159" s="139"/>
      <c r="C159" s="738"/>
      <c r="D159" s="758"/>
      <c r="E159" s="53"/>
      <c r="F159" s="135"/>
      <c r="G159" s="933"/>
      <c r="H159" s="132"/>
      <c r="I159" s="443"/>
      <c r="J159" s="713"/>
      <c r="K159" s="1006"/>
      <c r="L159" s="125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34"/>
      <c r="B160" s="139"/>
      <c r="C160" s="738"/>
      <c r="D160" s="758"/>
      <c r="E160" s="53"/>
      <c r="F160" s="135"/>
      <c r="G160" s="933"/>
      <c r="H160" s="132"/>
      <c r="I160" s="443"/>
      <c r="J160" s="713"/>
      <c r="K160" s="1006"/>
      <c r="L160" s="125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139"/>
      <c r="C161" s="738"/>
      <c r="D161" s="758"/>
      <c r="E161" s="53"/>
      <c r="F161" s="135"/>
      <c r="G161" s="933"/>
      <c r="H161" s="132"/>
      <c r="I161" s="443"/>
      <c r="J161" s="713"/>
      <c r="K161" s="1006"/>
      <c r="L161" s="125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39"/>
      <c r="C162" s="738"/>
      <c r="D162" s="758"/>
      <c r="E162" s="53"/>
      <c r="F162" s="135"/>
      <c r="G162" s="933"/>
      <c r="H162" s="132"/>
      <c r="I162" s="443"/>
      <c r="J162" s="713"/>
      <c r="K162" s="1006"/>
      <c r="L162" s="125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139"/>
      <c r="C163" s="743"/>
      <c r="D163" s="987"/>
      <c r="E163" s="53"/>
      <c r="F163" s="135"/>
      <c r="G163" s="236"/>
      <c r="H163" s="237"/>
      <c r="I163" s="476"/>
      <c r="J163" s="734"/>
      <c r="K163" s="104"/>
      <c r="L163" s="10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34"/>
      <c r="B164" s="139"/>
      <c r="C164" s="738"/>
      <c r="D164" s="758"/>
      <c r="E164" s="53"/>
      <c r="F164" s="135"/>
      <c r="G164" s="933"/>
      <c r="H164" s="132"/>
      <c r="I164" s="443"/>
      <c r="J164" s="713"/>
      <c r="K164" s="1006"/>
      <c r="L164" s="125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39"/>
      <c r="C165" s="738"/>
      <c r="D165" s="758"/>
      <c r="E165" s="53"/>
      <c r="F165" s="135"/>
      <c r="G165" s="933"/>
      <c r="H165" s="132"/>
      <c r="I165" s="443"/>
      <c r="J165" s="713"/>
      <c r="K165" s="1006"/>
      <c r="L165" s="125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34"/>
      <c r="B166" s="230"/>
      <c r="C166" s="743"/>
      <c r="D166" s="987"/>
      <c r="E166" s="143"/>
      <c r="F166" s="155"/>
      <c r="G166" s="236"/>
      <c r="H166" s="237"/>
      <c r="I166" s="476"/>
      <c r="J166" s="734"/>
      <c r="K166" s="104"/>
      <c r="L166" s="810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34"/>
      <c r="B167" s="139"/>
      <c r="C167" s="738"/>
      <c r="D167" s="758"/>
      <c r="E167" s="53"/>
      <c r="F167" s="135"/>
      <c r="G167" s="933"/>
      <c r="H167" s="132"/>
      <c r="I167" s="443"/>
      <c r="J167" s="713"/>
      <c r="K167" s="1006"/>
      <c r="L167" s="81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139"/>
      <c r="C168" s="743"/>
      <c r="D168" s="987"/>
      <c r="E168" s="53"/>
      <c r="F168" s="135"/>
      <c r="G168" s="236"/>
      <c r="H168" s="237"/>
      <c r="I168" s="476"/>
      <c r="J168" s="734"/>
      <c r="K168" s="104"/>
      <c r="L168" s="81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39"/>
      <c r="C169" s="743"/>
      <c r="D169" s="987"/>
      <c r="E169" s="53"/>
      <c r="F169" s="135"/>
      <c r="G169" s="236"/>
      <c r="H169" s="237"/>
      <c r="I169" s="476"/>
      <c r="J169" s="734"/>
      <c r="K169" s="104"/>
      <c r="L169" s="81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244"/>
      <c r="B170" s="139"/>
      <c r="C170" s="743"/>
      <c r="D170" s="987"/>
      <c r="E170" s="53"/>
      <c r="F170" s="135"/>
      <c r="G170" s="236"/>
      <c r="H170" s="237"/>
      <c r="I170" s="476"/>
      <c r="J170" s="734"/>
      <c r="K170" s="104"/>
      <c r="L170" s="810"/>
      <c r="M170" s="1">
        <f>598.5/12</f>
        <v>49.875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139"/>
      <c r="C171" s="738"/>
      <c r="D171" s="758"/>
      <c r="E171" s="53"/>
      <c r="F171" s="135"/>
      <c r="G171" s="933"/>
      <c r="H171" s="132"/>
      <c r="I171" s="443"/>
      <c r="J171" s="734"/>
      <c r="K171" s="1006"/>
      <c r="L171" s="810"/>
      <c r="M171" s="1">
        <f>450/12</f>
        <v>37.5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34"/>
      <c r="B172" s="139"/>
      <c r="C172" s="738"/>
      <c r="D172" s="758"/>
      <c r="E172" s="53"/>
      <c r="F172" s="135"/>
      <c r="G172" s="933"/>
      <c r="H172" s="132"/>
      <c r="I172" s="443"/>
      <c r="J172" s="713"/>
      <c r="K172" s="1006"/>
      <c r="L172" s="125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139"/>
      <c r="C173" s="738"/>
      <c r="D173" s="758"/>
      <c r="E173" s="105"/>
      <c r="F173" s="135"/>
      <c r="G173" s="933"/>
      <c r="H173" s="132"/>
      <c r="I173" s="443"/>
      <c r="J173" s="713"/>
      <c r="K173" s="1006"/>
      <c r="L173" s="125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34"/>
      <c r="B174" s="139"/>
      <c r="C174" s="738"/>
      <c r="D174" s="758"/>
      <c r="E174" s="105"/>
      <c r="F174" s="135"/>
      <c r="G174" s="933"/>
      <c r="H174" s="132"/>
      <c r="I174" s="443"/>
      <c r="J174" s="713"/>
      <c r="K174" s="1006"/>
      <c r="L174" s="125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34"/>
      <c r="B175" s="139"/>
      <c r="C175" s="738"/>
      <c r="D175" s="758"/>
      <c r="E175" s="105"/>
      <c r="F175" s="135"/>
      <c r="G175" s="933"/>
      <c r="H175" s="132"/>
      <c r="I175" s="443"/>
      <c r="J175" s="713"/>
      <c r="K175" s="1006"/>
      <c r="L175" s="125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34"/>
      <c r="B176" s="139"/>
      <c r="C176" s="738"/>
      <c r="D176" s="758"/>
      <c r="E176" s="105"/>
      <c r="F176" s="135"/>
      <c r="G176" s="933"/>
      <c r="H176" s="132"/>
      <c r="I176" s="443"/>
      <c r="J176" s="713"/>
      <c r="K176" s="1006"/>
      <c r="L176" s="125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45"/>
      <c r="B177" s="139"/>
      <c r="C177" s="738"/>
      <c r="D177" s="758"/>
      <c r="E177" s="228"/>
      <c r="F177" s="135"/>
      <c r="G177" s="933"/>
      <c r="H177" s="132"/>
      <c r="I177" s="443"/>
      <c r="J177" s="713"/>
      <c r="K177" s="1006"/>
      <c r="L177" s="125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46"/>
      <c r="B178" s="139"/>
      <c r="C178" s="738"/>
      <c r="D178" s="758"/>
      <c r="E178" s="988"/>
      <c r="F178" s="135"/>
      <c r="G178" s="933"/>
      <c r="H178" s="949"/>
      <c r="I178" s="1042"/>
      <c r="J178" s="951"/>
      <c r="K178" s="1016"/>
      <c r="L178" s="125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34"/>
      <c r="B179" s="139"/>
      <c r="C179" s="738"/>
      <c r="D179" s="758"/>
      <c r="E179" s="229"/>
      <c r="F179" s="135"/>
      <c r="G179" s="933"/>
      <c r="H179" s="132"/>
      <c r="I179" s="443"/>
      <c r="J179" s="713"/>
      <c r="K179" s="1006"/>
      <c r="L179" s="125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34"/>
      <c r="B180" s="139"/>
      <c r="C180" s="738"/>
      <c r="D180" s="758"/>
      <c r="E180" s="106"/>
      <c r="F180" s="135"/>
      <c r="G180" s="933"/>
      <c r="H180" s="132"/>
      <c r="I180" s="443"/>
      <c r="J180" s="713"/>
      <c r="K180" s="1006"/>
      <c r="L180" s="125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34"/>
      <c r="B181" s="230"/>
      <c r="C181" s="738"/>
      <c r="D181" s="954"/>
      <c r="E181" s="107"/>
      <c r="F181" s="35"/>
      <c r="G181" s="933"/>
      <c r="H181" s="231"/>
      <c r="I181" s="443"/>
      <c r="J181" s="713"/>
      <c r="K181" s="1006"/>
      <c r="L181" s="125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34"/>
      <c r="B182" s="139"/>
      <c r="C182" s="738"/>
      <c r="D182" s="954"/>
      <c r="E182" s="131"/>
      <c r="F182" s="35"/>
      <c r="G182" s="933"/>
      <c r="H182" s="231"/>
      <c r="I182" s="443"/>
      <c r="J182" s="713"/>
      <c r="K182" s="1006"/>
      <c r="L182" s="125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139"/>
      <c r="C183" s="738"/>
      <c r="D183" s="954"/>
      <c r="E183" s="131"/>
      <c r="F183" s="35"/>
      <c r="G183" s="933"/>
      <c r="H183" s="231"/>
      <c r="I183" s="443"/>
      <c r="J183" s="713"/>
      <c r="K183" s="1006"/>
      <c r="L183" s="125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39"/>
      <c r="C184" s="738"/>
      <c r="D184" s="954"/>
      <c r="E184" s="131"/>
      <c r="F184" s="35"/>
      <c r="G184" s="933"/>
      <c r="H184" s="231"/>
      <c r="I184" s="443"/>
      <c r="J184" s="713"/>
      <c r="K184" s="1006"/>
      <c r="L184" s="125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139"/>
      <c r="C185" s="738"/>
      <c r="D185" s="954"/>
      <c r="E185" s="131"/>
      <c r="F185" s="35"/>
      <c r="G185" s="933"/>
      <c r="H185" s="231"/>
      <c r="I185" s="443"/>
      <c r="J185" s="713"/>
      <c r="K185" s="1006"/>
      <c r="L185" s="125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39"/>
      <c r="C186" s="738"/>
      <c r="D186" s="954"/>
      <c r="E186" s="131"/>
      <c r="F186" s="35"/>
      <c r="G186" s="933"/>
      <c r="H186" s="231"/>
      <c r="I186" s="443"/>
      <c r="J186" s="713"/>
      <c r="K186" s="1006"/>
      <c r="L186" s="125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934"/>
      <c r="B187" s="139"/>
      <c r="C187" s="738"/>
      <c r="D187" s="954"/>
      <c r="E187" s="106"/>
      <c r="F187" s="135"/>
      <c r="G187" s="933"/>
      <c r="H187" s="132"/>
      <c r="I187" s="443"/>
      <c r="J187" s="713"/>
      <c r="K187" s="1006"/>
      <c r="L187" s="125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39"/>
      <c r="C188" s="738"/>
      <c r="D188" s="954"/>
      <c r="E188" s="106"/>
      <c r="F188" s="135"/>
      <c r="G188" s="933"/>
      <c r="H188" s="132"/>
      <c r="I188" s="443"/>
      <c r="J188" s="713"/>
      <c r="K188" s="1006"/>
      <c r="L188" s="125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39"/>
      <c r="C189" s="738"/>
      <c r="D189" s="954"/>
      <c r="E189" s="106"/>
      <c r="F189" s="135"/>
      <c r="G189" s="933"/>
      <c r="H189" s="132"/>
      <c r="I189" s="443"/>
      <c r="J189" s="713"/>
      <c r="K189" s="1006"/>
      <c r="L189" s="125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84"/>
      <c r="B190" s="139"/>
      <c r="C190" s="738"/>
      <c r="D190" s="954"/>
      <c r="E190" s="107"/>
      <c r="F190" s="35"/>
      <c r="G190" s="933"/>
      <c r="H190" s="231"/>
      <c r="I190" s="443"/>
      <c r="J190" s="757"/>
      <c r="K190" s="1041"/>
      <c r="L190" s="125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247"/>
      <c r="B191" s="1368"/>
      <c r="C191" s="158"/>
      <c r="D191" s="158"/>
      <c r="E191" s="1368"/>
      <c r="F191" s="1368"/>
      <c r="G191" s="248"/>
      <c r="H191" s="2"/>
      <c r="I191" s="314"/>
      <c r="J191" s="759"/>
      <c r="K191" s="407"/>
      <c r="L191" s="23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1"/>
      <c r="B192" s="2"/>
      <c r="C192" s="250"/>
      <c r="D192" s="314"/>
      <c r="E192" s="4"/>
      <c r="F192" s="5"/>
      <c r="G192" s="6"/>
      <c r="H192" s="1"/>
      <c r="I192" s="6"/>
      <c r="J192" s="729"/>
      <c r="K192" s="257"/>
      <c r="L192" s="1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4" t="s">
        <v>0</v>
      </c>
      <c r="B193" s="1368"/>
      <c r="C193" s="250"/>
      <c r="D193" s="314"/>
      <c r="E193" s="4"/>
      <c r="F193" s="5"/>
      <c r="G193" s="6"/>
      <c r="H193" s="1"/>
      <c r="I193" s="6"/>
      <c r="J193" s="729"/>
      <c r="K193" s="257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1376" t="s">
        <v>94</v>
      </c>
      <c r="B194" s="1387"/>
      <c r="C194" s="247"/>
      <c r="D194" s="314"/>
      <c r="E194" s="4"/>
      <c r="F194" s="5"/>
      <c r="G194" s="6"/>
      <c r="H194" s="1"/>
      <c r="I194" s="6"/>
      <c r="J194" s="729"/>
      <c r="K194" s="257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5.25" customHeight="1">
      <c r="A195" s="1"/>
      <c r="B195" s="2"/>
      <c r="C195" s="250"/>
      <c r="D195" s="314"/>
      <c r="E195" s="4"/>
      <c r="F195" s="5"/>
      <c r="G195" s="6"/>
      <c r="H195" s="1"/>
      <c r="I195" s="6"/>
      <c r="J195" s="729"/>
      <c r="K195" s="257"/>
      <c r="L195" s="1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1375" t="s">
        <v>2</v>
      </c>
      <c r="B196" s="1388"/>
      <c r="C196" s="258" t="s">
        <v>3</v>
      </c>
      <c r="D196" s="962" t="s">
        <v>4</v>
      </c>
      <c r="E196" s="17" t="s">
        <v>5</v>
      </c>
      <c r="F196" s="919" t="s">
        <v>5</v>
      </c>
      <c r="G196" s="18" t="s">
        <v>6</v>
      </c>
      <c r="H196" s="19" t="s">
        <v>7</v>
      </c>
      <c r="I196" s="440" t="s">
        <v>8</v>
      </c>
      <c r="J196" s="678" t="s">
        <v>9</v>
      </c>
      <c r="K196" s="995" t="s">
        <v>9</v>
      </c>
      <c r="L196" s="807" t="s">
        <v>452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5.25" customHeight="1">
      <c r="A197" s="921"/>
      <c r="B197" s="922"/>
      <c r="C197" s="923"/>
      <c r="D197" s="963" t="s">
        <v>10</v>
      </c>
      <c r="E197" s="24" t="s">
        <v>11</v>
      </c>
      <c r="F197" s="925" t="s">
        <v>12</v>
      </c>
      <c r="G197" s="964"/>
      <c r="H197" s="965" t="s">
        <v>13</v>
      </c>
      <c r="I197" s="999" t="s">
        <v>14</v>
      </c>
      <c r="J197" s="966" t="s">
        <v>16</v>
      </c>
      <c r="K197" s="1001" t="s">
        <v>15</v>
      </c>
      <c r="L197" s="808" t="s">
        <v>453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86"/>
      <c r="B198" s="977"/>
      <c r="C198" s="738"/>
      <c r="D198" s="758"/>
      <c r="E198" s="70"/>
      <c r="F198" s="932"/>
      <c r="G198" s="933"/>
      <c r="H198" s="132"/>
      <c r="I198" s="443"/>
      <c r="J198" s="713"/>
      <c r="K198" s="995"/>
      <c r="L198" s="125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34"/>
      <c r="B199" s="139"/>
      <c r="C199" s="738"/>
      <c r="D199" s="758"/>
      <c r="E199" s="53"/>
      <c r="F199" s="135"/>
      <c r="G199" s="933"/>
      <c r="H199" s="132"/>
      <c r="I199" s="443"/>
      <c r="J199" s="713"/>
      <c r="K199" s="1006"/>
      <c r="L199" s="125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139"/>
      <c r="C200" s="738"/>
      <c r="D200" s="758"/>
      <c r="E200" s="53"/>
      <c r="F200" s="135"/>
      <c r="G200" s="933"/>
      <c r="H200" s="132"/>
      <c r="I200" s="443"/>
      <c r="J200" s="713"/>
      <c r="K200" s="1006"/>
      <c r="L200" s="125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34"/>
      <c r="B201" s="139"/>
      <c r="C201" s="738"/>
      <c r="D201" s="758"/>
      <c r="E201" s="53"/>
      <c r="F201" s="135"/>
      <c r="G201" s="933"/>
      <c r="H201" s="132"/>
      <c r="I201" s="443"/>
      <c r="J201" s="713"/>
      <c r="K201" s="1006"/>
      <c r="L201" s="125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34"/>
      <c r="B202" s="139"/>
      <c r="C202" s="738"/>
      <c r="D202" s="758"/>
      <c r="E202" s="53"/>
      <c r="F202" s="135"/>
      <c r="G202" s="933"/>
      <c r="H202" s="132"/>
      <c r="I202" s="443"/>
      <c r="J202" s="713"/>
      <c r="K202" s="1006"/>
      <c r="L202" s="125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139"/>
      <c r="C203" s="738"/>
      <c r="D203" s="758"/>
      <c r="E203" s="53"/>
      <c r="F203" s="135"/>
      <c r="G203" s="933"/>
      <c r="H203" s="132"/>
      <c r="I203" s="443"/>
      <c r="J203" s="713"/>
      <c r="K203" s="1006"/>
      <c r="L203" s="125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139"/>
      <c r="C204" s="738"/>
      <c r="D204" s="758"/>
      <c r="E204" s="53"/>
      <c r="F204" s="135"/>
      <c r="G204" s="933"/>
      <c r="H204" s="132"/>
      <c r="I204" s="443"/>
      <c r="J204" s="713"/>
      <c r="K204" s="1006"/>
      <c r="L204" s="125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34"/>
      <c r="B205" s="139"/>
      <c r="C205" s="743"/>
      <c r="D205" s="987"/>
      <c r="E205" s="53"/>
      <c r="F205" s="135"/>
      <c r="G205" s="236"/>
      <c r="H205" s="237"/>
      <c r="I205" s="476"/>
      <c r="J205" s="734"/>
      <c r="K205" s="104"/>
      <c r="L205" s="1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139"/>
      <c r="C206" s="738"/>
      <c r="D206" s="758"/>
      <c r="E206" s="53"/>
      <c r="F206" s="135"/>
      <c r="G206" s="933"/>
      <c r="H206" s="132"/>
      <c r="I206" s="443"/>
      <c r="J206" s="713"/>
      <c r="K206" s="1006"/>
      <c r="L206" s="125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>
      <c r="A207" s="934"/>
      <c r="B207" s="139"/>
      <c r="C207" s="738"/>
      <c r="D207" s="758"/>
      <c r="E207" s="53"/>
      <c r="F207" s="135"/>
      <c r="G207" s="933"/>
      <c r="H207" s="132"/>
      <c r="I207" s="443"/>
      <c r="J207" s="713"/>
      <c r="K207" s="1006"/>
      <c r="L207" s="125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139"/>
      <c r="C208" s="743"/>
      <c r="D208" s="987"/>
      <c r="E208" s="143"/>
      <c r="F208" s="155"/>
      <c r="G208" s="236"/>
      <c r="H208" s="237"/>
      <c r="I208" s="476"/>
      <c r="J208" s="734"/>
      <c r="K208" s="104"/>
      <c r="L208" s="81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989"/>
      <c r="C209" s="738"/>
      <c r="D209" s="758"/>
      <c r="E209" s="53"/>
      <c r="F209" s="135"/>
      <c r="G209" s="933"/>
      <c r="H209" s="132"/>
      <c r="I209" s="443"/>
      <c r="J209" s="713"/>
      <c r="K209" s="1006"/>
      <c r="L209" s="81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934"/>
      <c r="B210" s="990"/>
      <c r="C210" s="743"/>
      <c r="D210" s="987"/>
      <c r="E210" s="53"/>
      <c r="F210" s="135"/>
      <c r="G210" s="236"/>
      <c r="H210" s="237"/>
      <c r="I210" s="476"/>
      <c r="J210" s="734"/>
      <c r="K210" s="104"/>
      <c r="L210" s="81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5.25" customHeight="1">
      <c r="A211" s="934"/>
      <c r="B211" s="990"/>
      <c r="C211" s="743"/>
      <c r="D211" s="987"/>
      <c r="E211" s="53"/>
      <c r="F211" s="135"/>
      <c r="G211" s="236"/>
      <c r="H211" s="237"/>
      <c r="I211" s="476"/>
      <c r="J211" s="734"/>
      <c r="K211" s="104"/>
      <c r="L211" s="81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244"/>
      <c r="B212" s="245"/>
      <c r="C212" s="743"/>
      <c r="D212" s="987"/>
      <c r="E212" s="53"/>
      <c r="F212" s="135"/>
      <c r="G212" s="236"/>
      <c r="H212" s="237"/>
      <c r="I212" s="476"/>
      <c r="J212" s="734"/>
      <c r="K212" s="104"/>
      <c r="L212" s="81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>
      <c r="A213" s="934"/>
      <c r="B213" s="990"/>
      <c r="C213" s="738"/>
      <c r="D213" s="758"/>
      <c r="E213" s="53"/>
      <c r="F213" s="135"/>
      <c r="G213" s="933"/>
      <c r="H213" s="132"/>
      <c r="I213" s="443"/>
      <c r="J213" s="734"/>
      <c r="K213" s="1006"/>
      <c r="L213" s="81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934"/>
      <c r="B214" s="990"/>
      <c r="C214" s="738"/>
      <c r="D214" s="758"/>
      <c r="E214" s="53"/>
      <c r="F214" s="135"/>
      <c r="G214" s="933"/>
      <c r="H214" s="132"/>
      <c r="I214" s="443"/>
      <c r="J214" s="713"/>
      <c r="K214" s="1006"/>
      <c r="L214" s="125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>
      <c r="A215" s="934"/>
      <c r="B215" s="990"/>
      <c r="C215" s="738"/>
      <c r="D215" s="758"/>
      <c r="E215" s="105"/>
      <c r="F215" s="135"/>
      <c r="G215" s="933"/>
      <c r="H215" s="132"/>
      <c r="I215" s="443"/>
      <c r="J215" s="713"/>
      <c r="K215" s="1006"/>
      <c r="L215" s="125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34"/>
      <c r="B216" s="990"/>
      <c r="C216" s="738"/>
      <c r="D216" s="758"/>
      <c r="E216" s="105"/>
      <c r="F216" s="135"/>
      <c r="G216" s="933"/>
      <c r="H216" s="132"/>
      <c r="I216" s="443"/>
      <c r="J216" s="713"/>
      <c r="K216" s="1006"/>
      <c r="L216" s="125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34"/>
      <c r="B217" s="990"/>
      <c r="C217" s="738"/>
      <c r="D217" s="758"/>
      <c r="E217" s="105"/>
      <c r="F217" s="135"/>
      <c r="G217" s="933"/>
      <c r="H217" s="132"/>
      <c r="I217" s="443"/>
      <c r="J217" s="713"/>
      <c r="K217" s="1006"/>
      <c r="L217" s="125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990"/>
      <c r="C218" s="738"/>
      <c r="D218" s="758"/>
      <c r="E218" s="105"/>
      <c r="F218" s="135"/>
      <c r="G218" s="933"/>
      <c r="H218" s="132"/>
      <c r="I218" s="443"/>
      <c r="J218" s="713"/>
      <c r="K218" s="1006"/>
      <c r="L218" s="125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45"/>
      <c r="B219" s="990"/>
      <c r="C219" s="738"/>
      <c r="D219" s="758"/>
      <c r="E219" s="228"/>
      <c r="F219" s="135"/>
      <c r="G219" s="933"/>
      <c r="H219" s="132"/>
      <c r="I219" s="443"/>
      <c r="J219" s="713"/>
      <c r="K219" s="1006"/>
      <c r="L219" s="125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46"/>
      <c r="B220" s="990"/>
      <c r="C220" s="738"/>
      <c r="D220" s="758"/>
      <c r="E220" s="988"/>
      <c r="F220" s="135"/>
      <c r="G220" s="933"/>
      <c r="H220" s="949"/>
      <c r="I220" s="1042"/>
      <c r="J220" s="951"/>
      <c r="K220" s="1016"/>
      <c r="L220" s="125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990"/>
      <c r="C221" s="738"/>
      <c r="D221" s="758"/>
      <c r="E221" s="229"/>
      <c r="F221" s="135"/>
      <c r="G221" s="933"/>
      <c r="H221" s="132"/>
      <c r="I221" s="443"/>
      <c r="J221" s="713"/>
      <c r="K221" s="1006"/>
      <c r="L221" s="125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34"/>
      <c r="B222" s="990"/>
      <c r="C222" s="738"/>
      <c r="D222" s="758"/>
      <c r="E222" s="106"/>
      <c r="F222" s="135"/>
      <c r="G222" s="933"/>
      <c r="H222" s="132"/>
      <c r="I222" s="443"/>
      <c r="J222" s="713"/>
      <c r="K222" s="1006"/>
      <c r="L222" s="125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990"/>
      <c r="C223" s="738"/>
      <c r="D223" s="954"/>
      <c r="E223" s="107"/>
      <c r="F223" s="35"/>
      <c r="G223" s="933"/>
      <c r="H223" s="231"/>
      <c r="I223" s="443"/>
      <c r="J223" s="713"/>
      <c r="K223" s="1006"/>
      <c r="L223" s="125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34"/>
      <c r="B224" s="990"/>
      <c r="C224" s="738"/>
      <c r="D224" s="954"/>
      <c r="E224" s="131"/>
      <c r="F224" s="35"/>
      <c r="G224" s="933"/>
      <c r="H224" s="231"/>
      <c r="I224" s="443"/>
      <c r="J224" s="713"/>
      <c r="K224" s="1006"/>
      <c r="L224" s="125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8.5" customHeight="1">
      <c r="A225" s="934"/>
      <c r="B225" s="990"/>
      <c r="C225" s="738"/>
      <c r="D225" s="954"/>
      <c r="E225" s="131"/>
      <c r="F225" s="35"/>
      <c r="G225" s="933"/>
      <c r="H225" s="231"/>
      <c r="I225" s="443"/>
      <c r="J225" s="713"/>
      <c r="K225" s="1006"/>
      <c r="L225" s="125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990"/>
      <c r="C226" s="738"/>
      <c r="D226" s="954"/>
      <c r="E226" s="131"/>
      <c r="F226" s="35"/>
      <c r="G226" s="933"/>
      <c r="H226" s="231"/>
      <c r="I226" s="443"/>
      <c r="J226" s="713"/>
      <c r="K226" s="1006"/>
      <c r="L226" s="125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34"/>
      <c r="B227" s="990"/>
      <c r="C227" s="738"/>
      <c r="D227" s="954"/>
      <c r="E227" s="106"/>
      <c r="F227" s="135"/>
      <c r="G227" s="933"/>
      <c r="H227" s="132"/>
      <c r="I227" s="443"/>
      <c r="J227" s="713"/>
      <c r="K227" s="1006"/>
      <c r="L227" s="125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1"/>
      <c r="C228" s="738"/>
      <c r="D228" s="954"/>
      <c r="E228" s="106"/>
      <c r="F228" s="135"/>
      <c r="G228" s="933"/>
      <c r="H228" s="132"/>
      <c r="I228" s="443"/>
      <c r="J228" s="713"/>
      <c r="K228" s="1006"/>
      <c r="L228" s="125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1"/>
      <c r="C229" s="738"/>
      <c r="D229" s="954"/>
      <c r="E229" s="106"/>
      <c r="F229" s="135"/>
      <c r="G229" s="933"/>
      <c r="H229" s="132"/>
      <c r="I229" s="443"/>
      <c r="J229" s="713"/>
      <c r="K229" s="1006"/>
      <c r="L229" s="125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934"/>
      <c r="B230" s="991"/>
      <c r="C230" s="738"/>
      <c r="D230" s="954"/>
      <c r="E230" s="106"/>
      <c r="F230" s="135"/>
      <c r="G230" s="933"/>
      <c r="H230" s="132"/>
      <c r="I230" s="443"/>
      <c r="J230" s="713"/>
      <c r="K230" s="1006"/>
      <c r="L230" s="125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1"/>
      <c r="C231" s="738"/>
      <c r="D231" s="954"/>
      <c r="E231" s="106"/>
      <c r="F231" s="135"/>
      <c r="G231" s="933"/>
      <c r="H231" s="132"/>
      <c r="I231" s="443"/>
      <c r="J231" s="713"/>
      <c r="K231" s="1006"/>
      <c r="L231" s="125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84"/>
      <c r="B232" s="990"/>
      <c r="C232" s="738"/>
      <c r="D232" s="954"/>
      <c r="E232" s="107"/>
      <c r="F232" s="35"/>
      <c r="G232" s="933"/>
      <c r="H232" s="231"/>
      <c r="I232" s="443"/>
      <c r="J232" s="757"/>
      <c r="K232" s="1041"/>
      <c r="L232" s="125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1"/>
      <c r="B233" s="2"/>
      <c r="C233" s="250"/>
      <c r="D233" s="314"/>
      <c r="E233" s="4"/>
      <c r="F233" s="5"/>
      <c r="G233" s="6"/>
      <c r="H233" s="1"/>
      <c r="I233" s="6"/>
      <c r="J233" s="729"/>
      <c r="K233" s="257"/>
      <c r="L233" s="10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1"/>
      <c r="B234" s="2"/>
      <c r="C234" s="250"/>
      <c r="D234" s="314"/>
      <c r="E234" s="4"/>
      <c r="F234" s="5"/>
      <c r="G234" s="6"/>
      <c r="H234" s="1"/>
      <c r="I234" s="6"/>
      <c r="J234" s="729"/>
      <c r="K234" s="257"/>
      <c r="L234" s="10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4" t="s">
        <v>0</v>
      </c>
      <c r="B235" s="1368"/>
      <c r="C235" s="250"/>
      <c r="D235" s="314"/>
      <c r="E235" s="4"/>
      <c r="F235" s="5"/>
      <c r="G235" s="6"/>
      <c r="H235" s="1"/>
      <c r="I235" s="6"/>
      <c r="J235" s="729"/>
      <c r="K235" s="257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1376" t="s">
        <v>94</v>
      </c>
      <c r="B236" s="1387"/>
      <c r="C236" s="247"/>
      <c r="D236" s="314"/>
      <c r="E236" s="4"/>
      <c r="F236" s="5"/>
      <c r="G236" s="6"/>
      <c r="H236" s="1"/>
      <c r="I236" s="6"/>
      <c r="J236" s="729"/>
      <c r="K236" s="257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5.25" customHeight="1">
      <c r="A237" s="1"/>
      <c r="B237" s="2"/>
      <c r="C237" s="250"/>
      <c r="D237" s="314"/>
      <c r="E237" s="4"/>
      <c r="F237" s="5"/>
      <c r="G237" s="6"/>
      <c r="H237" s="1"/>
      <c r="I237" s="6"/>
      <c r="J237" s="729"/>
      <c r="K237" s="257"/>
      <c r="L237" s="1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1375" t="s">
        <v>2</v>
      </c>
      <c r="B238" s="1388"/>
      <c r="C238" s="258" t="s">
        <v>3</v>
      </c>
      <c r="D238" s="962" t="s">
        <v>4</v>
      </c>
      <c r="E238" s="17" t="s">
        <v>5</v>
      </c>
      <c r="F238" s="919" t="s">
        <v>5</v>
      </c>
      <c r="G238" s="18" t="s">
        <v>6</v>
      </c>
      <c r="H238" s="19" t="s">
        <v>7</v>
      </c>
      <c r="I238" s="440" t="s">
        <v>8</v>
      </c>
      <c r="J238" s="678" t="s">
        <v>9</v>
      </c>
      <c r="K238" s="995" t="s">
        <v>9</v>
      </c>
      <c r="L238" s="807" t="s">
        <v>452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5.25" customHeight="1">
      <c r="A239" s="921"/>
      <c r="B239" s="922"/>
      <c r="C239" s="923"/>
      <c r="D239" s="963" t="s">
        <v>10</v>
      </c>
      <c r="E239" s="24" t="s">
        <v>11</v>
      </c>
      <c r="F239" s="925" t="s">
        <v>12</v>
      </c>
      <c r="G239" s="964"/>
      <c r="H239" s="965" t="s">
        <v>13</v>
      </c>
      <c r="I239" s="999" t="s">
        <v>14</v>
      </c>
      <c r="J239" s="966" t="s">
        <v>16</v>
      </c>
      <c r="K239" s="1001" t="s">
        <v>15</v>
      </c>
      <c r="L239" s="808" t="s">
        <v>453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986"/>
      <c r="B240" s="990"/>
      <c r="C240" s="738"/>
      <c r="D240" s="758"/>
      <c r="E240" s="70"/>
      <c r="F240" s="932"/>
      <c r="G240" s="933"/>
      <c r="H240" s="132"/>
      <c r="I240" s="443"/>
      <c r="J240" s="713"/>
      <c r="K240" s="995"/>
      <c r="L240" s="125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990"/>
      <c r="C241" s="738"/>
      <c r="D241" s="758"/>
      <c r="E241" s="53"/>
      <c r="F241" s="135"/>
      <c r="G241" s="933"/>
      <c r="H241" s="132"/>
      <c r="I241" s="443"/>
      <c r="J241" s="713"/>
      <c r="K241" s="1006"/>
      <c r="L241" s="125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2"/>
      <c r="C242" s="738"/>
      <c r="D242" s="758"/>
      <c r="E242" s="53"/>
      <c r="F242" s="135"/>
      <c r="G242" s="933"/>
      <c r="H242" s="132"/>
      <c r="I242" s="443"/>
      <c r="J242" s="713"/>
      <c r="K242" s="1006"/>
      <c r="L242" s="125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2"/>
      <c r="C243" s="738"/>
      <c r="D243" s="758"/>
      <c r="E243" s="53"/>
      <c r="F243" s="135"/>
      <c r="G243" s="933"/>
      <c r="H243" s="132"/>
      <c r="I243" s="443"/>
      <c r="J243" s="713"/>
      <c r="K243" s="1006"/>
      <c r="L243" s="125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34"/>
      <c r="B244" s="990"/>
      <c r="C244" s="738"/>
      <c r="D244" s="758"/>
      <c r="E244" s="53"/>
      <c r="F244" s="135"/>
      <c r="G244" s="933"/>
      <c r="H244" s="132"/>
      <c r="I244" s="443"/>
      <c r="J244" s="713"/>
      <c r="K244" s="1006"/>
      <c r="L244" s="125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738"/>
      <c r="D245" s="758"/>
      <c r="E245" s="53"/>
      <c r="F245" s="135"/>
      <c r="G245" s="933"/>
      <c r="H245" s="132"/>
      <c r="I245" s="443"/>
      <c r="J245" s="713"/>
      <c r="K245" s="1006"/>
      <c r="L245" s="125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990"/>
      <c r="C246" s="738"/>
      <c r="D246" s="758"/>
      <c r="E246" s="53"/>
      <c r="F246" s="135"/>
      <c r="G246" s="933"/>
      <c r="H246" s="132"/>
      <c r="I246" s="443"/>
      <c r="J246" s="713"/>
      <c r="K246" s="1006"/>
      <c r="L246" s="125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992"/>
      <c r="C247" s="743"/>
      <c r="D247" s="987"/>
      <c r="E247" s="53"/>
      <c r="F247" s="135"/>
      <c r="G247" s="236"/>
      <c r="H247" s="237"/>
      <c r="I247" s="476"/>
      <c r="J247" s="734"/>
      <c r="K247" s="104"/>
      <c r="L247" s="10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989"/>
      <c r="C248" s="738"/>
      <c r="D248" s="758"/>
      <c r="E248" s="53"/>
      <c r="F248" s="135"/>
      <c r="G248" s="933"/>
      <c r="H248" s="132"/>
      <c r="I248" s="443"/>
      <c r="J248" s="713"/>
      <c r="K248" s="1006"/>
      <c r="L248" s="125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989"/>
      <c r="C249" s="738"/>
      <c r="D249" s="758"/>
      <c r="E249" s="53"/>
      <c r="F249" s="135"/>
      <c r="G249" s="933"/>
      <c r="H249" s="132"/>
      <c r="I249" s="443"/>
      <c r="J249" s="713"/>
      <c r="K249" s="1006"/>
      <c r="L249" s="125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989"/>
      <c r="C250" s="743"/>
      <c r="D250" s="987"/>
      <c r="E250" s="143"/>
      <c r="F250" s="155"/>
      <c r="G250" s="236"/>
      <c r="H250" s="237"/>
      <c r="I250" s="476"/>
      <c r="J250" s="734"/>
      <c r="K250" s="104"/>
      <c r="L250" s="810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34"/>
      <c r="B251" s="989"/>
      <c r="C251" s="738"/>
      <c r="D251" s="758"/>
      <c r="E251" s="53"/>
      <c r="F251" s="135"/>
      <c r="G251" s="933"/>
      <c r="H251" s="132"/>
      <c r="I251" s="443"/>
      <c r="J251" s="713"/>
      <c r="K251" s="1006"/>
      <c r="L251" s="810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34"/>
      <c r="B252" s="990"/>
      <c r="C252" s="743"/>
      <c r="D252" s="987"/>
      <c r="E252" s="53"/>
      <c r="F252" s="135"/>
      <c r="G252" s="236"/>
      <c r="H252" s="237"/>
      <c r="I252" s="476"/>
      <c r="J252" s="734"/>
      <c r="K252" s="104"/>
      <c r="L252" s="81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90"/>
      <c r="C253" s="743"/>
      <c r="D253" s="987"/>
      <c r="E253" s="53"/>
      <c r="F253" s="135"/>
      <c r="G253" s="236"/>
      <c r="H253" s="237"/>
      <c r="I253" s="476"/>
      <c r="J253" s="734"/>
      <c r="K253" s="104"/>
      <c r="L253" s="81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244"/>
      <c r="B254" s="245"/>
      <c r="C254" s="743"/>
      <c r="D254" s="987"/>
      <c r="E254" s="53"/>
      <c r="F254" s="135"/>
      <c r="G254" s="236"/>
      <c r="H254" s="237"/>
      <c r="I254" s="476"/>
      <c r="J254" s="734"/>
      <c r="K254" s="104"/>
      <c r="L254" s="81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0"/>
      <c r="C255" s="738"/>
      <c r="D255" s="758"/>
      <c r="E255" s="53"/>
      <c r="F255" s="135"/>
      <c r="G255" s="933"/>
      <c r="H255" s="132"/>
      <c r="I255" s="443"/>
      <c r="J255" s="734"/>
      <c r="K255" s="1006"/>
      <c r="L255" s="81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90"/>
      <c r="C256" s="738"/>
      <c r="D256" s="758"/>
      <c r="E256" s="53"/>
      <c r="F256" s="135"/>
      <c r="G256" s="933"/>
      <c r="H256" s="132"/>
      <c r="I256" s="443"/>
      <c r="J256" s="713"/>
      <c r="K256" s="1006"/>
      <c r="L256" s="125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738"/>
      <c r="D257" s="758"/>
      <c r="E257" s="105"/>
      <c r="F257" s="135"/>
      <c r="G257" s="933"/>
      <c r="H257" s="132"/>
      <c r="I257" s="443"/>
      <c r="J257" s="713"/>
      <c r="K257" s="1006"/>
      <c r="L257" s="125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738"/>
      <c r="D258" s="758"/>
      <c r="E258" s="105"/>
      <c r="F258" s="135"/>
      <c r="G258" s="933"/>
      <c r="H258" s="132"/>
      <c r="I258" s="443"/>
      <c r="J258" s="713"/>
      <c r="K258" s="1006"/>
      <c r="L258" s="125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0"/>
      <c r="C259" s="738"/>
      <c r="D259" s="758"/>
      <c r="E259" s="105"/>
      <c r="F259" s="135"/>
      <c r="G259" s="933"/>
      <c r="H259" s="132"/>
      <c r="I259" s="443"/>
      <c r="J259" s="713"/>
      <c r="K259" s="1006"/>
      <c r="L259" s="125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90"/>
      <c r="C260" s="738"/>
      <c r="D260" s="758"/>
      <c r="E260" s="105"/>
      <c r="F260" s="135"/>
      <c r="G260" s="933"/>
      <c r="H260" s="132"/>
      <c r="I260" s="443"/>
      <c r="J260" s="713"/>
      <c r="K260" s="1006"/>
      <c r="L260" s="125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945"/>
      <c r="B261" s="990"/>
      <c r="C261" s="738"/>
      <c r="D261" s="758"/>
      <c r="E261" s="228"/>
      <c r="F261" s="135"/>
      <c r="G261" s="933"/>
      <c r="H261" s="132"/>
      <c r="I261" s="443"/>
      <c r="J261" s="713"/>
      <c r="K261" s="1006"/>
      <c r="L261" s="125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46"/>
      <c r="B262" s="990"/>
      <c r="C262" s="738"/>
      <c r="D262" s="758"/>
      <c r="E262" s="988"/>
      <c r="F262" s="135"/>
      <c r="G262" s="933"/>
      <c r="H262" s="949"/>
      <c r="I262" s="1042"/>
      <c r="J262" s="951"/>
      <c r="K262" s="1016"/>
      <c r="L262" s="125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90"/>
      <c r="C263" s="738"/>
      <c r="D263" s="758"/>
      <c r="E263" s="229"/>
      <c r="F263" s="135"/>
      <c r="G263" s="933"/>
      <c r="H263" s="132"/>
      <c r="I263" s="443"/>
      <c r="J263" s="713"/>
      <c r="K263" s="1006"/>
      <c r="L263" s="125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5.25" customHeight="1">
      <c r="A264" s="934"/>
      <c r="B264" s="990"/>
      <c r="C264" s="738"/>
      <c r="D264" s="758"/>
      <c r="E264" s="106"/>
      <c r="F264" s="135"/>
      <c r="G264" s="933"/>
      <c r="H264" s="132"/>
      <c r="I264" s="443"/>
      <c r="J264" s="713"/>
      <c r="K264" s="1006"/>
      <c r="L264" s="125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738"/>
      <c r="D265" s="954"/>
      <c r="E265" s="107"/>
      <c r="F265" s="35"/>
      <c r="G265" s="933"/>
      <c r="H265" s="231"/>
      <c r="I265" s="443"/>
      <c r="J265" s="713"/>
      <c r="K265" s="1006"/>
      <c r="L265" s="125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934"/>
      <c r="B266" s="990"/>
      <c r="C266" s="738"/>
      <c r="D266" s="954"/>
      <c r="E266" s="131"/>
      <c r="F266" s="35"/>
      <c r="G266" s="933"/>
      <c r="H266" s="231"/>
      <c r="I266" s="443"/>
      <c r="J266" s="713"/>
      <c r="K266" s="1006"/>
      <c r="L266" s="125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990"/>
      <c r="C267" s="738"/>
      <c r="D267" s="954"/>
      <c r="E267" s="131"/>
      <c r="F267" s="35"/>
      <c r="G267" s="933"/>
      <c r="H267" s="231"/>
      <c r="I267" s="443"/>
      <c r="J267" s="713"/>
      <c r="K267" s="1006"/>
      <c r="L267" s="125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738"/>
      <c r="D268" s="954"/>
      <c r="E268" s="131"/>
      <c r="F268" s="35"/>
      <c r="G268" s="933"/>
      <c r="H268" s="231"/>
      <c r="I268" s="443"/>
      <c r="J268" s="713"/>
      <c r="K268" s="1006"/>
      <c r="L268" s="125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90"/>
      <c r="C269" s="738"/>
      <c r="D269" s="954"/>
      <c r="E269" s="106"/>
      <c r="F269" s="135"/>
      <c r="G269" s="933"/>
      <c r="H269" s="132"/>
      <c r="I269" s="443"/>
      <c r="J269" s="713"/>
      <c r="K269" s="1006"/>
      <c r="L269" s="125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738"/>
      <c r="D270" s="954"/>
      <c r="E270" s="106"/>
      <c r="F270" s="135"/>
      <c r="G270" s="933"/>
      <c r="H270" s="132"/>
      <c r="I270" s="443"/>
      <c r="J270" s="713"/>
      <c r="K270" s="1006"/>
      <c r="L270" s="125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1"/>
      <c r="C271" s="738"/>
      <c r="D271" s="954"/>
      <c r="E271" s="106"/>
      <c r="F271" s="135"/>
      <c r="G271" s="933"/>
      <c r="H271" s="132"/>
      <c r="I271" s="443"/>
      <c r="J271" s="713"/>
      <c r="K271" s="1006"/>
      <c r="L271" s="125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34"/>
      <c r="B272" s="991"/>
      <c r="C272" s="738"/>
      <c r="D272" s="954"/>
      <c r="E272" s="106"/>
      <c r="F272" s="135"/>
      <c r="G272" s="933"/>
      <c r="H272" s="132"/>
      <c r="I272" s="443"/>
      <c r="J272" s="713"/>
      <c r="K272" s="1006"/>
      <c r="L272" s="125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34"/>
      <c r="B273" s="991"/>
      <c r="C273" s="738"/>
      <c r="D273" s="954"/>
      <c r="E273" s="106"/>
      <c r="F273" s="135"/>
      <c r="G273" s="933"/>
      <c r="H273" s="132"/>
      <c r="I273" s="443"/>
      <c r="J273" s="713"/>
      <c r="K273" s="1006"/>
      <c r="L273" s="125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84"/>
      <c r="B274" s="990"/>
      <c r="C274" s="738"/>
      <c r="D274" s="954"/>
      <c r="E274" s="107"/>
      <c r="F274" s="35"/>
      <c r="G274" s="933"/>
      <c r="H274" s="231"/>
      <c r="I274" s="443"/>
      <c r="J274" s="757"/>
      <c r="K274" s="1041"/>
      <c r="L274" s="125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247"/>
      <c r="B275" s="1368"/>
      <c r="C275" s="158"/>
      <c r="D275" s="158"/>
      <c r="E275" s="1368"/>
      <c r="F275" s="1368"/>
      <c r="G275" s="248"/>
      <c r="H275" s="2"/>
      <c r="I275" s="314"/>
      <c r="J275" s="759"/>
      <c r="K275" s="407"/>
      <c r="L275" s="23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1"/>
      <c r="B276" s="2"/>
      <c r="C276" s="250"/>
      <c r="D276" s="314"/>
      <c r="E276" s="4"/>
      <c r="F276" s="5"/>
      <c r="G276" s="6"/>
      <c r="H276" s="1"/>
      <c r="I276" s="6"/>
      <c r="J276" s="729"/>
      <c r="K276" s="257"/>
      <c r="L276" s="1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4" t="s">
        <v>0</v>
      </c>
      <c r="B277" s="1368"/>
      <c r="C277" s="250"/>
      <c r="D277" s="314"/>
      <c r="E277" s="4"/>
      <c r="F277" s="5"/>
      <c r="G277" s="6"/>
      <c r="H277" s="1"/>
      <c r="I277" s="6"/>
      <c r="J277" s="729"/>
      <c r="K277" s="257"/>
      <c r="L277" s="1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1376" t="s">
        <v>94</v>
      </c>
      <c r="B278" s="1387"/>
      <c r="C278" s="247"/>
      <c r="D278" s="314"/>
      <c r="E278" s="4"/>
      <c r="F278" s="5"/>
      <c r="G278" s="6"/>
      <c r="H278" s="1"/>
      <c r="I278" s="6"/>
      <c r="J278" s="729"/>
      <c r="K278" s="257"/>
      <c r="L278" s="1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5.25" customHeight="1">
      <c r="A279" s="1"/>
      <c r="B279" s="2"/>
      <c r="C279" s="250"/>
      <c r="D279" s="314"/>
      <c r="E279" s="4"/>
      <c r="F279" s="5"/>
      <c r="G279" s="6"/>
      <c r="H279" s="1"/>
      <c r="I279" s="6"/>
      <c r="J279" s="729"/>
      <c r="K279" s="257"/>
      <c r="L279" s="1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1375" t="s">
        <v>2</v>
      </c>
      <c r="B280" s="1388"/>
      <c r="C280" s="258" t="s">
        <v>3</v>
      </c>
      <c r="D280" s="962" t="s">
        <v>4</v>
      </c>
      <c r="E280" s="17" t="s">
        <v>5</v>
      </c>
      <c r="F280" s="919" t="s">
        <v>5</v>
      </c>
      <c r="G280" s="18" t="s">
        <v>6</v>
      </c>
      <c r="H280" s="19" t="s">
        <v>7</v>
      </c>
      <c r="I280" s="440" t="s">
        <v>8</v>
      </c>
      <c r="J280" s="678" t="s">
        <v>9</v>
      </c>
      <c r="K280" s="995" t="s">
        <v>9</v>
      </c>
      <c r="L280" s="807" t="s">
        <v>452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5.25" customHeight="1">
      <c r="A281" s="921"/>
      <c r="B281" s="922"/>
      <c r="C281" s="923"/>
      <c r="D281" s="963" t="s">
        <v>10</v>
      </c>
      <c r="E281" s="24" t="s">
        <v>11</v>
      </c>
      <c r="F281" s="925" t="s">
        <v>12</v>
      </c>
      <c r="G281" s="964"/>
      <c r="H281" s="965" t="s">
        <v>13</v>
      </c>
      <c r="I281" s="999" t="s">
        <v>14</v>
      </c>
      <c r="J281" s="966" t="s">
        <v>16</v>
      </c>
      <c r="K281" s="1001" t="s">
        <v>15</v>
      </c>
      <c r="L281" s="808" t="s">
        <v>453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86"/>
      <c r="B282" s="990"/>
      <c r="C282" s="738"/>
      <c r="D282" s="758"/>
      <c r="E282" s="70"/>
      <c r="F282" s="932"/>
      <c r="G282" s="933"/>
      <c r="H282" s="132"/>
      <c r="I282" s="443"/>
      <c r="J282" s="713"/>
      <c r="K282" s="995"/>
      <c r="L282" s="125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934"/>
      <c r="B283" s="990"/>
      <c r="C283" s="738"/>
      <c r="D283" s="758"/>
      <c r="E283" s="53"/>
      <c r="F283" s="135"/>
      <c r="G283" s="933"/>
      <c r="H283" s="132"/>
      <c r="I283" s="443"/>
      <c r="J283" s="713"/>
      <c r="K283" s="1006"/>
      <c r="L283" s="125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34"/>
      <c r="B284" s="992"/>
      <c r="C284" s="738"/>
      <c r="D284" s="758"/>
      <c r="E284" s="53"/>
      <c r="F284" s="135"/>
      <c r="G284" s="933"/>
      <c r="H284" s="132"/>
      <c r="I284" s="443"/>
      <c r="J284" s="713"/>
      <c r="K284" s="1006"/>
      <c r="L284" s="125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34"/>
      <c r="B285" s="992"/>
      <c r="C285" s="738"/>
      <c r="D285" s="758"/>
      <c r="E285" s="53"/>
      <c r="F285" s="135"/>
      <c r="G285" s="933"/>
      <c r="H285" s="132"/>
      <c r="I285" s="443"/>
      <c r="J285" s="713"/>
      <c r="K285" s="1006"/>
      <c r="L285" s="125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738"/>
      <c r="D286" s="758"/>
      <c r="E286" s="53"/>
      <c r="F286" s="135"/>
      <c r="G286" s="933"/>
      <c r="H286" s="132"/>
      <c r="I286" s="443"/>
      <c r="J286" s="713"/>
      <c r="K286" s="1006"/>
      <c r="L286" s="125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0"/>
      <c r="C287" s="738"/>
      <c r="D287" s="758"/>
      <c r="E287" s="53"/>
      <c r="F287" s="135"/>
      <c r="G287" s="933"/>
      <c r="H287" s="132"/>
      <c r="I287" s="443"/>
      <c r="J287" s="713"/>
      <c r="K287" s="1006"/>
      <c r="L287" s="125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0"/>
      <c r="C288" s="738"/>
      <c r="D288" s="758"/>
      <c r="E288" s="53"/>
      <c r="F288" s="135"/>
      <c r="G288" s="933"/>
      <c r="H288" s="132"/>
      <c r="I288" s="443"/>
      <c r="J288" s="713"/>
      <c r="K288" s="1006"/>
      <c r="L288" s="125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2"/>
      <c r="C289" s="743"/>
      <c r="D289" s="987"/>
      <c r="E289" s="53"/>
      <c r="F289" s="135"/>
      <c r="G289" s="236"/>
      <c r="H289" s="237"/>
      <c r="I289" s="476"/>
      <c r="J289" s="734"/>
      <c r="K289" s="104"/>
      <c r="L289" s="1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89"/>
      <c r="C290" s="738"/>
      <c r="D290" s="758"/>
      <c r="E290" s="53"/>
      <c r="F290" s="135"/>
      <c r="G290" s="933"/>
      <c r="H290" s="132"/>
      <c r="I290" s="443"/>
      <c r="J290" s="713"/>
      <c r="K290" s="1006"/>
      <c r="L290" s="125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89"/>
      <c r="C291" s="738"/>
      <c r="D291" s="758"/>
      <c r="E291" s="53"/>
      <c r="F291" s="135"/>
      <c r="G291" s="933"/>
      <c r="H291" s="132"/>
      <c r="I291" s="443"/>
      <c r="J291" s="713"/>
      <c r="K291" s="1006"/>
      <c r="L291" s="125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89"/>
      <c r="C292" s="743"/>
      <c r="D292" s="987"/>
      <c r="E292" s="143"/>
      <c r="F292" s="155"/>
      <c r="G292" s="236"/>
      <c r="H292" s="237"/>
      <c r="I292" s="476"/>
      <c r="J292" s="734"/>
      <c r="K292" s="104"/>
      <c r="L292" s="810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89"/>
      <c r="C293" s="738"/>
      <c r="D293" s="758"/>
      <c r="E293" s="53"/>
      <c r="F293" s="135"/>
      <c r="G293" s="933"/>
      <c r="H293" s="132"/>
      <c r="I293" s="443"/>
      <c r="J293" s="713"/>
      <c r="K293" s="1006"/>
      <c r="L293" s="810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90"/>
      <c r="C294" s="743"/>
      <c r="D294" s="987"/>
      <c r="E294" s="53"/>
      <c r="F294" s="135"/>
      <c r="G294" s="236"/>
      <c r="H294" s="237"/>
      <c r="I294" s="476"/>
      <c r="J294" s="734"/>
      <c r="K294" s="104"/>
      <c r="L294" s="810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90"/>
      <c r="C295" s="743"/>
      <c r="D295" s="987"/>
      <c r="E295" s="53"/>
      <c r="F295" s="135"/>
      <c r="G295" s="236"/>
      <c r="H295" s="237"/>
      <c r="I295" s="476"/>
      <c r="J295" s="734"/>
      <c r="K295" s="104"/>
      <c r="L295" s="810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244"/>
      <c r="B296" s="245"/>
      <c r="C296" s="743"/>
      <c r="D296" s="987"/>
      <c r="E296" s="53"/>
      <c r="F296" s="135"/>
      <c r="G296" s="236"/>
      <c r="H296" s="237"/>
      <c r="I296" s="476"/>
      <c r="J296" s="734"/>
      <c r="K296" s="104"/>
      <c r="L296" s="810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738"/>
      <c r="D297" s="758"/>
      <c r="E297" s="53"/>
      <c r="F297" s="135"/>
      <c r="G297" s="933"/>
      <c r="H297" s="132"/>
      <c r="I297" s="443"/>
      <c r="J297" s="734"/>
      <c r="K297" s="1006"/>
      <c r="L297" s="810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90"/>
      <c r="C298" s="738"/>
      <c r="D298" s="758"/>
      <c r="E298" s="53"/>
      <c r="F298" s="135"/>
      <c r="G298" s="933"/>
      <c r="H298" s="132"/>
      <c r="I298" s="443"/>
      <c r="J298" s="713"/>
      <c r="K298" s="1006"/>
      <c r="L298" s="125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934"/>
      <c r="B299" s="990"/>
      <c r="C299" s="738"/>
      <c r="D299" s="758"/>
      <c r="E299" s="105"/>
      <c r="F299" s="135"/>
      <c r="G299" s="933"/>
      <c r="H299" s="132"/>
      <c r="I299" s="443"/>
      <c r="J299" s="713"/>
      <c r="K299" s="1006"/>
      <c r="L299" s="125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738"/>
      <c r="D300" s="758"/>
      <c r="E300" s="105"/>
      <c r="F300" s="135"/>
      <c r="G300" s="933"/>
      <c r="H300" s="132"/>
      <c r="I300" s="443"/>
      <c r="J300" s="713"/>
      <c r="K300" s="1006"/>
      <c r="L300" s="125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934"/>
      <c r="B301" s="990"/>
      <c r="C301" s="738"/>
      <c r="D301" s="758"/>
      <c r="E301" s="105"/>
      <c r="F301" s="135"/>
      <c r="G301" s="933"/>
      <c r="H301" s="132"/>
      <c r="I301" s="443"/>
      <c r="J301" s="713"/>
      <c r="K301" s="1006"/>
      <c r="L301" s="125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5.25" customHeight="1">
      <c r="A302" s="934"/>
      <c r="B302" s="990"/>
      <c r="C302" s="738"/>
      <c r="D302" s="758"/>
      <c r="E302" s="105"/>
      <c r="F302" s="135"/>
      <c r="G302" s="933"/>
      <c r="H302" s="132"/>
      <c r="I302" s="443"/>
      <c r="J302" s="713"/>
      <c r="K302" s="1006"/>
      <c r="L302" s="125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45"/>
      <c r="B303" s="990"/>
      <c r="C303" s="738"/>
      <c r="D303" s="758"/>
      <c r="E303" s="228"/>
      <c r="F303" s="135"/>
      <c r="G303" s="933"/>
      <c r="H303" s="132"/>
      <c r="I303" s="443"/>
      <c r="J303" s="713"/>
      <c r="K303" s="1006"/>
      <c r="L303" s="125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46"/>
      <c r="B304" s="990"/>
      <c r="C304" s="738"/>
      <c r="D304" s="758"/>
      <c r="E304" s="988"/>
      <c r="F304" s="135"/>
      <c r="G304" s="933"/>
      <c r="H304" s="949"/>
      <c r="I304" s="1042"/>
      <c r="J304" s="951"/>
      <c r="K304" s="1016"/>
      <c r="L304" s="125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0"/>
      <c r="C305" s="738"/>
      <c r="D305" s="758"/>
      <c r="E305" s="229"/>
      <c r="F305" s="135"/>
      <c r="G305" s="933"/>
      <c r="H305" s="132"/>
      <c r="I305" s="443"/>
      <c r="J305" s="713"/>
      <c r="K305" s="1006"/>
      <c r="L305" s="125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34"/>
      <c r="B306" s="990"/>
      <c r="C306" s="738"/>
      <c r="D306" s="758"/>
      <c r="E306" s="106"/>
      <c r="F306" s="135"/>
      <c r="G306" s="933"/>
      <c r="H306" s="132"/>
      <c r="I306" s="443"/>
      <c r="J306" s="713"/>
      <c r="K306" s="1006"/>
      <c r="L306" s="125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34"/>
      <c r="B307" s="990"/>
      <c r="C307" s="738"/>
      <c r="D307" s="954"/>
      <c r="E307" s="107"/>
      <c r="F307" s="35"/>
      <c r="G307" s="933"/>
      <c r="H307" s="231"/>
      <c r="I307" s="443"/>
      <c r="J307" s="713"/>
      <c r="K307" s="1006"/>
      <c r="L307" s="125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738"/>
      <c r="D308" s="954"/>
      <c r="E308" s="131"/>
      <c r="F308" s="35"/>
      <c r="G308" s="933"/>
      <c r="H308" s="231"/>
      <c r="I308" s="443"/>
      <c r="J308" s="713"/>
      <c r="K308" s="1006"/>
      <c r="L308" s="125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738"/>
      <c r="D309" s="954"/>
      <c r="E309" s="131"/>
      <c r="F309" s="35"/>
      <c r="G309" s="933"/>
      <c r="H309" s="231"/>
      <c r="I309" s="443"/>
      <c r="J309" s="713"/>
      <c r="K309" s="1006"/>
      <c r="L309" s="125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738"/>
      <c r="D310" s="954"/>
      <c r="E310" s="131"/>
      <c r="F310" s="35"/>
      <c r="G310" s="933"/>
      <c r="H310" s="231"/>
      <c r="I310" s="443"/>
      <c r="J310" s="713"/>
      <c r="K310" s="1006"/>
      <c r="L310" s="125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0"/>
      <c r="C311" s="738"/>
      <c r="D311" s="954"/>
      <c r="E311" s="131"/>
      <c r="F311" s="35"/>
      <c r="G311" s="933"/>
      <c r="H311" s="231"/>
      <c r="I311" s="443"/>
      <c r="J311" s="713"/>
      <c r="K311" s="1006"/>
      <c r="L311" s="125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0"/>
      <c r="C312" s="738"/>
      <c r="D312" s="954"/>
      <c r="E312" s="131"/>
      <c r="F312" s="35"/>
      <c r="G312" s="933"/>
      <c r="H312" s="231"/>
      <c r="I312" s="443"/>
      <c r="J312" s="713"/>
      <c r="K312" s="1006"/>
      <c r="L312" s="125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34"/>
      <c r="B313" s="990"/>
      <c r="C313" s="738"/>
      <c r="D313" s="954"/>
      <c r="E313" s="106"/>
      <c r="F313" s="135"/>
      <c r="G313" s="933"/>
      <c r="H313" s="132"/>
      <c r="I313" s="443"/>
      <c r="J313" s="713"/>
      <c r="K313" s="1006"/>
      <c r="L313" s="125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34"/>
      <c r="B314" s="990"/>
      <c r="C314" s="738"/>
      <c r="D314" s="954"/>
      <c r="E314" s="106"/>
      <c r="F314" s="135"/>
      <c r="G314" s="933"/>
      <c r="H314" s="132"/>
      <c r="I314" s="443"/>
      <c r="J314" s="713"/>
      <c r="K314" s="1006"/>
      <c r="L314" s="125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34"/>
      <c r="B315" s="991"/>
      <c r="C315" s="738"/>
      <c r="D315" s="954"/>
      <c r="E315" s="106"/>
      <c r="F315" s="135"/>
      <c r="G315" s="933"/>
      <c r="H315" s="132"/>
      <c r="I315" s="443"/>
      <c r="J315" s="713"/>
      <c r="K315" s="1006"/>
      <c r="L315" s="125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84"/>
      <c r="B316" s="990"/>
      <c r="C316" s="738"/>
      <c r="D316" s="954"/>
      <c r="E316" s="107"/>
      <c r="F316" s="35"/>
      <c r="G316" s="933"/>
      <c r="H316" s="231"/>
      <c r="I316" s="443"/>
      <c r="J316" s="757"/>
      <c r="K316" s="1041"/>
      <c r="L316" s="125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247"/>
      <c r="B317" s="1368"/>
      <c r="C317" s="158"/>
      <c r="D317" s="158"/>
      <c r="E317" s="1368"/>
      <c r="F317" s="1368"/>
      <c r="G317" s="248"/>
      <c r="H317" s="2"/>
      <c r="I317" s="314"/>
      <c r="J317" s="759"/>
      <c r="K317" s="407"/>
      <c r="L317" s="23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1"/>
      <c r="B318" s="2"/>
      <c r="C318" s="250"/>
      <c r="D318" s="314"/>
      <c r="E318" s="4"/>
      <c r="F318" s="5"/>
      <c r="G318" s="6"/>
      <c r="H318" s="1"/>
      <c r="I318" s="6"/>
      <c r="J318" s="729"/>
      <c r="K318" s="257"/>
      <c r="L318" s="1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4" t="s">
        <v>0</v>
      </c>
      <c r="B319" s="1368"/>
      <c r="C319" s="250"/>
      <c r="D319" s="314"/>
      <c r="E319" s="4"/>
      <c r="F319" s="5"/>
      <c r="G319" s="6"/>
      <c r="H319" s="1"/>
      <c r="I319" s="6"/>
      <c r="J319" s="729"/>
      <c r="K319" s="257"/>
      <c r="L319" s="1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1376" t="s">
        <v>94</v>
      </c>
      <c r="B320" s="1387"/>
      <c r="C320" s="247"/>
      <c r="D320" s="314"/>
      <c r="E320" s="4"/>
      <c r="F320" s="5"/>
      <c r="G320" s="6"/>
      <c r="H320" s="1"/>
      <c r="I320" s="6"/>
      <c r="J320" s="729"/>
      <c r="K320" s="257"/>
      <c r="L320" s="1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5.25" customHeight="1">
      <c r="A321" s="1"/>
      <c r="B321" s="2"/>
      <c r="C321" s="250"/>
      <c r="D321" s="314"/>
      <c r="E321" s="4"/>
      <c r="F321" s="5"/>
      <c r="G321" s="6"/>
      <c r="H321" s="1"/>
      <c r="I321" s="6"/>
      <c r="J321" s="729"/>
      <c r="K321" s="257"/>
      <c r="L321" s="1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1375" t="s">
        <v>2</v>
      </c>
      <c r="B322" s="1388"/>
      <c r="C322" s="258" t="s">
        <v>3</v>
      </c>
      <c r="D322" s="962" t="s">
        <v>4</v>
      </c>
      <c r="E322" s="17" t="s">
        <v>5</v>
      </c>
      <c r="F322" s="919" t="s">
        <v>5</v>
      </c>
      <c r="G322" s="18" t="s">
        <v>6</v>
      </c>
      <c r="H322" s="19" t="s">
        <v>7</v>
      </c>
      <c r="I322" s="440" t="s">
        <v>8</v>
      </c>
      <c r="J322" s="678" t="s">
        <v>9</v>
      </c>
      <c r="K322" s="995" t="s">
        <v>9</v>
      </c>
      <c r="L322" s="807" t="s">
        <v>452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5.25" customHeight="1">
      <c r="A323" s="921"/>
      <c r="B323" s="922"/>
      <c r="C323" s="923"/>
      <c r="D323" s="963" t="s">
        <v>10</v>
      </c>
      <c r="E323" s="24" t="s">
        <v>11</v>
      </c>
      <c r="F323" s="925" t="s">
        <v>12</v>
      </c>
      <c r="G323" s="964"/>
      <c r="H323" s="965" t="s">
        <v>13</v>
      </c>
      <c r="I323" s="999" t="s">
        <v>14</v>
      </c>
      <c r="J323" s="966" t="s">
        <v>16</v>
      </c>
      <c r="K323" s="1001" t="s">
        <v>15</v>
      </c>
      <c r="L323" s="808" t="s">
        <v>453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86"/>
      <c r="B324" s="990"/>
      <c r="C324" s="738"/>
      <c r="D324" s="758"/>
      <c r="E324" s="70"/>
      <c r="F324" s="932"/>
      <c r="G324" s="933"/>
      <c r="H324" s="132"/>
      <c r="I324" s="443"/>
      <c r="J324" s="713"/>
      <c r="K324" s="995"/>
      <c r="L324" s="125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738"/>
      <c r="D325" s="758"/>
      <c r="E325" s="53"/>
      <c r="F325" s="135"/>
      <c r="G325" s="933"/>
      <c r="H325" s="132"/>
      <c r="I325" s="443"/>
      <c r="J325" s="713"/>
      <c r="K325" s="1006"/>
      <c r="L325" s="125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2"/>
      <c r="C326" s="738"/>
      <c r="D326" s="758"/>
      <c r="E326" s="53"/>
      <c r="F326" s="135"/>
      <c r="G326" s="933"/>
      <c r="H326" s="132"/>
      <c r="I326" s="443"/>
      <c r="J326" s="713"/>
      <c r="K326" s="1006"/>
      <c r="L326" s="125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2"/>
      <c r="C327" s="738"/>
      <c r="D327" s="758"/>
      <c r="E327" s="53"/>
      <c r="F327" s="135"/>
      <c r="G327" s="933"/>
      <c r="H327" s="132"/>
      <c r="I327" s="443"/>
      <c r="J327" s="713"/>
      <c r="K327" s="1006"/>
      <c r="L327" s="125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90"/>
      <c r="C328" s="738"/>
      <c r="D328" s="758"/>
      <c r="E328" s="53"/>
      <c r="F328" s="135"/>
      <c r="G328" s="933"/>
      <c r="H328" s="132"/>
      <c r="I328" s="443"/>
      <c r="J328" s="713"/>
      <c r="K328" s="1006"/>
      <c r="L328" s="125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90"/>
      <c r="C329" s="738"/>
      <c r="D329" s="758"/>
      <c r="E329" s="53"/>
      <c r="F329" s="135"/>
      <c r="G329" s="933"/>
      <c r="H329" s="132"/>
      <c r="I329" s="443"/>
      <c r="J329" s="713"/>
      <c r="K329" s="1006"/>
      <c r="L329" s="125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90"/>
      <c r="C330" s="738"/>
      <c r="D330" s="758"/>
      <c r="E330" s="53"/>
      <c r="F330" s="135"/>
      <c r="G330" s="933"/>
      <c r="H330" s="132"/>
      <c r="I330" s="443"/>
      <c r="J330" s="713"/>
      <c r="K330" s="1006"/>
      <c r="L330" s="125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92"/>
      <c r="C331" s="743"/>
      <c r="D331" s="987"/>
      <c r="E331" s="53"/>
      <c r="F331" s="135"/>
      <c r="G331" s="236"/>
      <c r="H331" s="237"/>
      <c r="I331" s="476"/>
      <c r="J331" s="734"/>
      <c r="K331" s="104"/>
      <c r="L331" s="10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89"/>
      <c r="C332" s="738"/>
      <c r="D332" s="758"/>
      <c r="E332" s="53"/>
      <c r="F332" s="135"/>
      <c r="G332" s="933"/>
      <c r="H332" s="132"/>
      <c r="I332" s="443"/>
      <c r="J332" s="713"/>
      <c r="K332" s="1006"/>
      <c r="L332" s="125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89"/>
      <c r="C333" s="738"/>
      <c r="D333" s="758"/>
      <c r="E333" s="53"/>
      <c r="F333" s="135"/>
      <c r="G333" s="933"/>
      <c r="H333" s="132"/>
      <c r="I333" s="443"/>
      <c r="J333" s="713"/>
      <c r="K333" s="1006"/>
      <c r="L333" s="125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34"/>
      <c r="B334" s="989"/>
      <c r="C334" s="743"/>
      <c r="D334" s="987"/>
      <c r="E334" s="143"/>
      <c r="F334" s="155"/>
      <c r="G334" s="236"/>
      <c r="H334" s="237"/>
      <c r="I334" s="476"/>
      <c r="J334" s="734"/>
      <c r="K334" s="104"/>
      <c r="L334" s="810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89"/>
      <c r="C335" s="738"/>
      <c r="D335" s="758"/>
      <c r="E335" s="53"/>
      <c r="F335" s="135"/>
      <c r="G335" s="933"/>
      <c r="H335" s="132"/>
      <c r="I335" s="443"/>
      <c r="J335" s="713"/>
      <c r="K335" s="1006"/>
      <c r="L335" s="810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0"/>
      <c r="C336" s="743"/>
      <c r="D336" s="987"/>
      <c r="E336" s="53"/>
      <c r="F336" s="135"/>
      <c r="G336" s="236"/>
      <c r="H336" s="237"/>
      <c r="I336" s="476"/>
      <c r="J336" s="734"/>
      <c r="K336" s="104"/>
      <c r="L336" s="810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90"/>
      <c r="C337" s="743"/>
      <c r="D337" s="987"/>
      <c r="E337" s="53"/>
      <c r="F337" s="135"/>
      <c r="G337" s="236"/>
      <c r="H337" s="237"/>
      <c r="I337" s="476"/>
      <c r="J337" s="734"/>
      <c r="K337" s="104"/>
      <c r="L337" s="810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244"/>
      <c r="B338" s="245"/>
      <c r="C338" s="743"/>
      <c r="D338" s="987"/>
      <c r="E338" s="53"/>
      <c r="F338" s="135"/>
      <c r="G338" s="236"/>
      <c r="H338" s="237"/>
      <c r="I338" s="476"/>
      <c r="J338" s="734"/>
      <c r="K338" s="104"/>
      <c r="L338" s="810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0"/>
      <c r="C339" s="738"/>
      <c r="D339" s="758"/>
      <c r="E339" s="53"/>
      <c r="F339" s="135"/>
      <c r="G339" s="933"/>
      <c r="H339" s="132"/>
      <c r="I339" s="443"/>
      <c r="J339" s="734"/>
      <c r="K339" s="1006"/>
      <c r="L339" s="810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5.25" customHeight="1">
      <c r="A340" s="934"/>
      <c r="B340" s="990"/>
      <c r="C340" s="738"/>
      <c r="D340" s="758"/>
      <c r="E340" s="53"/>
      <c r="F340" s="135"/>
      <c r="G340" s="933"/>
      <c r="H340" s="132"/>
      <c r="I340" s="443"/>
      <c r="J340" s="713"/>
      <c r="K340" s="1006"/>
      <c r="L340" s="125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34"/>
      <c r="B341" s="990"/>
      <c r="C341" s="738"/>
      <c r="D341" s="758"/>
      <c r="E341" s="105"/>
      <c r="F341" s="135"/>
      <c r="G341" s="933"/>
      <c r="H341" s="132"/>
      <c r="I341" s="443"/>
      <c r="J341" s="713"/>
      <c r="K341" s="1006"/>
      <c r="L341" s="125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34"/>
      <c r="B342" s="990"/>
      <c r="C342" s="738"/>
      <c r="D342" s="758"/>
      <c r="E342" s="105"/>
      <c r="F342" s="135"/>
      <c r="G342" s="933"/>
      <c r="H342" s="132"/>
      <c r="I342" s="443"/>
      <c r="J342" s="713"/>
      <c r="K342" s="1006"/>
      <c r="L342" s="125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738"/>
      <c r="D343" s="758"/>
      <c r="E343" s="105"/>
      <c r="F343" s="135"/>
      <c r="G343" s="933"/>
      <c r="H343" s="132"/>
      <c r="I343" s="443"/>
      <c r="J343" s="713"/>
      <c r="K343" s="1006"/>
      <c r="L343" s="125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738"/>
      <c r="D344" s="758"/>
      <c r="E344" s="105"/>
      <c r="F344" s="135"/>
      <c r="G344" s="933"/>
      <c r="H344" s="132"/>
      <c r="I344" s="443"/>
      <c r="J344" s="713"/>
      <c r="K344" s="1006"/>
      <c r="L344" s="125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45"/>
      <c r="B345" s="990"/>
      <c r="C345" s="738"/>
      <c r="D345" s="758"/>
      <c r="E345" s="228"/>
      <c r="F345" s="135"/>
      <c r="G345" s="933"/>
      <c r="H345" s="132"/>
      <c r="I345" s="443"/>
      <c r="J345" s="713"/>
      <c r="K345" s="1006"/>
      <c r="L345" s="125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46"/>
      <c r="B346" s="990"/>
      <c r="C346" s="738"/>
      <c r="D346" s="758"/>
      <c r="E346" s="988"/>
      <c r="F346" s="135"/>
      <c r="G346" s="933"/>
      <c r="H346" s="949"/>
      <c r="I346" s="1042"/>
      <c r="J346" s="951"/>
      <c r="K346" s="1016"/>
      <c r="L346" s="125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90"/>
      <c r="C347" s="738"/>
      <c r="D347" s="758"/>
      <c r="E347" s="229"/>
      <c r="F347" s="135"/>
      <c r="G347" s="933"/>
      <c r="H347" s="132"/>
      <c r="I347" s="443"/>
      <c r="J347" s="713"/>
      <c r="K347" s="1006"/>
      <c r="L347" s="125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90"/>
      <c r="C348" s="738"/>
      <c r="D348" s="758"/>
      <c r="E348" s="106"/>
      <c r="F348" s="135"/>
      <c r="G348" s="933"/>
      <c r="H348" s="132"/>
      <c r="I348" s="443"/>
      <c r="J348" s="713"/>
      <c r="K348" s="1006"/>
      <c r="L348" s="125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738"/>
      <c r="D349" s="954"/>
      <c r="E349" s="107"/>
      <c r="F349" s="35"/>
      <c r="G349" s="933"/>
      <c r="H349" s="231"/>
      <c r="I349" s="443"/>
      <c r="J349" s="713"/>
      <c r="K349" s="1006"/>
      <c r="L349" s="125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90"/>
      <c r="C350" s="738"/>
      <c r="D350" s="954"/>
      <c r="E350" s="131"/>
      <c r="F350" s="35"/>
      <c r="G350" s="933"/>
      <c r="H350" s="231"/>
      <c r="I350" s="443"/>
      <c r="J350" s="713"/>
      <c r="K350" s="1006"/>
      <c r="L350" s="125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738"/>
      <c r="D351" s="954"/>
      <c r="E351" s="131"/>
      <c r="F351" s="35"/>
      <c r="G351" s="933"/>
      <c r="H351" s="231"/>
      <c r="I351" s="443"/>
      <c r="J351" s="713"/>
      <c r="K351" s="1006"/>
      <c r="L351" s="125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0"/>
      <c r="C352" s="738"/>
      <c r="D352" s="954"/>
      <c r="E352" s="131"/>
      <c r="F352" s="35"/>
      <c r="G352" s="933"/>
      <c r="H352" s="231"/>
      <c r="I352" s="443"/>
      <c r="J352" s="713"/>
      <c r="K352" s="1006"/>
      <c r="L352" s="125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0"/>
      <c r="C353" s="738"/>
      <c r="D353" s="954"/>
      <c r="E353" s="106"/>
      <c r="F353" s="135"/>
      <c r="G353" s="933"/>
      <c r="H353" s="132"/>
      <c r="I353" s="443"/>
      <c r="J353" s="713"/>
      <c r="K353" s="1006"/>
      <c r="L353" s="125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34"/>
      <c r="B354" s="990"/>
      <c r="C354" s="738"/>
      <c r="D354" s="954"/>
      <c r="E354" s="106"/>
      <c r="F354" s="135"/>
      <c r="G354" s="933"/>
      <c r="H354" s="132"/>
      <c r="I354" s="443"/>
      <c r="J354" s="713"/>
      <c r="K354" s="1006"/>
      <c r="L354" s="125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34"/>
      <c r="B355" s="991"/>
      <c r="C355" s="738"/>
      <c r="D355" s="954"/>
      <c r="E355" s="106"/>
      <c r="F355" s="135"/>
      <c r="G355" s="933"/>
      <c r="H355" s="132"/>
      <c r="I355" s="443"/>
      <c r="J355" s="713"/>
      <c r="K355" s="1006"/>
      <c r="L355" s="125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34"/>
      <c r="B356" s="991"/>
      <c r="C356" s="738"/>
      <c r="D356" s="954"/>
      <c r="E356" s="106"/>
      <c r="F356" s="135"/>
      <c r="G356" s="933"/>
      <c r="H356" s="132"/>
      <c r="I356" s="443"/>
      <c r="J356" s="713"/>
      <c r="K356" s="1006"/>
      <c r="L356" s="125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34"/>
      <c r="B357" s="991"/>
      <c r="C357" s="738"/>
      <c r="D357" s="954"/>
      <c r="E357" s="106"/>
      <c r="F357" s="135"/>
      <c r="G357" s="933"/>
      <c r="H357" s="132"/>
      <c r="I357" s="443"/>
      <c r="J357" s="713"/>
      <c r="K357" s="1006"/>
      <c r="L357" s="125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84"/>
      <c r="B358" s="990"/>
      <c r="C358" s="738"/>
      <c r="D358" s="954"/>
      <c r="E358" s="107"/>
      <c r="F358" s="35"/>
      <c r="G358" s="933"/>
      <c r="H358" s="231"/>
      <c r="I358" s="443"/>
      <c r="J358" s="757"/>
      <c r="K358" s="1041"/>
      <c r="L358" s="125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247"/>
      <c r="B359" s="1368"/>
      <c r="C359" s="158"/>
      <c r="D359" s="158"/>
      <c r="E359" s="1368"/>
      <c r="F359" s="1368"/>
      <c r="G359" s="248"/>
      <c r="H359" s="2"/>
      <c r="I359" s="314"/>
      <c r="J359" s="759"/>
      <c r="K359" s="407"/>
      <c r="L359" s="23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1"/>
      <c r="B360" s="2"/>
      <c r="C360" s="250"/>
      <c r="D360" s="314"/>
      <c r="E360" s="4"/>
      <c r="F360" s="5"/>
      <c r="G360" s="6"/>
      <c r="H360" s="1"/>
      <c r="I360" s="6"/>
      <c r="J360" s="729"/>
      <c r="K360" s="257"/>
      <c r="L360" s="1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4" t="s">
        <v>0</v>
      </c>
      <c r="B361" s="1368"/>
      <c r="C361" s="250"/>
      <c r="D361" s="314"/>
      <c r="E361" s="4"/>
      <c r="F361" s="5"/>
      <c r="G361" s="6"/>
      <c r="H361" s="1"/>
      <c r="I361" s="6"/>
      <c r="J361" s="729"/>
      <c r="K361" s="257"/>
      <c r="L361" s="1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1376" t="s">
        <v>94</v>
      </c>
      <c r="B362" s="1387"/>
      <c r="C362" s="247"/>
      <c r="D362" s="314"/>
      <c r="E362" s="4"/>
      <c r="F362" s="5"/>
      <c r="G362" s="6"/>
      <c r="H362" s="1"/>
      <c r="I362" s="6"/>
      <c r="J362" s="729"/>
      <c r="K362" s="257"/>
      <c r="L362" s="1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5.25" customHeight="1">
      <c r="A363" s="1"/>
      <c r="B363" s="2"/>
      <c r="C363" s="250"/>
      <c r="D363" s="314"/>
      <c r="E363" s="4"/>
      <c r="F363" s="5"/>
      <c r="G363" s="6"/>
      <c r="H363" s="1"/>
      <c r="I363" s="6"/>
      <c r="J363" s="729"/>
      <c r="K363" s="257"/>
      <c r="L363" s="10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1375" t="s">
        <v>2</v>
      </c>
      <c r="B364" s="1388"/>
      <c r="C364" s="258" t="s">
        <v>3</v>
      </c>
      <c r="D364" s="962" t="s">
        <v>4</v>
      </c>
      <c r="E364" s="17" t="s">
        <v>5</v>
      </c>
      <c r="F364" s="919" t="s">
        <v>5</v>
      </c>
      <c r="G364" s="18" t="s">
        <v>6</v>
      </c>
      <c r="H364" s="19" t="s">
        <v>7</v>
      </c>
      <c r="I364" s="440" t="s">
        <v>8</v>
      </c>
      <c r="J364" s="678" t="s">
        <v>9</v>
      </c>
      <c r="K364" s="995" t="s">
        <v>9</v>
      </c>
      <c r="L364" s="807" t="s">
        <v>452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5.25" customHeight="1">
      <c r="A365" s="921"/>
      <c r="B365" s="922"/>
      <c r="C365" s="923"/>
      <c r="D365" s="963" t="s">
        <v>10</v>
      </c>
      <c r="E365" s="24" t="s">
        <v>11</v>
      </c>
      <c r="F365" s="925" t="s">
        <v>12</v>
      </c>
      <c r="G365" s="964"/>
      <c r="H365" s="965" t="s">
        <v>13</v>
      </c>
      <c r="I365" s="999" t="s">
        <v>14</v>
      </c>
      <c r="J365" s="966" t="s">
        <v>16</v>
      </c>
      <c r="K365" s="1001" t="s">
        <v>15</v>
      </c>
      <c r="L365" s="808" t="s">
        <v>453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86"/>
      <c r="B366" s="990"/>
      <c r="C366" s="738"/>
      <c r="D366" s="758"/>
      <c r="E366" s="70"/>
      <c r="F366" s="932"/>
      <c r="G366" s="933"/>
      <c r="H366" s="132"/>
      <c r="I366" s="443"/>
      <c r="J366" s="713"/>
      <c r="K366" s="995"/>
      <c r="L366" s="125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0"/>
      <c r="C367" s="738"/>
      <c r="D367" s="758"/>
      <c r="E367" s="53"/>
      <c r="F367" s="135"/>
      <c r="G367" s="933"/>
      <c r="H367" s="132"/>
      <c r="I367" s="443"/>
      <c r="J367" s="713"/>
      <c r="K367" s="1006"/>
      <c r="L367" s="125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92"/>
      <c r="C368" s="738"/>
      <c r="D368" s="758"/>
      <c r="E368" s="53"/>
      <c r="F368" s="135"/>
      <c r="G368" s="933"/>
      <c r="H368" s="132"/>
      <c r="I368" s="443"/>
      <c r="J368" s="713"/>
      <c r="K368" s="1006"/>
      <c r="L368" s="125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92"/>
      <c r="C369" s="738"/>
      <c r="D369" s="758"/>
      <c r="E369" s="53"/>
      <c r="F369" s="135"/>
      <c r="G369" s="933"/>
      <c r="H369" s="132"/>
      <c r="I369" s="443"/>
      <c r="J369" s="713"/>
      <c r="K369" s="1006"/>
      <c r="L369" s="125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90"/>
      <c r="C370" s="738"/>
      <c r="D370" s="758"/>
      <c r="E370" s="53"/>
      <c r="F370" s="135"/>
      <c r="G370" s="933"/>
      <c r="H370" s="132"/>
      <c r="I370" s="443"/>
      <c r="J370" s="713"/>
      <c r="K370" s="1006"/>
      <c r="L370" s="125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90"/>
      <c r="C371" s="738"/>
      <c r="D371" s="758"/>
      <c r="E371" s="53"/>
      <c r="F371" s="135"/>
      <c r="G371" s="933"/>
      <c r="H371" s="132"/>
      <c r="I371" s="443"/>
      <c r="J371" s="713"/>
      <c r="K371" s="1006"/>
      <c r="L371" s="125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90"/>
      <c r="C372" s="738"/>
      <c r="D372" s="758"/>
      <c r="E372" s="53"/>
      <c r="F372" s="135"/>
      <c r="G372" s="933"/>
      <c r="H372" s="132"/>
      <c r="I372" s="443"/>
      <c r="J372" s="713"/>
      <c r="K372" s="1006"/>
      <c r="L372" s="125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92"/>
      <c r="C373" s="743"/>
      <c r="D373" s="987"/>
      <c r="E373" s="53"/>
      <c r="F373" s="135"/>
      <c r="G373" s="236"/>
      <c r="H373" s="237"/>
      <c r="I373" s="476"/>
      <c r="J373" s="734"/>
      <c r="K373" s="104"/>
      <c r="L373" s="10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89"/>
      <c r="C374" s="738"/>
      <c r="D374" s="758"/>
      <c r="E374" s="53"/>
      <c r="F374" s="135"/>
      <c r="G374" s="933"/>
      <c r="H374" s="132"/>
      <c r="I374" s="443"/>
      <c r="J374" s="713"/>
      <c r="K374" s="1006"/>
      <c r="L374" s="125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89"/>
      <c r="C375" s="738"/>
      <c r="D375" s="758"/>
      <c r="E375" s="53"/>
      <c r="F375" s="135"/>
      <c r="G375" s="933"/>
      <c r="H375" s="132"/>
      <c r="I375" s="443"/>
      <c r="J375" s="713"/>
      <c r="K375" s="1006"/>
      <c r="L375" s="125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34"/>
      <c r="B376" s="989"/>
      <c r="C376" s="743"/>
      <c r="D376" s="987"/>
      <c r="E376" s="143"/>
      <c r="F376" s="155"/>
      <c r="G376" s="236"/>
      <c r="H376" s="237"/>
      <c r="I376" s="476"/>
      <c r="J376" s="734"/>
      <c r="K376" s="104"/>
      <c r="L376" s="810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89"/>
      <c r="C377" s="738"/>
      <c r="D377" s="758"/>
      <c r="E377" s="53"/>
      <c r="F377" s="135"/>
      <c r="G377" s="933"/>
      <c r="H377" s="132"/>
      <c r="I377" s="443"/>
      <c r="J377" s="713"/>
      <c r="K377" s="1006"/>
      <c r="L377" s="810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743"/>
      <c r="D378" s="987"/>
      <c r="E378" s="53"/>
      <c r="F378" s="135"/>
      <c r="G378" s="236"/>
      <c r="H378" s="237"/>
      <c r="I378" s="476"/>
      <c r="J378" s="734"/>
      <c r="K378" s="104"/>
      <c r="L378" s="810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743"/>
      <c r="D379" s="987"/>
      <c r="E379" s="53"/>
      <c r="F379" s="135"/>
      <c r="G379" s="236"/>
      <c r="H379" s="237"/>
      <c r="I379" s="476"/>
      <c r="J379" s="734"/>
      <c r="K379" s="104"/>
      <c r="L379" s="810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244"/>
      <c r="B380" s="245"/>
      <c r="C380" s="743"/>
      <c r="D380" s="987"/>
      <c r="E380" s="53"/>
      <c r="F380" s="135"/>
      <c r="G380" s="236"/>
      <c r="H380" s="237"/>
      <c r="I380" s="476"/>
      <c r="J380" s="734"/>
      <c r="K380" s="104"/>
      <c r="L380" s="810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738"/>
      <c r="D381" s="758"/>
      <c r="E381" s="53"/>
      <c r="F381" s="135"/>
      <c r="G381" s="933"/>
      <c r="H381" s="132"/>
      <c r="I381" s="443"/>
      <c r="J381" s="734"/>
      <c r="K381" s="1006"/>
      <c r="L381" s="810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90"/>
      <c r="C382" s="738"/>
      <c r="D382" s="758"/>
      <c r="E382" s="53"/>
      <c r="F382" s="135"/>
      <c r="G382" s="933"/>
      <c r="H382" s="132"/>
      <c r="I382" s="443"/>
      <c r="J382" s="713"/>
      <c r="K382" s="1006"/>
      <c r="L382" s="125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34"/>
      <c r="B383" s="990"/>
      <c r="C383" s="738"/>
      <c r="D383" s="758"/>
      <c r="E383" s="105"/>
      <c r="F383" s="135"/>
      <c r="G383" s="933"/>
      <c r="H383" s="132"/>
      <c r="I383" s="443"/>
      <c r="J383" s="713"/>
      <c r="K383" s="1006"/>
      <c r="L383" s="125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34"/>
      <c r="B384" s="990"/>
      <c r="C384" s="738"/>
      <c r="D384" s="758"/>
      <c r="E384" s="105"/>
      <c r="F384" s="135"/>
      <c r="G384" s="933"/>
      <c r="H384" s="132"/>
      <c r="I384" s="443"/>
      <c r="J384" s="713"/>
      <c r="K384" s="1006"/>
      <c r="L384" s="125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90"/>
      <c r="C385" s="738"/>
      <c r="D385" s="758"/>
      <c r="E385" s="105"/>
      <c r="F385" s="135"/>
      <c r="G385" s="933"/>
      <c r="H385" s="132"/>
      <c r="I385" s="443"/>
      <c r="J385" s="713"/>
      <c r="K385" s="1006"/>
      <c r="L385" s="125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738"/>
      <c r="D386" s="758"/>
      <c r="E386" s="105"/>
      <c r="F386" s="135"/>
      <c r="G386" s="933"/>
      <c r="H386" s="132"/>
      <c r="I386" s="443"/>
      <c r="J386" s="713"/>
      <c r="K386" s="1006"/>
      <c r="L386" s="125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45"/>
      <c r="B387" s="990"/>
      <c r="C387" s="738"/>
      <c r="D387" s="758"/>
      <c r="E387" s="228"/>
      <c r="F387" s="135"/>
      <c r="G387" s="933"/>
      <c r="H387" s="132"/>
      <c r="I387" s="443"/>
      <c r="J387" s="713"/>
      <c r="K387" s="1006"/>
      <c r="L387" s="125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46"/>
      <c r="B388" s="990"/>
      <c r="C388" s="738"/>
      <c r="D388" s="758"/>
      <c r="E388" s="988"/>
      <c r="F388" s="135"/>
      <c r="G388" s="933"/>
      <c r="H388" s="949"/>
      <c r="I388" s="1042"/>
      <c r="J388" s="951"/>
      <c r="K388" s="1016"/>
      <c r="L388" s="125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34"/>
      <c r="B389" s="990"/>
      <c r="C389" s="738"/>
      <c r="D389" s="758"/>
      <c r="E389" s="229"/>
      <c r="F389" s="135"/>
      <c r="G389" s="933"/>
      <c r="H389" s="132"/>
      <c r="I389" s="443"/>
      <c r="J389" s="713"/>
      <c r="K389" s="1006"/>
      <c r="L389" s="125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0"/>
      <c r="C390" s="738"/>
      <c r="D390" s="758"/>
      <c r="E390" s="106"/>
      <c r="F390" s="135"/>
      <c r="G390" s="933"/>
      <c r="H390" s="132"/>
      <c r="I390" s="443"/>
      <c r="J390" s="713"/>
      <c r="K390" s="1006"/>
      <c r="L390" s="125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738"/>
      <c r="D391" s="954"/>
      <c r="E391" s="107"/>
      <c r="F391" s="35"/>
      <c r="G391" s="933"/>
      <c r="H391" s="231"/>
      <c r="I391" s="443"/>
      <c r="J391" s="713"/>
      <c r="K391" s="1006"/>
      <c r="L391" s="125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0"/>
      <c r="C392" s="738"/>
      <c r="D392" s="954"/>
      <c r="E392" s="131"/>
      <c r="F392" s="35"/>
      <c r="G392" s="933"/>
      <c r="H392" s="231"/>
      <c r="I392" s="443"/>
      <c r="J392" s="713"/>
      <c r="K392" s="1006"/>
      <c r="L392" s="125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0"/>
      <c r="C393" s="738"/>
      <c r="D393" s="954"/>
      <c r="E393" s="131"/>
      <c r="F393" s="35"/>
      <c r="G393" s="933"/>
      <c r="H393" s="231"/>
      <c r="I393" s="443"/>
      <c r="J393" s="713"/>
      <c r="K393" s="1006"/>
      <c r="L393" s="125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738"/>
      <c r="D394" s="954"/>
      <c r="E394" s="131"/>
      <c r="F394" s="35"/>
      <c r="G394" s="933"/>
      <c r="H394" s="231"/>
      <c r="I394" s="443"/>
      <c r="J394" s="713"/>
      <c r="K394" s="1006"/>
      <c r="L394" s="125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0"/>
      <c r="C395" s="738"/>
      <c r="D395" s="954"/>
      <c r="E395" s="131"/>
      <c r="F395" s="35"/>
      <c r="G395" s="933"/>
      <c r="H395" s="231"/>
      <c r="I395" s="443"/>
      <c r="J395" s="713"/>
      <c r="K395" s="1006"/>
      <c r="L395" s="125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990"/>
      <c r="C396" s="738"/>
      <c r="D396" s="954"/>
      <c r="E396" s="106"/>
      <c r="F396" s="135"/>
      <c r="G396" s="933"/>
      <c r="H396" s="132"/>
      <c r="I396" s="443"/>
      <c r="J396" s="713"/>
      <c r="K396" s="1006"/>
      <c r="L396" s="125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934"/>
      <c r="B397" s="990"/>
      <c r="C397" s="738"/>
      <c r="D397" s="954"/>
      <c r="E397" s="106"/>
      <c r="F397" s="135"/>
      <c r="G397" s="933"/>
      <c r="H397" s="132"/>
      <c r="I397" s="443"/>
      <c r="J397" s="713"/>
      <c r="K397" s="1006"/>
      <c r="L397" s="125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934"/>
      <c r="B398" s="991"/>
      <c r="C398" s="738"/>
      <c r="D398" s="954"/>
      <c r="E398" s="106"/>
      <c r="F398" s="135"/>
      <c r="G398" s="933"/>
      <c r="H398" s="132"/>
      <c r="I398" s="443"/>
      <c r="J398" s="713"/>
      <c r="K398" s="1006"/>
      <c r="L398" s="125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934"/>
      <c r="B399" s="991"/>
      <c r="C399" s="738"/>
      <c r="D399" s="954"/>
      <c r="E399" s="106"/>
      <c r="F399" s="135"/>
      <c r="G399" s="933"/>
      <c r="H399" s="132"/>
      <c r="I399" s="443"/>
      <c r="J399" s="713"/>
      <c r="K399" s="1006"/>
      <c r="L399" s="125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984"/>
      <c r="B400" s="990"/>
      <c r="C400" s="738"/>
      <c r="D400" s="954"/>
      <c r="E400" s="107"/>
      <c r="F400" s="35"/>
      <c r="G400" s="933"/>
      <c r="H400" s="231"/>
      <c r="I400" s="443"/>
      <c r="J400" s="757"/>
      <c r="K400" s="1041"/>
      <c r="L400" s="125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1"/>
      <c r="B401" s="2"/>
      <c r="C401" s="250"/>
      <c r="D401" s="314"/>
      <c r="E401" s="4"/>
      <c r="F401" s="5"/>
      <c r="G401" s="6"/>
      <c r="H401" s="1"/>
      <c r="I401" s="6"/>
      <c r="J401" s="729"/>
      <c r="K401" s="257"/>
      <c r="L401" s="10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1"/>
      <c r="B402" s="2"/>
      <c r="C402" s="250"/>
      <c r="D402" s="314"/>
      <c r="E402" s="4"/>
      <c r="F402" s="5"/>
      <c r="G402" s="6"/>
      <c r="H402" s="1"/>
      <c r="I402" s="6"/>
      <c r="J402" s="729"/>
      <c r="K402" s="257"/>
      <c r="L402" s="10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4" t="s">
        <v>0</v>
      </c>
      <c r="B403" s="1368"/>
      <c r="C403" s="250"/>
      <c r="D403" s="314"/>
      <c r="E403" s="4"/>
      <c r="F403" s="5"/>
      <c r="G403" s="6"/>
      <c r="H403" s="1"/>
      <c r="I403" s="6"/>
      <c r="J403" s="729"/>
      <c r="K403" s="257"/>
      <c r="L403" s="1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1376" t="s">
        <v>94</v>
      </c>
      <c r="B404" s="1387"/>
      <c r="C404" s="247"/>
      <c r="D404" s="314"/>
      <c r="E404" s="4"/>
      <c r="F404" s="5"/>
      <c r="G404" s="6"/>
      <c r="H404" s="1"/>
      <c r="I404" s="6"/>
      <c r="J404" s="729"/>
      <c r="K404" s="257"/>
      <c r="L404" s="1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5.25" customHeight="1">
      <c r="A405" s="1"/>
      <c r="B405" s="2"/>
      <c r="C405" s="250"/>
      <c r="D405" s="314"/>
      <c r="E405" s="4"/>
      <c r="F405" s="5"/>
      <c r="G405" s="6"/>
      <c r="H405" s="1"/>
      <c r="I405" s="6"/>
      <c r="J405" s="729"/>
      <c r="K405" s="257"/>
      <c r="L405" s="10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1375" t="s">
        <v>2</v>
      </c>
      <c r="B406" s="1388"/>
      <c r="C406" s="258" t="s">
        <v>3</v>
      </c>
      <c r="D406" s="962" t="s">
        <v>4</v>
      </c>
      <c r="E406" s="17" t="s">
        <v>5</v>
      </c>
      <c r="F406" s="919" t="s">
        <v>5</v>
      </c>
      <c r="G406" s="18" t="s">
        <v>6</v>
      </c>
      <c r="H406" s="19" t="s">
        <v>7</v>
      </c>
      <c r="I406" s="440" t="s">
        <v>8</v>
      </c>
      <c r="J406" s="678" t="s">
        <v>9</v>
      </c>
      <c r="K406" s="995" t="s">
        <v>9</v>
      </c>
      <c r="L406" s="807" t="s">
        <v>452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5.25" customHeight="1">
      <c r="A407" s="921"/>
      <c r="B407" s="922"/>
      <c r="C407" s="923"/>
      <c r="D407" s="963" t="s">
        <v>10</v>
      </c>
      <c r="E407" s="24" t="s">
        <v>11</v>
      </c>
      <c r="F407" s="925" t="s">
        <v>12</v>
      </c>
      <c r="G407" s="964"/>
      <c r="H407" s="965" t="s">
        <v>13</v>
      </c>
      <c r="I407" s="999" t="s">
        <v>14</v>
      </c>
      <c r="J407" s="966" t="s">
        <v>16</v>
      </c>
      <c r="K407" s="1001" t="s">
        <v>15</v>
      </c>
      <c r="L407" s="808" t="s">
        <v>453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86"/>
      <c r="B408" s="990"/>
      <c r="C408" s="738"/>
      <c r="D408" s="758"/>
      <c r="E408" s="70"/>
      <c r="F408" s="932"/>
      <c r="G408" s="933"/>
      <c r="H408" s="132"/>
      <c r="I408" s="443"/>
      <c r="J408" s="713"/>
      <c r="K408" s="995"/>
      <c r="L408" s="125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990"/>
      <c r="C409" s="738"/>
      <c r="D409" s="758"/>
      <c r="E409" s="53"/>
      <c r="F409" s="135"/>
      <c r="G409" s="933"/>
      <c r="H409" s="132"/>
      <c r="I409" s="443"/>
      <c r="J409" s="713"/>
      <c r="K409" s="1006"/>
      <c r="L409" s="125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992"/>
      <c r="C410" s="738"/>
      <c r="D410" s="758"/>
      <c r="E410" s="53"/>
      <c r="F410" s="135"/>
      <c r="G410" s="933"/>
      <c r="H410" s="132"/>
      <c r="I410" s="443"/>
      <c r="J410" s="713"/>
      <c r="K410" s="1006"/>
      <c r="L410" s="125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992"/>
      <c r="C411" s="738"/>
      <c r="D411" s="758"/>
      <c r="E411" s="53"/>
      <c r="F411" s="135"/>
      <c r="G411" s="933"/>
      <c r="H411" s="132"/>
      <c r="I411" s="443"/>
      <c r="J411" s="713"/>
      <c r="K411" s="1006"/>
      <c r="L411" s="125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990"/>
      <c r="C412" s="738"/>
      <c r="D412" s="758"/>
      <c r="E412" s="53"/>
      <c r="F412" s="135"/>
      <c r="G412" s="933"/>
      <c r="H412" s="132"/>
      <c r="I412" s="443"/>
      <c r="J412" s="713"/>
      <c r="K412" s="1006"/>
      <c r="L412" s="125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90"/>
      <c r="C413" s="738"/>
      <c r="D413" s="758"/>
      <c r="E413" s="53"/>
      <c r="F413" s="135"/>
      <c r="G413" s="933"/>
      <c r="H413" s="132"/>
      <c r="I413" s="443"/>
      <c r="J413" s="713"/>
      <c r="K413" s="1006"/>
      <c r="L413" s="125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90"/>
      <c r="C414" s="738"/>
      <c r="D414" s="758"/>
      <c r="E414" s="53"/>
      <c r="F414" s="135"/>
      <c r="G414" s="933"/>
      <c r="H414" s="132"/>
      <c r="I414" s="443"/>
      <c r="J414" s="713"/>
      <c r="K414" s="1006"/>
      <c r="L414" s="125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92"/>
      <c r="C415" s="743"/>
      <c r="D415" s="987"/>
      <c r="E415" s="53"/>
      <c r="F415" s="135"/>
      <c r="G415" s="236"/>
      <c r="H415" s="237"/>
      <c r="I415" s="476"/>
      <c r="J415" s="734"/>
      <c r="K415" s="104"/>
      <c r="L415" s="10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89"/>
      <c r="C416" s="738"/>
      <c r="D416" s="758"/>
      <c r="E416" s="53"/>
      <c r="F416" s="135"/>
      <c r="G416" s="933"/>
      <c r="H416" s="132"/>
      <c r="I416" s="443"/>
      <c r="J416" s="713"/>
      <c r="K416" s="1006"/>
      <c r="L416" s="125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89"/>
      <c r="C417" s="738"/>
      <c r="D417" s="758"/>
      <c r="E417" s="53"/>
      <c r="F417" s="135"/>
      <c r="G417" s="933"/>
      <c r="H417" s="132"/>
      <c r="I417" s="443"/>
      <c r="J417" s="713"/>
      <c r="K417" s="1006"/>
      <c r="L417" s="125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989"/>
      <c r="C418" s="743"/>
      <c r="D418" s="987"/>
      <c r="E418" s="143"/>
      <c r="F418" s="155"/>
      <c r="G418" s="236"/>
      <c r="H418" s="237"/>
      <c r="I418" s="476"/>
      <c r="J418" s="734"/>
      <c r="K418" s="104"/>
      <c r="L418" s="810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89"/>
      <c r="C419" s="738"/>
      <c r="D419" s="758"/>
      <c r="E419" s="53"/>
      <c r="F419" s="135"/>
      <c r="G419" s="933"/>
      <c r="H419" s="132"/>
      <c r="I419" s="443"/>
      <c r="J419" s="713"/>
      <c r="K419" s="1006"/>
      <c r="L419" s="810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0"/>
      <c r="C420" s="743"/>
      <c r="D420" s="987"/>
      <c r="E420" s="53"/>
      <c r="F420" s="135"/>
      <c r="G420" s="236"/>
      <c r="H420" s="237"/>
      <c r="I420" s="476"/>
      <c r="J420" s="734"/>
      <c r="K420" s="104"/>
      <c r="L420" s="810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90"/>
      <c r="C421" s="743"/>
      <c r="D421" s="987"/>
      <c r="E421" s="53"/>
      <c r="F421" s="135"/>
      <c r="G421" s="236"/>
      <c r="H421" s="237"/>
      <c r="I421" s="476"/>
      <c r="J421" s="734"/>
      <c r="K421" s="104"/>
      <c r="L421" s="810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244"/>
      <c r="B422" s="245"/>
      <c r="C422" s="743"/>
      <c r="D422" s="987"/>
      <c r="E422" s="53"/>
      <c r="F422" s="135"/>
      <c r="G422" s="236"/>
      <c r="H422" s="237"/>
      <c r="I422" s="476"/>
      <c r="J422" s="734"/>
      <c r="K422" s="104"/>
      <c r="L422" s="810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90"/>
      <c r="C423" s="738"/>
      <c r="D423" s="758"/>
      <c r="E423" s="53"/>
      <c r="F423" s="135"/>
      <c r="G423" s="933"/>
      <c r="H423" s="132"/>
      <c r="I423" s="443"/>
      <c r="J423" s="734"/>
      <c r="K423" s="1006"/>
      <c r="L423" s="810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90"/>
      <c r="C424" s="738"/>
      <c r="D424" s="758"/>
      <c r="E424" s="53"/>
      <c r="F424" s="135"/>
      <c r="G424" s="933"/>
      <c r="H424" s="132"/>
      <c r="I424" s="443"/>
      <c r="J424" s="713"/>
      <c r="K424" s="1006"/>
      <c r="L424" s="125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990"/>
      <c r="C425" s="738"/>
      <c r="D425" s="758"/>
      <c r="E425" s="105"/>
      <c r="F425" s="135"/>
      <c r="G425" s="933"/>
      <c r="H425" s="132"/>
      <c r="I425" s="443"/>
      <c r="J425" s="713"/>
      <c r="K425" s="1006"/>
      <c r="L425" s="125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990"/>
      <c r="C426" s="738"/>
      <c r="D426" s="758"/>
      <c r="E426" s="105"/>
      <c r="F426" s="135"/>
      <c r="G426" s="933"/>
      <c r="H426" s="132"/>
      <c r="I426" s="443"/>
      <c r="J426" s="713"/>
      <c r="K426" s="1006"/>
      <c r="L426" s="125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0"/>
      <c r="C427" s="738"/>
      <c r="D427" s="758"/>
      <c r="E427" s="105"/>
      <c r="F427" s="135"/>
      <c r="G427" s="933"/>
      <c r="H427" s="132"/>
      <c r="I427" s="443"/>
      <c r="J427" s="713"/>
      <c r="K427" s="1006"/>
      <c r="L427" s="125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738"/>
      <c r="D428" s="758"/>
      <c r="E428" s="105"/>
      <c r="F428" s="135"/>
      <c r="G428" s="933"/>
      <c r="H428" s="132"/>
      <c r="I428" s="443"/>
      <c r="J428" s="713"/>
      <c r="K428" s="1006"/>
      <c r="L428" s="125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45"/>
      <c r="B429" s="990"/>
      <c r="C429" s="738"/>
      <c r="D429" s="758"/>
      <c r="E429" s="228"/>
      <c r="F429" s="135"/>
      <c r="G429" s="933"/>
      <c r="H429" s="132"/>
      <c r="I429" s="443"/>
      <c r="J429" s="713"/>
      <c r="K429" s="1006"/>
      <c r="L429" s="125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46"/>
      <c r="B430" s="990"/>
      <c r="C430" s="738"/>
      <c r="D430" s="758"/>
      <c r="E430" s="988"/>
      <c r="F430" s="135"/>
      <c r="G430" s="933"/>
      <c r="H430" s="949"/>
      <c r="I430" s="1042"/>
      <c r="J430" s="951"/>
      <c r="K430" s="1016"/>
      <c r="L430" s="125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738"/>
      <c r="D431" s="758"/>
      <c r="E431" s="229"/>
      <c r="F431" s="135"/>
      <c r="G431" s="933"/>
      <c r="H431" s="132"/>
      <c r="I431" s="443"/>
      <c r="J431" s="713"/>
      <c r="K431" s="1006"/>
      <c r="L431" s="125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738"/>
      <c r="D432" s="758"/>
      <c r="E432" s="106"/>
      <c r="F432" s="135"/>
      <c r="G432" s="933"/>
      <c r="H432" s="132"/>
      <c r="I432" s="443"/>
      <c r="J432" s="713"/>
      <c r="K432" s="1006"/>
      <c r="L432" s="125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738"/>
      <c r="D433" s="954"/>
      <c r="E433" s="107"/>
      <c r="F433" s="35"/>
      <c r="G433" s="933"/>
      <c r="H433" s="231"/>
      <c r="I433" s="443"/>
      <c r="J433" s="713"/>
      <c r="K433" s="1006"/>
      <c r="L433" s="125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90"/>
      <c r="C434" s="738"/>
      <c r="D434" s="954"/>
      <c r="E434" s="131"/>
      <c r="F434" s="35"/>
      <c r="G434" s="933"/>
      <c r="H434" s="231"/>
      <c r="I434" s="443"/>
      <c r="J434" s="713"/>
      <c r="K434" s="1006"/>
      <c r="L434" s="125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34"/>
      <c r="B435" s="990"/>
      <c r="C435" s="738"/>
      <c r="D435" s="954"/>
      <c r="E435" s="131"/>
      <c r="F435" s="35"/>
      <c r="G435" s="933"/>
      <c r="H435" s="231"/>
      <c r="I435" s="443"/>
      <c r="J435" s="713"/>
      <c r="K435" s="1006"/>
      <c r="L435" s="125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738"/>
      <c r="D436" s="954"/>
      <c r="E436" s="131"/>
      <c r="F436" s="35"/>
      <c r="G436" s="933"/>
      <c r="H436" s="231"/>
      <c r="I436" s="443"/>
      <c r="J436" s="713"/>
      <c r="K436" s="1006"/>
      <c r="L436" s="125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0"/>
      <c r="C437" s="738"/>
      <c r="D437" s="954"/>
      <c r="E437" s="131"/>
      <c r="F437" s="35"/>
      <c r="G437" s="933"/>
      <c r="H437" s="231"/>
      <c r="I437" s="443"/>
      <c r="J437" s="713"/>
      <c r="K437" s="1006"/>
      <c r="L437" s="125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34"/>
      <c r="B438" s="990"/>
      <c r="C438" s="738"/>
      <c r="D438" s="954"/>
      <c r="E438" s="131"/>
      <c r="F438" s="35"/>
      <c r="G438" s="933"/>
      <c r="H438" s="231"/>
      <c r="I438" s="443"/>
      <c r="J438" s="713"/>
      <c r="K438" s="1006"/>
      <c r="L438" s="125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34"/>
      <c r="B439" s="990"/>
      <c r="C439" s="738"/>
      <c r="D439" s="954"/>
      <c r="E439" s="106"/>
      <c r="F439" s="135"/>
      <c r="G439" s="933"/>
      <c r="H439" s="132"/>
      <c r="I439" s="443"/>
      <c r="J439" s="713"/>
      <c r="K439" s="1006"/>
      <c r="L439" s="125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738"/>
      <c r="D440" s="954"/>
      <c r="E440" s="106"/>
      <c r="F440" s="135"/>
      <c r="G440" s="933"/>
      <c r="H440" s="132"/>
      <c r="I440" s="443"/>
      <c r="J440" s="713"/>
      <c r="K440" s="1006"/>
      <c r="L440" s="125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1"/>
      <c r="C441" s="738"/>
      <c r="D441" s="954"/>
      <c r="E441" s="106"/>
      <c r="F441" s="135"/>
      <c r="G441" s="933"/>
      <c r="H441" s="132"/>
      <c r="I441" s="443"/>
      <c r="J441" s="713"/>
      <c r="K441" s="1006"/>
      <c r="L441" s="125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84"/>
      <c r="B442" s="990"/>
      <c r="C442" s="738"/>
      <c r="D442" s="954"/>
      <c r="E442" s="107"/>
      <c r="F442" s="35"/>
      <c r="G442" s="933"/>
      <c r="H442" s="231"/>
      <c r="I442" s="443"/>
      <c r="J442" s="757"/>
      <c r="K442" s="1041"/>
      <c r="L442" s="125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1"/>
      <c r="B443" s="2"/>
      <c r="C443" s="250"/>
      <c r="D443" s="314"/>
      <c r="E443" s="4"/>
      <c r="F443" s="5"/>
      <c r="G443" s="6"/>
      <c r="H443" s="1"/>
      <c r="I443" s="6"/>
      <c r="J443" s="729"/>
      <c r="K443" s="257"/>
      <c r="L443" s="10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1"/>
      <c r="B444" s="2"/>
      <c r="C444" s="250"/>
      <c r="D444" s="314"/>
      <c r="E444" s="4"/>
      <c r="F444" s="5"/>
      <c r="G444" s="6"/>
      <c r="H444" s="1"/>
      <c r="I444" s="6"/>
      <c r="J444" s="729"/>
      <c r="K444" s="257"/>
      <c r="L444" s="10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4" t="s">
        <v>0</v>
      </c>
      <c r="B445" s="1368"/>
      <c r="C445" s="250"/>
      <c r="D445" s="314"/>
      <c r="E445" s="4"/>
      <c r="F445" s="5"/>
      <c r="G445" s="6"/>
      <c r="H445" s="1"/>
      <c r="I445" s="6"/>
      <c r="J445" s="729"/>
      <c r="K445" s="257"/>
      <c r="L445" s="1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1376" t="s">
        <v>94</v>
      </c>
      <c r="B446" s="1387"/>
      <c r="C446" s="247"/>
      <c r="D446" s="314"/>
      <c r="E446" s="4"/>
      <c r="F446" s="5"/>
      <c r="G446" s="6"/>
      <c r="H446" s="1"/>
      <c r="I446" s="6"/>
      <c r="J446" s="729"/>
      <c r="K446" s="257"/>
      <c r="L446" s="1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5.25" customHeight="1">
      <c r="A447" s="1"/>
      <c r="B447" s="2"/>
      <c r="C447" s="250"/>
      <c r="D447" s="314"/>
      <c r="E447" s="4"/>
      <c r="F447" s="5"/>
      <c r="G447" s="6"/>
      <c r="H447" s="1"/>
      <c r="I447" s="6"/>
      <c r="J447" s="729"/>
      <c r="K447" s="257"/>
      <c r="L447" s="10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1375" t="s">
        <v>2</v>
      </c>
      <c r="B448" s="1388"/>
      <c r="C448" s="258" t="s">
        <v>3</v>
      </c>
      <c r="D448" s="962" t="s">
        <v>4</v>
      </c>
      <c r="E448" s="17" t="s">
        <v>5</v>
      </c>
      <c r="F448" s="919" t="s">
        <v>5</v>
      </c>
      <c r="G448" s="18" t="s">
        <v>6</v>
      </c>
      <c r="H448" s="19" t="s">
        <v>7</v>
      </c>
      <c r="I448" s="440" t="s">
        <v>8</v>
      </c>
      <c r="J448" s="678" t="s">
        <v>9</v>
      </c>
      <c r="K448" s="995" t="s">
        <v>9</v>
      </c>
      <c r="L448" s="807" t="s">
        <v>452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5.25" customHeight="1">
      <c r="A449" s="921"/>
      <c r="B449" s="922"/>
      <c r="C449" s="923"/>
      <c r="D449" s="963" t="s">
        <v>10</v>
      </c>
      <c r="E449" s="24" t="s">
        <v>11</v>
      </c>
      <c r="F449" s="925" t="s">
        <v>12</v>
      </c>
      <c r="G449" s="964"/>
      <c r="H449" s="965" t="s">
        <v>13</v>
      </c>
      <c r="I449" s="999" t="s">
        <v>14</v>
      </c>
      <c r="J449" s="966" t="s">
        <v>16</v>
      </c>
      <c r="K449" s="1001" t="s">
        <v>15</v>
      </c>
      <c r="L449" s="808" t="s">
        <v>453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86"/>
      <c r="B450" s="990"/>
      <c r="C450" s="738"/>
      <c r="D450" s="758"/>
      <c r="E450" s="70"/>
      <c r="F450" s="932"/>
      <c r="G450" s="933"/>
      <c r="H450" s="132"/>
      <c r="I450" s="443"/>
      <c r="J450" s="713"/>
      <c r="K450" s="995"/>
      <c r="L450" s="125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738"/>
      <c r="D451" s="758"/>
      <c r="E451" s="53"/>
      <c r="F451" s="135"/>
      <c r="G451" s="933"/>
      <c r="H451" s="132"/>
      <c r="I451" s="443"/>
      <c r="J451" s="713"/>
      <c r="K451" s="1006"/>
      <c r="L451" s="125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2"/>
      <c r="C452" s="738"/>
      <c r="D452" s="758"/>
      <c r="E452" s="53"/>
      <c r="F452" s="135"/>
      <c r="G452" s="933"/>
      <c r="H452" s="132"/>
      <c r="I452" s="443"/>
      <c r="J452" s="713"/>
      <c r="K452" s="1006"/>
      <c r="L452" s="125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2"/>
      <c r="C453" s="738"/>
      <c r="D453" s="758"/>
      <c r="E453" s="53"/>
      <c r="F453" s="135"/>
      <c r="G453" s="933"/>
      <c r="H453" s="132"/>
      <c r="I453" s="443"/>
      <c r="J453" s="713"/>
      <c r="K453" s="1006"/>
      <c r="L453" s="125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90"/>
      <c r="C454" s="738"/>
      <c r="D454" s="758"/>
      <c r="E454" s="53"/>
      <c r="F454" s="135"/>
      <c r="G454" s="933"/>
      <c r="H454" s="132"/>
      <c r="I454" s="443"/>
      <c r="J454" s="713"/>
      <c r="K454" s="1006"/>
      <c r="L454" s="125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0"/>
      <c r="C455" s="738"/>
      <c r="D455" s="758"/>
      <c r="E455" s="53"/>
      <c r="F455" s="135"/>
      <c r="G455" s="933"/>
      <c r="H455" s="132"/>
      <c r="I455" s="443"/>
      <c r="J455" s="713"/>
      <c r="K455" s="1006"/>
      <c r="L455" s="125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738"/>
      <c r="D456" s="758"/>
      <c r="E456" s="53"/>
      <c r="F456" s="135"/>
      <c r="G456" s="933"/>
      <c r="H456" s="132"/>
      <c r="I456" s="443"/>
      <c r="J456" s="713"/>
      <c r="K456" s="1006"/>
      <c r="L456" s="125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2"/>
      <c r="C457" s="743"/>
      <c r="D457" s="987"/>
      <c r="E457" s="53"/>
      <c r="F457" s="135"/>
      <c r="G457" s="236"/>
      <c r="H457" s="237"/>
      <c r="I457" s="476"/>
      <c r="J457" s="734"/>
      <c r="K457" s="104"/>
      <c r="L457" s="10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89"/>
      <c r="C458" s="738"/>
      <c r="D458" s="758"/>
      <c r="E458" s="53"/>
      <c r="F458" s="135"/>
      <c r="G458" s="933"/>
      <c r="H458" s="132"/>
      <c r="I458" s="443"/>
      <c r="J458" s="713"/>
      <c r="K458" s="1006"/>
      <c r="L458" s="125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89"/>
      <c r="C459" s="738"/>
      <c r="D459" s="758"/>
      <c r="E459" s="53"/>
      <c r="F459" s="135"/>
      <c r="G459" s="933"/>
      <c r="H459" s="132"/>
      <c r="I459" s="443"/>
      <c r="J459" s="713"/>
      <c r="K459" s="1006"/>
      <c r="L459" s="125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34"/>
      <c r="B460" s="989"/>
      <c r="C460" s="743"/>
      <c r="D460" s="987"/>
      <c r="E460" s="143"/>
      <c r="F460" s="155"/>
      <c r="G460" s="236"/>
      <c r="H460" s="237"/>
      <c r="I460" s="476"/>
      <c r="J460" s="734"/>
      <c r="K460" s="104"/>
      <c r="L460" s="810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89"/>
      <c r="C461" s="738"/>
      <c r="D461" s="758"/>
      <c r="E461" s="53"/>
      <c r="F461" s="135"/>
      <c r="G461" s="933"/>
      <c r="H461" s="132"/>
      <c r="I461" s="443"/>
      <c r="J461" s="713"/>
      <c r="K461" s="1006"/>
      <c r="L461" s="810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743"/>
      <c r="D462" s="987"/>
      <c r="E462" s="53"/>
      <c r="F462" s="135"/>
      <c r="G462" s="236"/>
      <c r="H462" s="237"/>
      <c r="I462" s="476"/>
      <c r="J462" s="734"/>
      <c r="K462" s="104"/>
      <c r="L462" s="810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743"/>
      <c r="D463" s="987"/>
      <c r="E463" s="53"/>
      <c r="F463" s="135"/>
      <c r="G463" s="236"/>
      <c r="H463" s="237"/>
      <c r="I463" s="476"/>
      <c r="J463" s="734"/>
      <c r="K463" s="104"/>
      <c r="L463" s="810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244"/>
      <c r="B464" s="245"/>
      <c r="C464" s="743"/>
      <c r="D464" s="987"/>
      <c r="E464" s="53"/>
      <c r="F464" s="135"/>
      <c r="G464" s="236"/>
      <c r="H464" s="237"/>
      <c r="I464" s="476"/>
      <c r="J464" s="734"/>
      <c r="K464" s="104"/>
      <c r="L464" s="810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738"/>
      <c r="D465" s="758"/>
      <c r="E465" s="53"/>
      <c r="F465" s="135"/>
      <c r="G465" s="933"/>
      <c r="H465" s="132"/>
      <c r="I465" s="443"/>
      <c r="J465" s="734"/>
      <c r="K465" s="1006"/>
      <c r="L465" s="810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738"/>
      <c r="D466" s="758"/>
      <c r="E466" s="53"/>
      <c r="F466" s="135"/>
      <c r="G466" s="933"/>
      <c r="H466" s="132"/>
      <c r="I466" s="443"/>
      <c r="J466" s="713"/>
      <c r="K466" s="1006"/>
      <c r="L466" s="125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738"/>
      <c r="D467" s="758"/>
      <c r="E467" s="105"/>
      <c r="F467" s="135"/>
      <c r="G467" s="933"/>
      <c r="H467" s="132"/>
      <c r="I467" s="443"/>
      <c r="J467" s="713"/>
      <c r="K467" s="1006"/>
      <c r="L467" s="125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738"/>
      <c r="D468" s="758"/>
      <c r="E468" s="105"/>
      <c r="F468" s="135"/>
      <c r="G468" s="933"/>
      <c r="H468" s="132"/>
      <c r="I468" s="443"/>
      <c r="J468" s="713"/>
      <c r="K468" s="1006"/>
      <c r="L468" s="125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738"/>
      <c r="D469" s="758"/>
      <c r="E469" s="105"/>
      <c r="F469" s="135"/>
      <c r="G469" s="933"/>
      <c r="H469" s="132"/>
      <c r="I469" s="443"/>
      <c r="J469" s="713"/>
      <c r="K469" s="1006"/>
      <c r="L469" s="125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738"/>
      <c r="D470" s="758"/>
      <c r="E470" s="105"/>
      <c r="F470" s="135"/>
      <c r="G470" s="933"/>
      <c r="H470" s="132"/>
      <c r="I470" s="443"/>
      <c r="J470" s="713"/>
      <c r="K470" s="1006"/>
      <c r="L470" s="125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45"/>
      <c r="B471" s="990"/>
      <c r="C471" s="738"/>
      <c r="D471" s="758"/>
      <c r="E471" s="228"/>
      <c r="F471" s="135"/>
      <c r="G471" s="933"/>
      <c r="H471" s="132"/>
      <c r="I471" s="443"/>
      <c r="J471" s="713"/>
      <c r="K471" s="1006"/>
      <c r="L471" s="125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46"/>
      <c r="B472" s="990"/>
      <c r="C472" s="738"/>
      <c r="D472" s="758"/>
      <c r="E472" s="988"/>
      <c r="F472" s="135"/>
      <c r="G472" s="933"/>
      <c r="H472" s="949"/>
      <c r="I472" s="1042"/>
      <c r="J472" s="951"/>
      <c r="K472" s="1016"/>
      <c r="L472" s="125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738"/>
      <c r="D473" s="758"/>
      <c r="E473" s="229"/>
      <c r="F473" s="135"/>
      <c r="G473" s="933"/>
      <c r="H473" s="132"/>
      <c r="I473" s="443"/>
      <c r="J473" s="713"/>
      <c r="K473" s="1006"/>
      <c r="L473" s="125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738"/>
      <c r="D474" s="758"/>
      <c r="E474" s="106"/>
      <c r="F474" s="135"/>
      <c r="G474" s="933"/>
      <c r="H474" s="132"/>
      <c r="I474" s="443"/>
      <c r="J474" s="713"/>
      <c r="K474" s="1006"/>
      <c r="L474" s="125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738"/>
      <c r="D475" s="954"/>
      <c r="E475" s="107"/>
      <c r="F475" s="35"/>
      <c r="G475" s="933"/>
      <c r="H475" s="231"/>
      <c r="I475" s="443"/>
      <c r="J475" s="713"/>
      <c r="K475" s="1006"/>
      <c r="L475" s="125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738"/>
      <c r="D476" s="954"/>
      <c r="E476" s="131"/>
      <c r="F476" s="35"/>
      <c r="G476" s="933"/>
      <c r="H476" s="231"/>
      <c r="I476" s="443"/>
      <c r="J476" s="713"/>
      <c r="K476" s="1006"/>
      <c r="L476" s="125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738"/>
      <c r="D477" s="954"/>
      <c r="E477" s="131"/>
      <c r="F477" s="35"/>
      <c r="G477" s="933"/>
      <c r="H477" s="231"/>
      <c r="I477" s="443"/>
      <c r="J477" s="713"/>
      <c r="K477" s="1006"/>
      <c r="L477" s="125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738"/>
      <c r="D478" s="954"/>
      <c r="E478" s="131"/>
      <c r="F478" s="35"/>
      <c r="G478" s="933"/>
      <c r="H478" s="231"/>
      <c r="I478" s="443"/>
      <c r="J478" s="713"/>
      <c r="K478" s="1006"/>
      <c r="L478" s="125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738"/>
      <c r="D479" s="954"/>
      <c r="E479" s="131"/>
      <c r="F479" s="35"/>
      <c r="G479" s="933"/>
      <c r="H479" s="231"/>
      <c r="I479" s="443"/>
      <c r="J479" s="713"/>
      <c r="K479" s="1006"/>
      <c r="L479" s="125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738"/>
      <c r="D480" s="954"/>
      <c r="E480" s="131"/>
      <c r="F480" s="35"/>
      <c r="G480" s="933"/>
      <c r="H480" s="231"/>
      <c r="I480" s="443"/>
      <c r="J480" s="713"/>
      <c r="K480" s="1006"/>
      <c r="L480" s="125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0"/>
      <c r="C481" s="738"/>
      <c r="D481" s="954"/>
      <c r="E481" s="131"/>
      <c r="F481" s="35"/>
      <c r="G481" s="933"/>
      <c r="H481" s="231"/>
      <c r="I481" s="443"/>
      <c r="J481" s="713"/>
      <c r="K481" s="1006"/>
      <c r="L481" s="125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34"/>
      <c r="B482" s="990"/>
      <c r="C482" s="738"/>
      <c r="D482" s="954"/>
      <c r="E482" s="106"/>
      <c r="F482" s="135"/>
      <c r="G482" s="933"/>
      <c r="H482" s="132"/>
      <c r="I482" s="443"/>
      <c r="J482" s="713"/>
      <c r="K482" s="1006"/>
      <c r="L482" s="125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91"/>
      <c r="C483" s="738"/>
      <c r="D483" s="954"/>
      <c r="E483" s="106"/>
      <c r="F483" s="135"/>
      <c r="G483" s="933"/>
      <c r="H483" s="132"/>
      <c r="I483" s="443"/>
      <c r="J483" s="713"/>
      <c r="K483" s="1006"/>
      <c r="L483" s="125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84"/>
      <c r="B484" s="990"/>
      <c r="C484" s="738"/>
      <c r="D484" s="954"/>
      <c r="E484" s="107"/>
      <c r="F484" s="35"/>
      <c r="G484" s="933"/>
      <c r="H484" s="231"/>
      <c r="I484" s="443"/>
      <c r="J484" s="757"/>
      <c r="K484" s="1041"/>
      <c r="L484" s="125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1"/>
      <c r="B485" s="2"/>
      <c r="C485" s="250"/>
      <c r="D485" s="314"/>
      <c r="E485" s="4"/>
      <c r="F485" s="5"/>
      <c r="G485" s="6"/>
      <c r="H485" s="1"/>
      <c r="I485" s="6"/>
      <c r="J485" s="729"/>
      <c r="K485" s="257"/>
      <c r="L485" s="10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1"/>
      <c r="B486" s="2"/>
      <c r="C486" s="250"/>
      <c r="D486" s="314"/>
      <c r="E486" s="4"/>
      <c r="F486" s="5"/>
      <c r="G486" s="6"/>
      <c r="H486" s="1"/>
      <c r="I486" s="6"/>
      <c r="J486" s="729"/>
      <c r="K486" s="257"/>
      <c r="L486" s="10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4" t="s">
        <v>0</v>
      </c>
      <c r="B487" s="1368"/>
      <c r="C487" s="250"/>
      <c r="D487" s="314"/>
      <c r="E487" s="4"/>
      <c r="F487" s="5"/>
      <c r="G487" s="6"/>
      <c r="H487" s="1"/>
      <c r="I487" s="6"/>
      <c r="J487" s="729"/>
      <c r="K487" s="257"/>
      <c r="L487" s="1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1376" t="s">
        <v>94</v>
      </c>
      <c r="B488" s="1387"/>
      <c r="C488" s="247"/>
      <c r="D488" s="314"/>
      <c r="E488" s="4"/>
      <c r="F488" s="5"/>
      <c r="G488" s="6"/>
      <c r="H488" s="1"/>
      <c r="I488" s="6"/>
      <c r="J488" s="729"/>
      <c r="K488" s="257"/>
      <c r="L488" s="1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5.25" customHeight="1">
      <c r="A489" s="1"/>
      <c r="B489" s="2"/>
      <c r="C489" s="250"/>
      <c r="D489" s="314"/>
      <c r="E489" s="4"/>
      <c r="F489" s="5"/>
      <c r="G489" s="6"/>
      <c r="H489" s="1"/>
      <c r="I489" s="6"/>
      <c r="J489" s="729"/>
      <c r="K489" s="257"/>
      <c r="L489" s="10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1375" t="s">
        <v>2</v>
      </c>
      <c r="B490" s="1388"/>
      <c r="C490" s="258" t="s">
        <v>3</v>
      </c>
      <c r="D490" s="962" t="s">
        <v>4</v>
      </c>
      <c r="E490" s="17" t="s">
        <v>5</v>
      </c>
      <c r="F490" s="919" t="s">
        <v>5</v>
      </c>
      <c r="G490" s="18" t="s">
        <v>6</v>
      </c>
      <c r="H490" s="19" t="s">
        <v>7</v>
      </c>
      <c r="I490" s="440" t="s">
        <v>8</v>
      </c>
      <c r="J490" s="678" t="s">
        <v>9</v>
      </c>
      <c r="K490" s="995" t="s">
        <v>9</v>
      </c>
      <c r="L490" s="807" t="s">
        <v>452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5.25" customHeight="1">
      <c r="A491" s="921"/>
      <c r="B491" s="922"/>
      <c r="C491" s="923"/>
      <c r="D491" s="963" t="s">
        <v>10</v>
      </c>
      <c r="E491" s="24" t="s">
        <v>11</v>
      </c>
      <c r="F491" s="925" t="s">
        <v>12</v>
      </c>
      <c r="G491" s="964"/>
      <c r="H491" s="965" t="s">
        <v>13</v>
      </c>
      <c r="I491" s="999" t="s">
        <v>14</v>
      </c>
      <c r="J491" s="966" t="s">
        <v>16</v>
      </c>
      <c r="K491" s="1001" t="s">
        <v>15</v>
      </c>
      <c r="L491" s="808" t="s">
        <v>453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86"/>
      <c r="B492" s="990"/>
      <c r="C492" s="738"/>
      <c r="D492" s="758"/>
      <c r="E492" s="70"/>
      <c r="F492" s="932"/>
      <c r="G492" s="933"/>
      <c r="H492" s="132"/>
      <c r="I492" s="443"/>
      <c r="J492" s="713"/>
      <c r="K492" s="995"/>
      <c r="L492" s="125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738"/>
      <c r="D493" s="758"/>
      <c r="E493" s="53"/>
      <c r="F493" s="135"/>
      <c r="G493" s="933"/>
      <c r="H493" s="132"/>
      <c r="I493" s="443"/>
      <c r="J493" s="713"/>
      <c r="K493" s="1006"/>
      <c r="L493" s="125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2"/>
      <c r="C494" s="738"/>
      <c r="D494" s="758"/>
      <c r="E494" s="53"/>
      <c r="F494" s="135"/>
      <c r="G494" s="933"/>
      <c r="H494" s="132"/>
      <c r="I494" s="443"/>
      <c r="J494" s="713"/>
      <c r="K494" s="1006"/>
      <c r="L494" s="125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2"/>
      <c r="C495" s="738"/>
      <c r="D495" s="758"/>
      <c r="E495" s="53"/>
      <c r="F495" s="135"/>
      <c r="G495" s="933"/>
      <c r="H495" s="132"/>
      <c r="I495" s="443"/>
      <c r="J495" s="713"/>
      <c r="K495" s="1006"/>
      <c r="L495" s="125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90"/>
      <c r="C496" s="738"/>
      <c r="D496" s="758"/>
      <c r="E496" s="53"/>
      <c r="F496" s="135"/>
      <c r="G496" s="933"/>
      <c r="H496" s="132"/>
      <c r="I496" s="443"/>
      <c r="J496" s="713"/>
      <c r="K496" s="1006"/>
      <c r="L496" s="125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90"/>
      <c r="C497" s="738"/>
      <c r="D497" s="758"/>
      <c r="E497" s="53"/>
      <c r="F497" s="135"/>
      <c r="G497" s="933"/>
      <c r="H497" s="132"/>
      <c r="I497" s="443"/>
      <c r="J497" s="713"/>
      <c r="K497" s="1006"/>
      <c r="L497" s="125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738"/>
      <c r="D498" s="758"/>
      <c r="E498" s="53"/>
      <c r="F498" s="135"/>
      <c r="G498" s="933"/>
      <c r="H498" s="132"/>
      <c r="I498" s="443"/>
      <c r="J498" s="713"/>
      <c r="K498" s="1006"/>
      <c r="L498" s="125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2"/>
      <c r="C499" s="743"/>
      <c r="D499" s="987"/>
      <c r="E499" s="53"/>
      <c r="F499" s="135"/>
      <c r="G499" s="236"/>
      <c r="H499" s="237"/>
      <c r="I499" s="476"/>
      <c r="J499" s="734"/>
      <c r="K499" s="104"/>
      <c r="L499" s="10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89"/>
      <c r="C500" s="738"/>
      <c r="D500" s="758"/>
      <c r="E500" s="53"/>
      <c r="F500" s="135"/>
      <c r="G500" s="933"/>
      <c r="H500" s="132"/>
      <c r="I500" s="443"/>
      <c r="J500" s="713"/>
      <c r="K500" s="1006"/>
      <c r="L500" s="125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89"/>
      <c r="C501" s="738"/>
      <c r="D501" s="758"/>
      <c r="E501" s="53"/>
      <c r="F501" s="135"/>
      <c r="G501" s="933"/>
      <c r="H501" s="132"/>
      <c r="I501" s="443"/>
      <c r="J501" s="713"/>
      <c r="K501" s="1006"/>
      <c r="L501" s="125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89"/>
      <c r="C502" s="743"/>
      <c r="D502" s="987"/>
      <c r="E502" s="143"/>
      <c r="F502" s="155"/>
      <c r="G502" s="236"/>
      <c r="H502" s="237"/>
      <c r="I502" s="476"/>
      <c r="J502" s="734"/>
      <c r="K502" s="104"/>
      <c r="L502" s="810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89"/>
      <c r="C503" s="738"/>
      <c r="D503" s="758"/>
      <c r="E503" s="53"/>
      <c r="F503" s="135"/>
      <c r="G503" s="933"/>
      <c r="H503" s="132"/>
      <c r="I503" s="443"/>
      <c r="J503" s="713"/>
      <c r="K503" s="1006"/>
      <c r="L503" s="810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743"/>
      <c r="D504" s="987"/>
      <c r="E504" s="53"/>
      <c r="F504" s="135"/>
      <c r="G504" s="236"/>
      <c r="H504" s="237"/>
      <c r="I504" s="476"/>
      <c r="J504" s="734"/>
      <c r="K504" s="104"/>
      <c r="L504" s="810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743"/>
      <c r="D505" s="987"/>
      <c r="E505" s="53"/>
      <c r="F505" s="135"/>
      <c r="G505" s="236"/>
      <c r="H505" s="237"/>
      <c r="I505" s="476"/>
      <c r="J505" s="734"/>
      <c r="K505" s="104"/>
      <c r="L505" s="810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244"/>
      <c r="B506" s="245"/>
      <c r="C506" s="743"/>
      <c r="D506" s="987"/>
      <c r="E506" s="53"/>
      <c r="F506" s="135"/>
      <c r="G506" s="236"/>
      <c r="H506" s="237"/>
      <c r="I506" s="476"/>
      <c r="J506" s="734"/>
      <c r="K506" s="104"/>
      <c r="L506" s="810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0"/>
      <c r="C507" s="738"/>
      <c r="D507" s="758"/>
      <c r="E507" s="53"/>
      <c r="F507" s="135"/>
      <c r="G507" s="933"/>
      <c r="H507" s="132"/>
      <c r="I507" s="443"/>
      <c r="J507" s="734"/>
      <c r="K507" s="1006"/>
      <c r="L507" s="810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738"/>
      <c r="D508" s="758"/>
      <c r="E508" s="53"/>
      <c r="F508" s="135"/>
      <c r="G508" s="933"/>
      <c r="H508" s="132"/>
      <c r="I508" s="443"/>
      <c r="J508" s="713"/>
      <c r="K508" s="1006"/>
      <c r="L508" s="125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34"/>
      <c r="B509" s="990"/>
      <c r="C509" s="738"/>
      <c r="D509" s="758"/>
      <c r="E509" s="105"/>
      <c r="F509" s="135"/>
      <c r="G509" s="933"/>
      <c r="H509" s="132"/>
      <c r="I509" s="443"/>
      <c r="J509" s="713"/>
      <c r="K509" s="1006"/>
      <c r="L509" s="125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34"/>
      <c r="B510" s="990"/>
      <c r="C510" s="738"/>
      <c r="D510" s="758"/>
      <c r="E510" s="105"/>
      <c r="F510" s="135"/>
      <c r="G510" s="933"/>
      <c r="H510" s="132"/>
      <c r="I510" s="443"/>
      <c r="J510" s="713"/>
      <c r="K510" s="1006"/>
      <c r="L510" s="125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738"/>
      <c r="D511" s="758"/>
      <c r="E511" s="105"/>
      <c r="F511" s="135"/>
      <c r="G511" s="933"/>
      <c r="H511" s="132"/>
      <c r="I511" s="443"/>
      <c r="J511" s="713"/>
      <c r="K511" s="1006"/>
      <c r="L511" s="125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738"/>
      <c r="D512" s="758"/>
      <c r="E512" s="105"/>
      <c r="F512" s="135"/>
      <c r="G512" s="933"/>
      <c r="H512" s="132"/>
      <c r="I512" s="443"/>
      <c r="J512" s="713"/>
      <c r="K512" s="1006"/>
      <c r="L512" s="125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45"/>
      <c r="B513" s="990"/>
      <c r="C513" s="738"/>
      <c r="D513" s="758"/>
      <c r="E513" s="228"/>
      <c r="F513" s="135"/>
      <c r="G513" s="933"/>
      <c r="H513" s="132"/>
      <c r="I513" s="443"/>
      <c r="J513" s="713"/>
      <c r="K513" s="1006"/>
      <c r="L513" s="125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46"/>
      <c r="B514" s="990"/>
      <c r="C514" s="738"/>
      <c r="D514" s="758"/>
      <c r="E514" s="988"/>
      <c r="F514" s="135"/>
      <c r="G514" s="933"/>
      <c r="H514" s="949"/>
      <c r="I514" s="1042"/>
      <c r="J514" s="951"/>
      <c r="K514" s="1016"/>
      <c r="L514" s="125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738"/>
      <c r="D515" s="758"/>
      <c r="E515" s="229"/>
      <c r="F515" s="135"/>
      <c r="G515" s="933"/>
      <c r="H515" s="132"/>
      <c r="I515" s="443"/>
      <c r="J515" s="713"/>
      <c r="K515" s="1006"/>
      <c r="L515" s="125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738"/>
      <c r="D516" s="758"/>
      <c r="E516" s="106"/>
      <c r="F516" s="135"/>
      <c r="G516" s="933"/>
      <c r="H516" s="132"/>
      <c r="I516" s="443"/>
      <c r="J516" s="713"/>
      <c r="K516" s="1006"/>
      <c r="L516" s="125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738"/>
      <c r="D517" s="954"/>
      <c r="E517" s="107"/>
      <c r="F517" s="35"/>
      <c r="G517" s="933"/>
      <c r="H517" s="231"/>
      <c r="I517" s="443"/>
      <c r="J517" s="713"/>
      <c r="K517" s="1006"/>
      <c r="L517" s="125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738"/>
      <c r="D518" s="954"/>
      <c r="E518" s="131"/>
      <c r="F518" s="35"/>
      <c r="G518" s="933"/>
      <c r="H518" s="231"/>
      <c r="I518" s="443"/>
      <c r="J518" s="713"/>
      <c r="K518" s="1006"/>
      <c r="L518" s="125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0"/>
      <c r="C519" s="738"/>
      <c r="D519" s="954"/>
      <c r="E519" s="131"/>
      <c r="F519" s="35"/>
      <c r="G519" s="933"/>
      <c r="H519" s="231"/>
      <c r="I519" s="443"/>
      <c r="J519" s="713"/>
      <c r="K519" s="1006"/>
      <c r="L519" s="125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0"/>
      <c r="C520" s="738"/>
      <c r="D520" s="954"/>
      <c r="E520" s="131"/>
      <c r="F520" s="35"/>
      <c r="G520" s="933"/>
      <c r="H520" s="231"/>
      <c r="I520" s="443"/>
      <c r="J520" s="713"/>
      <c r="K520" s="1006"/>
      <c r="L520" s="125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0"/>
      <c r="C521" s="738"/>
      <c r="D521" s="954"/>
      <c r="E521" s="131"/>
      <c r="F521" s="35"/>
      <c r="G521" s="933"/>
      <c r="H521" s="231"/>
      <c r="I521" s="443"/>
      <c r="J521" s="713"/>
      <c r="K521" s="1006"/>
      <c r="L521" s="125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90"/>
      <c r="C522" s="738"/>
      <c r="D522" s="954"/>
      <c r="E522" s="131"/>
      <c r="F522" s="35"/>
      <c r="G522" s="933"/>
      <c r="H522" s="231"/>
      <c r="I522" s="443"/>
      <c r="J522" s="713"/>
      <c r="K522" s="1006"/>
      <c r="L522" s="125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34"/>
      <c r="B523" s="990"/>
      <c r="C523" s="738"/>
      <c r="D523" s="954"/>
      <c r="E523" s="131"/>
      <c r="F523" s="35"/>
      <c r="G523" s="933"/>
      <c r="H523" s="231"/>
      <c r="I523" s="443"/>
      <c r="J523" s="713"/>
      <c r="K523" s="1006"/>
      <c r="L523" s="125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34"/>
      <c r="B524" s="990"/>
      <c r="C524" s="738"/>
      <c r="D524" s="954"/>
      <c r="E524" s="106"/>
      <c r="F524" s="135"/>
      <c r="G524" s="933"/>
      <c r="H524" s="132"/>
      <c r="I524" s="443"/>
      <c r="J524" s="713"/>
      <c r="K524" s="1006"/>
      <c r="L524" s="125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34"/>
      <c r="B525" s="991"/>
      <c r="C525" s="738"/>
      <c r="D525" s="954"/>
      <c r="E525" s="106"/>
      <c r="F525" s="135"/>
      <c r="G525" s="933"/>
      <c r="H525" s="132"/>
      <c r="I525" s="443"/>
      <c r="J525" s="713"/>
      <c r="K525" s="1006"/>
      <c r="L525" s="125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84"/>
      <c r="B526" s="990"/>
      <c r="C526" s="738"/>
      <c r="D526" s="954"/>
      <c r="E526" s="107"/>
      <c r="F526" s="35"/>
      <c r="G526" s="933"/>
      <c r="H526" s="231"/>
      <c r="I526" s="443"/>
      <c r="J526" s="757"/>
      <c r="K526" s="1041"/>
      <c r="L526" s="125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1"/>
      <c r="B527" s="2"/>
      <c r="C527" s="250"/>
      <c r="D527" s="314"/>
      <c r="E527" s="4"/>
      <c r="F527" s="5"/>
      <c r="G527" s="6"/>
      <c r="H527" s="1"/>
      <c r="I527" s="6"/>
      <c r="J527" s="729"/>
      <c r="K527" s="257"/>
      <c r="L527" s="10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"/>
      <c r="B528" s="2"/>
      <c r="C528" s="250"/>
      <c r="D528" s="314"/>
      <c r="E528" s="4"/>
      <c r="F528" s="5"/>
      <c r="G528" s="6"/>
      <c r="H528" s="1"/>
      <c r="I528" s="6"/>
      <c r="J528" s="729"/>
      <c r="K528" s="257"/>
      <c r="L528" s="10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4" t="s">
        <v>0</v>
      </c>
      <c r="B529" s="1368"/>
      <c r="C529" s="250"/>
      <c r="D529" s="314"/>
      <c r="E529" s="4"/>
      <c r="F529" s="5"/>
      <c r="G529" s="6"/>
      <c r="H529" s="1"/>
      <c r="I529" s="6"/>
      <c r="J529" s="729"/>
      <c r="K529" s="257"/>
      <c r="L529" s="1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1376" t="s">
        <v>94</v>
      </c>
      <c r="B530" s="1387"/>
      <c r="C530" s="247"/>
      <c r="D530" s="314"/>
      <c r="E530" s="4"/>
      <c r="F530" s="5"/>
      <c r="G530" s="6"/>
      <c r="H530" s="1"/>
      <c r="I530" s="6"/>
      <c r="J530" s="729"/>
      <c r="K530" s="257"/>
      <c r="L530" s="1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5.25" customHeight="1">
      <c r="A531" s="1"/>
      <c r="B531" s="2"/>
      <c r="C531" s="250"/>
      <c r="D531" s="314"/>
      <c r="E531" s="4"/>
      <c r="F531" s="5"/>
      <c r="G531" s="6"/>
      <c r="H531" s="1"/>
      <c r="I531" s="6"/>
      <c r="J531" s="729"/>
      <c r="K531" s="257"/>
      <c r="L531" s="10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1375" t="s">
        <v>2</v>
      </c>
      <c r="B532" s="1388"/>
      <c r="C532" s="258" t="s">
        <v>3</v>
      </c>
      <c r="D532" s="962" t="s">
        <v>4</v>
      </c>
      <c r="E532" s="17" t="s">
        <v>5</v>
      </c>
      <c r="F532" s="919" t="s">
        <v>5</v>
      </c>
      <c r="G532" s="18" t="s">
        <v>6</v>
      </c>
      <c r="H532" s="19" t="s">
        <v>7</v>
      </c>
      <c r="I532" s="440" t="s">
        <v>8</v>
      </c>
      <c r="J532" s="678" t="s">
        <v>9</v>
      </c>
      <c r="K532" s="995" t="s">
        <v>9</v>
      </c>
      <c r="L532" s="807" t="s">
        <v>452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5.25" customHeight="1">
      <c r="A533" s="921"/>
      <c r="B533" s="922"/>
      <c r="C533" s="923"/>
      <c r="D533" s="963" t="s">
        <v>10</v>
      </c>
      <c r="E533" s="24" t="s">
        <v>11</v>
      </c>
      <c r="F533" s="925" t="s">
        <v>12</v>
      </c>
      <c r="G533" s="964"/>
      <c r="H533" s="965" t="s">
        <v>13</v>
      </c>
      <c r="I533" s="999" t="s">
        <v>14</v>
      </c>
      <c r="J533" s="966" t="s">
        <v>16</v>
      </c>
      <c r="K533" s="1001" t="s">
        <v>15</v>
      </c>
      <c r="L533" s="808" t="s">
        <v>453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86"/>
      <c r="B534" s="990"/>
      <c r="C534" s="738"/>
      <c r="D534" s="758"/>
      <c r="E534" s="70"/>
      <c r="F534" s="932"/>
      <c r="G534" s="933"/>
      <c r="H534" s="132"/>
      <c r="I534" s="443"/>
      <c r="J534" s="713"/>
      <c r="K534" s="995"/>
      <c r="L534" s="125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90"/>
      <c r="C535" s="738"/>
      <c r="D535" s="758"/>
      <c r="E535" s="53"/>
      <c r="F535" s="135"/>
      <c r="G535" s="933"/>
      <c r="H535" s="132"/>
      <c r="I535" s="443"/>
      <c r="J535" s="713"/>
      <c r="K535" s="1006"/>
      <c r="L535" s="125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92"/>
      <c r="C536" s="738"/>
      <c r="D536" s="758"/>
      <c r="E536" s="53"/>
      <c r="F536" s="135"/>
      <c r="G536" s="933"/>
      <c r="H536" s="132"/>
      <c r="I536" s="443"/>
      <c r="J536" s="713"/>
      <c r="K536" s="1006"/>
      <c r="L536" s="125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2"/>
      <c r="C537" s="738"/>
      <c r="D537" s="758"/>
      <c r="E537" s="53"/>
      <c r="F537" s="135"/>
      <c r="G537" s="933"/>
      <c r="H537" s="132"/>
      <c r="I537" s="443"/>
      <c r="J537" s="713"/>
      <c r="K537" s="1006"/>
      <c r="L537" s="125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90"/>
      <c r="C538" s="738"/>
      <c r="D538" s="758"/>
      <c r="E538" s="53"/>
      <c r="F538" s="135"/>
      <c r="G538" s="933"/>
      <c r="H538" s="132"/>
      <c r="I538" s="443"/>
      <c r="J538" s="713"/>
      <c r="K538" s="1006"/>
      <c r="L538" s="125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90"/>
      <c r="C539" s="738"/>
      <c r="D539" s="758"/>
      <c r="E539" s="53"/>
      <c r="F539" s="135"/>
      <c r="G539" s="933"/>
      <c r="H539" s="132"/>
      <c r="I539" s="443"/>
      <c r="J539" s="713"/>
      <c r="K539" s="1006"/>
      <c r="L539" s="125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738"/>
      <c r="D540" s="758"/>
      <c r="E540" s="53"/>
      <c r="F540" s="135"/>
      <c r="G540" s="933"/>
      <c r="H540" s="132"/>
      <c r="I540" s="443"/>
      <c r="J540" s="713"/>
      <c r="K540" s="1006"/>
      <c r="L540" s="125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92"/>
      <c r="C541" s="743"/>
      <c r="D541" s="987"/>
      <c r="E541" s="53"/>
      <c r="F541" s="135"/>
      <c r="G541" s="236"/>
      <c r="H541" s="237"/>
      <c r="I541" s="476"/>
      <c r="J541" s="734"/>
      <c r="K541" s="104"/>
      <c r="L541" s="10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89"/>
      <c r="C542" s="738"/>
      <c r="D542" s="758"/>
      <c r="E542" s="53"/>
      <c r="F542" s="135"/>
      <c r="G542" s="933"/>
      <c r="H542" s="132"/>
      <c r="I542" s="443"/>
      <c r="J542" s="713"/>
      <c r="K542" s="1006"/>
      <c r="L542" s="125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89"/>
      <c r="C543" s="738"/>
      <c r="D543" s="758"/>
      <c r="E543" s="53"/>
      <c r="F543" s="135"/>
      <c r="G543" s="933"/>
      <c r="H543" s="132"/>
      <c r="I543" s="443"/>
      <c r="J543" s="713"/>
      <c r="K543" s="1006"/>
      <c r="L543" s="125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89"/>
      <c r="C544" s="743"/>
      <c r="D544" s="987"/>
      <c r="E544" s="143"/>
      <c r="F544" s="155"/>
      <c r="G544" s="236"/>
      <c r="H544" s="237"/>
      <c r="I544" s="476"/>
      <c r="J544" s="734"/>
      <c r="K544" s="104"/>
      <c r="L544" s="810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89"/>
      <c r="C545" s="738"/>
      <c r="D545" s="758"/>
      <c r="E545" s="53"/>
      <c r="F545" s="135"/>
      <c r="G545" s="933"/>
      <c r="H545" s="132"/>
      <c r="I545" s="443"/>
      <c r="J545" s="713"/>
      <c r="K545" s="1006"/>
      <c r="L545" s="810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743"/>
      <c r="D546" s="987"/>
      <c r="E546" s="53"/>
      <c r="F546" s="135"/>
      <c r="G546" s="236"/>
      <c r="H546" s="237"/>
      <c r="I546" s="476"/>
      <c r="J546" s="734"/>
      <c r="K546" s="104"/>
      <c r="L546" s="810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0"/>
      <c r="C547" s="743"/>
      <c r="D547" s="987"/>
      <c r="E547" s="53"/>
      <c r="F547" s="135"/>
      <c r="G547" s="236"/>
      <c r="H547" s="237"/>
      <c r="I547" s="476"/>
      <c r="J547" s="734"/>
      <c r="K547" s="104"/>
      <c r="L547" s="810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244"/>
      <c r="B548" s="245"/>
      <c r="C548" s="743"/>
      <c r="D548" s="987"/>
      <c r="E548" s="53"/>
      <c r="F548" s="135"/>
      <c r="G548" s="236"/>
      <c r="H548" s="237"/>
      <c r="I548" s="476"/>
      <c r="J548" s="734"/>
      <c r="K548" s="104"/>
      <c r="L548" s="810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34"/>
      <c r="B549" s="990"/>
      <c r="C549" s="738"/>
      <c r="D549" s="758"/>
      <c r="E549" s="53"/>
      <c r="F549" s="135"/>
      <c r="G549" s="933"/>
      <c r="H549" s="132"/>
      <c r="I549" s="443"/>
      <c r="J549" s="734"/>
      <c r="K549" s="1006"/>
      <c r="L549" s="810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90"/>
      <c r="C550" s="738"/>
      <c r="D550" s="758"/>
      <c r="E550" s="53"/>
      <c r="F550" s="135"/>
      <c r="G550" s="933"/>
      <c r="H550" s="132"/>
      <c r="I550" s="443"/>
      <c r="J550" s="713"/>
      <c r="K550" s="1006"/>
      <c r="L550" s="125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34"/>
      <c r="B551" s="990"/>
      <c r="C551" s="738"/>
      <c r="D551" s="758"/>
      <c r="E551" s="105"/>
      <c r="F551" s="135"/>
      <c r="G551" s="933"/>
      <c r="H551" s="132"/>
      <c r="I551" s="443"/>
      <c r="J551" s="713"/>
      <c r="K551" s="1006"/>
      <c r="L551" s="125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34"/>
      <c r="B552" s="990"/>
      <c r="C552" s="738"/>
      <c r="D552" s="758"/>
      <c r="E552" s="105"/>
      <c r="F552" s="135"/>
      <c r="G552" s="933"/>
      <c r="H552" s="132"/>
      <c r="I552" s="443"/>
      <c r="J552" s="713"/>
      <c r="K552" s="1006"/>
      <c r="L552" s="125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738"/>
      <c r="D553" s="758"/>
      <c r="E553" s="105"/>
      <c r="F553" s="135"/>
      <c r="G553" s="933"/>
      <c r="H553" s="132"/>
      <c r="I553" s="443"/>
      <c r="J553" s="713"/>
      <c r="K553" s="1006"/>
      <c r="L553" s="125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738"/>
      <c r="D554" s="758"/>
      <c r="E554" s="105"/>
      <c r="F554" s="135"/>
      <c r="G554" s="933"/>
      <c r="H554" s="132"/>
      <c r="I554" s="443"/>
      <c r="J554" s="713"/>
      <c r="K554" s="1006"/>
      <c r="L554" s="125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45"/>
      <c r="B555" s="990"/>
      <c r="C555" s="738"/>
      <c r="D555" s="758"/>
      <c r="E555" s="228"/>
      <c r="F555" s="135"/>
      <c r="G555" s="933"/>
      <c r="H555" s="132"/>
      <c r="I555" s="443"/>
      <c r="J555" s="713"/>
      <c r="K555" s="1006"/>
      <c r="L555" s="125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46"/>
      <c r="B556" s="990"/>
      <c r="C556" s="738"/>
      <c r="D556" s="758"/>
      <c r="E556" s="988"/>
      <c r="F556" s="135"/>
      <c r="G556" s="933"/>
      <c r="H556" s="949"/>
      <c r="I556" s="1042"/>
      <c r="J556" s="951"/>
      <c r="K556" s="1016"/>
      <c r="L556" s="125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0"/>
      <c r="C557" s="738"/>
      <c r="D557" s="758"/>
      <c r="E557" s="229"/>
      <c r="F557" s="135"/>
      <c r="G557" s="933"/>
      <c r="H557" s="132"/>
      <c r="I557" s="443"/>
      <c r="J557" s="713"/>
      <c r="K557" s="1006"/>
      <c r="L557" s="125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34"/>
      <c r="B558" s="990"/>
      <c r="C558" s="738"/>
      <c r="D558" s="758"/>
      <c r="E558" s="106"/>
      <c r="F558" s="135"/>
      <c r="G558" s="933"/>
      <c r="H558" s="132"/>
      <c r="I558" s="443"/>
      <c r="J558" s="713"/>
      <c r="K558" s="1006"/>
      <c r="L558" s="125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738"/>
      <c r="D559" s="954"/>
      <c r="E559" s="107"/>
      <c r="F559" s="35"/>
      <c r="G559" s="933"/>
      <c r="H559" s="231"/>
      <c r="I559" s="443"/>
      <c r="J559" s="713"/>
      <c r="K559" s="1006"/>
      <c r="L559" s="125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34"/>
      <c r="B560" s="990"/>
      <c r="C560" s="738"/>
      <c r="D560" s="954"/>
      <c r="E560" s="131"/>
      <c r="F560" s="35"/>
      <c r="G560" s="933"/>
      <c r="H560" s="231"/>
      <c r="I560" s="443"/>
      <c r="J560" s="713"/>
      <c r="K560" s="1006"/>
      <c r="L560" s="125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34"/>
      <c r="B561" s="990"/>
      <c r="C561" s="738"/>
      <c r="D561" s="954"/>
      <c r="E561" s="131"/>
      <c r="F561" s="35"/>
      <c r="G561" s="933"/>
      <c r="H561" s="231"/>
      <c r="I561" s="443"/>
      <c r="J561" s="713"/>
      <c r="K561" s="1006"/>
      <c r="L561" s="125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934"/>
      <c r="B562" s="990"/>
      <c r="C562" s="738"/>
      <c r="D562" s="954"/>
      <c r="E562" s="131"/>
      <c r="F562" s="35"/>
      <c r="G562" s="933"/>
      <c r="H562" s="231"/>
      <c r="I562" s="443"/>
      <c r="J562" s="713"/>
      <c r="K562" s="1006"/>
      <c r="L562" s="125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934"/>
      <c r="B563" s="990"/>
      <c r="C563" s="738"/>
      <c r="D563" s="954"/>
      <c r="E563" s="106"/>
      <c r="F563" s="135"/>
      <c r="G563" s="933"/>
      <c r="H563" s="132"/>
      <c r="I563" s="443"/>
      <c r="J563" s="713"/>
      <c r="K563" s="1006"/>
      <c r="L563" s="125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934"/>
      <c r="B564" s="990"/>
      <c r="C564" s="738"/>
      <c r="D564" s="954"/>
      <c r="E564" s="106"/>
      <c r="F564" s="135"/>
      <c r="G564" s="933"/>
      <c r="H564" s="132"/>
      <c r="I564" s="443"/>
      <c r="J564" s="713"/>
      <c r="K564" s="1006"/>
      <c r="L564" s="125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934"/>
      <c r="B565" s="991"/>
      <c r="C565" s="738"/>
      <c r="D565" s="954"/>
      <c r="E565" s="106"/>
      <c r="F565" s="135"/>
      <c r="G565" s="933"/>
      <c r="H565" s="132"/>
      <c r="I565" s="443"/>
      <c r="J565" s="713"/>
      <c r="K565" s="1006"/>
      <c r="L565" s="125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934"/>
      <c r="B566" s="991"/>
      <c r="C566" s="738"/>
      <c r="D566" s="954"/>
      <c r="E566" s="106"/>
      <c r="F566" s="135"/>
      <c r="G566" s="933"/>
      <c r="H566" s="132"/>
      <c r="I566" s="443"/>
      <c r="J566" s="713"/>
      <c r="K566" s="1006"/>
      <c r="L566" s="125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934"/>
      <c r="B567" s="991"/>
      <c r="C567" s="738"/>
      <c r="D567" s="954"/>
      <c r="E567" s="106"/>
      <c r="F567" s="135"/>
      <c r="G567" s="933"/>
      <c r="H567" s="132"/>
      <c r="I567" s="443"/>
      <c r="J567" s="713"/>
      <c r="K567" s="1006"/>
      <c r="L567" s="125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984"/>
      <c r="B568" s="990"/>
      <c r="C568" s="738"/>
      <c r="D568" s="954"/>
      <c r="E568" s="107"/>
      <c r="F568" s="35"/>
      <c r="G568" s="933"/>
      <c r="H568" s="231"/>
      <c r="I568" s="443"/>
      <c r="J568" s="757"/>
      <c r="K568" s="1041"/>
      <c r="L568" s="125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250"/>
      <c r="D569" s="314"/>
      <c r="E569" s="4"/>
      <c r="F569" s="5"/>
      <c r="G569" s="6"/>
      <c r="H569" s="1"/>
      <c r="I569" s="6"/>
      <c r="J569" s="729"/>
      <c r="K569" s="257"/>
      <c r="L569" s="10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250"/>
      <c r="D570" s="314"/>
      <c r="E570" s="4"/>
      <c r="F570" s="5"/>
      <c r="G570" s="6"/>
      <c r="H570" s="1"/>
      <c r="I570" s="6"/>
      <c r="J570" s="729"/>
      <c r="K570" s="257"/>
      <c r="L570" s="10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4" t="s">
        <v>0</v>
      </c>
      <c r="B571" s="1368"/>
      <c r="C571" s="250"/>
      <c r="D571" s="314"/>
      <c r="E571" s="4"/>
      <c r="F571" s="5"/>
      <c r="G571" s="6"/>
      <c r="H571" s="1"/>
      <c r="I571" s="6"/>
      <c r="J571" s="729"/>
      <c r="K571" s="257"/>
      <c r="L571" s="1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376" t="s">
        <v>94</v>
      </c>
      <c r="B572" s="1387"/>
      <c r="C572" s="247"/>
      <c r="D572" s="314"/>
      <c r="E572" s="4"/>
      <c r="F572" s="5"/>
      <c r="G572" s="6"/>
      <c r="H572" s="1"/>
      <c r="I572" s="6"/>
      <c r="J572" s="729"/>
      <c r="K572" s="257"/>
      <c r="L572" s="1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5.25" customHeight="1">
      <c r="A573" s="1"/>
      <c r="B573" s="2"/>
      <c r="C573" s="250"/>
      <c r="D573" s="314"/>
      <c r="E573" s="4"/>
      <c r="F573" s="5"/>
      <c r="G573" s="6"/>
      <c r="H573" s="1"/>
      <c r="I573" s="6"/>
      <c r="J573" s="729"/>
      <c r="K573" s="257"/>
      <c r="L573" s="10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375" t="s">
        <v>2</v>
      </c>
      <c r="B574" s="1388"/>
      <c r="C574" s="258" t="s">
        <v>3</v>
      </c>
      <c r="D574" s="962" t="s">
        <v>4</v>
      </c>
      <c r="E574" s="17" t="s">
        <v>5</v>
      </c>
      <c r="F574" s="919" t="s">
        <v>5</v>
      </c>
      <c r="G574" s="18" t="s">
        <v>6</v>
      </c>
      <c r="H574" s="19" t="s">
        <v>7</v>
      </c>
      <c r="I574" s="440" t="s">
        <v>8</v>
      </c>
      <c r="J574" s="678" t="s">
        <v>9</v>
      </c>
      <c r="K574" s="995" t="s">
        <v>9</v>
      </c>
      <c r="L574" s="807" t="s">
        <v>452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5.25" customHeight="1">
      <c r="A575" s="921"/>
      <c r="B575" s="922"/>
      <c r="C575" s="923"/>
      <c r="D575" s="963" t="s">
        <v>10</v>
      </c>
      <c r="E575" s="24" t="s">
        <v>11</v>
      </c>
      <c r="F575" s="925" t="s">
        <v>12</v>
      </c>
      <c r="G575" s="964"/>
      <c r="H575" s="965" t="s">
        <v>13</v>
      </c>
      <c r="I575" s="999" t="s">
        <v>14</v>
      </c>
      <c r="J575" s="966" t="s">
        <v>16</v>
      </c>
      <c r="K575" s="1001" t="s">
        <v>15</v>
      </c>
      <c r="L575" s="808" t="s">
        <v>453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986"/>
      <c r="B576" s="990"/>
      <c r="C576" s="738"/>
      <c r="D576" s="758"/>
      <c r="E576" s="70"/>
      <c r="F576" s="932"/>
      <c r="G576" s="933"/>
      <c r="H576" s="132"/>
      <c r="I576" s="443"/>
      <c r="J576" s="713"/>
      <c r="K576" s="995"/>
      <c r="L576" s="125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934"/>
      <c r="B577" s="990"/>
      <c r="C577" s="738"/>
      <c r="D577" s="758"/>
      <c r="E577" s="53"/>
      <c r="F577" s="135"/>
      <c r="G577" s="933"/>
      <c r="H577" s="132"/>
      <c r="I577" s="443"/>
      <c r="J577" s="713"/>
      <c r="K577" s="1006"/>
      <c r="L577" s="125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934"/>
      <c r="B578" s="992"/>
      <c r="C578" s="738"/>
      <c r="D578" s="758"/>
      <c r="E578" s="53"/>
      <c r="F578" s="135"/>
      <c r="G578" s="933"/>
      <c r="H578" s="132"/>
      <c r="I578" s="443"/>
      <c r="J578" s="713"/>
      <c r="K578" s="1006"/>
      <c r="L578" s="125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934"/>
      <c r="B579" s="992"/>
      <c r="C579" s="738"/>
      <c r="D579" s="758"/>
      <c r="E579" s="53"/>
      <c r="F579" s="135"/>
      <c r="G579" s="933"/>
      <c r="H579" s="132"/>
      <c r="I579" s="443"/>
      <c r="J579" s="713"/>
      <c r="K579" s="1006"/>
      <c r="L579" s="125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934"/>
      <c r="B580" s="990"/>
      <c r="C580" s="738"/>
      <c r="D580" s="758"/>
      <c r="E580" s="53"/>
      <c r="F580" s="135"/>
      <c r="G580" s="933"/>
      <c r="H580" s="132"/>
      <c r="I580" s="443"/>
      <c r="J580" s="713"/>
      <c r="K580" s="1006"/>
      <c r="L580" s="125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934"/>
      <c r="B581" s="990"/>
      <c r="C581" s="738"/>
      <c r="D581" s="758"/>
      <c r="E581" s="53"/>
      <c r="F581" s="135"/>
      <c r="G581" s="933"/>
      <c r="H581" s="132"/>
      <c r="I581" s="443"/>
      <c r="J581" s="713"/>
      <c r="K581" s="1006"/>
      <c r="L581" s="125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934"/>
      <c r="B582" s="990"/>
      <c r="C582" s="738"/>
      <c r="D582" s="758"/>
      <c r="E582" s="53"/>
      <c r="F582" s="135"/>
      <c r="G582" s="933"/>
      <c r="H582" s="132"/>
      <c r="I582" s="443"/>
      <c r="J582" s="713"/>
      <c r="K582" s="1006"/>
      <c r="L582" s="125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934"/>
      <c r="B583" s="992"/>
      <c r="C583" s="743"/>
      <c r="D583" s="987"/>
      <c r="E583" s="53"/>
      <c r="F583" s="135"/>
      <c r="G583" s="236"/>
      <c r="H583" s="237"/>
      <c r="I583" s="476"/>
      <c r="J583" s="734"/>
      <c r="K583" s="104"/>
      <c r="L583" s="10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934"/>
      <c r="B584" s="989"/>
      <c r="C584" s="738"/>
      <c r="D584" s="758"/>
      <c r="E584" s="53"/>
      <c r="F584" s="135"/>
      <c r="G584" s="933"/>
      <c r="H584" s="132"/>
      <c r="I584" s="443"/>
      <c r="J584" s="713"/>
      <c r="K584" s="1006"/>
      <c r="L584" s="125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934"/>
      <c r="B585" s="989"/>
      <c r="C585" s="738"/>
      <c r="D585" s="758"/>
      <c r="E585" s="53"/>
      <c r="F585" s="135"/>
      <c r="G585" s="933"/>
      <c r="H585" s="132"/>
      <c r="I585" s="443"/>
      <c r="J585" s="713"/>
      <c r="K585" s="1006"/>
      <c r="L585" s="125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934"/>
      <c r="B586" s="989"/>
      <c r="C586" s="743"/>
      <c r="D586" s="987"/>
      <c r="E586" s="143"/>
      <c r="F586" s="155"/>
      <c r="G586" s="236"/>
      <c r="H586" s="237"/>
      <c r="I586" s="476"/>
      <c r="J586" s="734"/>
      <c r="K586" s="104"/>
      <c r="L586" s="810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934"/>
      <c r="B587" s="989"/>
      <c r="C587" s="738"/>
      <c r="D587" s="758"/>
      <c r="E587" s="53"/>
      <c r="F587" s="135"/>
      <c r="G587" s="933"/>
      <c r="H587" s="132"/>
      <c r="I587" s="443"/>
      <c r="J587" s="713"/>
      <c r="K587" s="1006"/>
      <c r="L587" s="810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934"/>
      <c r="B588" s="990"/>
      <c r="C588" s="743"/>
      <c r="D588" s="987"/>
      <c r="E588" s="53"/>
      <c r="F588" s="135"/>
      <c r="G588" s="236"/>
      <c r="H588" s="237"/>
      <c r="I588" s="476"/>
      <c r="J588" s="734"/>
      <c r="K588" s="104"/>
      <c r="L588" s="810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934"/>
      <c r="B589" s="990"/>
      <c r="C589" s="743"/>
      <c r="D589" s="987"/>
      <c r="E589" s="53"/>
      <c r="F589" s="135"/>
      <c r="G589" s="236"/>
      <c r="H589" s="237"/>
      <c r="I589" s="476"/>
      <c r="J589" s="734"/>
      <c r="K589" s="104"/>
      <c r="L589" s="810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244"/>
      <c r="B590" s="245"/>
      <c r="C590" s="743"/>
      <c r="D590" s="987"/>
      <c r="E590" s="53"/>
      <c r="F590" s="135"/>
      <c r="G590" s="236"/>
      <c r="H590" s="237"/>
      <c r="I590" s="476"/>
      <c r="J590" s="734"/>
      <c r="K590" s="104"/>
      <c r="L590" s="810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934"/>
      <c r="B591" s="990"/>
      <c r="C591" s="738"/>
      <c r="D591" s="758"/>
      <c r="E591" s="53"/>
      <c r="F591" s="135"/>
      <c r="G591" s="933"/>
      <c r="H591" s="132"/>
      <c r="I591" s="443"/>
      <c r="J591" s="734"/>
      <c r="K591" s="1006"/>
      <c r="L591" s="810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934"/>
      <c r="B592" s="990"/>
      <c r="C592" s="738"/>
      <c r="D592" s="758"/>
      <c r="E592" s="53"/>
      <c r="F592" s="135"/>
      <c r="G592" s="933"/>
      <c r="H592" s="132"/>
      <c r="I592" s="443"/>
      <c r="J592" s="713"/>
      <c r="K592" s="1006"/>
      <c r="L592" s="125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934"/>
      <c r="B593" s="990"/>
      <c r="C593" s="738"/>
      <c r="D593" s="758"/>
      <c r="E593" s="105"/>
      <c r="F593" s="135"/>
      <c r="G593" s="933"/>
      <c r="H593" s="132"/>
      <c r="I593" s="443"/>
      <c r="J593" s="713"/>
      <c r="K593" s="1006"/>
      <c r="L593" s="125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934"/>
      <c r="B594" s="990"/>
      <c r="C594" s="738"/>
      <c r="D594" s="758"/>
      <c r="E594" s="105"/>
      <c r="F594" s="135"/>
      <c r="G594" s="933"/>
      <c r="H594" s="132"/>
      <c r="I594" s="443"/>
      <c r="J594" s="713"/>
      <c r="K594" s="1006"/>
      <c r="L594" s="125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934"/>
      <c r="B595" s="990"/>
      <c r="C595" s="738"/>
      <c r="D595" s="758"/>
      <c r="E595" s="105"/>
      <c r="F595" s="135"/>
      <c r="G595" s="933"/>
      <c r="H595" s="132"/>
      <c r="I595" s="443"/>
      <c r="J595" s="713"/>
      <c r="K595" s="1006"/>
      <c r="L595" s="125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934"/>
      <c r="B596" s="990"/>
      <c r="C596" s="738"/>
      <c r="D596" s="758"/>
      <c r="E596" s="105"/>
      <c r="F596" s="135"/>
      <c r="G596" s="933"/>
      <c r="H596" s="132"/>
      <c r="I596" s="443"/>
      <c r="J596" s="713"/>
      <c r="K596" s="1006"/>
      <c r="L596" s="125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945"/>
      <c r="B597" s="990"/>
      <c r="C597" s="738"/>
      <c r="D597" s="758"/>
      <c r="E597" s="228"/>
      <c r="F597" s="135"/>
      <c r="G597" s="933"/>
      <c r="H597" s="132"/>
      <c r="I597" s="443"/>
      <c r="J597" s="713"/>
      <c r="K597" s="1006"/>
      <c r="L597" s="125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946"/>
      <c r="B598" s="990"/>
      <c r="C598" s="738"/>
      <c r="D598" s="758"/>
      <c r="E598" s="988"/>
      <c r="F598" s="135"/>
      <c r="G598" s="933"/>
      <c r="H598" s="949"/>
      <c r="I598" s="1042"/>
      <c r="J598" s="951"/>
      <c r="K598" s="1016"/>
      <c r="L598" s="125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934"/>
      <c r="B599" s="990"/>
      <c r="C599" s="738"/>
      <c r="D599" s="758"/>
      <c r="E599" s="229"/>
      <c r="F599" s="135"/>
      <c r="G599" s="933"/>
      <c r="H599" s="132"/>
      <c r="I599" s="443"/>
      <c r="J599" s="713"/>
      <c r="K599" s="1006"/>
      <c r="L599" s="125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934"/>
      <c r="B600" s="990"/>
      <c r="C600" s="738"/>
      <c r="D600" s="758"/>
      <c r="E600" s="106"/>
      <c r="F600" s="135"/>
      <c r="G600" s="933"/>
      <c r="H600" s="132"/>
      <c r="I600" s="443"/>
      <c r="J600" s="713"/>
      <c r="K600" s="1006"/>
      <c r="L600" s="125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934"/>
      <c r="B601" s="990"/>
      <c r="C601" s="738"/>
      <c r="D601" s="954"/>
      <c r="E601" s="107"/>
      <c r="F601" s="35"/>
      <c r="G601" s="933"/>
      <c r="H601" s="231"/>
      <c r="I601" s="443"/>
      <c r="J601" s="713"/>
      <c r="K601" s="1006"/>
      <c r="L601" s="125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934"/>
      <c r="B602" s="990"/>
      <c r="C602" s="738"/>
      <c r="D602" s="954"/>
      <c r="E602" s="131"/>
      <c r="F602" s="35"/>
      <c r="G602" s="933"/>
      <c r="H602" s="231"/>
      <c r="I602" s="443"/>
      <c r="J602" s="713"/>
      <c r="K602" s="1006"/>
      <c r="L602" s="125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934"/>
      <c r="B603" s="990"/>
      <c r="C603" s="738"/>
      <c r="D603" s="954"/>
      <c r="E603" s="131"/>
      <c r="F603" s="35"/>
      <c r="G603" s="933"/>
      <c r="H603" s="231"/>
      <c r="I603" s="443"/>
      <c r="J603" s="713"/>
      <c r="K603" s="1006"/>
      <c r="L603" s="125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934"/>
      <c r="B604" s="990"/>
      <c r="C604" s="738"/>
      <c r="D604" s="954"/>
      <c r="E604" s="131"/>
      <c r="F604" s="35"/>
      <c r="G604" s="933"/>
      <c r="H604" s="231"/>
      <c r="I604" s="443"/>
      <c r="J604" s="713"/>
      <c r="K604" s="1006"/>
      <c r="L604" s="125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934"/>
      <c r="B605" s="990"/>
      <c r="C605" s="738"/>
      <c r="D605" s="954"/>
      <c r="E605" s="106"/>
      <c r="F605" s="135"/>
      <c r="G605" s="933"/>
      <c r="H605" s="132"/>
      <c r="I605" s="443"/>
      <c r="J605" s="713"/>
      <c r="K605" s="1006"/>
      <c r="L605" s="125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934"/>
      <c r="B606" s="991"/>
      <c r="C606" s="738"/>
      <c r="D606" s="954"/>
      <c r="E606" s="106"/>
      <c r="F606" s="135"/>
      <c r="G606" s="933"/>
      <c r="H606" s="132"/>
      <c r="I606" s="443"/>
      <c r="J606" s="713"/>
      <c r="K606" s="1006"/>
      <c r="L606" s="125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984"/>
      <c r="B607" s="990"/>
      <c r="C607" s="738"/>
      <c r="D607" s="954"/>
      <c r="E607" s="107"/>
      <c r="F607" s="35"/>
      <c r="G607" s="933"/>
      <c r="H607" s="231"/>
      <c r="I607" s="443"/>
      <c r="J607" s="757"/>
      <c r="K607" s="1041"/>
      <c r="L607" s="125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247"/>
      <c r="B608" s="1368"/>
      <c r="C608" s="158"/>
      <c r="D608" s="158"/>
      <c r="E608" s="1368"/>
      <c r="F608" s="1368"/>
      <c r="G608" s="248"/>
      <c r="H608" s="2"/>
      <c r="I608" s="314"/>
      <c r="J608" s="759"/>
      <c r="K608" s="407"/>
      <c r="L608" s="23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250"/>
      <c r="D609" s="314"/>
      <c r="E609" s="4"/>
      <c r="F609" s="1374"/>
      <c r="G609" s="6"/>
      <c r="H609" s="1"/>
      <c r="I609" s="6"/>
      <c r="J609" s="729"/>
      <c r="K609" s="257"/>
      <c r="L609" s="1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250"/>
      <c r="D610" s="314"/>
      <c r="E610" s="4"/>
      <c r="F610" s="1374"/>
      <c r="G610" s="6"/>
      <c r="H610" s="1"/>
      <c r="I610" s="6"/>
      <c r="J610" s="729"/>
      <c r="K610" s="257"/>
      <c r="L610" s="10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314"/>
      <c r="E611" s="4"/>
      <c r="F611" s="1374"/>
      <c r="G611" s="6"/>
      <c r="H611" s="1"/>
      <c r="I611" s="6"/>
      <c r="J611" s="729"/>
      <c r="K611" s="257"/>
      <c r="L611" s="10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314"/>
      <c r="E612" s="4"/>
      <c r="F612" s="1374"/>
      <c r="G612" s="6"/>
      <c r="H612" s="1"/>
      <c r="I612" s="6"/>
      <c r="J612" s="729"/>
      <c r="K612" s="257"/>
      <c r="L612" s="10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314"/>
      <c r="E613" s="4"/>
      <c r="F613" s="1374"/>
      <c r="G613" s="6"/>
      <c r="H613" s="1"/>
      <c r="I613" s="6"/>
      <c r="J613" s="729"/>
      <c r="K613" s="257"/>
      <c r="L613" s="10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314"/>
      <c r="E614" s="4"/>
      <c r="F614" s="1374"/>
      <c r="G614" s="6"/>
      <c r="H614" s="1"/>
      <c r="I614" s="6"/>
      <c r="J614" s="729"/>
      <c r="K614" s="257"/>
      <c r="L614" s="10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314"/>
      <c r="E615" s="4"/>
      <c r="F615" s="1374"/>
      <c r="G615" s="6"/>
      <c r="H615" s="1"/>
      <c r="I615" s="6"/>
      <c r="J615" s="729"/>
      <c r="K615" s="257"/>
      <c r="L615" s="10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314"/>
      <c r="E616" s="4"/>
      <c r="F616" s="1374"/>
      <c r="G616" s="6"/>
      <c r="H616" s="1"/>
      <c r="I616" s="6"/>
      <c r="J616" s="729"/>
      <c r="K616" s="257"/>
      <c r="L616" s="10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314"/>
      <c r="E617" s="4"/>
      <c r="F617" s="1374"/>
      <c r="G617" s="6"/>
      <c r="H617" s="1"/>
      <c r="I617" s="6"/>
      <c r="J617" s="729"/>
      <c r="K617" s="257"/>
      <c r="L617" s="10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314"/>
      <c r="E618" s="4"/>
      <c r="F618" s="1374"/>
      <c r="G618" s="6"/>
      <c r="H618" s="1"/>
      <c r="I618" s="6"/>
      <c r="J618" s="729"/>
      <c r="K618" s="257"/>
      <c r="L618" s="10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314"/>
      <c r="E619" s="4"/>
      <c r="F619" s="1374"/>
      <c r="G619" s="6"/>
      <c r="H619" s="1"/>
      <c r="I619" s="6"/>
      <c r="J619" s="729"/>
      <c r="K619" s="257"/>
      <c r="L619" s="10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314"/>
      <c r="E620" s="4"/>
      <c r="F620" s="1374"/>
      <c r="G620" s="6"/>
      <c r="H620" s="1"/>
      <c r="I620" s="6"/>
      <c r="J620" s="729"/>
      <c r="K620" s="257"/>
      <c r="L620" s="1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314"/>
      <c r="E621" s="4"/>
      <c r="F621" s="1374"/>
      <c r="G621" s="6"/>
      <c r="H621" s="1"/>
      <c r="I621" s="6"/>
      <c r="J621" s="729"/>
      <c r="K621" s="257"/>
      <c r="L621" s="10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314"/>
      <c r="E622" s="4"/>
      <c r="F622" s="1374"/>
      <c r="G622" s="6"/>
      <c r="H622" s="1"/>
      <c r="I622" s="6"/>
      <c r="J622" s="729"/>
      <c r="K622" s="257"/>
      <c r="L622" s="10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314"/>
      <c r="E623" s="4"/>
      <c r="F623" s="1374"/>
      <c r="G623" s="6"/>
      <c r="H623" s="1"/>
      <c r="I623" s="6"/>
      <c r="J623" s="729"/>
      <c r="K623" s="257"/>
      <c r="L623" s="10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314"/>
      <c r="E624" s="4"/>
      <c r="F624" s="1374"/>
      <c r="G624" s="6"/>
      <c r="H624" s="1"/>
      <c r="I624" s="6"/>
      <c r="J624" s="729"/>
      <c r="K624" s="257"/>
      <c r="L624" s="10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314"/>
      <c r="E625" s="4"/>
      <c r="F625" s="1374"/>
      <c r="G625" s="6"/>
      <c r="H625" s="1"/>
      <c r="I625" s="6"/>
      <c r="J625" s="729"/>
      <c r="K625" s="257"/>
      <c r="L625" s="10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314"/>
      <c r="E626" s="4"/>
      <c r="F626" s="1374"/>
      <c r="G626" s="6"/>
      <c r="H626" s="1"/>
      <c r="I626" s="6"/>
      <c r="J626" s="729"/>
      <c r="K626" s="257"/>
      <c r="L626" s="10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314"/>
      <c r="E627" s="4"/>
      <c r="F627" s="1374"/>
      <c r="G627" s="6"/>
      <c r="H627" s="1"/>
      <c r="I627" s="6"/>
      <c r="J627" s="729"/>
      <c r="K627" s="257"/>
      <c r="L627" s="10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314"/>
      <c r="E628" s="4"/>
      <c r="F628" s="1374"/>
      <c r="G628" s="6"/>
      <c r="H628" s="1"/>
      <c r="I628" s="6"/>
      <c r="J628" s="729"/>
      <c r="K628" s="257"/>
      <c r="L628" s="10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314"/>
      <c r="E629" s="4"/>
      <c r="F629" s="1374"/>
      <c r="G629" s="6"/>
      <c r="H629" s="1"/>
      <c r="I629" s="6"/>
      <c r="J629" s="729"/>
      <c r="K629" s="257"/>
      <c r="L629" s="10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314"/>
      <c r="E630" s="4"/>
      <c r="F630" s="1374"/>
      <c r="G630" s="6"/>
      <c r="H630" s="1"/>
      <c r="I630" s="6"/>
      <c r="J630" s="729"/>
      <c r="K630" s="257"/>
      <c r="L630" s="10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314"/>
      <c r="E631" s="4"/>
      <c r="F631" s="1374"/>
      <c r="G631" s="6"/>
      <c r="H631" s="1"/>
      <c r="I631" s="6"/>
      <c r="J631" s="729"/>
      <c r="K631" s="257"/>
      <c r="L631" s="10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314"/>
      <c r="E632" s="4"/>
      <c r="F632" s="1374"/>
      <c r="G632" s="6"/>
      <c r="H632" s="1"/>
      <c r="I632" s="6"/>
      <c r="J632" s="729"/>
      <c r="K632" s="257"/>
      <c r="L632" s="10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314"/>
      <c r="E633" s="4"/>
      <c r="F633" s="1374"/>
      <c r="G633" s="6"/>
      <c r="H633" s="1"/>
      <c r="I633" s="6"/>
      <c r="J633" s="729"/>
      <c r="K633" s="257"/>
      <c r="L633" s="10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314"/>
      <c r="E634" s="4"/>
      <c r="F634" s="1374"/>
      <c r="G634" s="6"/>
      <c r="H634" s="1"/>
      <c r="I634" s="6"/>
      <c r="J634" s="729"/>
      <c r="K634" s="257"/>
      <c r="L634" s="10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314"/>
      <c r="E635" s="4"/>
      <c r="F635" s="1374"/>
      <c r="G635" s="6"/>
      <c r="H635" s="1"/>
      <c r="I635" s="6"/>
      <c r="J635" s="729"/>
      <c r="K635" s="257"/>
      <c r="L635" s="10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314"/>
      <c r="E636" s="4"/>
      <c r="F636" s="1374"/>
      <c r="G636" s="6"/>
      <c r="H636" s="1"/>
      <c r="I636" s="6"/>
      <c r="J636" s="729"/>
      <c r="K636" s="257"/>
      <c r="L636" s="10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314"/>
      <c r="E637" s="4"/>
      <c r="F637" s="1374"/>
      <c r="G637" s="6"/>
      <c r="H637" s="1"/>
      <c r="I637" s="6"/>
      <c r="J637" s="729"/>
      <c r="K637" s="257"/>
      <c r="L637" s="10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314"/>
      <c r="E638" s="4"/>
      <c r="F638" s="1374"/>
      <c r="G638" s="6"/>
      <c r="H638" s="1"/>
      <c r="I638" s="6"/>
      <c r="J638" s="729"/>
      <c r="K638" s="257"/>
      <c r="L638" s="10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314"/>
      <c r="E639" s="4"/>
      <c r="F639" s="1374"/>
      <c r="G639" s="6"/>
      <c r="H639" s="1"/>
      <c r="I639" s="6"/>
      <c r="J639" s="729"/>
      <c r="K639" s="257"/>
      <c r="L639" s="10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314"/>
      <c r="E640" s="4"/>
      <c r="F640" s="1374"/>
      <c r="G640" s="6"/>
      <c r="H640" s="1"/>
      <c r="I640" s="6"/>
      <c r="J640" s="729"/>
      <c r="K640" s="257"/>
      <c r="L640" s="10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314"/>
      <c r="E641" s="4"/>
      <c r="F641" s="1374"/>
      <c r="G641" s="6"/>
      <c r="H641" s="1"/>
      <c r="I641" s="6"/>
      <c r="J641" s="729"/>
      <c r="K641" s="257"/>
      <c r="L641" s="10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314"/>
      <c r="E642" s="4"/>
      <c r="F642" s="1374"/>
      <c r="G642" s="6"/>
      <c r="H642" s="1"/>
      <c r="I642" s="6"/>
      <c r="J642" s="729"/>
      <c r="K642" s="257"/>
      <c r="L642" s="10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314"/>
      <c r="E643" s="4"/>
      <c r="F643" s="1374"/>
      <c r="G643" s="6"/>
      <c r="H643" s="1"/>
      <c r="I643" s="6"/>
      <c r="J643" s="729"/>
      <c r="K643" s="257"/>
      <c r="L643" s="10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314"/>
      <c r="E644" s="4"/>
      <c r="F644" s="1374"/>
      <c r="G644" s="6"/>
      <c r="H644" s="1"/>
      <c r="I644" s="6"/>
      <c r="J644" s="729"/>
      <c r="K644" s="257"/>
      <c r="L644" s="10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314"/>
      <c r="E645" s="4"/>
      <c r="F645" s="1374"/>
      <c r="G645" s="6"/>
      <c r="H645" s="1"/>
      <c r="I645" s="6"/>
      <c r="J645" s="729"/>
      <c r="K645" s="257"/>
      <c r="L645" s="10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314"/>
      <c r="E646" s="4"/>
      <c r="F646" s="1374"/>
      <c r="G646" s="6"/>
      <c r="H646" s="1"/>
      <c r="I646" s="6"/>
      <c r="J646" s="729"/>
      <c r="K646" s="257"/>
      <c r="L646" s="10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314"/>
      <c r="E647" s="4"/>
      <c r="F647" s="1374"/>
      <c r="G647" s="6"/>
      <c r="H647" s="1"/>
      <c r="I647" s="6"/>
      <c r="J647" s="729"/>
      <c r="K647" s="257"/>
      <c r="L647" s="10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314"/>
      <c r="E648" s="4"/>
      <c r="F648" s="1374"/>
      <c r="G648" s="6"/>
      <c r="H648" s="1"/>
      <c r="I648" s="6"/>
      <c r="J648" s="729"/>
      <c r="K648" s="257"/>
      <c r="L648" s="10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314"/>
      <c r="E649" s="4"/>
      <c r="F649" s="1374"/>
      <c r="G649" s="6"/>
      <c r="H649" s="1"/>
      <c r="I649" s="6"/>
      <c r="J649" s="729"/>
      <c r="K649" s="257"/>
      <c r="L649" s="10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314"/>
      <c r="E650" s="4"/>
      <c r="F650" s="1374"/>
      <c r="G650" s="6"/>
      <c r="H650" s="1"/>
      <c r="I650" s="6"/>
      <c r="J650" s="729"/>
      <c r="K650" s="257"/>
      <c r="L650" s="10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314"/>
      <c r="E651" s="4"/>
      <c r="F651" s="1374"/>
      <c r="G651" s="6"/>
      <c r="H651" s="1"/>
      <c r="I651" s="6"/>
      <c r="J651" s="729"/>
      <c r="K651" s="257"/>
      <c r="L651" s="10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314"/>
      <c r="E652" s="4"/>
      <c r="F652" s="1374"/>
      <c r="G652" s="6"/>
      <c r="H652" s="1"/>
      <c r="I652" s="6"/>
      <c r="J652" s="729"/>
      <c r="K652" s="257"/>
      <c r="L652" s="10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314"/>
      <c r="E653" s="4"/>
      <c r="F653" s="1374"/>
      <c r="G653" s="6"/>
      <c r="H653" s="1"/>
      <c r="I653" s="6"/>
      <c r="J653" s="729"/>
      <c r="K653" s="257"/>
      <c r="L653" s="10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314"/>
      <c r="E654" s="4"/>
      <c r="F654" s="1374"/>
      <c r="G654" s="6"/>
      <c r="H654" s="1"/>
      <c r="I654" s="6"/>
      <c r="J654" s="729"/>
      <c r="K654" s="257"/>
      <c r="L654" s="10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314"/>
      <c r="E655" s="4"/>
      <c r="F655" s="1374"/>
      <c r="G655" s="6"/>
      <c r="H655" s="1"/>
      <c r="I655" s="6"/>
      <c r="J655" s="729"/>
      <c r="K655" s="257"/>
      <c r="L655" s="10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314"/>
      <c r="E656" s="4"/>
      <c r="F656" s="1374"/>
      <c r="G656" s="6"/>
      <c r="H656" s="1"/>
      <c r="I656" s="6"/>
      <c r="J656" s="729"/>
      <c r="K656" s="257"/>
      <c r="L656" s="10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314"/>
      <c r="E657" s="4"/>
      <c r="F657" s="1374"/>
      <c r="G657" s="6"/>
      <c r="H657" s="1"/>
      <c r="I657" s="6"/>
      <c r="J657" s="729"/>
      <c r="K657" s="257"/>
      <c r="L657" s="10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314"/>
      <c r="E658" s="4"/>
      <c r="F658" s="1374"/>
      <c r="G658" s="6"/>
      <c r="H658" s="1"/>
      <c r="I658" s="6"/>
      <c r="J658" s="729"/>
      <c r="K658" s="257"/>
      <c r="L658" s="10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314"/>
      <c r="E659" s="4"/>
      <c r="F659" s="1374"/>
      <c r="G659" s="6"/>
      <c r="H659" s="1"/>
      <c r="I659" s="6"/>
      <c r="J659" s="729"/>
      <c r="K659" s="257"/>
      <c r="L659" s="10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314"/>
      <c r="E660" s="4"/>
      <c r="F660" s="1374"/>
      <c r="G660" s="6"/>
      <c r="H660" s="1"/>
      <c r="I660" s="6"/>
      <c r="J660" s="729"/>
      <c r="K660" s="257"/>
      <c r="L660" s="10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314"/>
      <c r="E661" s="4"/>
      <c r="F661" s="1374"/>
      <c r="G661" s="6"/>
      <c r="H661" s="1"/>
      <c r="I661" s="6"/>
      <c r="J661" s="729"/>
      <c r="K661" s="257"/>
      <c r="L661" s="10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314"/>
      <c r="E662" s="4"/>
      <c r="F662" s="1374"/>
      <c r="G662" s="6"/>
      <c r="H662" s="1"/>
      <c r="I662" s="6"/>
      <c r="J662" s="729"/>
      <c r="K662" s="257"/>
      <c r="L662" s="10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314"/>
      <c r="E663" s="4"/>
      <c r="F663" s="1374"/>
      <c r="G663" s="6"/>
      <c r="H663" s="1"/>
      <c r="I663" s="6"/>
      <c r="J663" s="729"/>
      <c r="K663" s="257"/>
      <c r="L663" s="10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314"/>
      <c r="E664" s="4"/>
      <c r="F664" s="1374"/>
      <c r="G664" s="6"/>
      <c r="H664" s="1"/>
      <c r="I664" s="6"/>
      <c r="J664" s="729"/>
      <c r="K664" s="257"/>
      <c r="L664" s="10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314"/>
      <c r="E665" s="4"/>
      <c r="F665" s="1374"/>
      <c r="G665" s="6"/>
      <c r="H665" s="1"/>
      <c r="I665" s="6"/>
      <c r="J665" s="729"/>
      <c r="K665" s="257"/>
      <c r="L665" s="10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314"/>
      <c r="E666" s="4"/>
      <c r="F666" s="1374"/>
      <c r="G666" s="6"/>
      <c r="H666" s="1"/>
      <c r="I666" s="6"/>
      <c r="J666" s="729"/>
      <c r="K666" s="257"/>
      <c r="L666" s="10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314"/>
      <c r="E667" s="4"/>
      <c r="F667" s="1374"/>
      <c r="G667" s="6"/>
      <c r="H667" s="1"/>
      <c r="I667" s="6"/>
      <c r="J667" s="729"/>
      <c r="K667" s="257"/>
      <c r="L667" s="10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314"/>
      <c r="E668" s="4"/>
      <c r="F668" s="1374"/>
      <c r="G668" s="6"/>
      <c r="H668" s="1"/>
      <c r="I668" s="6"/>
      <c r="J668" s="729"/>
      <c r="K668" s="257"/>
      <c r="L668" s="10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314"/>
      <c r="E669" s="4"/>
      <c r="F669" s="1374"/>
      <c r="G669" s="6"/>
      <c r="H669" s="1"/>
      <c r="I669" s="6"/>
      <c r="J669" s="729"/>
      <c r="K669" s="257"/>
      <c r="L669" s="10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314"/>
      <c r="E670" s="4"/>
      <c r="F670" s="1374"/>
      <c r="G670" s="6"/>
      <c r="H670" s="1"/>
      <c r="I670" s="6"/>
      <c r="J670" s="729"/>
      <c r="K670" s="257"/>
      <c r="L670" s="10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314"/>
      <c r="E671" s="4"/>
      <c r="F671" s="1374"/>
      <c r="G671" s="6"/>
      <c r="H671" s="1"/>
      <c r="I671" s="6"/>
      <c r="J671" s="729"/>
      <c r="K671" s="257"/>
      <c r="L671" s="10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314"/>
      <c r="E672" s="4"/>
      <c r="F672" s="1374"/>
      <c r="G672" s="6"/>
      <c r="H672" s="1"/>
      <c r="I672" s="6"/>
      <c r="J672" s="729"/>
      <c r="K672" s="257"/>
      <c r="L672" s="10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314"/>
      <c r="E673" s="4"/>
      <c r="F673" s="1374"/>
      <c r="G673" s="6"/>
      <c r="H673" s="1"/>
      <c r="I673" s="6"/>
      <c r="J673" s="729"/>
      <c r="K673" s="257"/>
      <c r="L673" s="10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314"/>
      <c r="E674" s="4"/>
      <c r="F674" s="1374"/>
      <c r="G674" s="6"/>
      <c r="H674" s="1"/>
      <c r="I674" s="6"/>
      <c r="J674" s="729"/>
      <c r="K674" s="257"/>
      <c r="L674" s="10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314"/>
      <c r="E675" s="4"/>
      <c r="F675" s="1374"/>
      <c r="G675" s="6"/>
      <c r="H675" s="1"/>
      <c r="I675" s="6"/>
      <c r="J675" s="729"/>
      <c r="K675" s="257"/>
      <c r="L675" s="10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314"/>
      <c r="E676" s="4"/>
      <c r="F676" s="1374"/>
      <c r="G676" s="6"/>
      <c r="H676" s="1"/>
      <c r="I676" s="6"/>
      <c r="J676" s="729"/>
      <c r="K676" s="257"/>
      <c r="L676" s="10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314"/>
      <c r="E677" s="4"/>
      <c r="F677" s="1374"/>
      <c r="G677" s="6"/>
      <c r="H677" s="1"/>
      <c r="I677" s="6"/>
      <c r="J677" s="729"/>
      <c r="K677" s="257"/>
      <c r="L677" s="10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314"/>
      <c r="E678" s="4"/>
      <c r="F678" s="1374"/>
      <c r="G678" s="6"/>
      <c r="H678" s="1"/>
      <c r="I678" s="6"/>
      <c r="J678" s="729"/>
      <c r="K678" s="257"/>
      <c r="L678" s="10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314"/>
      <c r="E679" s="4"/>
      <c r="F679" s="1374"/>
      <c r="G679" s="6"/>
      <c r="H679" s="1"/>
      <c r="I679" s="6"/>
      <c r="J679" s="729"/>
      <c r="K679" s="257"/>
      <c r="L679" s="10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314"/>
      <c r="E680" s="4"/>
      <c r="F680" s="1374"/>
      <c r="G680" s="6"/>
      <c r="H680" s="1"/>
      <c r="I680" s="6"/>
      <c r="J680" s="729"/>
      <c r="K680" s="257"/>
      <c r="L680" s="10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314"/>
      <c r="E681" s="4"/>
      <c r="F681" s="1374"/>
      <c r="G681" s="6"/>
      <c r="H681" s="1"/>
      <c r="I681" s="6"/>
      <c r="J681" s="729"/>
      <c r="K681" s="257"/>
      <c r="L681" s="10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314"/>
      <c r="E682" s="4"/>
      <c r="F682" s="1374"/>
      <c r="G682" s="6"/>
      <c r="H682" s="1"/>
      <c r="I682" s="6"/>
      <c r="J682" s="729"/>
      <c r="K682" s="257"/>
      <c r="L682" s="10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314"/>
      <c r="E683" s="4"/>
      <c r="F683" s="1374"/>
      <c r="G683" s="6"/>
      <c r="H683" s="1"/>
      <c r="I683" s="6"/>
      <c r="J683" s="729"/>
      <c r="K683" s="257"/>
      <c r="L683" s="10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314"/>
      <c r="E684" s="4"/>
      <c r="F684" s="1374"/>
      <c r="G684" s="6"/>
      <c r="H684" s="1"/>
      <c r="I684" s="6"/>
      <c r="J684" s="729"/>
      <c r="K684" s="257"/>
      <c r="L684" s="10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314"/>
      <c r="E685" s="4"/>
      <c r="F685" s="1374"/>
      <c r="G685" s="6"/>
      <c r="H685" s="1"/>
      <c r="I685" s="6"/>
      <c r="J685" s="729"/>
      <c r="K685" s="257"/>
      <c r="L685" s="10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314"/>
      <c r="E686" s="4"/>
      <c r="F686" s="1374"/>
      <c r="G686" s="6"/>
      <c r="H686" s="1"/>
      <c r="I686" s="6"/>
      <c r="J686" s="729"/>
      <c r="K686" s="257"/>
      <c r="L686" s="10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314"/>
      <c r="E687" s="4"/>
      <c r="F687" s="1374"/>
      <c r="G687" s="6"/>
      <c r="H687" s="1"/>
      <c r="I687" s="6"/>
      <c r="J687" s="729"/>
      <c r="K687" s="257"/>
      <c r="L687" s="10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314"/>
      <c r="E688" s="4"/>
      <c r="F688" s="1374"/>
      <c r="G688" s="6"/>
      <c r="H688" s="1"/>
      <c r="I688" s="6"/>
      <c r="J688" s="729"/>
      <c r="K688" s="257"/>
      <c r="L688" s="10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314"/>
      <c r="E689" s="4"/>
      <c r="F689" s="1374"/>
      <c r="G689" s="6"/>
      <c r="H689" s="1"/>
      <c r="I689" s="6"/>
      <c r="J689" s="729"/>
      <c r="K689" s="257"/>
      <c r="L689" s="10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314"/>
      <c r="E690" s="4"/>
      <c r="F690" s="1374"/>
      <c r="G690" s="6"/>
      <c r="H690" s="1"/>
      <c r="I690" s="6"/>
      <c r="J690" s="729"/>
      <c r="K690" s="257"/>
      <c r="L690" s="10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314"/>
      <c r="E691" s="4"/>
      <c r="F691" s="1374"/>
      <c r="G691" s="6"/>
      <c r="H691" s="1"/>
      <c r="I691" s="6"/>
      <c r="J691" s="729"/>
      <c r="K691" s="257"/>
      <c r="L691" s="10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314"/>
      <c r="E692" s="4"/>
      <c r="F692" s="1374"/>
      <c r="G692" s="6"/>
      <c r="H692" s="1"/>
      <c r="I692" s="6"/>
      <c r="J692" s="729"/>
      <c r="K692" s="257"/>
      <c r="L692" s="10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314"/>
      <c r="E693" s="4"/>
      <c r="F693" s="1374"/>
      <c r="G693" s="6"/>
      <c r="H693" s="1"/>
      <c r="I693" s="6"/>
      <c r="J693" s="729"/>
      <c r="K693" s="257"/>
      <c r="L693" s="10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314"/>
      <c r="E694" s="4"/>
      <c r="F694" s="1374"/>
      <c r="G694" s="6"/>
      <c r="H694" s="1"/>
      <c r="I694" s="6"/>
      <c r="J694" s="729"/>
      <c r="K694" s="257"/>
      <c r="L694" s="10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314"/>
      <c r="E695" s="4"/>
      <c r="F695" s="1374"/>
      <c r="G695" s="6"/>
      <c r="H695" s="1"/>
      <c r="I695" s="6"/>
      <c r="J695" s="729"/>
      <c r="K695" s="257"/>
      <c r="L695" s="10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314"/>
      <c r="E696" s="4"/>
      <c r="F696" s="1374"/>
      <c r="G696" s="6"/>
      <c r="H696" s="1"/>
      <c r="I696" s="6"/>
      <c r="J696" s="729"/>
      <c r="K696" s="257"/>
      <c r="L696" s="10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314"/>
      <c r="E697" s="4"/>
      <c r="F697" s="1374"/>
      <c r="G697" s="6"/>
      <c r="H697" s="1"/>
      <c r="I697" s="6"/>
      <c r="J697" s="729"/>
      <c r="K697" s="257"/>
      <c r="L697" s="10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314"/>
      <c r="E698" s="4"/>
      <c r="F698" s="1374"/>
      <c r="G698" s="6"/>
      <c r="H698" s="1"/>
      <c r="I698" s="6"/>
      <c r="J698" s="729"/>
      <c r="K698" s="257"/>
      <c r="L698" s="10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314"/>
      <c r="E699" s="4"/>
      <c r="F699" s="1374"/>
      <c r="G699" s="6"/>
      <c r="H699" s="1"/>
      <c r="I699" s="6"/>
      <c r="J699" s="729"/>
      <c r="K699" s="257"/>
      <c r="L699" s="10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314"/>
      <c r="E700" s="4"/>
      <c r="F700" s="1374"/>
      <c r="G700" s="6"/>
      <c r="H700" s="1"/>
      <c r="I700" s="6"/>
      <c r="J700" s="729"/>
      <c r="K700" s="257"/>
      <c r="L700" s="10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314"/>
      <c r="E701" s="4"/>
      <c r="F701" s="1374"/>
      <c r="G701" s="6"/>
      <c r="H701" s="1"/>
      <c r="I701" s="6"/>
      <c r="J701" s="729"/>
      <c r="K701" s="257"/>
      <c r="L701" s="10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314"/>
      <c r="E702" s="4"/>
      <c r="F702" s="1374"/>
      <c r="G702" s="6"/>
      <c r="H702" s="1"/>
      <c r="I702" s="6"/>
      <c r="J702" s="729"/>
      <c r="K702" s="257"/>
      <c r="L702" s="10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314"/>
      <c r="E703" s="4"/>
      <c r="F703" s="1374"/>
      <c r="G703" s="6"/>
      <c r="H703" s="1"/>
      <c r="I703" s="6"/>
      <c r="J703" s="729"/>
      <c r="K703" s="257"/>
      <c r="L703" s="10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314"/>
      <c r="E704" s="4"/>
      <c r="F704" s="1374"/>
      <c r="G704" s="6"/>
      <c r="H704" s="1"/>
      <c r="I704" s="6"/>
      <c r="J704" s="729"/>
      <c r="K704" s="257"/>
      <c r="L704" s="10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314"/>
      <c r="E705" s="4"/>
      <c r="F705" s="1374"/>
      <c r="G705" s="6"/>
      <c r="H705" s="1"/>
      <c r="I705" s="6"/>
      <c r="J705" s="729"/>
      <c r="K705" s="257"/>
      <c r="L705" s="10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314"/>
      <c r="E706" s="4"/>
      <c r="F706" s="1374"/>
      <c r="G706" s="6"/>
      <c r="H706" s="1"/>
      <c r="I706" s="6"/>
      <c r="J706" s="729"/>
      <c r="K706" s="257"/>
      <c r="L706" s="10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314"/>
      <c r="E707" s="4"/>
      <c r="F707" s="1374"/>
      <c r="G707" s="6"/>
      <c r="H707" s="1"/>
      <c r="I707" s="6"/>
      <c r="J707" s="729"/>
      <c r="K707" s="257"/>
      <c r="L707" s="10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314"/>
      <c r="E708" s="4"/>
      <c r="F708" s="1374"/>
      <c r="G708" s="6"/>
      <c r="H708" s="1"/>
      <c r="I708" s="6"/>
      <c r="J708" s="729"/>
      <c r="K708" s="257"/>
      <c r="L708" s="10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314"/>
      <c r="E709" s="4"/>
      <c r="F709" s="1374"/>
      <c r="G709" s="6"/>
      <c r="H709" s="1"/>
      <c r="I709" s="6"/>
      <c r="J709" s="729"/>
      <c r="K709" s="257"/>
      <c r="L709" s="10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314"/>
      <c r="E710" s="4"/>
      <c r="F710" s="1374"/>
      <c r="G710" s="6"/>
      <c r="H710" s="1"/>
      <c r="I710" s="6"/>
      <c r="J710" s="729"/>
      <c r="K710" s="257"/>
      <c r="L710" s="10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314"/>
      <c r="E711" s="4"/>
      <c r="F711" s="1374"/>
      <c r="G711" s="6"/>
      <c r="H711" s="1"/>
      <c r="I711" s="6"/>
      <c r="J711" s="729"/>
      <c r="K711" s="257"/>
      <c r="L711" s="10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314"/>
      <c r="E712" s="4"/>
      <c r="F712" s="1374"/>
      <c r="G712" s="6"/>
      <c r="H712" s="1"/>
      <c r="I712" s="6"/>
      <c r="J712" s="729"/>
      <c r="K712" s="257"/>
      <c r="L712" s="10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314"/>
      <c r="E713" s="4"/>
      <c r="F713" s="1374"/>
      <c r="G713" s="6"/>
      <c r="H713" s="1"/>
      <c r="I713" s="6"/>
      <c r="J713" s="729"/>
      <c r="K713" s="257"/>
      <c r="L713" s="10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314"/>
      <c r="E714" s="4"/>
      <c r="F714" s="1374"/>
      <c r="G714" s="6"/>
      <c r="H714" s="1"/>
      <c r="I714" s="6"/>
      <c r="J714" s="729"/>
      <c r="K714" s="257"/>
      <c r="L714" s="10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314"/>
      <c r="E715" s="4"/>
      <c r="F715" s="1374"/>
      <c r="G715" s="6"/>
      <c r="H715" s="1"/>
      <c r="I715" s="6"/>
      <c r="J715" s="729"/>
      <c r="K715" s="257"/>
      <c r="L715" s="1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314"/>
      <c r="E716" s="4"/>
      <c r="F716" s="1374"/>
      <c r="G716" s="6"/>
      <c r="H716" s="1"/>
      <c r="I716" s="6"/>
      <c r="J716" s="729"/>
      <c r="K716" s="257"/>
      <c r="L716" s="10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314"/>
      <c r="E717" s="4"/>
      <c r="F717" s="1374"/>
      <c r="G717" s="6"/>
      <c r="H717" s="1"/>
      <c r="I717" s="6"/>
      <c r="J717" s="729"/>
      <c r="K717" s="257"/>
      <c r="L717" s="10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314"/>
      <c r="E718" s="4"/>
      <c r="F718" s="1374"/>
      <c r="G718" s="6"/>
      <c r="H718" s="1"/>
      <c r="I718" s="6"/>
      <c r="J718" s="729"/>
      <c r="K718" s="257"/>
      <c r="L718" s="10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314"/>
      <c r="E719" s="4"/>
      <c r="F719" s="1374"/>
      <c r="G719" s="6"/>
      <c r="H719" s="1"/>
      <c r="I719" s="6"/>
      <c r="J719" s="729"/>
      <c r="K719" s="257"/>
      <c r="L719" s="10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314"/>
      <c r="E720" s="4"/>
      <c r="F720" s="1374"/>
      <c r="G720" s="6"/>
      <c r="H720" s="1"/>
      <c r="I720" s="6"/>
      <c r="J720" s="729"/>
      <c r="K720" s="257"/>
      <c r="L720" s="10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314"/>
      <c r="E721" s="4"/>
      <c r="F721" s="1374"/>
      <c r="G721" s="6"/>
      <c r="H721" s="1"/>
      <c r="I721" s="6"/>
      <c r="J721" s="729"/>
      <c r="K721" s="257"/>
      <c r="L721" s="10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314"/>
      <c r="E722" s="4"/>
      <c r="F722" s="1374"/>
      <c r="G722" s="6"/>
      <c r="H722" s="1"/>
      <c r="I722" s="6"/>
      <c r="J722" s="729"/>
      <c r="K722" s="257"/>
      <c r="L722" s="10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314"/>
      <c r="E723" s="4"/>
      <c r="F723" s="1374"/>
      <c r="G723" s="6"/>
      <c r="H723" s="1"/>
      <c r="I723" s="6"/>
      <c r="J723" s="729"/>
      <c r="K723" s="257"/>
      <c r="L723" s="10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314"/>
      <c r="E724" s="4"/>
      <c r="F724" s="1374"/>
      <c r="G724" s="6"/>
      <c r="H724" s="1"/>
      <c r="I724" s="6"/>
      <c r="J724" s="729"/>
      <c r="K724" s="257"/>
      <c r="L724" s="10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314"/>
      <c r="E725" s="4"/>
      <c r="F725" s="1374"/>
      <c r="G725" s="6"/>
      <c r="H725" s="1"/>
      <c r="I725" s="6"/>
      <c r="J725" s="729"/>
      <c r="K725" s="257"/>
      <c r="L725" s="10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314"/>
      <c r="E726" s="4"/>
      <c r="F726" s="1374"/>
      <c r="G726" s="6"/>
      <c r="H726" s="1"/>
      <c r="I726" s="6"/>
      <c r="J726" s="729"/>
      <c r="K726" s="257"/>
      <c r="L726" s="10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314"/>
      <c r="E727" s="4"/>
      <c r="F727" s="1374"/>
      <c r="G727" s="6"/>
      <c r="H727" s="1"/>
      <c r="I727" s="6"/>
      <c r="J727" s="729"/>
      <c r="K727" s="257"/>
      <c r="L727" s="10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314"/>
      <c r="E728" s="4"/>
      <c r="F728" s="1374"/>
      <c r="G728" s="6"/>
      <c r="H728" s="1"/>
      <c r="I728" s="6"/>
      <c r="J728" s="729"/>
      <c r="K728" s="257"/>
      <c r="L728" s="10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314"/>
      <c r="E729" s="4"/>
      <c r="F729" s="1374"/>
      <c r="G729" s="6"/>
      <c r="H729" s="1"/>
      <c r="I729" s="6"/>
      <c r="J729" s="729"/>
      <c r="K729" s="257"/>
      <c r="L729" s="10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314"/>
      <c r="E730" s="4"/>
      <c r="F730" s="1374"/>
      <c r="G730" s="6"/>
      <c r="H730" s="1"/>
      <c r="I730" s="6"/>
      <c r="J730" s="729"/>
      <c r="K730" s="257"/>
      <c r="L730" s="10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314"/>
      <c r="E731" s="4"/>
      <c r="F731" s="1374"/>
      <c r="G731" s="6"/>
      <c r="H731" s="1"/>
      <c r="I731" s="6"/>
      <c r="J731" s="729"/>
      <c r="K731" s="257"/>
      <c r="L731" s="10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314"/>
      <c r="E732" s="4"/>
      <c r="F732" s="1374"/>
      <c r="G732" s="6"/>
      <c r="H732" s="1"/>
      <c r="I732" s="6"/>
      <c r="J732" s="729"/>
      <c r="K732" s="257"/>
      <c r="L732" s="10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314"/>
      <c r="E733" s="4"/>
      <c r="F733" s="1374"/>
      <c r="G733" s="6"/>
      <c r="H733" s="1"/>
      <c r="I733" s="6"/>
      <c r="J733" s="729"/>
      <c r="K733" s="257"/>
      <c r="L733" s="10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314"/>
      <c r="E734" s="4"/>
      <c r="F734" s="1374"/>
      <c r="G734" s="6"/>
      <c r="H734" s="1"/>
      <c r="I734" s="6"/>
      <c r="J734" s="729"/>
      <c r="K734" s="257"/>
      <c r="L734" s="10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314"/>
      <c r="E735" s="4"/>
      <c r="F735" s="1374"/>
      <c r="G735" s="6"/>
      <c r="H735" s="1"/>
      <c r="I735" s="6"/>
      <c r="J735" s="729"/>
      <c r="K735" s="257"/>
      <c r="L735" s="10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314"/>
      <c r="E736" s="4"/>
      <c r="F736" s="1374"/>
      <c r="G736" s="6"/>
      <c r="H736" s="1"/>
      <c r="I736" s="6"/>
      <c r="J736" s="729"/>
      <c r="K736" s="257"/>
      <c r="L736" s="10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314"/>
      <c r="E737" s="4"/>
      <c r="F737" s="1374"/>
      <c r="G737" s="6"/>
      <c r="H737" s="1"/>
      <c r="I737" s="6"/>
      <c r="J737" s="729"/>
      <c r="K737" s="257"/>
      <c r="L737" s="10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314"/>
      <c r="E738" s="4"/>
      <c r="F738" s="1374"/>
      <c r="G738" s="6"/>
      <c r="H738" s="1"/>
      <c r="I738" s="6"/>
      <c r="J738" s="729"/>
      <c r="K738" s="257"/>
      <c r="L738" s="10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314"/>
      <c r="E739" s="4"/>
      <c r="F739" s="1374"/>
      <c r="G739" s="6"/>
      <c r="H739" s="1"/>
      <c r="I739" s="6"/>
      <c r="J739" s="729"/>
      <c r="K739" s="257"/>
      <c r="L739" s="10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314"/>
      <c r="E740" s="4"/>
      <c r="F740" s="1374"/>
      <c r="G740" s="6"/>
      <c r="H740" s="1"/>
      <c r="I740" s="6"/>
      <c r="J740" s="729"/>
      <c r="K740" s="257"/>
      <c r="L740" s="10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314"/>
      <c r="E741" s="4"/>
      <c r="F741" s="1374"/>
      <c r="G741" s="6"/>
      <c r="H741" s="1"/>
      <c r="I741" s="6"/>
      <c r="J741" s="729"/>
      <c r="K741" s="257"/>
      <c r="L741" s="10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314"/>
      <c r="E742" s="4"/>
      <c r="F742" s="1374"/>
      <c r="G742" s="6"/>
      <c r="H742" s="1"/>
      <c r="I742" s="6"/>
      <c r="J742" s="729"/>
      <c r="K742" s="257"/>
      <c r="L742" s="10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314"/>
      <c r="E743" s="4"/>
      <c r="F743" s="1374"/>
      <c r="G743" s="6"/>
      <c r="H743" s="1"/>
      <c r="I743" s="6"/>
      <c r="J743" s="729"/>
      <c r="K743" s="257"/>
      <c r="L743" s="10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314"/>
      <c r="E744" s="4"/>
      <c r="F744" s="1374"/>
      <c r="G744" s="6"/>
      <c r="H744" s="1"/>
      <c r="I744" s="6"/>
      <c r="J744" s="729"/>
      <c r="K744" s="257"/>
      <c r="L744" s="10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314"/>
      <c r="E745" s="4"/>
      <c r="F745" s="1374"/>
      <c r="G745" s="6"/>
      <c r="H745" s="1"/>
      <c r="I745" s="6"/>
      <c r="J745" s="729"/>
      <c r="K745" s="257"/>
      <c r="L745" s="10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314"/>
      <c r="E746" s="4"/>
      <c r="F746" s="1374"/>
      <c r="G746" s="6"/>
      <c r="H746" s="1"/>
      <c r="I746" s="6"/>
      <c r="J746" s="729"/>
      <c r="K746" s="257"/>
      <c r="L746" s="10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314"/>
      <c r="E747" s="4"/>
      <c r="F747" s="1374"/>
      <c r="G747" s="6"/>
      <c r="H747" s="1"/>
      <c r="I747" s="6"/>
      <c r="J747" s="729"/>
      <c r="K747" s="257"/>
      <c r="L747" s="10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314"/>
      <c r="E748" s="4"/>
      <c r="F748" s="1374"/>
      <c r="G748" s="6"/>
      <c r="H748" s="1"/>
      <c r="I748" s="6"/>
      <c r="J748" s="729"/>
      <c r="K748" s="257"/>
      <c r="L748" s="10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314"/>
      <c r="E749" s="4"/>
      <c r="F749" s="1374"/>
      <c r="G749" s="6"/>
      <c r="H749" s="1"/>
      <c r="I749" s="6"/>
      <c r="J749" s="729"/>
      <c r="K749" s="257"/>
      <c r="L749" s="10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314"/>
      <c r="E750" s="4"/>
      <c r="F750" s="1374"/>
      <c r="G750" s="6"/>
      <c r="H750" s="1"/>
      <c r="I750" s="6"/>
      <c r="J750" s="729"/>
      <c r="K750" s="257"/>
      <c r="L750" s="1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314"/>
      <c r="E751" s="4"/>
      <c r="F751" s="1374"/>
      <c r="G751" s="6"/>
      <c r="H751" s="1"/>
      <c r="I751" s="6"/>
      <c r="J751" s="729"/>
      <c r="K751" s="257"/>
      <c r="L751" s="10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314"/>
      <c r="E752" s="4"/>
      <c r="F752" s="1374"/>
      <c r="G752" s="6"/>
      <c r="H752" s="1"/>
      <c r="I752" s="6"/>
      <c r="J752" s="729"/>
      <c r="K752" s="257"/>
      <c r="L752" s="10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314"/>
      <c r="E753" s="4"/>
      <c r="F753" s="1374"/>
      <c r="G753" s="6"/>
      <c r="H753" s="1"/>
      <c r="I753" s="6"/>
      <c r="J753" s="729"/>
      <c r="K753" s="257"/>
      <c r="L753" s="10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314"/>
      <c r="E754" s="4"/>
      <c r="F754" s="1374"/>
      <c r="G754" s="6"/>
      <c r="H754" s="1"/>
      <c r="I754" s="6"/>
      <c r="J754" s="729"/>
      <c r="K754" s="257"/>
      <c r="L754" s="10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314"/>
      <c r="E755" s="4"/>
      <c r="F755" s="1374"/>
      <c r="G755" s="6"/>
      <c r="H755" s="1"/>
      <c r="I755" s="6"/>
      <c r="J755" s="729"/>
      <c r="K755" s="257"/>
      <c r="L755" s="10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314"/>
      <c r="E756" s="4"/>
      <c r="F756" s="1374"/>
      <c r="G756" s="6"/>
      <c r="H756" s="1"/>
      <c r="I756" s="6"/>
      <c r="J756" s="729"/>
      <c r="K756" s="257"/>
      <c r="L756" s="10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314"/>
      <c r="E757" s="4"/>
      <c r="F757" s="1374"/>
      <c r="G757" s="6"/>
      <c r="H757" s="1"/>
      <c r="I757" s="6"/>
      <c r="J757" s="729"/>
      <c r="K757" s="257"/>
      <c r="L757" s="10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314"/>
      <c r="E758" s="4"/>
      <c r="F758" s="1374"/>
      <c r="G758" s="6"/>
      <c r="H758" s="1"/>
      <c r="I758" s="6"/>
      <c r="J758" s="729"/>
      <c r="K758" s="257"/>
      <c r="L758" s="10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314"/>
      <c r="E759" s="4"/>
      <c r="F759" s="1374"/>
      <c r="G759" s="6"/>
      <c r="H759" s="1"/>
      <c r="I759" s="6"/>
      <c r="J759" s="729"/>
      <c r="K759" s="257"/>
      <c r="L759" s="10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314"/>
      <c r="E760" s="4"/>
      <c r="F760" s="1374"/>
      <c r="G760" s="6"/>
      <c r="H760" s="1"/>
      <c r="I760" s="6"/>
      <c r="J760" s="729"/>
      <c r="K760" s="257"/>
      <c r="L760" s="10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314"/>
      <c r="E761" s="4"/>
      <c r="F761" s="1374"/>
      <c r="G761" s="6"/>
      <c r="H761" s="1"/>
      <c r="I761" s="6"/>
      <c r="J761" s="729"/>
      <c r="K761" s="257"/>
      <c r="L761" s="10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314"/>
      <c r="E762" s="4"/>
      <c r="F762" s="1374"/>
      <c r="G762" s="6"/>
      <c r="H762" s="1"/>
      <c r="I762" s="6"/>
      <c r="J762" s="729"/>
      <c r="K762" s="257"/>
      <c r="L762" s="10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314"/>
      <c r="E763" s="4"/>
      <c r="F763" s="1374"/>
      <c r="G763" s="6"/>
      <c r="H763" s="1"/>
      <c r="I763" s="6"/>
      <c r="J763" s="729"/>
      <c r="K763" s="257"/>
      <c r="L763" s="10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314"/>
      <c r="E764" s="4"/>
      <c r="F764" s="1374"/>
      <c r="G764" s="6"/>
      <c r="H764" s="1"/>
      <c r="I764" s="6"/>
      <c r="J764" s="729"/>
      <c r="K764" s="257"/>
      <c r="L764" s="10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314"/>
      <c r="E765" s="4"/>
      <c r="F765" s="1374"/>
      <c r="G765" s="6"/>
      <c r="H765" s="1"/>
      <c r="I765" s="6"/>
      <c r="J765" s="729"/>
      <c r="K765" s="257"/>
      <c r="L765" s="10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314"/>
      <c r="E766" s="4"/>
      <c r="F766" s="1374"/>
      <c r="G766" s="6"/>
      <c r="H766" s="1"/>
      <c r="I766" s="6"/>
      <c r="J766" s="729"/>
      <c r="K766" s="257"/>
      <c r="L766" s="10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314"/>
      <c r="E767" s="4"/>
      <c r="F767" s="1374"/>
      <c r="G767" s="6"/>
      <c r="H767" s="1"/>
      <c r="I767" s="6"/>
      <c r="J767" s="729"/>
      <c r="K767" s="257"/>
      <c r="L767" s="10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314"/>
      <c r="E768" s="4"/>
      <c r="F768" s="1374"/>
      <c r="G768" s="6"/>
      <c r="H768" s="1"/>
      <c r="I768" s="6"/>
      <c r="J768" s="729"/>
      <c r="K768" s="257"/>
      <c r="L768" s="10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314"/>
      <c r="E769" s="4"/>
      <c r="F769" s="1374"/>
      <c r="G769" s="6"/>
      <c r="H769" s="1"/>
      <c r="I769" s="6"/>
      <c r="J769" s="729"/>
      <c r="K769" s="257"/>
      <c r="L769" s="10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314"/>
      <c r="E770" s="4"/>
      <c r="F770" s="1374"/>
      <c r="G770" s="6"/>
      <c r="H770" s="1"/>
      <c r="I770" s="6"/>
      <c r="J770" s="729"/>
      <c r="K770" s="257"/>
      <c r="L770" s="10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314"/>
      <c r="E771" s="4"/>
      <c r="F771" s="1374"/>
      <c r="G771" s="6"/>
      <c r="H771" s="1"/>
      <c r="I771" s="6"/>
      <c r="J771" s="729"/>
      <c r="K771" s="257"/>
      <c r="L771" s="10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314"/>
      <c r="E772" s="4"/>
      <c r="F772" s="1374"/>
      <c r="G772" s="6"/>
      <c r="H772" s="1"/>
      <c r="I772" s="6"/>
      <c r="J772" s="729"/>
      <c r="K772" s="257"/>
      <c r="L772" s="10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314"/>
      <c r="E773" s="4"/>
      <c r="F773" s="1374"/>
      <c r="G773" s="6"/>
      <c r="H773" s="1"/>
      <c r="I773" s="6"/>
      <c r="J773" s="729"/>
      <c r="K773" s="257"/>
      <c r="L773" s="10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314"/>
      <c r="E774" s="4"/>
      <c r="F774" s="1374"/>
      <c r="G774" s="6"/>
      <c r="H774" s="1"/>
      <c r="I774" s="6"/>
      <c r="J774" s="729"/>
      <c r="K774" s="257"/>
      <c r="L774" s="10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314"/>
      <c r="E775" s="4"/>
      <c r="F775" s="1374"/>
      <c r="G775" s="6"/>
      <c r="H775" s="1"/>
      <c r="I775" s="6"/>
      <c r="J775" s="729"/>
      <c r="K775" s="257"/>
      <c r="L775" s="10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314"/>
      <c r="E776" s="4"/>
      <c r="F776" s="1374"/>
      <c r="G776" s="6"/>
      <c r="H776" s="1"/>
      <c r="I776" s="6"/>
      <c r="J776" s="729"/>
      <c r="K776" s="257"/>
      <c r="L776" s="10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314"/>
      <c r="E777" s="4"/>
      <c r="F777" s="1374"/>
      <c r="G777" s="6"/>
      <c r="H777" s="1"/>
      <c r="I777" s="6"/>
      <c r="J777" s="729"/>
      <c r="K777" s="257"/>
      <c r="L777" s="10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314"/>
      <c r="E778" s="4"/>
      <c r="F778" s="1374"/>
      <c r="G778" s="6"/>
      <c r="H778" s="1"/>
      <c r="I778" s="6"/>
      <c r="J778" s="729"/>
      <c r="K778" s="257"/>
      <c r="L778" s="10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314"/>
      <c r="E779" s="4"/>
      <c r="F779" s="1374"/>
      <c r="G779" s="6"/>
      <c r="H779" s="1"/>
      <c r="I779" s="6"/>
      <c r="J779" s="729"/>
      <c r="K779" s="257"/>
      <c r="L779" s="10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314"/>
      <c r="E780" s="4"/>
      <c r="F780" s="1374"/>
      <c r="G780" s="6"/>
      <c r="H780" s="1"/>
      <c r="I780" s="6"/>
      <c r="J780" s="729"/>
      <c r="K780" s="257"/>
      <c r="L780" s="10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314"/>
      <c r="E781" s="4"/>
      <c r="F781" s="1374"/>
      <c r="G781" s="6"/>
      <c r="H781" s="1"/>
      <c r="I781" s="6"/>
      <c r="J781" s="729"/>
      <c r="K781" s="257"/>
      <c r="L781" s="10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314"/>
      <c r="E782" s="4"/>
      <c r="F782" s="1374"/>
      <c r="G782" s="6"/>
      <c r="H782" s="1"/>
      <c r="I782" s="6"/>
      <c r="J782" s="729"/>
      <c r="K782" s="257"/>
      <c r="L782" s="10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314"/>
      <c r="E783" s="4"/>
      <c r="F783" s="1374"/>
      <c r="G783" s="6"/>
      <c r="H783" s="1"/>
      <c r="I783" s="6"/>
      <c r="J783" s="729"/>
      <c r="K783" s="257"/>
      <c r="L783" s="10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314"/>
      <c r="E784" s="4"/>
      <c r="F784" s="1374"/>
      <c r="G784" s="6"/>
      <c r="H784" s="1"/>
      <c r="I784" s="6"/>
      <c r="J784" s="729"/>
      <c r="K784" s="257"/>
      <c r="L784" s="10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314"/>
      <c r="E785" s="4"/>
      <c r="F785" s="1374"/>
      <c r="G785" s="6"/>
      <c r="H785" s="1"/>
      <c r="I785" s="6"/>
      <c r="J785" s="729"/>
      <c r="K785" s="257"/>
      <c r="L785" s="10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314"/>
      <c r="E786" s="4"/>
      <c r="F786" s="1374"/>
      <c r="G786" s="6"/>
      <c r="H786" s="1"/>
      <c r="I786" s="6"/>
      <c r="J786" s="729"/>
      <c r="K786" s="257"/>
      <c r="L786" s="10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314"/>
      <c r="E787" s="4"/>
      <c r="F787" s="1374"/>
      <c r="G787" s="6"/>
      <c r="H787" s="1"/>
      <c r="I787" s="6"/>
      <c r="J787" s="729"/>
      <c r="K787" s="257"/>
      <c r="L787" s="10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314"/>
      <c r="E788" s="4"/>
      <c r="F788" s="1374"/>
      <c r="G788" s="6"/>
      <c r="H788" s="1"/>
      <c r="I788" s="6"/>
      <c r="J788" s="729"/>
      <c r="K788" s="257"/>
      <c r="L788" s="10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314"/>
      <c r="E789" s="4"/>
      <c r="F789" s="1374"/>
      <c r="G789" s="6"/>
      <c r="H789" s="1"/>
      <c r="I789" s="6"/>
      <c r="J789" s="729"/>
      <c r="K789" s="257"/>
      <c r="L789" s="10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314"/>
      <c r="E790" s="4"/>
      <c r="F790" s="1374"/>
      <c r="G790" s="6"/>
      <c r="H790" s="1"/>
      <c r="I790" s="6"/>
      <c r="J790" s="729"/>
      <c r="K790" s="257"/>
      <c r="L790" s="10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314"/>
      <c r="E791" s="4"/>
      <c r="F791" s="1374"/>
      <c r="G791" s="6"/>
      <c r="H791" s="1"/>
      <c r="I791" s="6"/>
      <c r="J791" s="729"/>
      <c r="K791" s="257"/>
      <c r="L791" s="10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314"/>
      <c r="E792" s="4"/>
      <c r="F792" s="1374"/>
      <c r="G792" s="6"/>
      <c r="H792" s="1"/>
      <c r="I792" s="6"/>
      <c r="J792" s="729"/>
      <c r="K792" s="257"/>
      <c r="L792" s="10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314"/>
      <c r="E793" s="4"/>
      <c r="F793" s="1374"/>
      <c r="G793" s="6"/>
      <c r="H793" s="1"/>
      <c r="I793" s="6"/>
      <c r="J793" s="729"/>
      <c r="K793" s="257"/>
      <c r="L793" s="10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314"/>
      <c r="E794" s="4"/>
      <c r="F794" s="1374"/>
      <c r="G794" s="6"/>
      <c r="H794" s="1"/>
      <c r="I794" s="6"/>
      <c r="J794" s="729"/>
      <c r="K794" s="257"/>
      <c r="L794" s="10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314"/>
      <c r="E795" s="4"/>
      <c r="F795" s="1374"/>
      <c r="G795" s="6"/>
      <c r="H795" s="1"/>
      <c r="I795" s="6"/>
      <c r="J795" s="729"/>
      <c r="K795" s="257"/>
      <c r="L795" s="10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314"/>
      <c r="E796" s="4"/>
      <c r="F796" s="1374"/>
      <c r="G796" s="6"/>
      <c r="H796" s="1"/>
      <c r="I796" s="6"/>
      <c r="J796" s="729"/>
      <c r="K796" s="257"/>
      <c r="L796" s="10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314"/>
      <c r="E797" s="4"/>
      <c r="F797" s="1374"/>
      <c r="G797" s="6"/>
      <c r="H797" s="1"/>
      <c r="I797" s="6"/>
      <c r="J797" s="729"/>
      <c r="K797" s="257"/>
      <c r="L797" s="10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314"/>
      <c r="E798" s="4"/>
      <c r="F798" s="1374"/>
      <c r="G798" s="6"/>
      <c r="H798" s="1"/>
      <c r="I798" s="6"/>
      <c r="J798" s="729"/>
      <c r="K798" s="257"/>
      <c r="L798" s="10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314"/>
      <c r="E799" s="4"/>
      <c r="F799" s="1374"/>
      <c r="G799" s="6"/>
      <c r="H799" s="1"/>
      <c r="I799" s="6"/>
      <c r="J799" s="729"/>
      <c r="K799" s="257"/>
      <c r="L799" s="10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314"/>
      <c r="E800" s="4"/>
      <c r="F800" s="1374"/>
      <c r="G800" s="6"/>
      <c r="H800" s="1"/>
      <c r="I800" s="6"/>
      <c r="J800" s="729"/>
      <c r="K800" s="257"/>
      <c r="L800" s="10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314"/>
      <c r="E801" s="4"/>
      <c r="F801" s="1374"/>
      <c r="G801" s="6"/>
      <c r="H801" s="1"/>
      <c r="I801" s="6"/>
      <c r="J801" s="729"/>
      <c r="K801" s="257"/>
      <c r="L801" s="10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314"/>
      <c r="E802" s="4"/>
      <c r="F802" s="1374"/>
      <c r="G802" s="6"/>
      <c r="H802" s="1"/>
      <c r="I802" s="6"/>
      <c r="J802" s="729"/>
      <c r="K802" s="257"/>
      <c r="L802" s="10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314"/>
      <c r="E803" s="4"/>
      <c r="F803" s="1374"/>
      <c r="G803" s="6"/>
      <c r="H803" s="1"/>
      <c r="I803" s="6"/>
      <c r="J803" s="729"/>
      <c r="K803" s="257"/>
      <c r="L803" s="10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314"/>
      <c r="E804" s="4"/>
      <c r="F804" s="1374"/>
      <c r="G804" s="6"/>
      <c r="H804" s="1"/>
      <c r="I804" s="6"/>
      <c r="J804" s="729"/>
      <c r="K804" s="257"/>
      <c r="L804" s="10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314"/>
      <c r="E805" s="4"/>
      <c r="F805" s="1374"/>
      <c r="G805" s="6"/>
      <c r="H805" s="1"/>
      <c r="I805" s="6"/>
      <c r="J805" s="729"/>
      <c r="K805" s="257"/>
      <c r="L805" s="10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314"/>
      <c r="E806" s="4"/>
      <c r="F806" s="1374"/>
      <c r="G806" s="6"/>
      <c r="H806" s="1"/>
      <c r="I806" s="6"/>
      <c r="J806" s="729"/>
      <c r="K806" s="257"/>
      <c r="L806" s="10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314"/>
      <c r="E807" s="4"/>
      <c r="F807" s="1374"/>
      <c r="G807" s="6"/>
      <c r="H807" s="1"/>
      <c r="I807" s="6"/>
      <c r="J807" s="729"/>
      <c r="K807" s="257"/>
      <c r="L807" s="10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314"/>
      <c r="E808" s="4"/>
      <c r="F808" s="1374"/>
      <c r="G808" s="6"/>
      <c r="H808" s="1"/>
      <c r="I808" s="6"/>
      <c r="J808" s="729"/>
      <c r="K808" s="257"/>
      <c r="L808" s="10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314"/>
      <c r="E809" s="4"/>
      <c r="F809" s="1374"/>
      <c r="G809" s="6"/>
      <c r="H809" s="1"/>
      <c r="I809" s="6"/>
      <c r="J809" s="729"/>
      <c r="K809" s="257"/>
      <c r="L809" s="10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314"/>
      <c r="E810" s="4"/>
      <c r="F810" s="1374"/>
      <c r="G810" s="6"/>
      <c r="H810" s="1"/>
      <c r="I810" s="6"/>
      <c r="J810" s="729"/>
      <c r="K810" s="257"/>
      <c r="L810" s="10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314"/>
      <c r="E811" s="4"/>
      <c r="F811" s="1374"/>
      <c r="G811" s="6"/>
      <c r="H811" s="1"/>
      <c r="I811" s="6"/>
      <c r="J811" s="729"/>
      <c r="K811" s="257"/>
      <c r="L811" s="10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314"/>
      <c r="E812" s="4"/>
      <c r="F812" s="1374"/>
      <c r="G812" s="6"/>
      <c r="H812" s="1"/>
      <c r="I812" s="6"/>
      <c r="J812" s="729"/>
      <c r="K812" s="257"/>
      <c r="L812" s="10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314"/>
      <c r="E813" s="4"/>
      <c r="F813" s="1374"/>
      <c r="G813" s="6"/>
      <c r="H813" s="1"/>
      <c r="I813" s="6"/>
      <c r="J813" s="729"/>
      <c r="K813" s="257"/>
      <c r="L813" s="10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314"/>
      <c r="E814" s="4"/>
      <c r="F814" s="1374"/>
      <c r="G814" s="6"/>
      <c r="H814" s="1"/>
      <c r="I814" s="6"/>
      <c r="J814" s="729"/>
      <c r="K814" s="257"/>
      <c r="L814" s="10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314"/>
      <c r="E815" s="4"/>
      <c r="F815" s="1374"/>
      <c r="G815" s="6"/>
      <c r="H815" s="1"/>
      <c r="I815" s="6"/>
      <c r="J815" s="729"/>
      <c r="K815" s="257"/>
      <c r="L815" s="10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314"/>
      <c r="E816" s="4"/>
      <c r="F816" s="1374"/>
      <c r="G816" s="6"/>
      <c r="H816" s="1"/>
      <c r="I816" s="6"/>
      <c r="J816" s="729"/>
      <c r="K816" s="257"/>
      <c r="L816" s="10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314"/>
      <c r="E817" s="4"/>
      <c r="F817" s="1374"/>
      <c r="G817" s="6"/>
      <c r="H817" s="1"/>
      <c r="I817" s="6"/>
      <c r="J817" s="729"/>
      <c r="K817" s="257"/>
      <c r="L817" s="10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314"/>
      <c r="E818" s="4"/>
      <c r="F818" s="1374"/>
      <c r="G818" s="6"/>
      <c r="H818" s="1"/>
      <c r="I818" s="6"/>
      <c r="J818" s="729"/>
      <c r="K818" s="257"/>
      <c r="L818" s="10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314"/>
      <c r="E819" s="4"/>
      <c r="F819" s="1374"/>
      <c r="G819" s="6"/>
      <c r="H819" s="1"/>
      <c r="I819" s="6"/>
      <c r="J819" s="729"/>
      <c r="K819" s="257"/>
      <c r="L819" s="10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314"/>
      <c r="E820" s="4"/>
      <c r="F820" s="1374"/>
      <c r="G820" s="6"/>
      <c r="H820" s="1"/>
      <c r="I820" s="6"/>
      <c r="J820" s="729"/>
      <c r="K820" s="257"/>
      <c r="L820" s="10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314"/>
      <c r="E821" s="4"/>
      <c r="F821" s="1374"/>
      <c r="G821" s="6"/>
      <c r="H821" s="1"/>
      <c r="I821" s="6"/>
      <c r="J821" s="729"/>
      <c r="K821" s="257"/>
      <c r="L821" s="10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314"/>
      <c r="E822" s="4"/>
      <c r="F822" s="1374"/>
      <c r="G822" s="6"/>
      <c r="H822" s="1"/>
      <c r="I822" s="6"/>
      <c r="J822" s="729"/>
      <c r="K822" s="257"/>
      <c r="L822" s="10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314"/>
      <c r="E823" s="4"/>
      <c r="F823" s="1374"/>
      <c r="G823" s="6"/>
      <c r="H823" s="1"/>
      <c r="I823" s="6"/>
      <c r="J823" s="729"/>
      <c r="K823" s="257"/>
      <c r="L823" s="10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314"/>
      <c r="E824" s="4"/>
      <c r="F824" s="1374"/>
      <c r="G824" s="6"/>
      <c r="H824" s="1"/>
      <c r="I824" s="6"/>
      <c r="J824" s="729"/>
      <c r="K824" s="257"/>
      <c r="L824" s="10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314"/>
      <c r="E825" s="4"/>
      <c r="F825" s="1374"/>
      <c r="G825" s="6"/>
      <c r="H825" s="1"/>
      <c r="I825" s="6"/>
      <c r="J825" s="729"/>
      <c r="K825" s="257"/>
      <c r="L825" s="10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314"/>
      <c r="E826" s="4"/>
      <c r="F826" s="1374"/>
      <c r="G826" s="6"/>
      <c r="H826" s="1"/>
      <c r="I826" s="6"/>
      <c r="J826" s="729"/>
      <c r="K826" s="257"/>
      <c r="L826" s="10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314"/>
      <c r="E827" s="4"/>
      <c r="F827" s="1374"/>
      <c r="G827" s="6"/>
      <c r="H827" s="1"/>
      <c r="I827" s="6"/>
      <c r="J827" s="729"/>
      <c r="K827" s="257"/>
      <c r="L827" s="10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314"/>
      <c r="E828" s="4"/>
      <c r="F828" s="1374"/>
      <c r="G828" s="6"/>
      <c r="H828" s="1"/>
      <c r="I828" s="6"/>
      <c r="J828" s="729"/>
      <c r="K828" s="257"/>
      <c r="L828" s="10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314"/>
      <c r="E829" s="4"/>
      <c r="F829" s="1374"/>
      <c r="G829" s="6"/>
      <c r="H829" s="1"/>
      <c r="I829" s="6"/>
      <c r="J829" s="729"/>
      <c r="K829" s="257"/>
      <c r="L829" s="10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314"/>
      <c r="E830" s="4"/>
      <c r="F830" s="1374"/>
      <c r="G830" s="6"/>
      <c r="H830" s="1"/>
      <c r="I830" s="6"/>
      <c r="J830" s="729"/>
      <c r="K830" s="257"/>
      <c r="L830" s="10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314"/>
      <c r="E831" s="4"/>
      <c r="F831" s="1374"/>
      <c r="G831" s="6"/>
      <c r="H831" s="1"/>
      <c r="I831" s="6"/>
      <c r="J831" s="729"/>
      <c r="K831" s="257"/>
      <c r="L831" s="10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314"/>
      <c r="E832" s="4"/>
      <c r="F832" s="1374"/>
      <c r="G832" s="6"/>
      <c r="H832" s="1"/>
      <c r="I832" s="6"/>
      <c r="J832" s="729"/>
      <c r="K832" s="257"/>
      <c r="L832" s="10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314"/>
      <c r="E833" s="4"/>
      <c r="F833" s="1374"/>
      <c r="G833" s="6"/>
      <c r="H833" s="1"/>
      <c r="I833" s="6"/>
      <c r="J833" s="729"/>
      <c r="K833" s="257"/>
      <c r="L833" s="10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314"/>
      <c r="E834" s="4"/>
      <c r="F834" s="1374"/>
      <c r="G834" s="6"/>
      <c r="H834" s="1"/>
      <c r="I834" s="6"/>
      <c r="J834" s="729"/>
      <c r="K834" s="257"/>
      <c r="L834" s="10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314"/>
      <c r="E835" s="4"/>
      <c r="F835" s="1374"/>
      <c r="G835" s="6"/>
      <c r="H835" s="1"/>
      <c r="I835" s="6"/>
      <c r="J835" s="729"/>
      <c r="K835" s="257"/>
      <c r="L835" s="10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314"/>
      <c r="E836" s="4"/>
      <c r="F836" s="1374"/>
      <c r="G836" s="6"/>
      <c r="H836" s="1"/>
      <c r="I836" s="6"/>
      <c r="J836" s="729"/>
      <c r="K836" s="257"/>
      <c r="L836" s="10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314"/>
      <c r="E837" s="4"/>
      <c r="F837" s="1374"/>
      <c r="G837" s="6"/>
      <c r="H837" s="1"/>
      <c r="I837" s="6"/>
      <c r="J837" s="729"/>
      <c r="K837" s="257"/>
      <c r="L837" s="10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314"/>
      <c r="E838" s="4"/>
      <c r="F838" s="1374"/>
      <c r="G838" s="6"/>
      <c r="H838" s="1"/>
      <c r="I838" s="6"/>
      <c r="J838" s="729"/>
      <c r="K838" s="257"/>
      <c r="L838" s="10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314"/>
      <c r="E839" s="4"/>
      <c r="F839" s="1374"/>
      <c r="G839" s="6"/>
      <c r="H839" s="1"/>
      <c r="I839" s="6"/>
      <c r="J839" s="729"/>
      <c r="K839" s="257"/>
      <c r="L839" s="10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314"/>
      <c r="E840" s="4"/>
      <c r="F840" s="1374"/>
      <c r="G840" s="6"/>
      <c r="H840" s="1"/>
      <c r="I840" s="6"/>
      <c r="J840" s="729"/>
      <c r="K840" s="257"/>
      <c r="L840" s="10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314"/>
      <c r="E841" s="4"/>
      <c r="F841" s="1374"/>
      <c r="G841" s="6"/>
      <c r="H841" s="1"/>
      <c r="I841" s="6"/>
      <c r="J841" s="729"/>
      <c r="K841" s="257"/>
      <c r="L841" s="10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314"/>
      <c r="E842" s="4"/>
      <c r="F842" s="1374"/>
      <c r="G842" s="6"/>
      <c r="H842" s="1"/>
      <c r="I842" s="6"/>
      <c r="J842" s="729"/>
      <c r="K842" s="257"/>
      <c r="L842" s="10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314"/>
      <c r="E843" s="4"/>
      <c r="F843" s="1374"/>
      <c r="G843" s="6"/>
      <c r="H843" s="1"/>
      <c r="I843" s="6"/>
      <c r="J843" s="729"/>
      <c r="K843" s="257"/>
      <c r="L843" s="10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314"/>
      <c r="E844" s="4"/>
      <c r="F844" s="1374"/>
      <c r="G844" s="6"/>
      <c r="H844" s="1"/>
      <c r="I844" s="6"/>
      <c r="J844" s="729"/>
      <c r="K844" s="257"/>
      <c r="L844" s="10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314"/>
      <c r="E845" s="4"/>
      <c r="F845" s="1374"/>
      <c r="G845" s="6"/>
      <c r="H845" s="1"/>
      <c r="I845" s="6"/>
      <c r="J845" s="729"/>
      <c r="K845" s="257"/>
      <c r="L845" s="10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314"/>
      <c r="E846" s="4"/>
      <c r="F846" s="1374"/>
      <c r="G846" s="6"/>
      <c r="H846" s="1"/>
      <c r="I846" s="6"/>
      <c r="J846" s="729"/>
      <c r="K846" s="257"/>
      <c r="L846" s="10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314"/>
      <c r="E847" s="4"/>
      <c r="F847" s="1374"/>
      <c r="G847" s="6"/>
      <c r="H847" s="1"/>
      <c r="I847" s="6"/>
      <c r="J847" s="729"/>
      <c r="K847" s="257"/>
      <c r="L847" s="10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314"/>
      <c r="E848" s="4"/>
      <c r="F848" s="1374"/>
      <c r="G848" s="6"/>
      <c r="H848" s="1"/>
      <c r="I848" s="6"/>
      <c r="J848" s="729"/>
      <c r="K848" s="257"/>
      <c r="L848" s="10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314"/>
      <c r="E849" s="4"/>
      <c r="F849" s="1374"/>
      <c r="G849" s="6"/>
      <c r="H849" s="1"/>
      <c r="I849" s="6"/>
      <c r="J849" s="729"/>
      <c r="K849" s="257"/>
      <c r="L849" s="10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314"/>
      <c r="E850" s="4"/>
      <c r="F850" s="1374"/>
      <c r="G850" s="6"/>
      <c r="H850" s="1"/>
      <c r="I850" s="6"/>
      <c r="J850" s="729"/>
      <c r="K850" s="257"/>
      <c r="L850" s="10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314"/>
      <c r="E851" s="4"/>
      <c r="F851" s="1374"/>
      <c r="G851" s="6"/>
      <c r="H851" s="1"/>
      <c r="I851" s="6"/>
      <c r="J851" s="729"/>
      <c r="K851" s="257"/>
      <c r="L851" s="10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314"/>
      <c r="E852" s="4"/>
      <c r="F852" s="1374"/>
      <c r="G852" s="6"/>
      <c r="H852" s="1"/>
      <c r="I852" s="6"/>
      <c r="J852" s="729"/>
      <c r="K852" s="257"/>
      <c r="L852" s="10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314"/>
      <c r="E853" s="4"/>
      <c r="F853" s="1374"/>
      <c r="G853" s="6"/>
      <c r="H853" s="1"/>
      <c r="I853" s="6"/>
      <c r="J853" s="729"/>
      <c r="K853" s="257"/>
      <c r="L853" s="10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314"/>
      <c r="E854" s="4"/>
      <c r="F854" s="1374"/>
      <c r="G854" s="6"/>
      <c r="H854" s="1"/>
      <c r="I854" s="6"/>
      <c r="J854" s="729"/>
      <c r="K854" s="257"/>
      <c r="L854" s="10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314"/>
      <c r="E855" s="4"/>
      <c r="F855" s="1374"/>
      <c r="G855" s="6"/>
      <c r="H855" s="1"/>
      <c r="I855" s="6"/>
      <c r="J855" s="729"/>
      <c r="K855" s="257"/>
      <c r="L855" s="10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314"/>
      <c r="E856" s="4"/>
      <c r="F856" s="1374"/>
      <c r="G856" s="6"/>
      <c r="H856" s="1"/>
      <c r="I856" s="6"/>
      <c r="J856" s="729"/>
      <c r="K856" s="257"/>
      <c r="L856" s="10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314"/>
      <c r="E857" s="4"/>
      <c r="F857" s="1374"/>
      <c r="G857" s="6"/>
      <c r="H857" s="1"/>
      <c r="I857" s="6"/>
      <c r="J857" s="729"/>
      <c r="K857" s="257"/>
      <c r="L857" s="10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314"/>
      <c r="E858" s="4"/>
      <c r="F858" s="1374"/>
      <c r="G858" s="6"/>
      <c r="H858" s="1"/>
      <c r="I858" s="6"/>
      <c r="J858" s="729"/>
      <c r="K858" s="257"/>
      <c r="L858" s="10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314"/>
      <c r="E859" s="4"/>
      <c r="F859" s="1374"/>
      <c r="G859" s="6"/>
      <c r="H859" s="1"/>
      <c r="I859" s="6"/>
      <c r="J859" s="729"/>
      <c r="K859" s="257"/>
      <c r="L859" s="10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314"/>
      <c r="E860" s="4"/>
      <c r="F860" s="1374"/>
      <c r="G860" s="6"/>
      <c r="H860" s="1"/>
      <c r="I860" s="6"/>
      <c r="J860" s="729"/>
      <c r="K860" s="257"/>
      <c r="L860" s="10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314"/>
      <c r="E861" s="4"/>
      <c r="F861" s="1374"/>
      <c r="G861" s="6"/>
      <c r="H861" s="1"/>
      <c r="I861" s="6"/>
      <c r="J861" s="729"/>
      <c r="K861" s="257"/>
      <c r="L861" s="10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314"/>
      <c r="E862" s="4"/>
      <c r="F862" s="1374"/>
      <c r="G862" s="6"/>
      <c r="H862" s="1"/>
      <c r="I862" s="6"/>
      <c r="J862" s="729"/>
      <c r="K862" s="257"/>
      <c r="L862" s="10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314"/>
      <c r="E863" s="4"/>
      <c r="F863" s="1374"/>
      <c r="G863" s="6"/>
      <c r="H863" s="1"/>
      <c r="I863" s="6"/>
      <c r="J863" s="729"/>
      <c r="K863" s="257"/>
      <c r="L863" s="10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314"/>
      <c r="E864" s="4"/>
      <c r="F864" s="1374"/>
      <c r="G864" s="6"/>
      <c r="H864" s="1"/>
      <c r="I864" s="6"/>
      <c r="J864" s="729"/>
      <c r="K864" s="257"/>
      <c r="L864" s="10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314"/>
      <c r="E865" s="4"/>
      <c r="F865" s="1374"/>
      <c r="G865" s="6"/>
      <c r="H865" s="1"/>
      <c r="I865" s="6"/>
      <c r="J865" s="729"/>
      <c r="K865" s="257"/>
      <c r="L865" s="10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314"/>
      <c r="E866" s="4"/>
      <c r="F866" s="1374"/>
      <c r="G866" s="6"/>
      <c r="H866" s="1"/>
      <c r="I866" s="6"/>
      <c r="J866" s="729"/>
      <c r="K866" s="257"/>
      <c r="L866" s="1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314"/>
      <c r="E867" s="4"/>
      <c r="F867" s="1374"/>
      <c r="G867" s="6"/>
      <c r="H867" s="1"/>
      <c r="I867" s="6"/>
      <c r="J867" s="729"/>
      <c r="K867" s="257"/>
      <c r="L867" s="10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314"/>
      <c r="E868" s="4"/>
      <c r="F868" s="1374"/>
      <c r="G868" s="6"/>
      <c r="H868" s="1"/>
      <c r="I868" s="6"/>
      <c r="J868" s="729"/>
      <c r="K868" s="257"/>
      <c r="L868" s="10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314"/>
      <c r="E869" s="4"/>
      <c r="F869" s="1374"/>
      <c r="G869" s="6"/>
      <c r="H869" s="1"/>
      <c r="I869" s="6"/>
      <c r="J869" s="729"/>
      <c r="K869" s="257"/>
      <c r="L869" s="10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314"/>
      <c r="E870" s="4"/>
      <c r="F870" s="1374"/>
      <c r="G870" s="6"/>
      <c r="H870" s="1"/>
      <c r="I870" s="6"/>
      <c r="J870" s="729"/>
      <c r="K870" s="257"/>
      <c r="L870" s="10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314"/>
      <c r="E871" s="4"/>
      <c r="F871" s="1374"/>
      <c r="G871" s="6"/>
      <c r="H871" s="1"/>
      <c r="I871" s="6"/>
      <c r="J871" s="729"/>
      <c r="K871" s="257"/>
      <c r="L871" s="10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314"/>
      <c r="E872" s="4"/>
      <c r="F872" s="1374"/>
      <c r="G872" s="6"/>
      <c r="H872" s="1"/>
      <c r="I872" s="6"/>
      <c r="J872" s="729"/>
      <c r="K872" s="257"/>
      <c r="L872" s="10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314"/>
      <c r="E873" s="4"/>
      <c r="F873" s="1374"/>
      <c r="G873" s="6"/>
      <c r="H873" s="1"/>
      <c r="I873" s="6"/>
      <c r="J873" s="729"/>
      <c r="K873" s="257"/>
      <c r="L873" s="10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314"/>
      <c r="E874" s="4"/>
      <c r="F874" s="1374"/>
      <c r="G874" s="6"/>
      <c r="H874" s="1"/>
      <c r="I874" s="6"/>
      <c r="J874" s="729"/>
      <c r="K874" s="257"/>
      <c r="L874" s="10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314"/>
      <c r="E875" s="4"/>
      <c r="F875" s="1374"/>
      <c r="G875" s="6"/>
      <c r="H875" s="1"/>
      <c r="I875" s="6"/>
      <c r="J875" s="729"/>
      <c r="K875" s="257"/>
      <c r="L875" s="10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314"/>
      <c r="E876" s="4"/>
      <c r="F876" s="1374"/>
      <c r="G876" s="6"/>
      <c r="H876" s="1"/>
      <c r="I876" s="6"/>
      <c r="J876" s="729"/>
      <c r="K876" s="257"/>
      <c r="L876" s="10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314"/>
      <c r="E877" s="4"/>
      <c r="F877" s="1374"/>
      <c r="G877" s="6"/>
      <c r="H877" s="1"/>
      <c r="I877" s="6"/>
      <c r="J877" s="729"/>
      <c r="K877" s="257"/>
      <c r="L877" s="10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314"/>
      <c r="E878" s="4"/>
      <c r="F878" s="1374"/>
      <c r="G878" s="6"/>
      <c r="H878" s="1"/>
      <c r="I878" s="6"/>
      <c r="J878" s="729"/>
      <c r="K878" s="257"/>
      <c r="L878" s="10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314"/>
      <c r="E879" s="4"/>
      <c r="F879" s="1374"/>
      <c r="G879" s="6"/>
      <c r="H879" s="1"/>
      <c r="I879" s="6"/>
      <c r="J879" s="729"/>
      <c r="K879" s="257"/>
      <c r="L879" s="10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314"/>
      <c r="E880" s="4"/>
      <c r="F880" s="1374"/>
      <c r="G880" s="6"/>
      <c r="H880" s="1"/>
      <c r="I880" s="6"/>
      <c r="J880" s="729"/>
      <c r="K880" s="257"/>
      <c r="L880" s="10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314"/>
      <c r="E881" s="4"/>
      <c r="F881" s="1374"/>
      <c r="G881" s="6"/>
      <c r="H881" s="1"/>
      <c r="I881" s="6"/>
      <c r="J881" s="729"/>
      <c r="K881" s="257"/>
      <c r="L881" s="10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314"/>
      <c r="E882" s="4"/>
      <c r="F882" s="1374"/>
      <c r="G882" s="6"/>
      <c r="H882" s="1"/>
      <c r="I882" s="6"/>
      <c r="J882" s="729"/>
      <c r="K882" s="257"/>
      <c r="L882" s="10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314"/>
      <c r="E883" s="4"/>
      <c r="F883" s="1374"/>
      <c r="G883" s="6"/>
      <c r="H883" s="1"/>
      <c r="I883" s="6"/>
      <c r="J883" s="729"/>
      <c r="K883" s="257"/>
      <c r="L883" s="10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314"/>
      <c r="E884" s="4"/>
      <c r="F884" s="1374"/>
      <c r="G884" s="6"/>
      <c r="H884" s="1"/>
      <c r="I884" s="6"/>
      <c r="J884" s="729"/>
      <c r="K884" s="257"/>
      <c r="L884" s="10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314"/>
      <c r="E885" s="4"/>
      <c r="F885" s="1374"/>
      <c r="G885" s="6"/>
      <c r="H885" s="1"/>
      <c r="I885" s="6"/>
      <c r="J885" s="729"/>
      <c r="K885" s="257"/>
      <c r="L885" s="1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314"/>
      <c r="E886" s="4"/>
      <c r="F886" s="1374"/>
      <c r="G886" s="6"/>
      <c r="H886" s="1"/>
      <c r="I886" s="6"/>
      <c r="J886" s="729"/>
      <c r="K886" s="257"/>
      <c r="L886" s="1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314"/>
      <c r="E887" s="4"/>
      <c r="F887" s="1374"/>
      <c r="G887" s="6"/>
      <c r="H887" s="1"/>
      <c r="I887" s="6"/>
      <c r="J887" s="729"/>
      <c r="K887" s="257"/>
      <c r="L887" s="1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314"/>
      <c r="E888" s="4"/>
      <c r="F888" s="1374"/>
      <c r="G888" s="6"/>
      <c r="H888" s="1"/>
      <c r="I888" s="6"/>
      <c r="J888" s="729"/>
      <c r="K888" s="257"/>
      <c r="L888" s="1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314"/>
      <c r="E889" s="4"/>
      <c r="F889" s="1374"/>
      <c r="G889" s="6"/>
      <c r="H889" s="1"/>
      <c r="I889" s="6"/>
      <c r="J889" s="729"/>
      <c r="K889" s="257"/>
      <c r="L889" s="1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314"/>
      <c r="E890" s="4"/>
      <c r="F890" s="1374"/>
      <c r="G890" s="6"/>
      <c r="H890" s="1"/>
      <c r="I890" s="6"/>
      <c r="J890" s="729"/>
      <c r="K890" s="257"/>
      <c r="L890" s="1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314"/>
      <c r="E891" s="4"/>
      <c r="F891" s="1374"/>
      <c r="G891" s="6"/>
      <c r="H891" s="1"/>
      <c r="I891" s="6"/>
      <c r="J891" s="729"/>
      <c r="K891" s="257"/>
      <c r="L891" s="1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314"/>
      <c r="E892" s="4"/>
      <c r="F892" s="1374"/>
      <c r="G892" s="6"/>
      <c r="H892" s="1"/>
      <c r="I892" s="6"/>
      <c r="J892" s="729"/>
      <c r="K892" s="257"/>
      <c r="L892" s="1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314"/>
      <c r="E893" s="4"/>
      <c r="F893" s="1374"/>
      <c r="G893" s="6"/>
      <c r="H893" s="1"/>
      <c r="I893" s="6"/>
      <c r="J893" s="729"/>
      <c r="K893" s="257"/>
      <c r="L893" s="1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314"/>
      <c r="E894" s="4"/>
      <c r="F894" s="1374"/>
      <c r="G894" s="6"/>
      <c r="H894" s="1"/>
      <c r="I894" s="6"/>
      <c r="J894" s="729"/>
      <c r="K894" s="257"/>
      <c r="L894" s="1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314"/>
      <c r="E895" s="4"/>
      <c r="F895" s="1374"/>
      <c r="G895" s="6"/>
      <c r="H895" s="1"/>
      <c r="I895" s="6"/>
      <c r="J895" s="729"/>
      <c r="K895" s="257"/>
      <c r="L895" s="1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314"/>
      <c r="E896" s="4"/>
      <c r="F896" s="1374"/>
      <c r="G896" s="6"/>
      <c r="H896" s="1"/>
      <c r="I896" s="6"/>
      <c r="J896" s="729"/>
      <c r="K896" s="257"/>
      <c r="L896" s="1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314"/>
      <c r="E897" s="4"/>
      <c r="F897" s="1374"/>
      <c r="G897" s="6"/>
      <c r="H897" s="1"/>
      <c r="I897" s="6"/>
      <c r="J897" s="729"/>
      <c r="K897" s="257"/>
      <c r="L897" s="1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314"/>
      <c r="E898" s="4"/>
      <c r="F898" s="1374"/>
      <c r="G898" s="6"/>
      <c r="H898" s="1"/>
      <c r="I898" s="6"/>
      <c r="J898" s="729"/>
      <c r="K898" s="257"/>
      <c r="L898" s="1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314"/>
      <c r="E899" s="4"/>
      <c r="F899" s="1374"/>
      <c r="G899" s="6"/>
      <c r="H899" s="1"/>
      <c r="I899" s="6"/>
      <c r="J899" s="729"/>
      <c r="K899" s="257"/>
      <c r="L899" s="1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314"/>
      <c r="E900" s="4"/>
      <c r="F900" s="1374"/>
      <c r="G900" s="6"/>
      <c r="H900" s="1"/>
      <c r="I900" s="6"/>
      <c r="J900" s="729"/>
      <c r="K900" s="257"/>
      <c r="L900" s="1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314"/>
      <c r="E901" s="4"/>
      <c r="F901" s="1374"/>
      <c r="G901" s="6"/>
      <c r="H901" s="1"/>
      <c r="I901" s="6"/>
      <c r="J901" s="729"/>
      <c r="K901" s="257"/>
      <c r="L901" s="1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314"/>
      <c r="E902" s="4"/>
      <c r="F902" s="1374"/>
      <c r="G902" s="6"/>
      <c r="H902" s="1"/>
      <c r="I902" s="6"/>
      <c r="J902" s="729"/>
      <c r="K902" s="257"/>
      <c r="L902" s="1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314"/>
      <c r="E903" s="4"/>
      <c r="F903" s="1374"/>
      <c r="G903" s="6"/>
      <c r="H903" s="1"/>
      <c r="I903" s="6"/>
      <c r="J903" s="729"/>
      <c r="K903" s="257"/>
      <c r="L903" s="1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314"/>
      <c r="E904" s="4"/>
      <c r="F904" s="1374"/>
      <c r="G904" s="6"/>
      <c r="H904" s="1"/>
      <c r="I904" s="6"/>
      <c r="J904" s="729"/>
      <c r="K904" s="257"/>
      <c r="L904" s="1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314"/>
      <c r="E905" s="4"/>
      <c r="F905" s="1374"/>
      <c r="G905" s="6"/>
      <c r="H905" s="1"/>
      <c r="I905" s="6"/>
      <c r="J905" s="729"/>
      <c r="K905" s="257"/>
      <c r="L905" s="1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314"/>
      <c r="E906" s="4"/>
      <c r="F906" s="1374"/>
      <c r="G906" s="6"/>
      <c r="H906" s="1"/>
      <c r="I906" s="6"/>
      <c r="J906" s="729"/>
      <c r="K906" s="257"/>
      <c r="L906" s="1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314"/>
      <c r="E907" s="4"/>
      <c r="F907" s="1374"/>
      <c r="G907" s="6"/>
      <c r="H907" s="1"/>
      <c r="I907" s="6"/>
      <c r="J907" s="729"/>
      <c r="K907" s="257"/>
      <c r="L907" s="1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314"/>
      <c r="E908" s="4"/>
      <c r="F908" s="1374"/>
      <c r="G908" s="6"/>
      <c r="H908" s="1"/>
      <c r="I908" s="6"/>
      <c r="J908" s="729"/>
      <c r="K908" s="257"/>
      <c r="L908" s="1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314"/>
      <c r="E909" s="4"/>
      <c r="F909" s="1374"/>
      <c r="G909" s="6"/>
      <c r="H909" s="1"/>
      <c r="I909" s="6"/>
      <c r="J909" s="729"/>
      <c r="K909" s="257"/>
      <c r="L909" s="1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314"/>
      <c r="E910" s="4"/>
      <c r="F910" s="1374"/>
      <c r="G910" s="6"/>
      <c r="H910" s="1"/>
      <c r="I910" s="6"/>
      <c r="J910" s="729"/>
      <c r="K910" s="257"/>
      <c r="L910" s="1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314"/>
      <c r="E911" s="4"/>
      <c r="F911" s="1374"/>
      <c r="G911" s="6"/>
      <c r="H911" s="1"/>
      <c r="I911" s="6"/>
      <c r="J911" s="729"/>
      <c r="K911" s="257"/>
      <c r="L911" s="1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314"/>
      <c r="E912" s="4"/>
      <c r="F912" s="1374"/>
      <c r="G912" s="6"/>
      <c r="H912" s="1"/>
      <c r="I912" s="6"/>
      <c r="J912" s="729"/>
      <c r="K912" s="257"/>
      <c r="L912" s="1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314"/>
      <c r="E913" s="4"/>
      <c r="F913" s="1374"/>
      <c r="G913" s="6"/>
      <c r="H913" s="1"/>
      <c r="I913" s="6"/>
      <c r="J913" s="729"/>
      <c r="K913" s="257"/>
      <c r="L913" s="1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314"/>
      <c r="E914" s="4"/>
      <c r="F914" s="1374"/>
      <c r="G914" s="6"/>
      <c r="H914" s="1"/>
      <c r="I914" s="6"/>
      <c r="J914" s="729"/>
      <c r="K914" s="257"/>
      <c r="L914" s="1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314"/>
      <c r="E915" s="4"/>
      <c r="F915" s="1374"/>
      <c r="G915" s="6"/>
      <c r="H915" s="1"/>
      <c r="I915" s="6"/>
      <c r="J915" s="729"/>
      <c r="K915" s="257"/>
      <c r="L915" s="1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314"/>
      <c r="E916" s="4"/>
      <c r="F916" s="1374"/>
      <c r="G916" s="6"/>
      <c r="H916" s="1"/>
      <c r="I916" s="6"/>
      <c r="J916" s="729"/>
      <c r="K916" s="257"/>
      <c r="L916" s="1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314"/>
      <c r="E917" s="4"/>
      <c r="F917" s="1374"/>
      <c r="G917" s="6"/>
      <c r="H917" s="1"/>
      <c r="I917" s="6"/>
      <c r="J917" s="729"/>
      <c r="K917" s="257"/>
      <c r="L917" s="1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314"/>
      <c r="E918" s="4"/>
      <c r="F918" s="1374"/>
      <c r="G918" s="6"/>
      <c r="H918" s="1"/>
      <c r="I918" s="6"/>
      <c r="J918" s="729"/>
      <c r="K918" s="257"/>
      <c r="L918" s="1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314"/>
      <c r="E919" s="4"/>
      <c r="F919" s="1374"/>
      <c r="G919" s="6"/>
      <c r="H919" s="1"/>
      <c r="I919" s="6"/>
      <c r="J919" s="729"/>
      <c r="K919" s="257"/>
      <c r="L919" s="10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314"/>
      <c r="E920" s="4"/>
      <c r="F920" s="1374"/>
      <c r="G920" s="6"/>
      <c r="H920" s="1"/>
      <c r="I920" s="6"/>
      <c r="J920" s="729"/>
      <c r="K920" s="257"/>
      <c r="L920" s="1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314"/>
      <c r="E921" s="4"/>
      <c r="F921" s="1374"/>
      <c r="G921" s="6"/>
      <c r="H921" s="1"/>
      <c r="I921" s="6"/>
      <c r="J921" s="729"/>
      <c r="K921" s="257"/>
      <c r="L921" s="1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314"/>
      <c r="E922" s="4"/>
      <c r="F922" s="1374"/>
      <c r="G922" s="6"/>
      <c r="H922" s="1"/>
      <c r="I922" s="6"/>
      <c r="J922" s="729"/>
      <c r="K922" s="257"/>
      <c r="L922" s="10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314"/>
      <c r="E923" s="4"/>
      <c r="F923" s="1374"/>
      <c r="G923" s="6"/>
      <c r="H923" s="1"/>
      <c r="I923" s="6"/>
      <c r="J923" s="729"/>
      <c r="K923" s="257"/>
      <c r="L923" s="10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314"/>
      <c r="E924" s="4"/>
      <c r="F924" s="1374"/>
      <c r="G924" s="6"/>
      <c r="H924" s="1"/>
      <c r="I924" s="6"/>
      <c r="J924" s="729"/>
      <c r="K924" s="257"/>
      <c r="L924" s="10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314"/>
      <c r="E925" s="4"/>
      <c r="F925" s="1374"/>
      <c r="G925" s="6"/>
      <c r="H925" s="1"/>
      <c r="I925" s="6"/>
      <c r="J925" s="729"/>
      <c r="K925" s="257"/>
      <c r="L925" s="10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314"/>
      <c r="E926" s="4"/>
      <c r="F926" s="1374"/>
      <c r="G926" s="6"/>
      <c r="H926" s="1"/>
      <c r="I926" s="6"/>
      <c r="J926" s="729"/>
      <c r="K926" s="257"/>
      <c r="L926" s="10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314"/>
      <c r="E927" s="4"/>
      <c r="F927" s="1374"/>
      <c r="G927" s="6"/>
      <c r="H927" s="1"/>
      <c r="I927" s="6"/>
      <c r="J927" s="729"/>
      <c r="K927" s="257"/>
      <c r="L927" s="10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314"/>
      <c r="E928" s="4"/>
      <c r="F928" s="1374"/>
      <c r="G928" s="6"/>
      <c r="H928" s="1"/>
      <c r="I928" s="6"/>
      <c r="J928" s="729"/>
      <c r="K928" s="257"/>
      <c r="L928" s="10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314"/>
      <c r="E929" s="4"/>
      <c r="F929" s="1374"/>
      <c r="G929" s="6"/>
      <c r="H929" s="1"/>
      <c r="I929" s="6"/>
      <c r="J929" s="729"/>
      <c r="K929" s="257"/>
      <c r="L929" s="10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314"/>
      <c r="E930" s="4"/>
      <c r="F930" s="1374"/>
      <c r="G930" s="6"/>
      <c r="H930" s="1"/>
      <c r="I930" s="6"/>
      <c r="J930" s="729"/>
      <c r="K930" s="257"/>
      <c r="L930" s="10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314"/>
      <c r="E931" s="4"/>
      <c r="F931" s="1374"/>
      <c r="G931" s="6"/>
      <c r="H931" s="1"/>
      <c r="I931" s="6"/>
      <c r="J931" s="729"/>
      <c r="K931" s="257"/>
      <c r="L931" s="10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314"/>
      <c r="E932" s="4"/>
      <c r="F932" s="1374"/>
      <c r="G932" s="6"/>
      <c r="H932" s="1"/>
      <c r="I932" s="6"/>
      <c r="J932" s="729"/>
      <c r="K932" s="257"/>
      <c r="L932" s="10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314"/>
      <c r="E933" s="4"/>
      <c r="F933" s="1374"/>
      <c r="G933" s="6"/>
      <c r="H933" s="1"/>
      <c r="I933" s="6"/>
      <c r="J933" s="729"/>
      <c r="K933" s="257"/>
      <c r="L933" s="10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314"/>
      <c r="E934" s="4"/>
      <c r="F934" s="1374"/>
      <c r="G934" s="6"/>
      <c r="H934" s="1"/>
      <c r="I934" s="6"/>
      <c r="J934" s="729"/>
      <c r="K934" s="257"/>
      <c r="L934" s="10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314"/>
      <c r="E935" s="4"/>
      <c r="F935" s="1374"/>
      <c r="G935" s="6"/>
      <c r="H935" s="1"/>
      <c r="I935" s="6"/>
      <c r="J935" s="729"/>
      <c r="K935" s="257"/>
      <c r="L935" s="10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314"/>
      <c r="E936" s="4"/>
      <c r="F936" s="1374"/>
      <c r="G936" s="6"/>
      <c r="H936" s="1"/>
      <c r="I936" s="6"/>
      <c r="J936" s="729"/>
      <c r="K936" s="257"/>
      <c r="L936" s="10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314"/>
      <c r="E937" s="4"/>
      <c r="F937" s="1374"/>
      <c r="G937" s="6"/>
      <c r="H937" s="1"/>
      <c r="I937" s="6"/>
      <c r="J937" s="729"/>
      <c r="K937" s="257"/>
      <c r="L937" s="10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314"/>
      <c r="E938" s="4"/>
      <c r="F938" s="1374"/>
      <c r="G938" s="6"/>
      <c r="H938" s="1"/>
      <c r="I938" s="6"/>
      <c r="J938" s="729"/>
      <c r="K938" s="257"/>
      <c r="L938" s="10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314"/>
      <c r="E939" s="4"/>
      <c r="F939" s="1374"/>
      <c r="G939" s="6"/>
      <c r="H939" s="1"/>
      <c r="I939" s="6"/>
      <c r="J939" s="729"/>
      <c r="K939" s="257"/>
      <c r="L939" s="10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314"/>
      <c r="E940" s="4"/>
      <c r="F940" s="1374"/>
      <c r="G940" s="6"/>
      <c r="H940" s="1"/>
      <c r="I940" s="6"/>
      <c r="J940" s="729"/>
      <c r="K940" s="257"/>
      <c r="L940" s="10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314"/>
      <c r="E941" s="4"/>
      <c r="F941" s="1374"/>
      <c r="G941" s="6"/>
      <c r="H941" s="1"/>
      <c r="I941" s="6"/>
      <c r="J941" s="729"/>
      <c r="K941" s="257"/>
      <c r="L941" s="10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314"/>
      <c r="E942" s="4"/>
      <c r="F942" s="1374"/>
      <c r="G942" s="6"/>
      <c r="H942" s="1"/>
      <c r="I942" s="6"/>
      <c r="J942" s="729"/>
      <c r="K942" s="257"/>
      <c r="L942" s="10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314"/>
      <c r="E943" s="4"/>
      <c r="F943" s="1374"/>
      <c r="G943" s="6"/>
      <c r="H943" s="1"/>
      <c r="I943" s="6"/>
      <c r="J943" s="729"/>
      <c r="K943" s="257"/>
      <c r="L943" s="10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314"/>
      <c r="E944" s="4"/>
      <c r="F944" s="1374"/>
      <c r="G944" s="6"/>
      <c r="H944" s="1"/>
      <c r="I944" s="6"/>
      <c r="J944" s="729"/>
      <c r="K944" s="257"/>
      <c r="L944" s="10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314"/>
      <c r="E945" s="4"/>
      <c r="F945" s="1374"/>
      <c r="G945" s="6"/>
      <c r="H945" s="1"/>
      <c r="I945" s="6"/>
      <c r="J945" s="729"/>
      <c r="K945" s="257"/>
      <c r="L945" s="10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314"/>
      <c r="E946" s="4"/>
      <c r="F946" s="1374"/>
      <c r="G946" s="6"/>
      <c r="H946" s="1"/>
      <c r="I946" s="6"/>
      <c r="J946" s="729"/>
      <c r="K946" s="257"/>
      <c r="L946" s="10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314"/>
      <c r="E947" s="4"/>
      <c r="F947" s="1374"/>
      <c r="G947" s="6"/>
      <c r="H947" s="1"/>
      <c r="I947" s="6"/>
      <c r="J947" s="729"/>
      <c r="K947" s="257"/>
      <c r="L947" s="10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314"/>
      <c r="E948" s="4"/>
      <c r="F948" s="1374"/>
      <c r="G948" s="6"/>
      <c r="H948" s="1"/>
      <c r="I948" s="6"/>
      <c r="J948" s="729"/>
      <c r="K948" s="257"/>
      <c r="L948" s="10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314"/>
      <c r="E949" s="4"/>
      <c r="F949" s="1374"/>
      <c r="G949" s="6"/>
      <c r="H949" s="1"/>
      <c r="I949" s="6"/>
      <c r="J949" s="729"/>
      <c r="K949" s="257"/>
      <c r="L949" s="10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314"/>
      <c r="E950" s="4"/>
      <c r="F950" s="1374"/>
      <c r="G950" s="6"/>
      <c r="H950" s="1"/>
      <c r="I950" s="6"/>
      <c r="J950" s="729"/>
      <c r="K950" s="257"/>
      <c r="L950" s="10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314"/>
      <c r="E951" s="4"/>
      <c r="F951" s="1374"/>
      <c r="G951" s="6"/>
      <c r="H951" s="1"/>
      <c r="I951" s="6"/>
      <c r="J951" s="729"/>
      <c r="K951" s="257"/>
      <c r="L951" s="10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314"/>
      <c r="E952" s="4"/>
      <c r="F952" s="1374"/>
      <c r="G952" s="6"/>
      <c r="H952" s="1"/>
      <c r="I952" s="6"/>
      <c r="J952" s="729"/>
      <c r="K952" s="257"/>
      <c r="L952" s="10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314"/>
      <c r="E953" s="4"/>
      <c r="F953" s="1374"/>
      <c r="G953" s="6"/>
      <c r="H953" s="1"/>
      <c r="I953" s="6"/>
      <c r="J953" s="729"/>
      <c r="K953" s="257"/>
      <c r="L953" s="10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314"/>
      <c r="E954" s="4"/>
      <c r="F954" s="1374"/>
      <c r="G954" s="6"/>
      <c r="H954" s="1"/>
      <c r="I954" s="6"/>
      <c r="J954" s="729"/>
      <c r="K954" s="257"/>
      <c r="L954" s="10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314"/>
      <c r="E955" s="4"/>
      <c r="F955" s="1374"/>
      <c r="G955" s="6"/>
      <c r="H955" s="1"/>
      <c r="I955" s="6"/>
      <c r="J955" s="729"/>
      <c r="K955" s="257"/>
      <c r="L955" s="10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314"/>
      <c r="E956" s="4"/>
      <c r="F956" s="1374"/>
      <c r="G956" s="6"/>
      <c r="H956" s="1"/>
      <c r="I956" s="6"/>
      <c r="J956" s="729"/>
      <c r="K956" s="257"/>
      <c r="L956" s="10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314"/>
      <c r="E957" s="4"/>
      <c r="F957" s="1374"/>
      <c r="G957" s="6"/>
      <c r="H957" s="1"/>
      <c r="I957" s="6"/>
      <c r="J957" s="729"/>
      <c r="K957" s="257"/>
      <c r="L957" s="10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314"/>
      <c r="E958" s="4"/>
      <c r="F958" s="1374"/>
      <c r="G958" s="6"/>
      <c r="H958" s="1"/>
      <c r="I958" s="6"/>
      <c r="J958" s="729"/>
      <c r="K958" s="257"/>
      <c r="L958" s="10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314"/>
      <c r="E959" s="4"/>
      <c r="F959" s="1374"/>
      <c r="G959" s="6"/>
      <c r="H959" s="1"/>
      <c r="I959" s="6"/>
      <c r="J959" s="729"/>
      <c r="K959" s="257"/>
      <c r="L959" s="10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314"/>
      <c r="E960" s="4"/>
      <c r="F960" s="1374"/>
      <c r="G960" s="6"/>
      <c r="H960" s="1"/>
      <c r="I960" s="6"/>
      <c r="J960" s="729"/>
      <c r="K960" s="257"/>
      <c r="L960" s="10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314"/>
      <c r="E961" s="4"/>
      <c r="F961" s="1374"/>
      <c r="G961" s="6"/>
      <c r="H961" s="1"/>
      <c r="I961" s="6"/>
      <c r="J961" s="729"/>
      <c r="K961" s="257"/>
      <c r="L961" s="10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314"/>
      <c r="E962" s="4"/>
      <c r="F962" s="1374"/>
      <c r="G962" s="6"/>
      <c r="H962" s="1"/>
      <c r="I962" s="6"/>
      <c r="J962" s="729"/>
      <c r="K962" s="257"/>
      <c r="L962" s="10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314"/>
      <c r="E963" s="4"/>
      <c r="F963" s="1374"/>
      <c r="G963" s="6"/>
      <c r="H963" s="1"/>
      <c r="I963" s="6"/>
      <c r="J963" s="729"/>
      <c r="K963" s="257"/>
      <c r="L963" s="10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314"/>
      <c r="E964" s="4"/>
      <c r="F964" s="1374"/>
      <c r="G964" s="6"/>
      <c r="H964" s="1"/>
      <c r="I964" s="6"/>
      <c r="J964" s="729"/>
      <c r="K964" s="257"/>
      <c r="L964" s="10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314"/>
      <c r="E965" s="4"/>
      <c r="F965" s="1374"/>
      <c r="G965" s="6"/>
      <c r="H965" s="1"/>
      <c r="I965" s="6"/>
      <c r="J965" s="729"/>
      <c r="K965" s="257"/>
      <c r="L965" s="10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314"/>
      <c r="E966" s="4"/>
      <c r="F966" s="1374"/>
      <c r="G966" s="6"/>
      <c r="H966" s="1"/>
      <c r="I966" s="6"/>
      <c r="J966" s="729"/>
      <c r="K966" s="257"/>
      <c r="L966" s="10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314"/>
      <c r="E967" s="4"/>
      <c r="F967" s="1374"/>
      <c r="G967" s="6"/>
      <c r="H967" s="1"/>
      <c r="I967" s="6"/>
      <c r="J967" s="729"/>
      <c r="K967" s="257"/>
      <c r="L967" s="10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314"/>
      <c r="E968" s="4"/>
      <c r="F968" s="1374"/>
      <c r="G968" s="6"/>
      <c r="H968" s="1"/>
      <c r="I968" s="6"/>
      <c r="J968" s="729"/>
      <c r="K968" s="257"/>
      <c r="L968" s="10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314"/>
      <c r="E969" s="4"/>
      <c r="F969" s="1374"/>
      <c r="G969" s="6"/>
      <c r="H969" s="1"/>
      <c r="I969" s="6"/>
      <c r="J969" s="729"/>
      <c r="K969" s="257"/>
      <c r="L969" s="10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314"/>
      <c r="E970" s="4"/>
      <c r="F970" s="1374"/>
      <c r="G970" s="6"/>
      <c r="H970" s="1"/>
      <c r="I970" s="6"/>
      <c r="J970" s="729"/>
      <c r="K970" s="257"/>
      <c r="L970" s="10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314"/>
      <c r="E971" s="4"/>
      <c r="F971" s="1374"/>
      <c r="G971" s="6"/>
      <c r="H971" s="1"/>
      <c r="I971" s="6"/>
      <c r="J971" s="729"/>
      <c r="K971" s="257"/>
      <c r="L971" s="10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314"/>
      <c r="E972" s="4"/>
      <c r="F972" s="1374"/>
      <c r="G972" s="6"/>
      <c r="H972" s="1"/>
      <c r="I972" s="6"/>
      <c r="J972" s="729"/>
      <c r="K972" s="257"/>
      <c r="L972" s="10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314"/>
      <c r="E973" s="4"/>
      <c r="F973" s="1374"/>
      <c r="G973" s="6"/>
      <c r="H973" s="1"/>
      <c r="I973" s="6"/>
      <c r="J973" s="729"/>
      <c r="K973" s="257"/>
      <c r="L973" s="10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314"/>
      <c r="E974" s="4"/>
      <c r="F974" s="1374"/>
      <c r="G974" s="6"/>
      <c r="H974" s="1"/>
      <c r="I974" s="6"/>
      <c r="J974" s="729"/>
      <c r="K974" s="257"/>
      <c r="L974" s="10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314"/>
      <c r="E975" s="4"/>
      <c r="F975" s="1374"/>
      <c r="G975" s="6"/>
      <c r="H975" s="1"/>
      <c r="I975" s="6"/>
      <c r="J975" s="729"/>
      <c r="K975" s="257"/>
      <c r="L975" s="10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314"/>
      <c r="E976" s="4"/>
      <c r="F976" s="1374"/>
      <c r="G976" s="6"/>
      <c r="H976" s="1"/>
      <c r="I976" s="6"/>
      <c r="J976" s="729"/>
      <c r="K976" s="257"/>
      <c r="L976" s="10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314"/>
      <c r="E977" s="4"/>
      <c r="F977" s="1374"/>
      <c r="G977" s="6"/>
      <c r="H977" s="1"/>
      <c r="I977" s="6"/>
      <c r="J977" s="729"/>
      <c r="K977" s="257"/>
      <c r="L977" s="10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314"/>
      <c r="E978" s="4"/>
      <c r="F978" s="1374"/>
      <c r="G978" s="6"/>
      <c r="H978" s="1"/>
      <c r="I978" s="6"/>
      <c r="J978" s="729"/>
      <c r="K978" s="257"/>
      <c r="L978" s="10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314"/>
      <c r="E979" s="4"/>
      <c r="F979" s="1374"/>
      <c r="G979" s="6"/>
      <c r="H979" s="1"/>
      <c r="I979" s="6"/>
      <c r="J979" s="729"/>
      <c r="K979" s="257"/>
      <c r="L979" s="10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314"/>
      <c r="E980" s="4"/>
      <c r="F980" s="1374"/>
      <c r="G980" s="6"/>
      <c r="H980" s="1"/>
      <c r="I980" s="6"/>
      <c r="J980" s="729"/>
      <c r="K980" s="257"/>
      <c r="L980" s="10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314"/>
      <c r="E981" s="4"/>
      <c r="F981" s="1374"/>
      <c r="G981" s="6"/>
      <c r="H981" s="1"/>
      <c r="I981" s="6"/>
      <c r="J981" s="729"/>
      <c r="K981" s="257"/>
      <c r="L981" s="10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314"/>
      <c r="E982" s="4"/>
      <c r="F982" s="1374"/>
      <c r="G982" s="6"/>
      <c r="H982" s="1"/>
      <c r="I982" s="6"/>
      <c r="J982" s="729"/>
      <c r="K982" s="257"/>
      <c r="L982" s="10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314"/>
      <c r="E983" s="4"/>
      <c r="F983" s="1374"/>
      <c r="G983" s="6"/>
      <c r="H983" s="1"/>
      <c r="I983" s="6"/>
      <c r="J983" s="729"/>
      <c r="K983" s="257"/>
      <c r="L983" s="10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314"/>
      <c r="E984" s="4"/>
      <c r="F984" s="1374"/>
      <c r="G984" s="6"/>
      <c r="H984" s="1"/>
      <c r="I984" s="6"/>
      <c r="J984" s="729"/>
      <c r="K984" s="257"/>
      <c r="L984" s="10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314"/>
      <c r="E985" s="4"/>
      <c r="F985" s="1374"/>
      <c r="G985" s="6"/>
      <c r="H985" s="1"/>
      <c r="I985" s="6"/>
      <c r="J985" s="729"/>
      <c r="K985" s="257"/>
      <c r="L985" s="10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314"/>
      <c r="E986" s="4"/>
      <c r="F986" s="1374"/>
      <c r="G986" s="6"/>
      <c r="H986" s="1"/>
      <c r="I986" s="6"/>
      <c r="J986" s="729"/>
      <c r="K986" s="257"/>
      <c r="L986" s="10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314"/>
      <c r="E987" s="4"/>
      <c r="F987" s="1374"/>
      <c r="G987" s="6"/>
      <c r="H987" s="1"/>
      <c r="I987" s="6"/>
      <c r="J987" s="729"/>
      <c r="K987" s="257"/>
      <c r="L987" s="10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314"/>
      <c r="E988" s="4"/>
      <c r="F988" s="1374"/>
      <c r="G988" s="6"/>
      <c r="H988" s="1"/>
      <c r="I988" s="6"/>
      <c r="J988" s="729"/>
      <c r="K988" s="257"/>
      <c r="L988" s="10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314"/>
      <c r="E989" s="4"/>
      <c r="F989" s="1374"/>
      <c r="G989" s="6"/>
      <c r="H989" s="1"/>
      <c r="I989" s="6"/>
      <c r="J989" s="729"/>
      <c r="K989" s="257"/>
      <c r="L989" s="10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314"/>
      <c r="E990" s="4"/>
      <c r="F990" s="1374"/>
      <c r="G990" s="6"/>
      <c r="H990" s="1"/>
      <c r="I990" s="6"/>
      <c r="J990" s="729"/>
      <c r="K990" s="257"/>
      <c r="L990" s="10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314"/>
      <c r="E991" s="4"/>
      <c r="F991" s="1374"/>
      <c r="G991" s="6"/>
      <c r="H991" s="1"/>
      <c r="I991" s="6"/>
      <c r="J991" s="729"/>
      <c r="K991" s="257"/>
      <c r="L991" s="10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314"/>
      <c r="E992" s="4"/>
      <c r="F992" s="1374"/>
      <c r="G992" s="6"/>
      <c r="H992" s="1"/>
      <c r="I992" s="6"/>
      <c r="J992" s="729"/>
      <c r="K992" s="257"/>
      <c r="L992" s="10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314"/>
      <c r="E993" s="4"/>
      <c r="F993" s="1374"/>
      <c r="G993" s="6"/>
      <c r="H993" s="1"/>
      <c r="I993" s="6"/>
      <c r="J993" s="729"/>
      <c r="K993" s="257"/>
      <c r="L993" s="10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314"/>
      <c r="E994" s="4"/>
      <c r="F994" s="1374"/>
      <c r="G994" s="6"/>
      <c r="H994" s="1"/>
      <c r="I994" s="6"/>
      <c r="J994" s="729"/>
      <c r="K994" s="257"/>
      <c r="L994" s="10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314"/>
      <c r="E995" s="4"/>
      <c r="F995" s="1374"/>
      <c r="G995" s="6"/>
      <c r="H995" s="1"/>
      <c r="I995" s="6"/>
      <c r="J995" s="729"/>
      <c r="K995" s="257"/>
      <c r="L995" s="10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314"/>
      <c r="E996" s="4"/>
      <c r="F996" s="1374"/>
      <c r="G996" s="6"/>
      <c r="H996" s="1"/>
      <c r="I996" s="6"/>
      <c r="J996" s="729"/>
      <c r="K996" s="257"/>
      <c r="L996" s="10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314"/>
      <c r="E997" s="4"/>
      <c r="F997" s="1374"/>
      <c r="G997" s="6"/>
      <c r="H997" s="1"/>
      <c r="I997" s="6"/>
      <c r="J997" s="729"/>
      <c r="K997" s="257"/>
      <c r="L997" s="10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314"/>
      <c r="E998" s="4"/>
      <c r="F998" s="1374"/>
      <c r="G998" s="6"/>
      <c r="H998" s="1"/>
      <c r="I998" s="6"/>
      <c r="J998" s="729"/>
      <c r="K998" s="257"/>
      <c r="L998" s="10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314"/>
      <c r="E999" s="4"/>
      <c r="F999" s="1374"/>
      <c r="G999" s="6"/>
      <c r="H999" s="1"/>
      <c r="I999" s="6"/>
      <c r="J999" s="729"/>
      <c r="K999" s="257"/>
      <c r="L999" s="10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314"/>
      <c r="E1000" s="4"/>
      <c r="F1000" s="1374"/>
      <c r="G1000" s="6"/>
      <c r="H1000" s="1"/>
      <c r="I1000" s="6"/>
      <c r="J1000" s="729"/>
      <c r="K1000" s="257"/>
      <c r="L1000" s="10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A3:B3"/>
    <mergeCell ref="A5:B5"/>
    <mergeCell ref="A27:B27"/>
    <mergeCell ref="A38:B38"/>
    <mergeCell ref="A40:B40"/>
    <mergeCell ref="A59:B59"/>
    <mergeCell ref="A74:B74"/>
    <mergeCell ref="A76:B76"/>
    <mergeCell ref="A78:B78"/>
    <mergeCell ref="A86:B86"/>
    <mergeCell ref="A92:B92"/>
    <mergeCell ref="A110:B110"/>
    <mergeCell ref="A112:B112"/>
    <mergeCell ref="A152:B152"/>
    <mergeCell ref="A154:B154"/>
    <mergeCell ref="A194:B194"/>
    <mergeCell ref="A196:B196"/>
    <mergeCell ref="A236:B236"/>
    <mergeCell ref="A238:B238"/>
    <mergeCell ref="A278:B278"/>
    <mergeCell ref="A280:B280"/>
    <mergeCell ref="A448:B448"/>
    <mergeCell ref="A488:B488"/>
    <mergeCell ref="A490:B490"/>
    <mergeCell ref="A530:B530"/>
    <mergeCell ref="A532:B532"/>
    <mergeCell ref="A572:B572"/>
    <mergeCell ref="A574:B574"/>
    <mergeCell ref="A320:B320"/>
    <mergeCell ref="A322:B322"/>
    <mergeCell ref="A362:B362"/>
    <mergeCell ref="A364:B364"/>
    <mergeCell ref="A404:B404"/>
    <mergeCell ref="A406:B406"/>
    <mergeCell ref="A446:B446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view="pageBreakPreview" topLeftCell="A163" zoomScale="60" zoomScaleNormal="100" workbookViewId="0">
      <selection activeCell="D163" sqref="D163"/>
    </sheetView>
  </sheetViews>
  <sheetFormatPr defaultColWidth="14.42578125" defaultRowHeight="15" customHeight="1"/>
  <cols>
    <col min="1" max="1" width="2.140625" customWidth="1"/>
    <col min="2" max="2" width="34.140625" customWidth="1"/>
    <col min="3" max="3" width="12.140625" customWidth="1"/>
    <col min="4" max="4" width="11" customWidth="1"/>
    <col min="5" max="5" width="9.85546875" customWidth="1"/>
    <col min="6" max="6" width="11.42578125" customWidth="1"/>
    <col min="7" max="7" width="10.5703125" customWidth="1"/>
    <col min="8" max="8" width="11.5703125" customWidth="1"/>
    <col min="9" max="9" width="20" customWidth="1"/>
    <col min="10" max="10" width="11.85546875" customWidth="1"/>
    <col min="11" max="11" width="9.85546875" customWidth="1"/>
    <col min="12" max="16" width="12.140625" customWidth="1"/>
    <col min="17" max="26" width="8" customWidth="1"/>
  </cols>
  <sheetData>
    <row r="1" spans="1:26" ht="30.75" customHeight="1">
      <c r="A1" s="1"/>
      <c r="B1" s="2"/>
      <c r="C1" s="250"/>
      <c r="D1" s="314"/>
      <c r="E1" s="4"/>
      <c r="F1" s="5"/>
      <c r="G1" s="6"/>
      <c r="H1" s="1"/>
      <c r="I1" s="7"/>
      <c r="J1" s="729"/>
      <c r="K1" s="26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314"/>
      <c r="E2" s="4"/>
      <c r="F2" s="5"/>
      <c r="G2" s="6"/>
      <c r="H2" s="1"/>
      <c r="I2" s="13"/>
      <c r="J2" s="729"/>
      <c r="K2" s="26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376" t="s">
        <v>1</v>
      </c>
      <c r="B3" s="1387"/>
      <c r="C3" s="247"/>
      <c r="D3" s="314"/>
      <c r="E3" s="4"/>
      <c r="F3" s="5"/>
      <c r="G3" s="6"/>
      <c r="H3" s="1"/>
      <c r="I3" s="13"/>
      <c r="J3" s="729"/>
      <c r="K3" s="26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2"/>
      <c r="C4" s="250"/>
      <c r="D4" s="314"/>
      <c r="E4" s="4"/>
      <c r="F4" s="5"/>
      <c r="G4" s="6"/>
      <c r="H4" s="1"/>
      <c r="I4" s="7"/>
      <c r="J4" s="729"/>
      <c r="K4" s="26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75" t="s">
        <v>2</v>
      </c>
      <c r="B5" s="1388"/>
      <c r="C5" s="258" t="s">
        <v>3</v>
      </c>
      <c r="D5" s="918" t="s">
        <v>4</v>
      </c>
      <c r="E5" s="17" t="s">
        <v>5</v>
      </c>
      <c r="F5" s="919" t="s">
        <v>5</v>
      </c>
      <c r="G5" s="571" t="s">
        <v>6</v>
      </c>
      <c r="H5" s="16" t="s">
        <v>7</v>
      </c>
      <c r="I5" s="20" t="s">
        <v>8</v>
      </c>
      <c r="J5" s="730" t="s">
        <v>9</v>
      </c>
      <c r="K5" s="920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21"/>
      <c r="B6" s="922"/>
      <c r="C6" s="923"/>
      <c r="D6" s="924" t="s">
        <v>10</v>
      </c>
      <c r="E6" s="24" t="s">
        <v>11</v>
      </c>
      <c r="F6" s="925" t="s">
        <v>12</v>
      </c>
      <c r="G6" s="926"/>
      <c r="H6" s="927" t="s">
        <v>13</v>
      </c>
      <c r="I6" s="928" t="s">
        <v>14</v>
      </c>
      <c r="J6" s="929" t="s">
        <v>15</v>
      </c>
      <c r="K6" s="930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195"/>
      <c r="B7" s="1274" t="s">
        <v>1581</v>
      </c>
      <c r="C7" s="51"/>
      <c r="D7" s="931"/>
      <c r="E7" s="731"/>
      <c r="F7" s="932"/>
      <c r="G7" s="933" t="s">
        <v>1582</v>
      </c>
      <c r="H7" s="132"/>
      <c r="I7" s="136"/>
      <c r="J7" s="713"/>
      <c r="K7" s="92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34"/>
      <c r="B8" s="935" t="s">
        <v>1583</v>
      </c>
      <c r="C8" s="51" t="s">
        <v>1584</v>
      </c>
      <c r="D8" s="931" t="s">
        <v>1585</v>
      </c>
      <c r="E8" s="302"/>
      <c r="F8" s="135"/>
      <c r="G8" s="933" t="s">
        <v>1586</v>
      </c>
      <c r="H8" s="132"/>
      <c r="I8" s="136"/>
      <c r="J8" s="713"/>
      <c r="K8" s="937" t="s">
        <v>1587</v>
      </c>
      <c r="L8" s="1"/>
      <c r="M8" s="1">
        <v>5962</v>
      </c>
      <c r="N8" s="1">
        <v>7.0000000000000007E-2</v>
      </c>
      <c r="O8" s="1">
        <f>M8*N8+5962</f>
        <v>6379.34</v>
      </c>
      <c r="P8" s="1">
        <f>O8/14</f>
        <v>455.66714285714289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34"/>
      <c r="B9" s="935" t="s">
        <v>1588</v>
      </c>
      <c r="C9" s="51" t="s">
        <v>1589</v>
      </c>
      <c r="D9" s="931" t="s">
        <v>1590</v>
      </c>
      <c r="E9" s="302"/>
      <c r="F9" s="135"/>
      <c r="G9" s="933" t="s">
        <v>1586</v>
      </c>
      <c r="H9" s="132"/>
      <c r="I9" s="136"/>
      <c r="J9" s="713">
        <v>1200</v>
      </c>
      <c r="K9" s="937">
        <v>30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34"/>
      <c r="B10" s="935" t="s">
        <v>1591</v>
      </c>
      <c r="C10" s="51" t="s">
        <v>1592</v>
      </c>
      <c r="D10" s="931" t="s">
        <v>425</v>
      </c>
      <c r="E10" s="732"/>
      <c r="F10" s="733"/>
      <c r="G10" s="933" t="s">
        <v>1586</v>
      </c>
      <c r="H10" s="132"/>
      <c r="I10" s="712"/>
      <c r="J10" s="713" t="s">
        <v>1593</v>
      </c>
      <c r="K10" s="93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934"/>
      <c r="B11" s="935" t="s">
        <v>1594</v>
      </c>
      <c r="C11" s="51" t="s">
        <v>1595</v>
      </c>
      <c r="D11" s="931" t="s">
        <v>425</v>
      </c>
      <c r="E11" s="302"/>
      <c r="F11" s="135"/>
      <c r="G11" s="933" t="s">
        <v>1586</v>
      </c>
      <c r="H11" s="132"/>
      <c r="I11" s="136"/>
      <c r="J11" s="713" t="s">
        <v>1593</v>
      </c>
      <c r="K11" s="93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34"/>
      <c r="B12" s="935"/>
      <c r="C12" s="51"/>
      <c r="D12" s="931"/>
      <c r="E12" s="302"/>
      <c r="F12" s="135"/>
      <c r="G12" s="933"/>
      <c r="H12" s="132"/>
      <c r="I12" s="136"/>
      <c r="J12" s="713"/>
      <c r="K12" s="93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.75" customHeight="1">
      <c r="A13" s="934"/>
      <c r="B13" s="863" t="s">
        <v>1596</v>
      </c>
      <c r="C13" s="133"/>
      <c r="D13" s="134"/>
      <c r="E13" s="229"/>
      <c r="F13" s="135"/>
      <c r="G13" s="933" t="s">
        <v>1510</v>
      </c>
      <c r="H13" s="132"/>
      <c r="I13" s="136"/>
      <c r="J13" s="137"/>
      <c r="K13" s="1118" t="s">
        <v>1597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5.25" customHeight="1">
      <c r="A14" s="934"/>
      <c r="B14" s="935"/>
      <c r="C14" s="51"/>
      <c r="D14" s="931"/>
      <c r="E14" s="302"/>
      <c r="F14" s="135"/>
      <c r="G14" s="236"/>
      <c r="H14" s="237"/>
      <c r="I14" s="238"/>
      <c r="J14" s="734"/>
      <c r="K14" s="93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.75" customHeight="1">
      <c r="A15" s="934"/>
      <c r="B15" s="860" t="s">
        <v>1598</v>
      </c>
      <c r="C15" s="133"/>
      <c r="D15" s="134"/>
      <c r="E15" s="70"/>
      <c r="F15" s="932"/>
      <c r="G15" s="933"/>
      <c r="H15" s="132"/>
      <c r="I15" s="136"/>
      <c r="J15" s="137"/>
      <c r="K15" s="92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34"/>
      <c r="B16" s="139" t="s">
        <v>1599</v>
      </c>
      <c r="C16" s="32" t="s">
        <v>1600</v>
      </c>
      <c r="D16" s="473" t="s">
        <v>349</v>
      </c>
      <c r="E16" s="53"/>
      <c r="F16" s="135"/>
      <c r="G16" s="933" t="s">
        <v>1601</v>
      </c>
      <c r="H16" s="132"/>
      <c r="I16" s="136"/>
      <c r="J16" s="869" t="s">
        <v>1602</v>
      </c>
      <c r="K16" s="1272" t="s">
        <v>1603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>
      <c r="A17" s="934"/>
      <c r="B17" s="834" t="s">
        <v>1604</v>
      </c>
      <c r="C17" s="32"/>
      <c r="D17" s="473" t="s">
        <v>788</v>
      </c>
      <c r="E17" s="53"/>
      <c r="F17" s="135"/>
      <c r="G17" s="933" t="s">
        <v>1510</v>
      </c>
      <c r="H17" s="132"/>
      <c r="I17" s="136"/>
      <c r="J17" s="869" t="s">
        <v>1605</v>
      </c>
      <c r="K17" s="1272" t="s">
        <v>1606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>
      <c r="A18" s="934"/>
      <c r="B18" s="834" t="s">
        <v>1607</v>
      </c>
      <c r="C18" s="32" t="s">
        <v>1608</v>
      </c>
      <c r="D18" s="473" t="s">
        <v>788</v>
      </c>
      <c r="E18" s="53"/>
      <c r="F18" s="135"/>
      <c r="G18" s="933" t="s">
        <v>1510</v>
      </c>
      <c r="H18" s="132"/>
      <c r="I18" s="136"/>
      <c r="J18" s="869" t="s">
        <v>1609</v>
      </c>
      <c r="K18" s="1272" t="s">
        <v>1610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>
      <c r="A19" s="934"/>
      <c r="B19" s="834" t="s">
        <v>1607</v>
      </c>
      <c r="C19" s="32" t="s">
        <v>1611</v>
      </c>
      <c r="D19" s="473" t="s">
        <v>788</v>
      </c>
      <c r="E19" s="53"/>
      <c r="F19" s="135"/>
      <c r="G19" s="933" t="s">
        <v>1510</v>
      </c>
      <c r="H19" s="132"/>
      <c r="I19" s="136"/>
      <c r="J19" s="869" t="s">
        <v>1612</v>
      </c>
      <c r="K19" s="1272" t="s">
        <v>1610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.75" customHeight="1">
      <c r="A20" s="339"/>
      <c r="B20" s="834" t="s">
        <v>1613</v>
      </c>
      <c r="C20" s="32" t="s">
        <v>1614</v>
      </c>
      <c r="D20" s="473" t="s">
        <v>788</v>
      </c>
      <c r="E20" s="53"/>
      <c r="F20" s="135"/>
      <c r="G20" s="933" t="s">
        <v>1601</v>
      </c>
      <c r="H20" s="132"/>
      <c r="I20" s="136"/>
      <c r="J20" s="869" t="s">
        <v>1615</v>
      </c>
      <c r="K20" s="1273" t="s">
        <v>1616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>
      <c r="A21" s="339"/>
      <c r="B21" s="834" t="s">
        <v>1617</v>
      </c>
      <c r="C21" s="32" t="s">
        <v>1618</v>
      </c>
      <c r="D21" s="473" t="s">
        <v>788</v>
      </c>
      <c r="E21" s="53"/>
      <c r="F21" s="135"/>
      <c r="G21" s="429" t="s">
        <v>1510</v>
      </c>
      <c r="H21" s="425"/>
      <c r="I21" s="430"/>
      <c r="J21" s="866" t="s">
        <v>1619</v>
      </c>
      <c r="K21" s="868" t="s">
        <v>1620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.75" customHeight="1">
      <c r="A22" s="339"/>
      <c r="B22" s="834" t="s">
        <v>1621</v>
      </c>
      <c r="C22" s="32" t="s">
        <v>1622</v>
      </c>
      <c r="D22" s="473"/>
      <c r="E22" s="53"/>
      <c r="F22" s="135"/>
      <c r="G22" s="429" t="s">
        <v>1510</v>
      </c>
      <c r="H22" s="425"/>
      <c r="I22" s="430"/>
      <c r="J22" s="866" t="s">
        <v>1609</v>
      </c>
      <c r="K22" s="868" t="s">
        <v>1620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.75" customHeight="1">
      <c r="A23" s="339"/>
      <c r="B23" s="834" t="s">
        <v>1617</v>
      </c>
      <c r="C23" s="32" t="s">
        <v>351</v>
      </c>
      <c r="D23" s="473"/>
      <c r="E23" s="53"/>
      <c r="F23" s="135"/>
      <c r="G23" s="429" t="s">
        <v>1510</v>
      </c>
      <c r="H23" s="425"/>
      <c r="I23" s="430"/>
      <c r="J23" s="866" t="s">
        <v>1623</v>
      </c>
      <c r="K23" s="868" t="s">
        <v>1620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339"/>
      <c r="B24" s="45"/>
      <c r="C24" s="51"/>
      <c r="D24" s="944"/>
      <c r="E24" s="302"/>
      <c r="F24" s="135"/>
      <c r="G24" s="933"/>
      <c r="H24" s="132"/>
      <c r="I24" s="241"/>
      <c r="J24" s="713"/>
      <c r="K24" s="93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5.25" customHeight="1">
      <c r="A25" s="339"/>
      <c r="B25" s="45"/>
      <c r="C25" s="51"/>
      <c r="D25" s="944"/>
      <c r="E25" s="302"/>
      <c r="F25" s="733"/>
      <c r="G25" s="933"/>
      <c r="H25" s="132"/>
      <c r="I25" s="136"/>
      <c r="J25" s="713"/>
      <c r="K25" s="93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.75" customHeight="1">
      <c r="A26" s="339"/>
      <c r="B26" s="860"/>
      <c r="C26" s="133"/>
      <c r="D26" s="134"/>
      <c r="E26" s="70"/>
      <c r="F26" s="932"/>
      <c r="G26" s="933"/>
      <c r="H26" s="132"/>
      <c r="I26" s="136"/>
      <c r="J26" s="137"/>
      <c r="K26" s="9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>
      <c r="A27" s="339"/>
      <c r="B27" s="861"/>
      <c r="C27" s="133"/>
      <c r="D27" s="134"/>
      <c r="E27" s="53"/>
      <c r="F27" s="135"/>
      <c r="G27" s="933"/>
      <c r="H27" s="132"/>
      <c r="I27" s="136"/>
      <c r="J27" s="137"/>
      <c r="K27" s="93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>
      <c r="A28" s="945"/>
      <c r="B28" s="861"/>
      <c r="C28" s="133"/>
      <c r="D28" s="134"/>
      <c r="E28" s="53"/>
      <c r="F28" s="135"/>
      <c r="G28" s="933"/>
      <c r="H28" s="132"/>
      <c r="I28" s="136"/>
      <c r="J28" s="137"/>
      <c r="K28" s="11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>
      <c r="A29" s="946"/>
      <c r="B29" s="861"/>
      <c r="C29" s="133"/>
      <c r="D29" s="134"/>
      <c r="E29" s="53"/>
      <c r="F29" s="135"/>
      <c r="G29" s="933"/>
      <c r="H29" s="132"/>
      <c r="I29" s="136"/>
      <c r="J29" s="137"/>
      <c r="K29" s="111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>
      <c r="A30" s="934"/>
      <c r="B30" s="861"/>
      <c r="C30" s="133"/>
      <c r="D30" s="134"/>
      <c r="E30" s="53"/>
      <c r="F30" s="135"/>
      <c r="G30" s="933"/>
      <c r="H30" s="132"/>
      <c r="I30" s="136"/>
      <c r="J30" s="137"/>
      <c r="K30" s="11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34"/>
      <c r="B31" s="132"/>
      <c r="C31" s="133"/>
      <c r="D31" s="134"/>
      <c r="E31" s="53"/>
      <c r="F31" s="135"/>
      <c r="G31" s="933"/>
      <c r="H31" s="132"/>
      <c r="I31" s="136"/>
      <c r="J31" s="862"/>
      <c r="K31" s="111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>
      <c r="A32" s="934"/>
      <c r="B32" s="855"/>
      <c r="C32" s="133"/>
      <c r="D32" s="134"/>
      <c r="E32" s="53"/>
      <c r="F32" s="135"/>
      <c r="G32" s="933"/>
      <c r="H32" s="132"/>
      <c r="I32" s="136"/>
      <c r="J32" s="137"/>
      <c r="K32" s="11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.75" customHeight="1">
      <c r="A33" s="934"/>
      <c r="B33" s="863"/>
      <c r="C33" s="235"/>
      <c r="D33" s="1085"/>
      <c r="E33" s="143"/>
      <c r="F33" s="155"/>
      <c r="G33" s="236"/>
      <c r="H33" s="237"/>
      <c r="I33" s="238"/>
      <c r="J33" s="239"/>
      <c r="K33" s="24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56"/>
      <c r="B34" s="957"/>
      <c r="C34" s="958"/>
      <c r="D34" s="958"/>
      <c r="E34" s="959"/>
      <c r="F34" s="959"/>
      <c r="G34" s="959"/>
      <c r="H34" s="959"/>
      <c r="I34" s="959"/>
      <c r="J34" s="960"/>
      <c r="K34" s="961"/>
      <c r="L34" s="95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customHeight="1">
      <c r="A35" s="1"/>
      <c r="B35" s="93"/>
      <c r="C35" s="357"/>
      <c r="D35" s="158"/>
      <c r="E35" s="94"/>
      <c r="F35" s="95"/>
      <c r="G35" s="6"/>
      <c r="H35" s="96"/>
      <c r="I35" s="97"/>
      <c r="J35" s="741"/>
      <c r="K35" s="74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4" t="s">
        <v>0</v>
      </c>
      <c r="B36" s="1368"/>
      <c r="C36" s="250"/>
      <c r="D36" s="314"/>
      <c r="E36" s="4"/>
      <c r="F36" s="5"/>
      <c r="G36" s="6"/>
      <c r="H36" s="1"/>
      <c r="I36" s="13"/>
      <c r="J36" s="729"/>
      <c r="K36" s="26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376" t="s">
        <v>94</v>
      </c>
      <c r="B37" s="1387"/>
      <c r="C37" s="247"/>
      <c r="D37" s="314"/>
      <c r="E37" s="4"/>
      <c r="F37" s="5"/>
      <c r="G37" s="6"/>
      <c r="H37" s="1"/>
      <c r="I37" s="13"/>
      <c r="J37" s="729"/>
      <c r="K37" s="26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.5" customHeight="1">
      <c r="A38" s="1"/>
      <c r="B38" s="2"/>
      <c r="C38" s="250"/>
      <c r="D38" s="314"/>
      <c r="E38" s="4"/>
      <c r="F38" s="5"/>
      <c r="G38" s="6"/>
      <c r="H38" s="1"/>
      <c r="I38" s="7"/>
      <c r="J38" s="729"/>
      <c r="K38" s="26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customHeight="1">
      <c r="A39" s="1375" t="s">
        <v>2</v>
      </c>
      <c r="B39" s="1388"/>
      <c r="C39" s="258" t="s">
        <v>3</v>
      </c>
      <c r="D39" s="962" t="s">
        <v>4</v>
      </c>
      <c r="E39" s="17" t="s">
        <v>5</v>
      </c>
      <c r="F39" s="919" t="s">
        <v>5</v>
      </c>
      <c r="G39" s="18" t="s">
        <v>6</v>
      </c>
      <c r="H39" s="19" t="s">
        <v>7</v>
      </c>
      <c r="I39" s="20" t="s">
        <v>8</v>
      </c>
      <c r="J39" s="678" t="s">
        <v>9</v>
      </c>
      <c r="K39" s="920" t="s">
        <v>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>
      <c r="A40" s="921"/>
      <c r="B40" s="922"/>
      <c r="C40" s="923"/>
      <c r="D40" s="963" t="s">
        <v>10</v>
      </c>
      <c r="E40" s="24" t="s">
        <v>11</v>
      </c>
      <c r="F40" s="925" t="s">
        <v>12</v>
      </c>
      <c r="G40" s="964"/>
      <c r="H40" s="965" t="s">
        <v>13</v>
      </c>
      <c r="I40" s="928" t="s">
        <v>14</v>
      </c>
      <c r="J40" s="966" t="s">
        <v>15</v>
      </c>
      <c r="K40" s="930" t="s">
        <v>16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6.75" customHeight="1">
      <c r="A41" s="967"/>
      <c r="B41" s="860" t="s">
        <v>1624</v>
      </c>
      <c r="C41" s="133"/>
      <c r="D41" s="134"/>
      <c r="E41" s="70"/>
      <c r="F41" s="932"/>
      <c r="G41" s="933"/>
      <c r="H41" s="132"/>
      <c r="I41" s="136"/>
      <c r="J41" s="137"/>
      <c r="K41" s="92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>
      <c r="A42" s="339"/>
      <c r="B42" s="861" t="s">
        <v>1625</v>
      </c>
      <c r="C42" s="133"/>
      <c r="D42" s="134"/>
      <c r="E42" s="53"/>
      <c r="F42" s="135"/>
      <c r="G42" s="933" t="s">
        <v>1626</v>
      </c>
      <c r="H42" s="132"/>
      <c r="I42" s="136"/>
      <c r="J42" s="137"/>
      <c r="K42" s="937">
        <v>32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75" customHeight="1">
      <c r="A43" s="76"/>
      <c r="B43" s="861" t="s">
        <v>1627</v>
      </c>
      <c r="C43" s="133"/>
      <c r="D43" s="134"/>
      <c r="E43" s="53"/>
      <c r="F43" s="135"/>
      <c r="G43" s="933" t="s">
        <v>1626</v>
      </c>
      <c r="H43" s="132"/>
      <c r="I43" s="136"/>
      <c r="J43" s="137"/>
      <c r="K43" s="1118">
        <v>32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75" customHeight="1">
      <c r="A44" s="76"/>
      <c r="B44" s="861" t="s">
        <v>1625</v>
      </c>
      <c r="C44" s="133"/>
      <c r="D44" s="134"/>
      <c r="E44" s="53"/>
      <c r="F44" s="135"/>
      <c r="G44" s="933" t="s">
        <v>1626</v>
      </c>
      <c r="H44" s="132"/>
      <c r="I44" s="136"/>
      <c r="J44" s="137"/>
      <c r="K44" s="1118">
        <v>55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 customHeight="1">
      <c r="A45" s="969"/>
      <c r="B45" s="861" t="s">
        <v>1627</v>
      </c>
      <c r="C45" s="133"/>
      <c r="D45" s="134"/>
      <c r="E45" s="53"/>
      <c r="F45" s="135"/>
      <c r="G45" s="933" t="s">
        <v>1626</v>
      </c>
      <c r="H45" s="132"/>
      <c r="I45" s="136"/>
      <c r="J45" s="137"/>
      <c r="K45" s="1118">
        <v>55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69"/>
      <c r="B46" s="132"/>
      <c r="C46" s="133"/>
      <c r="D46" s="134"/>
      <c r="E46" s="53"/>
      <c r="F46" s="135"/>
      <c r="G46" s="933"/>
      <c r="H46" s="132"/>
      <c r="I46" s="136"/>
      <c r="J46" s="862"/>
      <c r="K46" s="111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customHeight="1">
      <c r="A47" s="969"/>
      <c r="B47" s="855" t="s">
        <v>1628</v>
      </c>
      <c r="C47" s="133"/>
      <c r="D47" s="134"/>
      <c r="E47" s="53"/>
      <c r="F47" s="135"/>
      <c r="G47" s="933"/>
      <c r="H47" s="132"/>
      <c r="I47" s="136"/>
      <c r="J47" s="137"/>
      <c r="K47" s="111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6.75" customHeight="1">
      <c r="A48" s="969"/>
      <c r="B48" s="863" t="s">
        <v>1629</v>
      </c>
      <c r="C48" s="235"/>
      <c r="D48" s="1085"/>
      <c r="E48" s="143"/>
      <c r="F48" s="155"/>
      <c r="G48" s="236" t="s">
        <v>1510</v>
      </c>
      <c r="H48" s="237"/>
      <c r="I48" s="238"/>
      <c r="J48" s="239"/>
      <c r="K48" s="240" t="s">
        <v>1630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935"/>
      <c r="C49" s="738"/>
      <c r="D49" s="954"/>
      <c r="E49" s="106"/>
      <c r="F49" s="135"/>
      <c r="G49" s="933"/>
      <c r="H49" s="132"/>
      <c r="I49" s="136"/>
      <c r="J49" s="713"/>
      <c r="K49" s="93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953"/>
      <c r="C50" s="738"/>
      <c r="D50" s="954"/>
      <c r="E50" s="106"/>
      <c r="F50" s="135"/>
      <c r="G50" s="933"/>
      <c r="H50" s="132"/>
      <c r="I50" s="136"/>
      <c r="J50" s="713"/>
      <c r="K50" s="9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935"/>
      <c r="C51" s="743"/>
      <c r="D51" s="744"/>
      <c r="E51" s="745"/>
      <c r="F51" s="155"/>
      <c r="G51" s="236"/>
      <c r="H51" s="237"/>
      <c r="I51" s="238"/>
      <c r="J51" s="734"/>
      <c r="K51" s="73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935"/>
      <c r="C52" s="738"/>
      <c r="D52" s="954"/>
      <c r="E52" s="106"/>
      <c r="F52" s="135"/>
      <c r="G52" s="933"/>
      <c r="H52" s="132"/>
      <c r="I52" s="136"/>
      <c r="J52" s="713"/>
      <c r="K52" s="93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953"/>
      <c r="C53" s="743"/>
      <c r="D53" s="744"/>
      <c r="E53" s="106"/>
      <c r="F53" s="135"/>
      <c r="G53" s="236"/>
      <c r="H53" s="237"/>
      <c r="I53" s="238"/>
      <c r="J53" s="734"/>
      <c r="K53" s="73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935"/>
      <c r="C54" s="743"/>
      <c r="D54" s="744"/>
      <c r="E54" s="106"/>
      <c r="F54" s="135"/>
      <c r="G54" s="236"/>
      <c r="H54" s="237"/>
      <c r="I54" s="238"/>
      <c r="J54" s="734"/>
      <c r="K54" s="73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343"/>
      <c r="B55" s="953"/>
      <c r="C55" s="743"/>
      <c r="D55" s="744"/>
      <c r="E55" s="106"/>
      <c r="F55" s="135"/>
      <c r="G55" s="236"/>
      <c r="H55" s="237"/>
      <c r="I55" s="238"/>
      <c r="J55" s="734"/>
      <c r="K55" s="73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935"/>
      <c r="C56" s="738"/>
      <c r="D56" s="954"/>
      <c r="E56" s="106"/>
      <c r="F56" s="135"/>
      <c r="G56" s="933"/>
      <c r="H56" s="132"/>
      <c r="I56" s="136"/>
      <c r="J56" s="734"/>
      <c r="K56" s="93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953"/>
      <c r="C57" s="738"/>
      <c r="D57" s="954"/>
      <c r="E57" s="106"/>
      <c r="F57" s="135"/>
      <c r="G57" s="933"/>
      <c r="H57" s="132"/>
      <c r="I57" s="136"/>
      <c r="J57" s="713"/>
      <c r="K57" s="93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6.75" customHeight="1">
      <c r="A58" s="969"/>
      <c r="B58" s="860" t="s">
        <v>1631</v>
      </c>
      <c r="C58" s="738"/>
      <c r="D58" s="954"/>
      <c r="E58" s="302"/>
      <c r="F58" s="135"/>
      <c r="G58" s="933"/>
      <c r="H58" s="132"/>
      <c r="I58" s="241"/>
      <c r="J58" s="713"/>
      <c r="K58" s="93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69"/>
      <c r="B59" s="953" t="s">
        <v>1632</v>
      </c>
      <c r="C59" s="738">
        <v>40130</v>
      </c>
      <c r="D59" s="954" t="s">
        <v>1633</v>
      </c>
      <c r="E59" s="302">
        <v>120</v>
      </c>
      <c r="F59" s="135"/>
      <c r="G59" s="1004" t="s">
        <v>1634</v>
      </c>
      <c r="H59" s="132">
        <v>2975</v>
      </c>
      <c r="I59" s="136" t="s">
        <v>1635</v>
      </c>
      <c r="J59" s="713" t="s">
        <v>1636</v>
      </c>
      <c r="K59" s="937">
        <v>86.14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69"/>
      <c r="B60" s="953" t="s">
        <v>1637</v>
      </c>
      <c r="C60" s="738">
        <v>40131</v>
      </c>
      <c r="D60" s="954" t="s">
        <v>1638</v>
      </c>
      <c r="E60" s="302">
        <v>120</v>
      </c>
      <c r="F60" s="135"/>
      <c r="G60" s="1004" t="s">
        <v>1634</v>
      </c>
      <c r="H60" s="132">
        <v>2720</v>
      </c>
      <c r="I60" s="136" t="s">
        <v>1635</v>
      </c>
      <c r="J60" s="713" t="s">
        <v>1639</v>
      </c>
      <c r="K60" s="937">
        <v>86.25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69"/>
      <c r="B61" s="953"/>
      <c r="C61" s="738"/>
      <c r="D61" s="954"/>
      <c r="E61" s="302"/>
      <c r="F61" s="135"/>
      <c r="G61" s="933"/>
      <c r="H61" s="132"/>
      <c r="I61" s="136"/>
      <c r="J61" s="713"/>
      <c r="K61" s="93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71"/>
      <c r="B62" s="935"/>
      <c r="C62" s="738"/>
      <c r="D62" s="954"/>
      <c r="E62" s="294"/>
      <c r="F62" s="135"/>
      <c r="G62" s="933"/>
      <c r="H62" s="132"/>
      <c r="I62" s="136"/>
      <c r="J62" s="713"/>
      <c r="K62" s="9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53"/>
      <c r="C63" s="738"/>
      <c r="D63" s="954"/>
      <c r="E63" s="229"/>
      <c r="F63" s="135"/>
      <c r="G63" s="933"/>
      <c r="H63" s="949"/>
      <c r="I63" s="950"/>
      <c r="J63" s="951"/>
      <c r="K63" s="95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746"/>
      <c r="C64" s="738"/>
      <c r="D64" s="954"/>
      <c r="E64" s="229"/>
      <c r="F64" s="135"/>
      <c r="G64" s="933"/>
      <c r="H64" s="132"/>
      <c r="I64" s="136"/>
      <c r="J64" s="713"/>
      <c r="K64" s="9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935"/>
      <c r="C65" s="738"/>
      <c r="D65" s="954"/>
      <c r="E65" s="106"/>
      <c r="F65" s="135"/>
      <c r="G65" s="933"/>
      <c r="H65" s="132"/>
      <c r="I65" s="136"/>
      <c r="J65" s="713"/>
      <c r="K65" s="9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/>
      <c r="C66" s="738"/>
      <c r="D66" s="954"/>
      <c r="E66" s="107"/>
      <c r="F66" s="35"/>
      <c r="G66" s="933"/>
      <c r="H66" s="231"/>
      <c r="I66" s="232"/>
      <c r="J66" s="713"/>
      <c r="K66" s="93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935"/>
      <c r="C67" s="738"/>
      <c r="D67" s="954"/>
      <c r="E67" s="131"/>
      <c r="F67" s="35"/>
      <c r="G67" s="933"/>
      <c r="H67" s="231"/>
      <c r="I67" s="232"/>
      <c r="J67" s="713"/>
      <c r="K67" s="9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56"/>
      <c r="B68" s="972"/>
      <c r="C68" s="958"/>
      <c r="D68" s="958"/>
      <c r="E68" s="959"/>
      <c r="F68" s="959"/>
      <c r="G68" s="959"/>
      <c r="H68" s="959"/>
      <c r="I68" s="959"/>
      <c r="J68" s="973"/>
      <c r="K68" s="97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4"/>
      <c r="B69" s="1"/>
      <c r="C69" s="357"/>
      <c r="D69" s="158"/>
      <c r="E69" s="94"/>
      <c r="F69" s="95"/>
      <c r="G69" s="6"/>
      <c r="H69" s="96"/>
      <c r="I69" s="97"/>
      <c r="J69" s="729"/>
      <c r="K69" s="26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4" t="s">
        <v>0</v>
      </c>
      <c r="B70" s="1368"/>
      <c r="C70" s="250"/>
      <c r="D70" s="314"/>
      <c r="E70" s="4"/>
      <c r="F70" s="5"/>
      <c r="G70" s="6"/>
      <c r="H70" s="1"/>
      <c r="I70" s="13"/>
      <c r="J70" s="729"/>
      <c r="K70" s="26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5.25" customHeight="1">
      <c r="A71" s="1376" t="s">
        <v>117</v>
      </c>
      <c r="B71" s="1387"/>
      <c r="C71" s="247"/>
      <c r="D71" s="314"/>
      <c r="E71" s="4"/>
      <c r="F71" s="5"/>
      <c r="G71" s="6"/>
      <c r="H71" s="1"/>
      <c r="I71" s="13"/>
      <c r="J71" s="729"/>
      <c r="K71" s="26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5.25" customHeight="1">
      <c r="A72" s="1"/>
      <c r="B72" s="2"/>
      <c r="C72" s="250"/>
      <c r="D72" s="314"/>
      <c r="E72" s="4"/>
      <c r="F72" s="5"/>
      <c r="G72" s="6"/>
      <c r="H72" s="1"/>
      <c r="I72" s="7"/>
      <c r="J72" s="729"/>
      <c r="K72" s="26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77" t="s">
        <v>2</v>
      </c>
      <c r="B73" s="1390"/>
      <c r="C73" s="975" t="s">
        <v>3</v>
      </c>
      <c r="D73" s="976" t="s">
        <v>4</v>
      </c>
      <c r="E73" s="17" t="s">
        <v>5</v>
      </c>
      <c r="F73" s="919" t="s">
        <v>5</v>
      </c>
      <c r="G73" s="18" t="s">
        <v>6</v>
      </c>
      <c r="H73" s="19" t="s">
        <v>7</v>
      </c>
      <c r="I73" s="20" t="s">
        <v>8</v>
      </c>
      <c r="J73" s="678" t="s">
        <v>9</v>
      </c>
      <c r="K73" s="920" t="s">
        <v>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5.25" customHeight="1">
      <c r="A74" s="921"/>
      <c r="B74" s="922"/>
      <c r="C74" s="923"/>
      <c r="D74" s="747" t="s">
        <v>10</v>
      </c>
      <c r="E74" s="24" t="s">
        <v>11</v>
      </c>
      <c r="F74" s="925" t="s">
        <v>12</v>
      </c>
      <c r="G74" s="964"/>
      <c r="H74" s="965" t="s">
        <v>13</v>
      </c>
      <c r="I74" s="928" t="s">
        <v>14</v>
      </c>
      <c r="J74" s="966" t="s">
        <v>16</v>
      </c>
      <c r="K74" s="930" t="s">
        <v>15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>
      <c r="A75" s="618"/>
      <c r="B75" s="1137" t="s">
        <v>358</v>
      </c>
      <c r="C75" s="133"/>
      <c r="D75" s="134"/>
      <c r="E75" s="53"/>
      <c r="F75" s="135"/>
      <c r="G75" s="933"/>
      <c r="H75" s="132"/>
      <c r="I75" s="136"/>
      <c r="J75" s="137"/>
      <c r="K75" s="71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>
      <c r="A76" s="934"/>
      <c r="B76" s="1110" t="s">
        <v>359</v>
      </c>
      <c r="C76" s="133"/>
      <c r="D76" s="134"/>
      <c r="E76" s="53"/>
      <c r="F76" s="135"/>
      <c r="G76" s="933" t="s">
        <v>360</v>
      </c>
      <c r="H76" s="132"/>
      <c r="I76" s="136"/>
      <c r="J76" s="871" t="s">
        <v>361</v>
      </c>
      <c r="K76" s="72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934"/>
      <c r="B77" s="1110" t="s">
        <v>362</v>
      </c>
      <c r="C77" s="235"/>
      <c r="D77" s="1085"/>
      <c r="E77" s="143"/>
      <c r="F77" s="155"/>
      <c r="G77" s="236" t="s">
        <v>360</v>
      </c>
      <c r="H77" s="237"/>
      <c r="I77" s="238"/>
      <c r="J77" s="856" t="s">
        <v>363</v>
      </c>
      <c r="K77" s="72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>
      <c r="A78" s="934"/>
      <c r="B78" s="1110" t="s">
        <v>364</v>
      </c>
      <c r="C78" s="133"/>
      <c r="D78" s="134"/>
      <c r="E78" s="53"/>
      <c r="F78" s="135"/>
      <c r="G78" s="933" t="s">
        <v>365</v>
      </c>
      <c r="H78" s="132"/>
      <c r="I78" s="136"/>
      <c r="J78" s="872" t="s">
        <v>366</v>
      </c>
      <c r="K78" s="72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934"/>
      <c r="B79" s="1029" t="s">
        <v>367</v>
      </c>
      <c r="C79" s="235"/>
      <c r="D79" s="1085"/>
      <c r="E79" s="53"/>
      <c r="F79" s="135"/>
      <c r="G79" s="236" t="s">
        <v>365</v>
      </c>
      <c r="H79" s="237"/>
      <c r="I79" s="238"/>
      <c r="J79" s="873" t="s">
        <v>368</v>
      </c>
      <c r="K79" s="93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34"/>
      <c r="B80" s="139"/>
      <c r="C80" s="51"/>
      <c r="D80" s="954"/>
      <c r="E80" s="106"/>
      <c r="F80" s="135"/>
      <c r="G80" s="933"/>
      <c r="H80" s="132"/>
      <c r="I80" s="136"/>
      <c r="J80" s="713"/>
      <c r="K80" s="93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34"/>
      <c r="B81" s="139"/>
      <c r="C81" s="738"/>
      <c r="D81" s="954"/>
      <c r="E81" s="106"/>
      <c r="F81" s="135"/>
      <c r="G81" s="933"/>
      <c r="H81" s="132"/>
      <c r="I81" s="136"/>
      <c r="J81" s="713"/>
      <c r="K81" s="93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5.25" customHeight="1">
      <c r="A82" s="934"/>
      <c r="B82" s="139"/>
      <c r="C82" s="743"/>
      <c r="D82" s="744"/>
      <c r="E82" s="106"/>
      <c r="F82" s="135"/>
      <c r="G82" s="236"/>
      <c r="H82" s="237"/>
      <c r="I82" s="238"/>
      <c r="J82" s="734"/>
      <c r="K82" s="73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934"/>
      <c r="B83" s="139"/>
      <c r="C83" s="738"/>
      <c r="D83" s="980"/>
      <c r="E83" s="106"/>
      <c r="F83" s="135"/>
      <c r="G83" s="749"/>
      <c r="H83" s="981"/>
      <c r="I83" s="750"/>
      <c r="J83" s="713"/>
      <c r="K83" s="93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34"/>
      <c r="B84" s="139"/>
      <c r="C84" s="738"/>
      <c r="D84" s="980"/>
      <c r="E84" s="106"/>
      <c r="F84" s="135"/>
      <c r="G84" s="749"/>
      <c r="H84" s="133"/>
      <c r="I84" s="971"/>
      <c r="J84" s="713"/>
      <c r="K84" s="93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34"/>
      <c r="B85" s="982"/>
      <c r="C85" s="738"/>
      <c r="D85" s="980"/>
      <c r="E85" s="745"/>
      <c r="F85" s="155"/>
      <c r="G85" s="749"/>
      <c r="H85" s="133"/>
      <c r="I85" s="971"/>
      <c r="J85" s="734"/>
      <c r="K85" s="73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34"/>
      <c r="B86" s="132"/>
      <c r="C86" s="738"/>
      <c r="D86" s="980"/>
      <c r="E86" s="106"/>
      <c r="F86" s="135"/>
      <c r="G86" s="749"/>
      <c r="H86" s="133"/>
      <c r="I86" s="971"/>
      <c r="J86" s="713"/>
      <c r="K86" s="93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34"/>
      <c r="B87" s="983"/>
      <c r="C87" s="738"/>
      <c r="D87" s="980"/>
      <c r="E87" s="106"/>
      <c r="F87" s="135"/>
      <c r="G87" s="749"/>
      <c r="H87" s="133"/>
      <c r="I87" s="971"/>
      <c r="J87" s="734"/>
      <c r="K87" s="73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34"/>
      <c r="B88" s="132"/>
      <c r="C88" s="738"/>
      <c r="D88" s="744"/>
      <c r="E88" s="106"/>
      <c r="F88" s="135"/>
      <c r="G88" s="751"/>
      <c r="H88" s="133"/>
      <c r="I88" s="971"/>
      <c r="J88" s="734"/>
      <c r="K88" s="73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244"/>
      <c r="B89" s="983"/>
      <c r="C89" s="738"/>
      <c r="D89" s="980"/>
      <c r="E89" s="106"/>
      <c r="F89" s="135"/>
      <c r="G89" s="751"/>
      <c r="H89" s="133"/>
      <c r="I89" s="971"/>
      <c r="J89" s="734"/>
      <c r="K89" s="73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34"/>
      <c r="B90" s="983"/>
      <c r="C90" s="738"/>
      <c r="D90" s="980"/>
      <c r="E90" s="106"/>
      <c r="F90" s="135"/>
      <c r="G90" s="751"/>
      <c r="H90" s="133"/>
      <c r="I90" s="971"/>
      <c r="J90" s="734"/>
      <c r="K90" s="93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34"/>
      <c r="B91" s="983"/>
      <c r="C91" s="738"/>
      <c r="D91" s="980"/>
      <c r="E91" s="106"/>
      <c r="F91" s="135"/>
      <c r="G91" s="751"/>
      <c r="H91" s="133"/>
      <c r="I91" s="971"/>
      <c r="J91" s="713"/>
      <c r="K91" s="9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34"/>
      <c r="B92" s="752"/>
      <c r="C92" s="738"/>
      <c r="D92" s="980"/>
      <c r="E92" s="302"/>
      <c r="F92" s="135"/>
      <c r="G92" s="751"/>
      <c r="H92" s="133"/>
      <c r="I92" s="971"/>
      <c r="J92" s="713"/>
      <c r="K92" s="93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34"/>
      <c r="B93" s="139"/>
      <c r="C93" s="738"/>
      <c r="D93" s="980"/>
      <c r="E93" s="302"/>
      <c r="F93" s="135"/>
      <c r="G93" s="751"/>
      <c r="H93" s="133"/>
      <c r="I93" s="971"/>
      <c r="J93" s="713"/>
      <c r="K93" s="93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34"/>
      <c r="B94" s="139"/>
      <c r="C94" s="738"/>
      <c r="D94" s="954"/>
      <c r="E94" s="302"/>
      <c r="F94" s="135"/>
      <c r="G94" s="751"/>
      <c r="H94" s="133"/>
      <c r="I94" s="971"/>
      <c r="J94" s="713"/>
      <c r="K94" s="9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34"/>
      <c r="B95" s="139"/>
      <c r="C95" s="738"/>
      <c r="D95" s="954"/>
      <c r="E95" s="302"/>
      <c r="F95" s="135"/>
      <c r="G95" s="933"/>
      <c r="H95" s="132"/>
      <c r="I95" s="136"/>
      <c r="J95" s="713"/>
      <c r="K95" s="9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45"/>
      <c r="B96" s="139"/>
      <c r="C96" s="738"/>
      <c r="D96" s="954"/>
      <c r="E96" s="294"/>
      <c r="F96" s="135"/>
      <c r="G96" s="933"/>
      <c r="H96" s="132"/>
      <c r="I96" s="136"/>
      <c r="J96" s="713"/>
      <c r="K96" s="93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46"/>
      <c r="B97" s="139"/>
      <c r="C97" s="738"/>
      <c r="D97" s="954"/>
      <c r="E97" s="229"/>
      <c r="F97" s="135"/>
      <c r="G97" s="933"/>
      <c r="H97" s="949"/>
      <c r="I97" s="950"/>
      <c r="J97" s="951"/>
      <c r="K97" s="9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34"/>
      <c r="B98" s="753"/>
      <c r="C98" s="738"/>
      <c r="D98" s="954"/>
      <c r="E98" s="229"/>
      <c r="F98" s="135"/>
      <c r="G98" s="933"/>
      <c r="H98" s="132"/>
      <c r="I98" s="136"/>
      <c r="J98" s="713"/>
      <c r="K98" s="93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34"/>
      <c r="B99" s="753"/>
      <c r="C99" s="738"/>
      <c r="D99" s="954"/>
      <c r="E99" s="106"/>
      <c r="F99" s="135"/>
      <c r="G99" s="933"/>
      <c r="H99" s="132"/>
      <c r="I99" s="136"/>
      <c r="J99" s="713"/>
      <c r="K99" s="93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34"/>
      <c r="B100" s="434"/>
      <c r="C100" s="738"/>
      <c r="D100" s="954"/>
      <c r="E100" s="106"/>
      <c r="F100" s="135"/>
      <c r="G100" s="933"/>
      <c r="H100" s="132"/>
      <c r="I100" s="136"/>
      <c r="J100" s="713"/>
      <c r="K100" s="93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5.25" customHeight="1">
      <c r="A101" s="984"/>
      <c r="B101" s="433"/>
      <c r="C101" s="738"/>
      <c r="D101" s="954"/>
      <c r="E101" s="755"/>
      <c r="F101" s="756"/>
      <c r="G101" s="933"/>
      <c r="H101" s="231"/>
      <c r="I101" s="232"/>
      <c r="J101" s="757"/>
      <c r="K101" s="98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5.25" customHeight="1">
      <c r="A102" s="934"/>
      <c r="B102" s="434"/>
      <c r="C102" s="738"/>
      <c r="D102" s="954"/>
      <c r="E102" s="229"/>
      <c r="F102" s="156"/>
      <c r="G102" s="933"/>
      <c r="H102" s="132"/>
      <c r="I102" s="136"/>
      <c r="J102" s="713"/>
      <c r="K102" s="93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5.25" customHeight="1">
      <c r="A103" s="984"/>
      <c r="B103" s="433"/>
      <c r="C103" s="738"/>
      <c r="D103" s="954"/>
      <c r="E103" s="755"/>
      <c r="F103" s="756"/>
      <c r="G103" s="933"/>
      <c r="H103" s="231"/>
      <c r="I103" s="232"/>
      <c r="J103" s="757"/>
      <c r="K103" s="98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4"/>
      <c r="B104" s="1368"/>
      <c r="C104" s="250"/>
      <c r="D104" s="314"/>
      <c r="E104" s="4"/>
      <c r="F104" s="5"/>
      <c r="G104" s="6"/>
      <c r="H104" s="1"/>
      <c r="I104" s="13"/>
      <c r="J104" s="729"/>
      <c r="K104" s="26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>
      <c r="A105" s="4" t="s">
        <v>0</v>
      </c>
      <c r="B105" s="1368"/>
      <c r="C105" s="250"/>
      <c r="D105" s="314"/>
      <c r="E105" s="4"/>
      <c r="F105" s="5"/>
      <c r="G105" s="6"/>
      <c r="H105" s="1"/>
      <c r="I105" s="13"/>
      <c r="J105" s="729"/>
      <c r="K105" s="26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1376" t="s">
        <v>117</v>
      </c>
      <c r="B106" s="1387"/>
      <c r="C106" s="247"/>
      <c r="D106" s="314"/>
      <c r="E106" s="4"/>
      <c r="F106" s="5"/>
      <c r="G106" s="6"/>
      <c r="H106" s="1"/>
      <c r="I106" s="13"/>
      <c r="J106" s="729"/>
      <c r="K106" s="26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1"/>
      <c r="B107" s="2"/>
      <c r="C107" s="250"/>
      <c r="D107" s="314"/>
      <c r="E107" s="4"/>
      <c r="F107" s="5"/>
      <c r="G107" s="6"/>
      <c r="H107" s="1"/>
      <c r="I107" s="7"/>
      <c r="J107" s="729"/>
      <c r="K107" s="26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1375" t="s">
        <v>2</v>
      </c>
      <c r="B108" s="1388"/>
      <c r="C108" s="258" t="s">
        <v>3</v>
      </c>
      <c r="D108" s="962" t="s">
        <v>4</v>
      </c>
      <c r="E108" s="17" t="s">
        <v>5</v>
      </c>
      <c r="F108" s="919" t="s">
        <v>5</v>
      </c>
      <c r="G108" s="18" t="s">
        <v>6</v>
      </c>
      <c r="H108" s="19" t="s">
        <v>7</v>
      </c>
      <c r="I108" s="20" t="s">
        <v>8</v>
      </c>
      <c r="J108" s="678" t="s">
        <v>9</v>
      </c>
      <c r="K108" s="920" t="s">
        <v>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5.25" customHeight="1">
      <c r="A109" s="921"/>
      <c r="B109" s="922"/>
      <c r="C109" s="923"/>
      <c r="D109" s="963" t="s">
        <v>10</v>
      </c>
      <c r="E109" s="24" t="s">
        <v>11</v>
      </c>
      <c r="F109" s="925" t="s">
        <v>12</v>
      </c>
      <c r="G109" s="964"/>
      <c r="H109" s="965" t="s">
        <v>13</v>
      </c>
      <c r="I109" s="928" t="s">
        <v>14</v>
      </c>
      <c r="J109" s="966" t="s">
        <v>16</v>
      </c>
      <c r="K109" s="930" t="s">
        <v>15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6.75" customHeight="1">
      <c r="A110" s="986"/>
      <c r="B110" s="860" t="s">
        <v>1631</v>
      </c>
      <c r="C110" s="738"/>
      <c r="D110" s="758"/>
      <c r="E110" s="70"/>
      <c r="F110" s="932"/>
      <c r="G110" s="933"/>
      <c r="H110" s="132"/>
      <c r="I110" s="136"/>
      <c r="J110" s="713"/>
      <c r="K110" s="92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>
      <c r="A111" s="934"/>
      <c r="B111" s="754" t="s">
        <v>1640</v>
      </c>
      <c r="C111" s="738">
        <v>306</v>
      </c>
      <c r="D111" s="758" t="s">
        <v>1641</v>
      </c>
      <c r="E111" s="53" t="s">
        <v>1642</v>
      </c>
      <c r="F111" s="806" t="s">
        <v>1643</v>
      </c>
      <c r="G111" s="1284" t="s">
        <v>1644</v>
      </c>
      <c r="H111" s="132">
        <v>370</v>
      </c>
      <c r="I111" s="136" t="s">
        <v>1645</v>
      </c>
      <c r="J111" s="713">
        <v>380</v>
      </c>
      <c r="K111" s="937">
        <v>19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>
      <c r="A112" s="934"/>
      <c r="B112" s="754" t="s">
        <v>1646</v>
      </c>
      <c r="C112" s="738">
        <v>305</v>
      </c>
      <c r="D112" s="758" t="s">
        <v>1641</v>
      </c>
      <c r="E112" s="53" t="s">
        <v>1647</v>
      </c>
      <c r="F112" s="135" t="s">
        <v>1648</v>
      </c>
      <c r="G112" s="1284" t="s">
        <v>1644</v>
      </c>
      <c r="H112" s="132">
        <v>230</v>
      </c>
      <c r="I112" s="136" t="s">
        <v>1645</v>
      </c>
      <c r="J112" s="713">
        <v>240</v>
      </c>
      <c r="K112" s="937">
        <v>12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934"/>
      <c r="B113" s="754"/>
      <c r="C113" s="738"/>
      <c r="D113" s="758"/>
      <c r="E113" s="53"/>
      <c r="F113" s="135"/>
      <c r="G113" s="1004"/>
      <c r="H113" s="132"/>
      <c r="I113" s="136"/>
      <c r="J113" s="713"/>
      <c r="K113" s="93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>
      <c r="A114" s="934"/>
      <c r="B114" s="139" t="s">
        <v>1649</v>
      </c>
      <c r="C114" s="738">
        <v>111</v>
      </c>
      <c r="D114" s="758" t="s">
        <v>1650</v>
      </c>
      <c r="E114" s="874" t="s">
        <v>1651</v>
      </c>
      <c r="F114" s="135" t="s">
        <v>1652</v>
      </c>
      <c r="G114" s="1284" t="s">
        <v>1644</v>
      </c>
      <c r="H114" s="132">
        <v>1090</v>
      </c>
      <c r="I114" s="136" t="s">
        <v>1653</v>
      </c>
      <c r="J114" s="713">
        <v>1105</v>
      </c>
      <c r="K114" s="937">
        <v>110.5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934"/>
      <c r="B115" s="139" t="s">
        <v>1654</v>
      </c>
      <c r="C115" s="738">
        <v>2115</v>
      </c>
      <c r="D115" s="758" t="s">
        <v>1650</v>
      </c>
      <c r="E115" s="874" t="s">
        <v>1655</v>
      </c>
      <c r="F115" s="135" t="s">
        <v>1656</v>
      </c>
      <c r="G115" s="1286" t="s">
        <v>1644</v>
      </c>
      <c r="H115" s="132">
        <v>810</v>
      </c>
      <c r="I115" s="136" t="s">
        <v>1653</v>
      </c>
      <c r="J115" s="713">
        <v>825</v>
      </c>
      <c r="K115" s="937">
        <v>82.5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34"/>
      <c r="B116" s="132" t="s">
        <v>1657</v>
      </c>
      <c r="C116" s="738" t="s">
        <v>1658</v>
      </c>
      <c r="D116" s="758" t="s">
        <v>1650</v>
      </c>
      <c r="E116" s="53">
        <v>35</v>
      </c>
      <c r="F116" s="135" t="s">
        <v>1659</v>
      </c>
      <c r="G116" s="1284" t="s">
        <v>1644</v>
      </c>
      <c r="H116" s="132" t="s">
        <v>1660</v>
      </c>
      <c r="I116" s="136" t="s">
        <v>1661</v>
      </c>
      <c r="J116" s="713" t="s">
        <v>1662</v>
      </c>
      <c r="K116" s="937" t="s">
        <v>1663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34"/>
      <c r="B117" s="754" t="s">
        <v>1664</v>
      </c>
      <c r="C117" s="738">
        <v>205</v>
      </c>
      <c r="D117" s="758" t="s">
        <v>1665</v>
      </c>
      <c r="E117" s="53"/>
      <c r="F117" s="135"/>
      <c r="G117" s="1004" t="s">
        <v>1666</v>
      </c>
      <c r="H117" s="132">
        <v>1250</v>
      </c>
      <c r="I117" s="136" t="s">
        <v>1667</v>
      </c>
      <c r="J117" s="713"/>
      <c r="K117" s="937" t="s">
        <v>1668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34"/>
      <c r="B118" s="139" t="s">
        <v>1669</v>
      </c>
      <c r="C118" s="743"/>
      <c r="D118" s="987"/>
      <c r="E118" s="53"/>
      <c r="F118" s="135"/>
      <c r="G118" s="236"/>
      <c r="H118" s="237"/>
      <c r="I118" s="238"/>
      <c r="J118" s="734"/>
      <c r="K118" s="73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934"/>
      <c r="B119" s="139" t="s">
        <v>1670</v>
      </c>
      <c r="C119" s="738">
        <v>334</v>
      </c>
      <c r="D119" s="758" t="s">
        <v>1671</v>
      </c>
      <c r="E119" s="1332" t="s">
        <v>1672</v>
      </c>
      <c r="F119" s="135" t="s">
        <v>1673</v>
      </c>
      <c r="G119" s="1004" t="s">
        <v>1666</v>
      </c>
      <c r="H119" s="132" t="s">
        <v>1674</v>
      </c>
      <c r="I119" s="136" t="s">
        <v>1675</v>
      </c>
      <c r="J119" s="713" t="s">
        <v>1676</v>
      </c>
      <c r="K119" s="937">
        <v>14.75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34"/>
      <c r="B120" s="139" t="s">
        <v>1677</v>
      </c>
      <c r="C120" s="738">
        <v>312</v>
      </c>
      <c r="D120" s="875" t="s">
        <v>1678</v>
      </c>
      <c r="E120" s="53">
        <v>7</v>
      </c>
      <c r="F120" s="135" t="s">
        <v>1679</v>
      </c>
      <c r="G120" s="1284" t="s">
        <v>1644</v>
      </c>
      <c r="H120" s="132">
        <v>500</v>
      </c>
      <c r="I120" s="232" t="s">
        <v>1680</v>
      </c>
      <c r="J120" s="713" t="s">
        <v>1681</v>
      </c>
      <c r="K120" s="985" t="s">
        <v>1682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934"/>
      <c r="B121" s="230" t="s">
        <v>1683</v>
      </c>
      <c r="C121" s="738">
        <v>12021</v>
      </c>
      <c r="D121" s="758" t="s">
        <v>1684</v>
      </c>
      <c r="E121" s="53">
        <v>8</v>
      </c>
      <c r="F121" s="155" t="s">
        <v>1685</v>
      </c>
      <c r="G121" s="1285" t="s">
        <v>1644</v>
      </c>
      <c r="H121" s="237">
        <v>250</v>
      </c>
      <c r="I121" s="238" t="s">
        <v>1645</v>
      </c>
      <c r="J121" s="734">
        <v>260</v>
      </c>
      <c r="K121" s="736">
        <v>2.17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934"/>
      <c r="B122" s="230" t="s">
        <v>1686</v>
      </c>
      <c r="C122" s="738">
        <v>12091</v>
      </c>
      <c r="D122" s="758" t="s">
        <v>1684</v>
      </c>
      <c r="E122" s="53">
        <v>8</v>
      </c>
      <c r="F122" s="135" t="s">
        <v>1685</v>
      </c>
      <c r="G122" s="1286" t="s">
        <v>1644</v>
      </c>
      <c r="H122" s="132">
        <v>250</v>
      </c>
      <c r="I122" s="238" t="s">
        <v>1645</v>
      </c>
      <c r="J122" s="713">
        <v>260</v>
      </c>
      <c r="K122" s="937">
        <v>2.17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34"/>
      <c r="B123" s="139" t="s">
        <v>1687</v>
      </c>
      <c r="C123" s="743" t="s">
        <v>1688</v>
      </c>
      <c r="D123" s="758" t="s">
        <v>1689</v>
      </c>
      <c r="E123" s="53">
        <v>10</v>
      </c>
      <c r="F123" s="135" t="s">
        <v>1690</v>
      </c>
      <c r="G123" s="1288" t="s">
        <v>1691</v>
      </c>
      <c r="H123" s="237">
        <v>320</v>
      </c>
      <c r="I123" s="238" t="s">
        <v>1645</v>
      </c>
      <c r="J123" s="734">
        <v>330</v>
      </c>
      <c r="K123" s="736">
        <v>3.3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244"/>
      <c r="B124" s="139" t="s">
        <v>1692</v>
      </c>
      <c r="C124" s="743" t="s">
        <v>1693</v>
      </c>
      <c r="D124" s="987" t="s">
        <v>1689</v>
      </c>
      <c r="E124" s="53">
        <v>12</v>
      </c>
      <c r="F124" s="135"/>
      <c r="G124" s="475" t="s">
        <v>1694</v>
      </c>
      <c r="H124" s="237">
        <v>300</v>
      </c>
      <c r="I124" s="238" t="s">
        <v>1645</v>
      </c>
      <c r="J124" s="734">
        <v>310</v>
      </c>
      <c r="K124" s="736">
        <v>3.1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34"/>
      <c r="B125" s="139" t="s">
        <v>1695</v>
      </c>
      <c r="C125" s="743" t="s">
        <v>1696</v>
      </c>
      <c r="D125" s="987" t="s">
        <v>1689</v>
      </c>
      <c r="E125" s="53">
        <v>12</v>
      </c>
      <c r="F125" s="135"/>
      <c r="G125" s="236" t="s">
        <v>1697</v>
      </c>
      <c r="H125" s="237"/>
      <c r="I125" s="238"/>
      <c r="J125" s="734"/>
      <c r="K125" s="73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34"/>
      <c r="B126" s="139" t="s">
        <v>1695</v>
      </c>
      <c r="C126" s="743" t="s">
        <v>1698</v>
      </c>
      <c r="D126" s="987" t="s">
        <v>1689</v>
      </c>
      <c r="E126" s="53">
        <v>12</v>
      </c>
      <c r="F126" s="135"/>
      <c r="G126" s="236" t="s">
        <v>1697</v>
      </c>
      <c r="H126" s="132"/>
      <c r="I126" s="136"/>
      <c r="J126" s="734"/>
      <c r="K126" s="93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34"/>
      <c r="B127" s="139" t="s">
        <v>1695</v>
      </c>
      <c r="C127" s="743" t="s">
        <v>1699</v>
      </c>
      <c r="D127" s="987" t="s">
        <v>1689</v>
      </c>
      <c r="E127" s="53">
        <v>12</v>
      </c>
      <c r="F127" s="135"/>
      <c r="G127" s="236" t="s">
        <v>1697</v>
      </c>
      <c r="H127" s="132"/>
      <c r="I127" s="136"/>
      <c r="J127" s="713"/>
      <c r="K127" s="93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34"/>
      <c r="B128" s="139"/>
      <c r="C128" s="738"/>
      <c r="D128" s="758"/>
      <c r="E128" s="105"/>
      <c r="F128" s="135"/>
      <c r="G128" s="933"/>
      <c r="H128" s="132"/>
      <c r="I128" s="136"/>
      <c r="J128" s="713"/>
      <c r="K128" s="93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34"/>
      <c r="B129" s="139" t="s">
        <v>1700</v>
      </c>
      <c r="C129" s="738" t="s">
        <v>1701</v>
      </c>
      <c r="D129" s="758" t="s">
        <v>1702</v>
      </c>
      <c r="E129" s="105">
        <v>10</v>
      </c>
      <c r="F129" s="135" t="s">
        <v>1703</v>
      </c>
      <c r="G129" s="1286" t="s">
        <v>1644</v>
      </c>
      <c r="H129" s="132">
        <v>430</v>
      </c>
      <c r="I129" s="232" t="s">
        <v>1645</v>
      </c>
      <c r="J129" s="713">
        <v>440</v>
      </c>
      <c r="K129" s="937">
        <v>4.4000000000000004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34"/>
      <c r="B130" s="139" t="s">
        <v>1704</v>
      </c>
      <c r="C130" s="738" t="s">
        <v>1705</v>
      </c>
      <c r="D130" s="758" t="s">
        <v>1702</v>
      </c>
      <c r="E130" s="105">
        <v>10</v>
      </c>
      <c r="F130" s="135" t="s">
        <v>1703</v>
      </c>
      <c r="G130" s="1286" t="s">
        <v>1644</v>
      </c>
      <c r="H130" s="132">
        <v>430</v>
      </c>
      <c r="I130" s="232" t="s">
        <v>1645</v>
      </c>
      <c r="J130" s="713">
        <v>440</v>
      </c>
      <c r="K130" s="937">
        <v>4.4000000000000004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45"/>
      <c r="B131" s="139" t="s">
        <v>1706</v>
      </c>
      <c r="C131" s="738">
        <v>510</v>
      </c>
      <c r="D131" s="758" t="s">
        <v>420</v>
      </c>
      <c r="E131" s="105">
        <v>25</v>
      </c>
      <c r="F131" s="135" t="s">
        <v>1707</v>
      </c>
      <c r="G131" s="1286" t="s">
        <v>1644</v>
      </c>
      <c r="H131" s="132">
        <v>405</v>
      </c>
      <c r="I131" s="136" t="s">
        <v>1635</v>
      </c>
      <c r="J131" s="713">
        <v>445</v>
      </c>
      <c r="K131" s="937">
        <v>11.13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46"/>
      <c r="B132" s="230" t="s">
        <v>1708</v>
      </c>
      <c r="C132" s="738">
        <v>19610</v>
      </c>
      <c r="D132" s="758" t="s">
        <v>432</v>
      </c>
      <c r="E132" s="105">
        <v>35</v>
      </c>
      <c r="F132" s="135" t="s">
        <v>1685</v>
      </c>
      <c r="G132" s="1286" t="s">
        <v>1644</v>
      </c>
      <c r="H132" s="132">
        <v>210</v>
      </c>
      <c r="I132" s="136" t="s">
        <v>1635</v>
      </c>
      <c r="J132" s="713">
        <v>250</v>
      </c>
      <c r="K132" s="937">
        <v>12.5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34"/>
      <c r="B133" s="139" t="s">
        <v>1709</v>
      </c>
      <c r="C133" s="738">
        <v>609</v>
      </c>
      <c r="D133" s="758" t="s">
        <v>425</v>
      </c>
      <c r="E133" s="57">
        <v>35</v>
      </c>
      <c r="F133" s="135" t="s">
        <v>1685</v>
      </c>
      <c r="G133" s="1286" t="s">
        <v>1644</v>
      </c>
      <c r="H133" s="132">
        <v>200</v>
      </c>
      <c r="I133" s="136" t="s">
        <v>1635</v>
      </c>
      <c r="J133" s="713">
        <v>240</v>
      </c>
      <c r="K133" s="937">
        <v>24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34"/>
      <c r="B134" s="139" t="s">
        <v>1710</v>
      </c>
      <c r="C134" s="738"/>
      <c r="D134" s="758"/>
      <c r="E134" s="988">
        <v>25</v>
      </c>
      <c r="F134" s="135"/>
      <c r="G134" s="933"/>
      <c r="H134" s="949"/>
      <c r="I134" s="950"/>
      <c r="J134" s="951"/>
      <c r="K134" s="95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34"/>
      <c r="B135" s="139" t="s">
        <v>1711</v>
      </c>
      <c r="C135" s="738">
        <v>504</v>
      </c>
      <c r="D135" s="758" t="s">
        <v>249</v>
      </c>
      <c r="E135" s="229">
        <v>35</v>
      </c>
      <c r="F135" s="135" t="s">
        <v>1685</v>
      </c>
      <c r="G135" s="1286" t="s">
        <v>1644</v>
      </c>
      <c r="H135" s="132">
        <v>240</v>
      </c>
      <c r="I135" s="136" t="s">
        <v>1712</v>
      </c>
      <c r="J135" s="713">
        <v>280</v>
      </c>
      <c r="K135" s="937">
        <v>28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34"/>
      <c r="B136" s="139" t="s">
        <v>1713</v>
      </c>
      <c r="C136" s="738">
        <v>35061</v>
      </c>
      <c r="D136" s="758" t="s">
        <v>419</v>
      </c>
      <c r="E136" s="106">
        <v>60</v>
      </c>
      <c r="F136" s="135" t="s">
        <v>1714</v>
      </c>
      <c r="G136" s="1004" t="s">
        <v>1666</v>
      </c>
      <c r="H136" s="132">
        <v>2960</v>
      </c>
      <c r="I136" s="136" t="s">
        <v>1712</v>
      </c>
      <c r="J136" s="713">
        <v>3000</v>
      </c>
      <c r="K136" s="937">
        <v>37.5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34"/>
      <c r="B137" s="433" t="s">
        <v>1715</v>
      </c>
      <c r="C137" s="738"/>
      <c r="D137" s="954"/>
      <c r="E137" s="107">
        <v>20</v>
      </c>
      <c r="F137" s="35"/>
      <c r="G137" s="933"/>
      <c r="H137" s="231"/>
      <c r="I137" s="232"/>
      <c r="J137" s="713"/>
      <c r="K137" s="93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34"/>
      <c r="B138" s="433" t="s">
        <v>1716</v>
      </c>
      <c r="C138" s="738">
        <v>30005</v>
      </c>
      <c r="D138" s="954" t="s">
        <v>1717</v>
      </c>
      <c r="E138" s="131">
        <v>35</v>
      </c>
      <c r="F138" s="35" t="s">
        <v>1718</v>
      </c>
      <c r="G138" s="1284" t="s">
        <v>1644</v>
      </c>
      <c r="H138" s="231">
        <v>210</v>
      </c>
      <c r="I138" s="232" t="s">
        <v>1712</v>
      </c>
      <c r="J138" s="713">
        <v>212</v>
      </c>
      <c r="K138" s="937">
        <v>21.2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34"/>
      <c r="B139" s="433" t="s">
        <v>1719</v>
      </c>
      <c r="C139" s="738">
        <v>62003</v>
      </c>
      <c r="D139" s="954" t="s">
        <v>1720</v>
      </c>
      <c r="E139" s="131"/>
      <c r="F139" s="35"/>
      <c r="G139" s="933" t="s">
        <v>1721</v>
      </c>
      <c r="H139" s="231"/>
      <c r="I139" s="232"/>
      <c r="J139" s="713"/>
      <c r="K139" s="93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4" t="s">
        <v>0</v>
      </c>
      <c r="B140" s="1368"/>
      <c r="C140" s="250"/>
      <c r="D140" s="314"/>
      <c r="E140" s="4"/>
      <c r="F140" s="5"/>
      <c r="G140" s="6"/>
      <c r="H140" s="1"/>
      <c r="I140" s="13"/>
      <c r="J140" s="729"/>
      <c r="K140" s="26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1376" t="s">
        <v>117</v>
      </c>
      <c r="B141" s="1387"/>
      <c r="C141" s="247"/>
      <c r="D141" s="314"/>
      <c r="E141" s="4"/>
      <c r="F141" s="5"/>
      <c r="G141" s="6"/>
      <c r="H141" s="1"/>
      <c r="I141" s="13"/>
      <c r="J141" s="729"/>
      <c r="K141" s="26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5.25" customHeight="1">
      <c r="A142" s="1"/>
      <c r="B142" s="2"/>
      <c r="C142" s="250"/>
      <c r="D142" s="314"/>
      <c r="E142" s="4"/>
      <c r="F142" s="5"/>
      <c r="G142" s="6"/>
      <c r="H142" s="1"/>
      <c r="I142" s="7"/>
      <c r="J142" s="729"/>
      <c r="K142" s="26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1375" t="s">
        <v>2</v>
      </c>
      <c r="B143" s="1388"/>
      <c r="C143" s="258" t="s">
        <v>3</v>
      </c>
      <c r="D143" s="962" t="s">
        <v>4</v>
      </c>
      <c r="E143" s="17" t="s">
        <v>5</v>
      </c>
      <c r="F143" s="919" t="s">
        <v>5</v>
      </c>
      <c r="G143" s="18" t="s">
        <v>6</v>
      </c>
      <c r="H143" s="19" t="s">
        <v>7</v>
      </c>
      <c r="I143" s="20" t="s">
        <v>8</v>
      </c>
      <c r="J143" s="678" t="s">
        <v>9</v>
      </c>
      <c r="K143" s="920" t="s">
        <v>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5.25" customHeight="1">
      <c r="A144" s="921"/>
      <c r="B144" s="922"/>
      <c r="C144" s="923"/>
      <c r="D144" s="963" t="s">
        <v>10</v>
      </c>
      <c r="E144" s="24" t="s">
        <v>11</v>
      </c>
      <c r="F144" s="925" t="s">
        <v>12</v>
      </c>
      <c r="G144" s="964"/>
      <c r="H144" s="965" t="s">
        <v>13</v>
      </c>
      <c r="I144" s="928" t="s">
        <v>14</v>
      </c>
      <c r="J144" s="966" t="s">
        <v>16</v>
      </c>
      <c r="K144" s="930" t="s">
        <v>15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986"/>
      <c r="B145" s="139" t="s">
        <v>1722</v>
      </c>
      <c r="C145" s="738">
        <v>17010</v>
      </c>
      <c r="D145" s="758" t="s">
        <v>1723</v>
      </c>
      <c r="E145" s="229" t="s">
        <v>1724</v>
      </c>
      <c r="F145" s="135" t="s">
        <v>1647</v>
      </c>
      <c r="G145" s="1284" t="s">
        <v>1725</v>
      </c>
      <c r="H145" s="132">
        <v>420</v>
      </c>
      <c r="I145" s="136" t="s">
        <v>1645</v>
      </c>
      <c r="J145" s="713">
        <v>430</v>
      </c>
      <c r="K145" s="937" t="s">
        <v>1726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934"/>
      <c r="B146" s="139" t="s">
        <v>1727</v>
      </c>
      <c r="C146" s="743" t="s">
        <v>1728</v>
      </c>
      <c r="D146" s="987" t="s">
        <v>1729</v>
      </c>
      <c r="E146" s="53">
        <v>30</v>
      </c>
      <c r="F146" s="135" t="s">
        <v>1730</v>
      </c>
      <c r="G146" s="1288" t="s">
        <v>1644</v>
      </c>
      <c r="H146" s="237" t="s">
        <v>1731</v>
      </c>
      <c r="I146" s="238" t="s">
        <v>1712</v>
      </c>
      <c r="J146" s="734" t="s">
        <v>1732</v>
      </c>
      <c r="K146" s="736" t="s">
        <v>1733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934"/>
      <c r="B147" s="139" t="s">
        <v>1734</v>
      </c>
      <c r="C147" s="743" t="s">
        <v>1735</v>
      </c>
      <c r="D147" s="987" t="s">
        <v>1729</v>
      </c>
      <c r="E147" s="53">
        <v>30</v>
      </c>
      <c r="F147" s="135" t="s">
        <v>1730</v>
      </c>
      <c r="G147" s="1289" t="s">
        <v>1736</v>
      </c>
      <c r="H147" s="237" t="s">
        <v>1731</v>
      </c>
      <c r="I147" s="238" t="s">
        <v>1712</v>
      </c>
      <c r="J147" s="734" t="s">
        <v>1732</v>
      </c>
      <c r="K147" s="736" t="s">
        <v>1733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>
      <c r="A148" s="934"/>
      <c r="B148" s="139" t="s">
        <v>1737</v>
      </c>
      <c r="C148" s="743" t="s">
        <v>1738</v>
      </c>
      <c r="D148" s="987" t="s">
        <v>1739</v>
      </c>
      <c r="E148" s="53">
        <v>45</v>
      </c>
      <c r="F148" s="135" t="s">
        <v>1740</v>
      </c>
      <c r="G148" s="1285" t="s">
        <v>1644</v>
      </c>
      <c r="H148" s="237" t="s">
        <v>1741</v>
      </c>
      <c r="I148" s="238" t="s">
        <v>1712</v>
      </c>
      <c r="J148" s="734" t="s">
        <v>1742</v>
      </c>
      <c r="K148" s="736" t="s">
        <v>1743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934"/>
      <c r="B149" s="139" t="s">
        <v>1744</v>
      </c>
      <c r="C149" s="738" t="s">
        <v>1745</v>
      </c>
      <c r="D149" s="987" t="s">
        <v>1739</v>
      </c>
      <c r="E149" s="53">
        <v>45</v>
      </c>
      <c r="F149" s="135" t="s">
        <v>1740</v>
      </c>
      <c r="G149" s="1285" t="s">
        <v>1644</v>
      </c>
      <c r="H149" s="237" t="s">
        <v>1741</v>
      </c>
      <c r="I149" s="238" t="s">
        <v>1712</v>
      </c>
      <c r="J149" s="734" t="s">
        <v>1742</v>
      </c>
      <c r="K149" s="736" t="s">
        <v>1743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>
      <c r="A150" s="934"/>
      <c r="B150" s="139" t="s">
        <v>1746</v>
      </c>
      <c r="C150" s="738" t="s">
        <v>1747</v>
      </c>
      <c r="D150" s="987" t="s">
        <v>1739</v>
      </c>
      <c r="E150" s="53">
        <v>90</v>
      </c>
      <c r="F150" s="135"/>
      <c r="G150" s="1329" t="s">
        <v>1748</v>
      </c>
      <c r="H150" s="132" t="s">
        <v>1749</v>
      </c>
      <c r="I150" s="238" t="s">
        <v>1712</v>
      </c>
      <c r="J150" s="713" t="s">
        <v>1750</v>
      </c>
      <c r="K150" s="937">
        <v>66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934"/>
      <c r="B151" s="139" t="s">
        <v>1751</v>
      </c>
      <c r="C151" s="738" t="s">
        <v>1752</v>
      </c>
      <c r="D151" s="987" t="s">
        <v>1739</v>
      </c>
      <c r="E151" s="53">
        <v>45</v>
      </c>
      <c r="F151" s="135"/>
      <c r="G151" s="1004" t="s">
        <v>1666</v>
      </c>
      <c r="H151" s="132" t="s">
        <v>1753</v>
      </c>
      <c r="I151" s="238" t="s">
        <v>1712</v>
      </c>
      <c r="J151" s="713" t="s">
        <v>1754</v>
      </c>
      <c r="K151" s="937">
        <v>56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34"/>
      <c r="B152" s="139" t="s">
        <v>1755</v>
      </c>
      <c r="C152" s="738" t="s">
        <v>1756</v>
      </c>
      <c r="D152" s="987" t="s">
        <v>1739</v>
      </c>
      <c r="E152" s="105">
        <v>75</v>
      </c>
      <c r="F152" s="135" t="s">
        <v>1757</v>
      </c>
      <c r="G152" s="1284" t="s">
        <v>1644</v>
      </c>
      <c r="H152" s="132" t="s">
        <v>1758</v>
      </c>
      <c r="I152" s="238" t="s">
        <v>1712</v>
      </c>
      <c r="J152" s="713" t="s">
        <v>1749</v>
      </c>
      <c r="K152" s="937">
        <v>65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34"/>
      <c r="B153" s="139" t="s">
        <v>1759</v>
      </c>
      <c r="C153" s="738" t="s">
        <v>1760</v>
      </c>
      <c r="D153" s="987" t="s">
        <v>1739</v>
      </c>
      <c r="E153" s="53">
        <v>50</v>
      </c>
      <c r="F153" s="135"/>
      <c r="G153" s="1004" t="s">
        <v>1666</v>
      </c>
      <c r="H153" s="132" t="s">
        <v>1761</v>
      </c>
      <c r="I153" s="238" t="s">
        <v>1712</v>
      </c>
      <c r="J153" s="713" t="s">
        <v>1762</v>
      </c>
      <c r="K153" s="937">
        <v>58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34"/>
      <c r="B154" s="139" t="s">
        <v>1763</v>
      </c>
      <c r="C154" s="738" t="s">
        <v>1764</v>
      </c>
      <c r="D154" s="987" t="s">
        <v>1739</v>
      </c>
      <c r="E154" s="105">
        <v>75</v>
      </c>
      <c r="F154" s="135"/>
      <c r="G154" s="1329" t="s">
        <v>1748</v>
      </c>
      <c r="H154" s="132" t="s">
        <v>1765</v>
      </c>
      <c r="I154" s="238" t="s">
        <v>1712</v>
      </c>
      <c r="J154" s="713" t="s">
        <v>1766</v>
      </c>
      <c r="K154" s="937">
        <v>62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934"/>
      <c r="B155" s="139" t="s">
        <v>1767</v>
      </c>
      <c r="C155" s="738" t="s">
        <v>1768</v>
      </c>
      <c r="D155" s="987" t="s">
        <v>1739</v>
      </c>
      <c r="E155" s="105">
        <v>50</v>
      </c>
      <c r="F155" s="135"/>
      <c r="G155" s="1004" t="s">
        <v>1694</v>
      </c>
      <c r="H155" s="132" t="s">
        <v>1761</v>
      </c>
      <c r="I155" s="238" t="s">
        <v>1712</v>
      </c>
      <c r="J155" s="713" t="s">
        <v>1762</v>
      </c>
      <c r="K155" s="937">
        <v>58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34"/>
      <c r="B156" s="139" t="s">
        <v>1769</v>
      </c>
      <c r="C156" s="738" t="s">
        <v>1770</v>
      </c>
      <c r="D156" s="987" t="s">
        <v>1739</v>
      </c>
      <c r="E156" s="105">
        <v>50</v>
      </c>
      <c r="F156" s="135"/>
      <c r="G156" s="1004" t="s">
        <v>1694</v>
      </c>
      <c r="H156" s="132" t="s">
        <v>1761</v>
      </c>
      <c r="I156" s="238" t="s">
        <v>1712</v>
      </c>
      <c r="J156" s="713" t="s">
        <v>1762</v>
      </c>
      <c r="K156" s="937">
        <v>58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34"/>
      <c r="B157" s="139" t="s">
        <v>1771</v>
      </c>
      <c r="C157" s="738">
        <v>18150</v>
      </c>
      <c r="D157" s="987" t="s">
        <v>1739</v>
      </c>
      <c r="E157" s="105">
        <v>75</v>
      </c>
      <c r="F157" s="135"/>
      <c r="G157" s="933" t="s">
        <v>1694</v>
      </c>
      <c r="H157" s="132" t="s">
        <v>1772</v>
      </c>
      <c r="I157" s="238" t="s">
        <v>1712</v>
      </c>
      <c r="J157" s="713" t="s">
        <v>1773</v>
      </c>
      <c r="K157" s="937" t="s">
        <v>1774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34"/>
      <c r="B158" s="139" t="s">
        <v>1775</v>
      </c>
      <c r="C158" s="738" t="s">
        <v>1776</v>
      </c>
      <c r="D158" s="987" t="s">
        <v>1739</v>
      </c>
      <c r="E158" s="105">
        <v>50</v>
      </c>
      <c r="F158" s="135"/>
      <c r="G158" s="933"/>
      <c r="H158" s="132"/>
      <c r="I158" s="238" t="s">
        <v>1712</v>
      </c>
      <c r="J158" s="713"/>
      <c r="K158" s="93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244"/>
      <c r="B159" s="139" t="s">
        <v>1771</v>
      </c>
      <c r="C159" s="738">
        <v>18150</v>
      </c>
      <c r="D159" s="987" t="s">
        <v>1739</v>
      </c>
      <c r="E159" s="105">
        <v>75</v>
      </c>
      <c r="F159" s="135"/>
      <c r="G159" s="933"/>
      <c r="H159" s="132"/>
      <c r="I159" s="136"/>
      <c r="J159" s="713"/>
      <c r="K159" s="937"/>
      <c r="L159" s="1">
        <f>598.5/12</f>
        <v>49.875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34"/>
      <c r="B160" s="139" t="s">
        <v>1777</v>
      </c>
      <c r="C160" s="738" t="s">
        <v>1778</v>
      </c>
      <c r="D160" s="987" t="s">
        <v>1739</v>
      </c>
      <c r="E160" s="105">
        <v>75</v>
      </c>
      <c r="F160" s="135"/>
      <c r="G160" s="933"/>
      <c r="H160" s="132"/>
      <c r="I160" s="136"/>
      <c r="J160" s="713"/>
      <c r="K160" s="937"/>
      <c r="L160" s="1">
        <f>450/12</f>
        <v>37.5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34"/>
      <c r="B161" s="139" t="s">
        <v>1779</v>
      </c>
      <c r="C161" s="738">
        <v>18157</v>
      </c>
      <c r="D161" s="987" t="s">
        <v>1739</v>
      </c>
      <c r="E161" s="105">
        <v>75</v>
      </c>
      <c r="F161" s="135"/>
      <c r="G161" s="933"/>
      <c r="H161" s="132"/>
      <c r="I161" s="136"/>
      <c r="J161" s="713"/>
      <c r="K161" s="93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34"/>
      <c r="B162" s="139" t="s">
        <v>1780</v>
      </c>
      <c r="C162" s="738">
        <v>18245</v>
      </c>
      <c r="D162" s="987" t="s">
        <v>1739</v>
      </c>
      <c r="E162" s="228">
        <v>75</v>
      </c>
      <c r="F162" s="135"/>
      <c r="G162" s="933"/>
      <c r="H162" s="132"/>
      <c r="I162" s="136"/>
      <c r="J162" s="713"/>
      <c r="K162" s="93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34"/>
      <c r="B163" s="139" t="s">
        <v>1781</v>
      </c>
      <c r="C163" s="738">
        <v>18245</v>
      </c>
      <c r="D163" s="987" t="s">
        <v>369</v>
      </c>
      <c r="E163" s="988">
        <v>75</v>
      </c>
      <c r="F163" s="135"/>
      <c r="G163" s="933"/>
      <c r="H163" s="949"/>
      <c r="I163" s="950"/>
      <c r="J163" s="951"/>
      <c r="K163" s="95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34"/>
      <c r="B164" s="139" t="s">
        <v>1782</v>
      </c>
      <c r="C164" s="738" t="s">
        <v>1783</v>
      </c>
      <c r="D164" s="1287" t="s">
        <v>1784</v>
      </c>
      <c r="E164" s="105">
        <v>30</v>
      </c>
      <c r="F164" s="135" t="s">
        <v>1785</v>
      </c>
      <c r="G164" s="1284" t="s">
        <v>1748</v>
      </c>
      <c r="H164" s="132" t="s">
        <v>1786</v>
      </c>
      <c r="I164" s="238" t="s">
        <v>1787</v>
      </c>
      <c r="J164" s="713" t="s">
        <v>1788</v>
      </c>
      <c r="K164" s="937" t="s">
        <v>1789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34"/>
      <c r="B165" s="139" t="s">
        <v>1790</v>
      </c>
      <c r="C165" s="738"/>
      <c r="D165" s="987"/>
      <c r="E165" s="105"/>
      <c r="F165" s="135"/>
      <c r="G165" s="1004"/>
      <c r="H165" s="132"/>
      <c r="I165" s="238"/>
      <c r="J165" s="713"/>
      <c r="K165" s="93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45"/>
      <c r="B166" s="139" t="s">
        <v>1791</v>
      </c>
      <c r="C166" s="738">
        <v>35065</v>
      </c>
      <c r="D166" s="987" t="s">
        <v>1792</v>
      </c>
      <c r="E166" s="131">
        <v>50</v>
      </c>
      <c r="F166" s="35"/>
      <c r="G166" s="933"/>
      <c r="H166" s="231"/>
      <c r="I166" s="232"/>
      <c r="J166" s="713"/>
      <c r="K166" s="93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46"/>
      <c r="B167" s="139" t="s">
        <v>1793</v>
      </c>
      <c r="C167" s="738">
        <v>35065</v>
      </c>
      <c r="D167" s="987" t="s">
        <v>1792</v>
      </c>
      <c r="E167" s="131">
        <v>50</v>
      </c>
      <c r="F167" s="35"/>
      <c r="G167" s="933"/>
      <c r="H167" s="231"/>
      <c r="I167" s="232"/>
      <c r="J167" s="713"/>
      <c r="K167" s="93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34"/>
      <c r="B168" s="139" t="s">
        <v>1794</v>
      </c>
      <c r="C168" s="738">
        <v>36001</v>
      </c>
      <c r="D168" s="758" t="s">
        <v>1795</v>
      </c>
      <c r="E168" s="106">
        <v>35</v>
      </c>
      <c r="F168" s="135" t="s">
        <v>1796</v>
      </c>
      <c r="G168" s="1004" t="s">
        <v>1634</v>
      </c>
      <c r="H168" s="132" t="s">
        <v>1797</v>
      </c>
      <c r="I168" s="136" t="s">
        <v>395</v>
      </c>
      <c r="J168" s="713">
        <v>390</v>
      </c>
      <c r="K168" s="937">
        <v>19.5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34"/>
      <c r="B169" s="139" t="s">
        <v>1798</v>
      </c>
      <c r="C169" s="738">
        <v>36001</v>
      </c>
      <c r="D169" s="758" t="s">
        <v>1795</v>
      </c>
      <c r="E169" s="107">
        <v>35</v>
      </c>
      <c r="F169" s="35" t="s">
        <v>1799</v>
      </c>
      <c r="G169" s="1004" t="s">
        <v>1634</v>
      </c>
      <c r="H169" s="132" t="s">
        <v>1797</v>
      </c>
      <c r="I169" s="136" t="s">
        <v>395</v>
      </c>
      <c r="J169" s="713">
        <v>390</v>
      </c>
      <c r="K169" s="937">
        <v>19.5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34"/>
      <c r="B170" s="139" t="s">
        <v>1800</v>
      </c>
      <c r="C170" s="738">
        <v>36019</v>
      </c>
      <c r="D170" s="758" t="s">
        <v>1795</v>
      </c>
      <c r="E170" s="107">
        <v>35</v>
      </c>
      <c r="F170" s="35" t="s">
        <v>1796</v>
      </c>
      <c r="G170" s="1284" t="s">
        <v>1748</v>
      </c>
      <c r="H170" s="132" t="s">
        <v>1801</v>
      </c>
      <c r="I170" s="136" t="s">
        <v>1635</v>
      </c>
      <c r="J170" s="713">
        <v>360</v>
      </c>
      <c r="K170" s="937">
        <v>18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34"/>
      <c r="B171" s="139" t="s">
        <v>1802</v>
      </c>
      <c r="C171" s="738" t="s">
        <v>1803</v>
      </c>
      <c r="D171" s="758" t="s">
        <v>1804</v>
      </c>
      <c r="E171" s="107">
        <v>25</v>
      </c>
      <c r="F171" s="35" t="s">
        <v>1805</v>
      </c>
      <c r="G171" s="1284" t="s">
        <v>1748</v>
      </c>
      <c r="H171" s="132" t="s">
        <v>416</v>
      </c>
      <c r="I171" s="136" t="s">
        <v>1635</v>
      </c>
      <c r="J171" s="713">
        <v>520</v>
      </c>
      <c r="K171" s="937">
        <v>13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34"/>
      <c r="B172" s="433" t="s">
        <v>1806</v>
      </c>
      <c r="C172" s="738" t="s">
        <v>1807</v>
      </c>
      <c r="D172" s="954" t="s">
        <v>1808</v>
      </c>
      <c r="E172" s="131"/>
      <c r="F172" s="35"/>
      <c r="G172" s="933" t="s">
        <v>1721</v>
      </c>
      <c r="H172" s="231"/>
      <c r="I172" s="232"/>
      <c r="J172" s="713"/>
      <c r="K172" s="93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34"/>
      <c r="B173" s="433" t="s">
        <v>1809</v>
      </c>
      <c r="C173" s="738" t="s">
        <v>1810</v>
      </c>
      <c r="D173" s="954" t="s">
        <v>1811</v>
      </c>
      <c r="E173" s="131"/>
      <c r="F173" s="35"/>
      <c r="G173" s="933" t="s">
        <v>1721</v>
      </c>
      <c r="H173" s="231"/>
      <c r="I173" s="232"/>
      <c r="J173" s="713"/>
      <c r="K173" s="93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247"/>
      <c r="B174" s="1368"/>
      <c r="C174" s="158"/>
      <c r="D174" s="158"/>
      <c r="E174" s="1368"/>
      <c r="F174" s="1368"/>
      <c r="G174" s="248"/>
      <c r="H174" s="2"/>
      <c r="I174" s="1368"/>
      <c r="J174" s="759"/>
      <c r="K174" s="24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4" t="s">
        <v>0</v>
      </c>
      <c r="B175" s="1368"/>
      <c r="C175" s="250"/>
      <c r="D175" s="314"/>
      <c r="E175" s="4"/>
      <c r="F175" s="5"/>
      <c r="G175" s="6"/>
      <c r="H175" s="1"/>
      <c r="I175" s="13"/>
      <c r="J175" s="729"/>
      <c r="K175" s="26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1376" t="s">
        <v>94</v>
      </c>
      <c r="B176" s="1387"/>
      <c r="C176" s="247"/>
      <c r="D176" s="314"/>
      <c r="E176" s="4"/>
      <c r="F176" s="5"/>
      <c r="G176" s="6"/>
      <c r="H176" s="1"/>
      <c r="I176" s="13"/>
      <c r="J176" s="729"/>
      <c r="K176" s="26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5.25" customHeight="1">
      <c r="A177" s="1"/>
      <c r="B177" s="2"/>
      <c r="C177" s="250"/>
      <c r="D177" s="314"/>
      <c r="E177" s="4"/>
      <c r="F177" s="5"/>
      <c r="G177" s="6"/>
      <c r="H177" s="1"/>
      <c r="I177" s="7"/>
      <c r="J177" s="729"/>
      <c r="K177" s="26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1375" t="s">
        <v>2</v>
      </c>
      <c r="B178" s="1388"/>
      <c r="C178" s="258" t="s">
        <v>3</v>
      </c>
      <c r="D178" s="962" t="s">
        <v>4</v>
      </c>
      <c r="E178" s="17" t="s">
        <v>5</v>
      </c>
      <c r="F178" s="919" t="s">
        <v>5</v>
      </c>
      <c r="G178" s="18" t="s">
        <v>6</v>
      </c>
      <c r="H178" s="19" t="s">
        <v>7</v>
      </c>
      <c r="I178" s="20" t="s">
        <v>8</v>
      </c>
      <c r="J178" s="678" t="s">
        <v>9</v>
      </c>
      <c r="K178" s="920" t="s">
        <v>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5.25" customHeight="1">
      <c r="A179" s="921"/>
      <c r="B179" s="922"/>
      <c r="C179" s="923"/>
      <c r="D179" s="963" t="s">
        <v>10</v>
      </c>
      <c r="E179" s="24" t="s">
        <v>11</v>
      </c>
      <c r="F179" s="925" t="s">
        <v>12</v>
      </c>
      <c r="G179" s="964"/>
      <c r="H179" s="965" t="s">
        <v>13</v>
      </c>
      <c r="I179" s="928" t="s">
        <v>14</v>
      </c>
      <c r="J179" s="966" t="s">
        <v>16</v>
      </c>
      <c r="K179" s="930" t="s">
        <v>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86"/>
      <c r="B180" s="139" t="s">
        <v>1812</v>
      </c>
      <c r="C180" s="51">
        <v>701</v>
      </c>
      <c r="D180" s="758" t="s">
        <v>1813</v>
      </c>
      <c r="E180" s="53">
        <v>20</v>
      </c>
      <c r="F180" s="35" t="s">
        <v>1814</v>
      </c>
      <c r="G180" s="1331">
        <v>24843</v>
      </c>
      <c r="H180" s="132">
        <v>190</v>
      </c>
      <c r="I180" s="136" t="s">
        <v>450</v>
      </c>
      <c r="J180" s="713">
        <v>200</v>
      </c>
      <c r="K180" s="937">
        <v>6.66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934"/>
      <c r="B181" s="139" t="s">
        <v>1815</v>
      </c>
      <c r="C181" s="51">
        <v>702</v>
      </c>
      <c r="D181" s="758" t="s">
        <v>1816</v>
      </c>
      <c r="E181" s="53">
        <v>35</v>
      </c>
      <c r="F181" s="35" t="s">
        <v>1817</v>
      </c>
      <c r="G181" s="1330">
        <v>25232</v>
      </c>
      <c r="H181" s="132">
        <v>360</v>
      </c>
      <c r="I181" s="136" t="s">
        <v>1818</v>
      </c>
      <c r="J181" s="713">
        <v>370</v>
      </c>
      <c r="K181" s="937">
        <v>18.5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934"/>
      <c r="B182" s="139" t="s">
        <v>1819</v>
      </c>
      <c r="C182" s="51">
        <v>706</v>
      </c>
      <c r="D182" s="758" t="s">
        <v>1816</v>
      </c>
      <c r="E182" s="53">
        <v>45</v>
      </c>
      <c r="F182" s="35" t="s">
        <v>1820</v>
      </c>
      <c r="G182" s="1330">
        <v>25085</v>
      </c>
      <c r="H182" s="132">
        <v>510</v>
      </c>
      <c r="I182" s="136" t="s">
        <v>450</v>
      </c>
      <c r="J182" s="713">
        <v>520</v>
      </c>
      <c r="K182" s="937">
        <v>26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934"/>
      <c r="B183" s="139" t="s">
        <v>1821</v>
      </c>
      <c r="C183" s="51">
        <v>705</v>
      </c>
      <c r="D183" s="758" t="s">
        <v>1816</v>
      </c>
      <c r="E183" s="53">
        <v>45</v>
      </c>
      <c r="F183" s="35" t="s">
        <v>1820</v>
      </c>
      <c r="G183" s="1286" t="s">
        <v>1822</v>
      </c>
      <c r="H183" s="1">
        <v>490</v>
      </c>
      <c r="I183" s="136" t="s">
        <v>1645</v>
      </c>
      <c r="J183" s="713">
        <v>500</v>
      </c>
      <c r="K183" s="937">
        <v>25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>
      <c r="A184" s="934"/>
      <c r="B184" s="139" t="s">
        <v>1823</v>
      </c>
      <c r="C184" s="738">
        <v>23113</v>
      </c>
      <c r="D184" s="758" t="s">
        <v>1824</v>
      </c>
      <c r="E184" s="53">
        <v>70</v>
      </c>
      <c r="F184" s="135"/>
      <c r="G184" s="1284" t="s">
        <v>1822</v>
      </c>
      <c r="H184" s="132">
        <v>650</v>
      </c>
      <c r="I184" s="136" t="s">
        <v>1645</v>
      </c>
      <c r="J184" s="713">
        <v>660</v>
      </c>
      <c r="K184" s="937">
        <v>66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934"/>
      <c r="B185" s="139" t="s">
        <v>1825</v>
      </c>
      <c r="C185" s="738">
        <v>23008</v>
      </c>
      <c r="D185" s="758" t="s">
        <v>1826</v>
      </c>
      <c r="E185" s="53">
        <v>45</v>
      </c>
      <c r="F185" s="135"/>
      <c r="G185" s="1284" t="s">
        <v>1644</v>
      </c>
      <c r="H185" s="132" t="s">
        <v>1827</v>
      </c>
      <c r="I185" s="136"/>
      <c r="J185" s="713">
        <v>15.5</v>
      </c>
      <c r="K185" s="93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>
      <c r="A186" s="934"/>
      <c r="B186" s="139" t="s">
        <v>1828</v>
      </c>
      <c r="C186" s="738">
        <v>23009</v>
      </c>
      <c r="D186" s="758" t="s">
        <v>1813</v>
      </c>
      <c r="E186" s="53">
        <v>45</v>
      </c>
      <c r="F186" s="135"/>
      <c r="G186" s="1004" t="s">
        <v>1634</v>
      </c>
      <c r="H186" s="132">
        <v>30</v>
      </c>
      <c r="I186" s="136"/>
      <c r="J186" s="713">
        <v>30</v>
      </c>
      <c r="K186" s="93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934"/>
      <c r="B187" s="139" t="s">
        <v>1829</v>
      </c>
      <c r="C187" s="738">
        <v>23012</v>
      </c>
      <c r="D187" s="758" t="s">
        <v>1830</v>
      </c>
      <c r="E187" s="53">
        <v>65</v>
      </c>
      <c r="F187" s="135"/>
      <c r="G187" s="1284" t="s">
        <v>1644</v>
      </c>
      <c r="H187" s="132">
        <v>50</v>
      </c>
      <c r="I187" s="136"/>
      <c r="J187" s="713">
        <v>50</v>
      </c>
      <c r="K187" s="93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34"/>
      <c r="B188" s="139" t="s">
        <v>1831</v>
      </c>
      <c r="C188" s="738">
        <v>23020</v>
      </c>
      <c r="D188" s="758" t="s">
        <v>1830</v>
      </c>
      <c r="E188" s="53">
        <v>170</v>
      </c>
      <c r="F188" s="135"/>
      <c r="G188" s="1004" t="s">
        <v>1634</v>
      </c>
      <c r="H188" s="132">
        <v>135</v>
      </c>
      <c r="I188" s="136"/>
      <c r="J188" s="713">
        <v>135</v>
      </c>
      <c r="K188" s="93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34"/>
      <c r="B189" s="139" t="s">
        <v>1832</v>
      </c>
      <c r="C189" s="738">
        <v>24001</v>
      </c>
      <c r="D189" s="1275" t="s">
        <v>1833</v>
      </c>
      <c r="E189" s="53"/>
      <c r="F189" s="135"/>
      <c r="G189" s="236"/>
      <c r="H189" s="237"/>
      <c r="I189" s="238"/>
      <c r="J189" s="734"/>
      <c r="K189" s="73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>
      <c r="A190" s="934"/>
      <c r="B190" s="139" t="s">
        <v>1834</v>
      </c>
      <c r="C190" s="743">
        <v>46002</v>
      </c>
      <c r="D190" s="758" t="s">
        <v>1835</v>
      </c>
      <c r="E190" s="53">
        <v>10</v>
      </c>
      <c r="F190" s="135" t="s">
        <v>1836</v>
      </c>
      <c r="G190" s="1284" t="s">
        <v>1644</v>
      </c>
      <c r="H190" s="132">
        <v>570</v>
      </c>
      <c r="I190" s="238" t="s">
        <v>1712</v>
      </c>
      <c r="J190" s="713">
        <v>610</v>
      </c>
      <c r="K190" s="937">
        <v>6.1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934"/>
      <c r="B191" s="1333" t="s">
        <v>1837</v>
      </c>
      <c r="C191" s="1334" t="s">
        <v>1838</v>
      </c>
      <c r="D191" s="1335" t="s">
        <v>1839</v>
      </c>
      <c r="E191" s="1336">
        <v>20</v>
      </c>
      <c r="F191" s="1337" t="s">
        <v>1840</v>
      </c>
      <c r="G191" s="1338" t="s">
        <v>1644</v>
      </c>
      <c r="H191" s="1339">
        <v>1220</v>
      </c>
      <c r="I191" s="1340" t="s">
        <v>1712</v>
      </c>
      <c r="J191" s="1341">
        <v>1260</v>
      </c>
      <c r="K191" s="1342">
        <v>12.6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34"/>
      <c r="B192" s="1347" t="s">
        <v>1841</v>
      </c>
      <c r="C192" s="1348">
        <v>46006</v>
      </c>
      <c r="D192" s="1349" t="s">
        <v>1835</v>
      </c>
      <c r="E192" s="1350">
        <v>20</v>
      </c>
      <c r="F192" s="1351" t="s">
        <v>1842</v>
      </c>
      <c r="G192" s="1352" t="s">
        <v>1644</v>
      </c>
      <c r="H192" s="1353">
        <v>1620</v>
      </c>
      <c r="I192" s="1354" t="s">
        <v>1712</v>
      </c>
      <c r="J192" s="1355">
        <v>1660</v>
      </c>
      <c r="K192" s="1356">
        <v>16.600000000000001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5.25" customHeight="1" thickBot="1">
      <c r="A193" s="934"/>
      <c r="B193" s="1357" t="s">
        <v>1841</v>
      </c>
      <c r="C193" s="1358">
        <v>46006</v>
      </c>
      <c r="D193" s="1359" t="s">
        <v>1835</v>
      </c>
      <c r="E193" s="1360">
        <v>20</v>
      </c>
      <c r="F193" s="1361" t="s">
        <v>1842</v>
      </c>
      <c r="G193" s="1362" t="s">
        <v>1644</v>
      </c>
      <c r="H193" s="1363">
        <v>1620</v>
      </c>
      <c r="I193" s="1364" t="s">
        <v>1712</v>
      </c>
      <c r="J193" s="1365">
        <v>1660</v>
      </c>
      <c r="K193" s="1366">
        <v>16.600000000000001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 thickTop="1">
      <c r="A194" s="244"/>
      <c r="B194" s="754" t="s">
        <v>1843</v>
      </c>
      <c r="C194" s="1343" t="s">
        <v>1844</v>
      </c>
      <c r="D194" s="1344" t="s">
        <v>1845</v>
      </c>
      <c r="E194" s="70">
        <v>60</v>
      </c>
      <c r="F194" s="932"/>
      <c r="G194" s="1056" t="s">
        <v>1846</v>
      </c>
      <c r="H194" s="983">
        <v>630</v>
      </c>
      <c r="I194" s="1345" t="s">
        <v>1847</v>
      </c>
      <c r="J194" s="1254">
        <v>660</v>
      </c>
      <c r="K194" s="1346" t="s">
        <v>1848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34"/>
      <c r="B195" s="754" t="s">
        <v>1849</v>
      </c>
      <c r="C195" s="1343" t="s">
        <v>1850</v>
      </c>
      <c r="D195" s="738" t="s">
        <v>1851</v>
      </c>
      <c r="E195" s="53">
        <v>80</v>
      </c>
      <c r="F195" s="135"/>
      <c r="G195" s="1285" t="s">
        <v>1852</v>
      </c>
      <c r="H195" s="237" t="s">
        <v>1853</v>
      </c>
      <c r="I195" s="238"/>
      <c r="J195" s="734" t="s">
        <v>1854</v>
      </c>
      <c r="K195" s="736" t="s">
        <v>1855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34"/>
      <c r="B196" s="139"/>
      <c r="C196" s="738"/>
      <c r="D196" s="738"/>
      <c r="E196" s="53"/>
      <c r="F196" s="135"/>
      <c r="G196" s="475"/>
      <c r="H196" s="237"/>
      <c r="I196" s="238"/>
      <c r="J196" s="734"/>
      <c r="K196" s="73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34"/>
      <c r="B197" s="139" t="s">
        <v>1856</v>
      </c>
      <c r="C197" s="738" t="s">
        <v>1857</v>
      </c>
      <c r="D197" s="738" t="s">
        <v>1858</v>
      </c>
      <c r="E197" s="53">
        <v>40</v>
      </c>
      <c r="F197" s="135"/>
      <c r="G197" s="1285" t="s">
        <v>1859</v>
      </c>
      <c r="H197" s="237">
        <v>30</v>
      </c>
      <c r="I197" s="238" t="s">
        <v>1635</v>
      </c>
      <c r="J197" s="734">
        <v>3030</v>
      </c>
      <c r="K197" s="736">
        <v>30.3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34"/>
      <c r="B198" s="139" t="s">
        <v>1860</v>
      </c>
      <c r="C198" s="738">
        <v>40130</v>
      </c>
      <c r="D198" s="738" t="s">
        <v>1861</v>
      </c>
      <c r="E198" s="53">
        <v>120</v>
      </c>
      <c r="F198" s="135"/>
      <c r="G198" s="475" t="s">
        <v>1634</v>
      </c>
      <c r="H198" s="237">
        <v>2975</v>
      </c>
      <c r="I198" s="238" t="s">
        <v>1635</v>
      </c>
      <c r="J198" s="734">
        <v>3015</v>
      </c>
      <c r="K198" s="736">
        <v>86.14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34"/>
      <c r="B199" s="139" t="s">
        <v>1862</v>
      </c>
      <c r="C199" s="738">
        <v>40131</v>
      </c>
      <c r="D199" s="738" t="s">
        <v>1863</v>
      </c>
      <c r="E199" s="53">
        <v>120</v>
      </c>
      <c r="F199" s="135"/>
      <c r="G199" s="1004" t="s">
        <v>1634</v>
      </c>
      <c r="H199" s="132">
        <v>2720</v>
      </c>
      <c r="I199" s="238" t="s">
        <v>1635</v>
      </c>
      <c r="J199" s="713">
        <v>2760</v>
      </c>
      <c r="K199" s="937">
        <v>86.25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34"/>
      <c r="B200" s="990" t="s">
        <v>1864</v>
      </c>
      <c r="C200" s="738">
        <v>39002</v>
      </c>
      <c r="D200" s="758" t="s">
        <v>1865</v>
      </c>
      <c r="E200" s="105">
        <v>6</v>
      </c>
      <c r="F200" s="135"/>
      <c r="G200" s="933" t="s">
        <v>1694</v>
      </c>
      <c r="H200" s="132">
        <v>1088</v>
      </c>
      <c r="I200" s="136" t="s">
        <v>1866</v>
      </c>
      <c r="J200" s="713">
        <v>1148</v>
      </c>
      <c r="K200" s="937">
        <v>2.29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45"/>
      <c r="B201" s="990" t="s">
        <v>1867</v>
      </c>
      <c r="C201" s="738" t="s">
        <v>1868</v>
      </c>
      <c r="D201" s="758" t="s">
        <v>1869</v>
      </c>
      <c r="E201" s="105">
        <v>90</v>
      </c>
      <c r="F201" s="135"/>
      <c r="G201" s="933" t="s">
        <v>1694</v>
      </c>
      <c r="H201" s="132">
        <v>1920</v>
      </c>
      <c r="I201" s="136" t="s">
        <v>1866</v>
      </c>
      <c r="J201" s="713">
        <v>1980</v>
      </c>
      <c r="K201" s="937">
        <v>49.5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46"/>
      <c r="B202" s="990" t="s">
        <v>1870</v>
      </c>
      <c r="C202" s="738" t="s">
        <v>1871</v>
      </c>
      <c r="D202" s="758" t="s">
        <v>1872</v>
      </c>
      <c r="E202" s="228">
        <v>120</v>
      </c>
      <c r="F202" s="135"/>
      <c r="G202" s="1286" t="s">
        <v>1644</v>
      </c>
      <c r="H202" s="132">
        <v>1328</v>
      </c>
      <c r="I202" s="136" t="s">
        <v>1873</v>
      </c>
      <c r="J202" s="713">
        <v>1448</v>
      </c>
      <c r="K202" s="937">
        <v>90.5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34"/>
      <c r="B203" s="990" t="s">
        <v>1874</v>
      </c>
      <c r="C203" s="738" t="s">
        <v>1875</v>
      </c>
      <c r="D203" s="134" t="s">
        <v>1876</v>
      </c>
      <c r="E203" s="988">
        <v>230</v>
      </c>
      <c r="F203" s="135"/>
      <c r="G203" s="943" t="s">
        <v>1748</v>
      </c>
      <c r="H203" s="949">
        <v>1312</v>
      </c>
      <c r="I203" s="136" t="s">
        <v>1873</v>
      </c>
      <c r="J203" s="951">
        <v>1432</v>
      </c>
      <c r="K203" s="952">
        <v>179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34"/>
      <c r="B204" s="990" t="s">
        <v>1877</v>
      </c>
      <c r="C204" s="738" t="s">
        <v>1878</v>
      </c>
      <c r="D204" s="758" t="s">
        <v>1879</v>
      </c>
      <c r="E204" s="229">
        <v>320</v>
      </c>
      <c r="F204" s="135"/>
      <c r="G204" s="943" t="s">
        <v>1748</v>
      </c>
      <c r="H204" s="132">
        <v>1968</v>
      </c>
      <c r="I204" s="136" t="s">
        <v>1873</v>
      </c>
      <c r="J204" s="713">
        <v>2088</v>
      </c>
      <c r="K204" s="937">
        <v>261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>
      <c r="A205" s="934"/>
      <c r="B205" s="990" t="s">
        <v>1880</v>
      </c>
      <c r="C205" s="738">
        <v>62001</v>
      </c>
      <c r="D205" s="134"/>
      <c r="E205" s="988"/>
      <c r="F205" s="135"/>
      <c r="G205" s="1004" t="s">
        <v>1881</v>
      </c>
      <c r="H205" s="949"/>
      <c r="I205" s="136"/>
      <c r="J205" s="951"/>
      <c r="K205" s="952">
        <v>190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>
      <c r="A206" s="934"/>
      <c r="B206" s="990" t="s">
        <v>1882</v>
      </c>
      <c r="C206" s="738" t="s">
        <v>1883</v>
      </c>
      <c r="D206" s="758" t="s">
        <v>1884</v>
      </c>
      <c r="E206" s="229"/>
      <c r="F206" s="135"/>
      <c r="G206" s="1004" t="s">
        <v>1881</v>
      </c>
      <c r="H206" s="132">
        <v>420</v>
      </c>
      <c r="I206" s="136"/>
      <c r="J206" s="713"/>
      <c r="K206" s="937">
        <v>17.5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8.5" customHeight="1">
      <c r="A207" s="934"/>
      <c r="B207" s="990" t="s">
        <v>1885</v>
      </c>
      <c r="C207" s="738" t="s">
        <v>1886</v>
      </c>
      <c r="D207" s="758" t="s">
        <v>1884</v>
      </c>
      <c r="E207" s="106"/>
      <c r="F207" s="135"/>
      <c r="G207" s="1004" t="s">
        <v>1881</v>
      </c>
      <c r="H207" s="132">
        <v>330</v>
      </c>
      <c r="I207" s="136"/>
      <c r="J207" s="713"/>
      <c r="K207" s="937">
        <v>13.75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>
      <c r="A208" s="934"/>
      <c r="B208" s="990" t="s">
        <v>1887</v>
      </c>
      <c r="C208" s="876">
        <v>945</v>
      </c>
      <c r="D208" s="954"/>
      <c r="E208" s="107"/>
      <c r="F208" s="35"/>
      <c r="G208" s="1004" t="s">
        <v>1881</v>
      </c>
      <c r="H208" s="231">
        <v>340</v>
      </c>
      <c r="I208" s="232"/>
      <c r="J208" s="713"/>
      <c r="K208" s="937">
        <v>28.33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>
      <c r="A209" s="934"/>
      <c r="B209" s="990" t="s">
        <v>1888</v>
      </c>
      <c r="C209" s="738">
        <v>845</v>
      </c>
      <c r="D209" s="954"/>
      <c r="E209" s="131"/>
      <c r="F209" s="35"/>
      <c r="G209" s="1004" t="s">
        <v>1881</v>
      </c>
      <c r="H209" s="231">
        <v>370</v>
      </c>
      <c r="I209" s="232"/>
      <c r="J209" s="713"/>
      <c r="K209" s="937">
        <v>30.83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>
      <c r="A210" s="1"/>
      <c r="B210" s="2"/>
      <c r="C210" s="250"/>
      <c r="D210" s="314"/>
      <c r="E210" s="4"/>
      <c r="F210" s="5"/>
      <c r="G210" s="6"/>
      <c r="H210" s="1"/>
      <c r="I210" s="7"/>
      <c r="J210" s="729"/>
      <c r="K210" s="26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>
      <c r="A211" s="4" t="s">
        <v>0</v>
      </c>
      <c r="B211" s="1368"/>
      <c r="C211" s="250"/>
      <c r="D211" s="314"/>
      <c r="E211" s="4"/>
      <c r="F211" s="5"/>
      <c r="G211" s="6"/>
      <c r="H211" s="1"/>
      <c r="I211" s="13"/>
      <c r="J211" s="729"/>
      <c r="K211" s="26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>
      <c r="A212" s="1376" t="s">
        <v>94</v>
      </c>
      <c r="B212" s="1387"/>
      <c r="C212" s="247"/>
      <c r="D212" s="314"/>
      <c r="E212" s="4"/>
      <c r="F212" s="5"/>
      <c r="G212" s="6"/>
      <c r="H212" s="1"/>
      <c r="I212" s="13"/>
      <c r="J212" s="729"/>
      <c r="K212" s="26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1"/>
      <c r="B213" s="2"/>
      <c r="C213" s="250"/>
      <c r="D213" s="314"/>
      <c r="E213" s="4"/>
      <c r="F213" s="5"/>
      <c r="G213" s="6"/>
      <c r="H213" s="1"/>
      <c r="I213" s="7"/>
      <c r="J213" s="729"/>
      <c r="K213" s="26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>
      <c r="A214" s="1375" t="s">
        <v>2</v>
      </c>
      <c r="B214" s="1388"/>
      <c r="C214" s="258" t="s">
        <v>3</v>
      </c>
      <c r="D214" s="962" t="s">
        <v>4</v>
      </c>
      <c r="E214" s="17" t="s">
        <v>5</v>
      </c>
      <c r="F214" s="919" t="s">
        <v>5</v>
      </c>
      <c r="G214" s="18" t="s">
        <v>6</v>
      </c>
      <c r="H214" s="19" t="s">
        <v>7</v>
      </c>
      <c r="I214" s="20" t="s">
        <v>8</v>
      </c>
      <c r="J214" s="678" t="s">
        <v>9</v>
      </c>
      <c r="K214" s="920" t="s">
        <v>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21"/>
      <c r="B215" s="922"/>
      <c r="C215" s="923"/>
      <c r="D215" s="963" t="s">
        <v>10</v>
      </c>
      <c r="E215" s="24" t="s">
        <v>11</v>
      </c>
      <c r="F215" s="925" t="s">
        <v>12</v>
      </c>
      <c r="G215" s="964"/>
      <c r="H215" s="965" t="s">
        <v>13</v>
      </c>
      <c r="I215" s="928" t="s">
        <v>14</v>
      </c>
      <c r="J215" s="966" t="s">
        <v>16</v>
      </c>
      <c r="K215" s="930" t="s">
        <v>15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86"/>
      <c r="B216" s="977" t="s">
        <v>1889</v>
      </c>
      <c r="C216" s="738">
        <v>38003</v>
      </c>
      <c r="D216" s="758"/>
      <c r="E216" s="70">
        <v>150</v>
      </c>
      <c r="F216" s="932"/>
      <c r="G216" s="1004" t="s">
        <v>1634</v>
      </c>
      <c r="H216" s="132"/>
      <c r="I216" s="136"/>
      <c r="J216" s="713">
        <v>90</v>
      </c>
      <c r="K216" s="92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>
      <c r="A217" s="934"/>
      <c r="B217" s="139" t="s">
        <v>1890</v>
      </c>
      <c r="C217" s="738">
        <v>38031</v>
      </c>
      <c r="D217" s="758"/>
      <c r="E217" s="53">
        <v>100</v>
      </c>
      <c r="F217" s="135"/>
      <c r="G217" s="1004" t="s">
        <v>1634</v>
      </c>
      <c r="H217" s="132"/>
      <c r="I217" s="136"/>
      <c r="J217" s="713">
        <v>60</v>
      </c>
      <c r="K217" s="93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934"/>
      <c r="B218" s="139" t="s">
        <v>1891</v>
      </c>
      <c r="C218" s="738" t="s">
        <v>1892</v>
      </c>
      <c r="D218" s="758" t="s">
        <v>1893</v>
      </c>
      <c r="E218" s="53">
        <v>250</v>
      </c>
      <c r="F218" s="135"/>
      <c r="G218" s="1284" t="s">
        <v>1644</v>
      </c>
      <c r="H218" s="132">
        <v>165</v>
      </c>
      <c r="I218" s="136" t="s">
        <v>395</v>
      </c>
      <c r="J218" s="713">
        <v>195</v>
      </c>
      <c r="K218" s="93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934"/>
      <c r="B219" s="139" t="s">
        <v>1894</v>
      </c>
      <c r="C219" s="738">
        <v>38061</v>
      </c>
      <c r="D219" s="758" t="s">
        <v>1895</v>
      </c>
      <c r="E219" s="53">
        <v>150</v>
      </c>
      <c r="F219" s="135"/>
      <c r="G219" s="1004" t="s">
        <v>1634</v>
      </c>
      <c r="H219" s="132">
        <v>65</v>
      </c>
      <c r="I219" s="136"/>
      <c r="J219" s="713">
        <v>69</v>
      </c>
      <c r="K219" s="93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>
      <c r="A220" s="934"/>
      <c r="B220" s="139" t="s">
        <v>1896</v>
      </c>
      <c r="C220" s="738"/>
      <c r="D220" s="758"/>
      <c r="E220" s="53"/>
      <c r="F220" s="135"/>
      <c r="G220" s="1004" t="s">
        <v>1634</v>
      </c>
      <c r="H220" s="132"/>
      <c r="I220" s="136"/>
      <c r="J220" s="713" t="s">
        <v>1897</v>
      </c>
      <c r="K220" s="93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934"/>
      <c r="B221" s="139" t="s">
        <v>1898</v>
      </c>
      <c r="C221" s="738" t="s">
        <v>1899</v>
      </c>
      <c r="D221" s="758"/>
      <c r="E221" s="53"/>
      <c r="F221" s="135"/>
      <c r="G221" s="1004" t="s">
        <v>1634</v>
      </c>
      <c r="H221" s="132"/>
      <c r="I221" s="136"/>
      <c r="J221" s="713">
        <v>185</v>
      </c>
      <c r="K221" s="93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>
      <c r="A222" s="934"/>
      <c r="B222" s="139" t="s">
        <v>1898</v>
      </c>
      <c r="C222" s="877">
        <v>2.0000000000000001E-61</v>
      </c>
      <c r="D222" s="758"/>
      <c r="E222" s="53"/>
      <c r="F222" s="135"/>
      <c r="G222" s="1004" t="s">
        <v>1634</v>
      </c>
      <c r="H222" s="132"/>
      <c r="I222" s="136"/>
      <c r="J222" s="713">
        <v>185</v>
      </c>
      <c r="K222" s="93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934"/>
      <c r="B223" s="139" t="s">
        <v>1900</v>
      </c>
      <c r="C223" s="743" t="s">
        <v>1901</v>
      </c>
      <c r="D223" s="987"/>
      <c r="E223" s="53"/>
      <c r="F223" s="135"/>
      <c r="G223" s="1004" t="s">
        <v>1634</v>
      </c>
      <c r="H223" s="237"/>
      <c r="I223" s="238"/>
      <c r="J223" s="734">
        <v>225</v>
      </c>
      <c r="K223" s="73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934"/>
      <c r="B224" s="139" t="s">
        <v>1902</v>
      </c>
      <c r="C224" s="738" t="s">
        <v>1903</v>
      </c>
      <c r="D224" s="758"/>
      <c r="E224" s="53">
        <v>15</v>
      </c>
      <c r="F224" s="135"/>
      <c r="G224" s="1004" t="s">
        <v>1634</v>
      </c>
      <c r="H224" s="132"/>
      <c r="I224" s="136"/>
      <c r="J224" s="713">
        <v>5</v>
      </c>
      <c r="K224" s="93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934"/>
      <c r="B225" s="139" t="s">
        <v>1904</v>
      </c>
      <c r="C225" s="738" t="s">
        <v>1905</v>
      </c>
      <c r="D225" s="758"/>
      <c r="E225" s="53">
        <v>25</v>
      </c>
      <c r="F225" s="135"/>
      <c r="G225" s="1004" t="s">
        <v>1634</v>
      </c>
      <c r="H225" s="132"/>
      <c r="I225" s="136"/>
      <c r="J225" s="713">
        <v>17</v>
      </c>
      <c r="K225" s="93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934"/>
      <c r="B226" s="139" t="s">
        <v>1906</v>
      </c>
      <c r="C226" s="743" t="s">
        <v>1907</v>
      </c>
      <c r="D226" s="987"/>
      <c r="E226" s="143">
        <v>60</v>
      </c>
      <c r="F226" s="155"/>
      <c r="G226" s="475" t="s">
        <v>1634</v>
      </c>
      <c r="H226" s="237"/>
      <c r="I226" s="238"/>
      <c r="J226" s="734">
        <v>35</v>
      </c>
      <c r="K226" s="73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934"/>
      <c r="B227" s="989"/>
      <c r="C227" s="738"/>
      <c r="D227" s="758"/>
      <c r="E227" s="53"/>
      <c r="F227" s="135"/>
      <c r="G227" s="933"/>
      <c r="H227" s="132"/>
      <c r="I227" s="136"/>
      <c r="J227" s="713"/>
      <c r="K227" s="93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934"/>
      <c r="B228" s="990" t="s">
        <v>1908</v>
      </c>
      <c r="C228" s="876" t="s">
        <v>1909</v>
      </c>
      <c r="D228" s="954"/>
      <c r="E228" s="107"/>
      <c r="F228" s="35"/>
      <c r="G228" s="933" t="s">
        <v>1694</v>
      </c>
      <c r="H228" s="231" t="s">
        <v>1910</v>
      </c>
      <c r="I228" s="238"/>
      <c r="J228" s="734"/>
      <c r="K228" s="73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>
      <c r="A229" s="934"/>
      <c r="B229" s="990"/>
      <c r="C229" s="743"/>
      <c r="D229" s="987"/>
      <c r="E229" s="53"/>
      <c r="F229" s="135"/>
      <c r="G229" s="236"/>
      <c r="H229" s="237"/>
      <c r="I229" s="238"/>
      <c r="J229" s="734"/>
      <c r="K229" s="73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244"/>
      <c r="B230" s="245"/>
      <c r="C230" s="743"/>
      <c r="D230" s="987"/>
      <c r="E230" s="53"/>
      <c r="F230" s="135"/>
      <c r="G230" s="236"/>
      <c r="H230" s="237"/>
      <c r="I230" s="238"/>
      <c r="J230" s="734"/>
      <c r="K230" s="73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934"/>
      <c r="B231" s="990"/>
      <c r="C231" s="738"/>
      <c r="D231" s="758"/>
      <c r="E231" s="53"/>
      <c r="F231" s="135"/>
      <c r="G231" s="933"/>
      <c r="H231" s="132"/>
      <c r="I231" s="136"/>
      <c r="J231" s="734"/>
      <c r="K231" s="93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934"/>
      <c r="B232" s="990"/>
      <c r="C232" s="738"/>
      <c r="D232" s="758"/>
      <c r="E232" s="53"/>
      <c r="F232" s="135"/>
      <c r="G232" s="933"/>
      <c r="H232" s="132"/>
      <c r="I232" s="136"/>
      <c r="J232" s="713"/>
      <c r="K232" s="93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934"/>
      <c r="B233" s="990"/>
      <c r="C233" s="738"/>
      <c r="D233" s="758"/>
      <c r="E233" s="105"/>
      <c r="F233" s="135"/>
      <c r="G233" s="933"/>
      <c r="H233" s="132"/>
      <c r="I233" s="241"/>
      <c r="J233" s="713"/>
      <c r="K233" s="93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34"/>
      <c r="B234" s="990"/>
      <c r="C234" s="738"/>
      <c r="D234" s="758"/>
      <c r="E234" s="105"/>
      <c r="F234" s="135"/>
      <c r="G234" s="933"/>
      <c r="H234" s="132"/>
      <c r="I234" s="136"/>
      <c r="J234" s="713"/>
      <c r="K234" s="93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990"/>
      <c r="C235" s="738"/>
      <c r="D235" s="758"/>
      <c r="E235" s="105"/>
      <c r="F235" s="135"/>
      <c r="G235" s="933"/>
      <c r="H235" s="132"/>
      <c r="I235" s="136"/>
      <c r="J235" s="713"/>
      <c r="K235" s="93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990"/>
      <c r="C236" s="738"/>
      <c r="D236" s="758"/>
      <c r="E236" s="105"/>
      <c r="F236" s="135"/>
      <c r="G236" s="933"/>
      <c r="H236" s="132"/>
      <c r="I236" s="136"/>
      <c r="J236" s="713"/>
      <c r="K236" s="93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945"/>
      <c r="B237" s="990"/>
      <c r="C237" s="738"/>
      <c r="D237" s="758"/>
      <c r="E237" s="228"/>
      <c r="F237" s="135"/>
      <c r="G237" s="933"/>
      <c r="H237" s="132"/>
      <c r="I237" s="136"/>
      <c r="J237" s="713"/>
      <c r="K237" s="93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46"/>
      <c r="B238" s="990"/>
      <c r="C238" s="738"/>
      <c r="D238" s="758"/>
      <c r="E238" s="988"/>
      <c r="F238" s="135"/>
      <c r="G238" s="933"/>
      <c r="H238" s="949"/>
      <c r="I238" s="950"/>
      <c r="J238" s="951"/>
      <c r="K238" s="95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990"/>
      <c r="C239" s="738"/>
      <c r="D239" s="758"/>
      <c r="E239" s="229"/>
      <c r="F239" s="135"/>
      <c r="G239" s="933"/>
      <c r="H239" s="132"/>
      <c r="I239" s="136"/>
      <c r="J239" s="713"/>
      <c r="K239" s="93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5.25" customHeight="1">
      <c r="A240" s="934"/>
      <c r="B240" s="990"/>
      <c r="C240" s="738"/>
      <c r="D240" s="758"/>
      <c r="E240" s="106"/>
      <c r="F240" s="135"/>
      <c r="G240" s="933"/>
      <c r="H240" s="132"/>
      <c r="I240" s="136"/>
      <c r="J240" s="713"/>
      <c r="K240" s="93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990"/>
      <c r="C241" s="738"/>
      <c r="D241" s="954"/>
      <c r="E241" s="107"/>
      <c r="F241" s="35"/>
      <c r="G241" s="933"/>
      <c r="H241" s="231"/>
      <c r="I241" s="232"/>
      <c r="J241" s="713"/>
      <c r="K241" s="93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34"/>
      <c r="B242" s="990"/>
      <c r="C242" s="738"/>
      <c r="D242" s="954"/>
      <c r="E242" s="131"/>
      <c r="F242" s="35"/>
      <c r="G242" s="933"/>
      <c r="H242" s="231"/>
      <c r="I242" s="232"/>
      <c r="J242" s="713"/>
      <c r="K242" s="93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>
      <c r="A243" s="934"/>
      <c r="B243" s="990"/>
      <c r="C243" s="738"/>
      <c r="D243" s="954"/>
      <c r="E243" s="131"/>
      <c r="F243" s="35"/>
      <c r="G243" s="933"/>
      <c r="H243" s="231"/>
      <c r="I243" s="232"/>
      <c r="J243" s="713"/>
      <c r="K243" s="93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34"/>
      <c r="B244" s="990"/>
      <c r="C244" s="738"/>
      <c r="D244" s="954"/>
      <c r="E244" s="131"/>
      <c r="F244" s="35"/>
      <c r="G244" s="933"/>
      <c r="H244" s="231"/>
      <c r="I244" s="232"/>
      <c r="J244" s="713"/>
      <c r="K244" s="93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990"/>
      <c r="C245" s="738"/>
      <c r="D245" s="954"/>
      <c r="E245" s="106"/>
      <c r="F245" s="135"/>
      <c r="G245" s="933"/>
      <c r="H245" s="132"/>
      <c r="I245" s="136"/>
      <c r="J245" s="713"/>
      <c r="K245" s="93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247"/>
      <c r="B246" s="1368"/>
      <c r="C246" s="158"/>
      <c r="D246" s="158"/>
      <c r="E246" s="1368"/>
      <c r="F246" s="1368"/>
      <c r="G246" s="248"/>
      <c r="H246" s="2"/>
      <c r="I246" s="1368"/>
      <c r="J246" s="759"/>
      <c r="K246" s="24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4" t="s">
        <v>0</v>
      </c>
      <c r="B247" s="1368"/>
      <c r="C247" s="250"/>
      <c r="D247" s="314"/>
      <c r="E247" s="4"/>
      <c r="F247" s="5"/>
      <c r="G247" s="6"/>
      <c r="H247" s="1"/>
      <c r="I247" s="13"/>
      <c r="J247" s="729"/>
      <c r="K247" s="26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1376" t="s">
        <v>94</v>
      </c>
      <c r="B248" s="1387"/>
      <c r="C248" s="247"/>
      <c r="D248" s="314"/>
      <c r="E248" s="4"/>
      <c r="F248" s="5"/>
      <c r="G248" s="6"/>
      <c r="H248" s="1"/>
      <c r="I248" s="13"/>
      <c r="J248" s="729"/>
      <c r="K248" s="26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5.25" customHeight="1">
      <c r="A249" s="1"/>
      <c r="B249" s="2"/>
      <c r="C249" s="250"/>
      <c r="D249" s="314"/>
      <c r="E249" s="4"/>
      <c r="F249" s="5"/>
      <c r="G249" s="6"/>
      <c r="H249" s="1"/>
      <c r="I249" s="7"/>
      <c r="J249" s="729"/>
      <c r="K249" s="26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1375" t="s">
        <v>2</v>
      </c>
      <c r="B250" s="1388"/>
      <c r="C250" s="258" t="s">
        <v>3</v>
      </c>
      <c r="D250" s="962" t="s">
        <v>4</v>
      </c>
      <c r="E250" s="17" t="s">
        <v>5</v>
      </c>
      <c r="F250" s="919" t="s">
        <v>5</v>
      </c>
      <c r="G250" s="18" t="s">
        <v>6</v>
      </c>
      <c r="H250" s="19" t="s">
        <v>7</v>
      </c>
      <c r="I250" s="20" t="s">
        <v>8</v>
      </c>
      <c r="J250" s="678" t="s">
        <v>9</v>
      </c>
      <c r="K250" s="920" t="s">
        <v>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5.25" customHeight="1">
      <c r="A251" s="921"/>
      <c r="B251" s="922"/>
      <c r="C251" s="923"/>
      <c r="D251" s="963" t="s">
        <v>10</v>
      </c>
      <c r="E251" s="24" t="s">
        <v>11</v>
      </c>
      <c r="F251" s="925" t="s">
        <v>12</v>
      </c>
      <c r="G251" s="964"/>
      <c r="H251" s="965" t="s">
        <v>13</v>
      </c>
      <c r="I251" s="928" t="s">
        <v>14</v>
      </c>
      <c r="J251" s="966" t="s">
        <v>16</v>
      </c>
      <c r="K251" s="930" t="s">
        <v>15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86"/>
      <c r="B252" s="1290" t="s">
        <v>1911</v>
      </c>
      <c r="C252" s="738"/>
      <c r="D252" s="758"/>
      <c r="E252" s="70"/>
      <c r="F252" s="932"/>
      <c r="G252" s="933"/>
      <c r="H252" s="132"/>
      <c r="I252" s="136"/>
      <c r="J252" s="713"/>
      <c r="K252" s="92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934"/>
      <c r="B253" s="990" t="s">
        <v>1912</v>
      </c>
      <c r="C253" s="738"/>
      <c r="D253" s="758"/>
      <c r="E253" s="53"/>
      <c r="F253" s="135"/>
      <c r="G253" s="933"/>
      <c r="H253" s="132"/>
      <c r="I253" s="136"/>
      <c r="J253" s="713"/>
      <c r="K253" s="93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934"/>
      <c r="B254" s="990" t="s">
        <v>1913</v>
      </c>
      <c r="C254" s="738"/>
      <c r="D254" s="758" t="s">
        <v>1914</v>
      </c>
      <c r="E254" s="53">
        <v>80</v>
      </c>
      <c r="F254" s="135" t="s">
        <v>1915</v>
      </c>
      <c r="G254" s="933" t="s">
        <v>1916</v>
      </c>
      <c r="H254" s="132">
        <v>2100</v>
      </c>
      <c r="I254" s="136" t="s">
        <v>1847</v>
      </c>
      <c r="J254" s="713" t="s">
        <v>1917</v>
      </c>
      <c r="K254" s="937">
        <v>60.86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934"/>
      <c r="B255" s="990" t="s">
        <v>1918</v>
      </c>
      <c r="C255" s="738"/>
      <c r="D255" s="758" t="s">
        <v>1919</v>
      </c>
      <c r="E255" s="53">
        <v>120</v>
      </c>
      <c r="F255" s="135" t="s">
        <v>1920</v>
      </c>
      <c r="G255" s="933" t="s">
        <v>1916</v>
      </c>
      <c r="H255" s="132">
        <v>1800</v>
      </c>
      <c r="I255" s="136" t="s">
        <v>1847</v>
      </c>
      <c r="J255" s="713" t="s">
        <v>1921</v>
      </c>
      <c r="K255" s="937">
        <v>91.5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>
      <c r="A256" s="934"/>
      <c r="B256" s="990"/>
      <c r="C256" s="738"/>
      <c r="D256" s="758"/>
      <c r="E256" s="53"/>
      <c r="F256" s="135"/>
      <c r="G256" s="933"/>
      <c r="H256" s="132"/>
      <c r="I256" s="136"/>
      <c r="J256" s="713"/>
      <c r="K256" s="93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934"/>
      <c r="B257" s="990"/>
      <c r="C257" s="738"/>
      <c r="D257" s="758"/>
      <c r="E257" s="53"/>
      <c r="F257" s="135"/>
      <c r="G257" s="933"/>
      <c r="H257" s="132"/>
      <c r="I257" s="136"/>
      <c r="J257" s="713"/>
      <c r="K257" s="93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>
      <c r="A258" s="934"/>
      <c r="B258" s="990"/>
      <c r="C258" s="738"/>
      <c r="D258" s="758"/>
      <c r="E258" s="53"/>
      <c r="F258" s="135"/>
      <c r="G258" s="933"/>
      <c r="H258" s="132"/>
      <c r="I258" s="136"/>
      <c r="J258" s="713"/>
      <c r="K258" s="93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934"/>
      <c r="B259" s="992"/>
      <c r="C259" s="743"/>
      <c r="D259" s="987"/>
      <c r="E259" s="53"/>
      <c r="F259" s="135"/>
      <c r="G259" s="236"/>
      <c r="H259" s="237"/>
      <c r="I259" s="238"/>
      <c r="J259" s="734"/>
      <c r="K259" s="73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934"/>
      <c r="B260" s="989"/>
      <c r="C260" s="738"/>
      <c r="D260" s="758"/>
      <c r="E260" s="53"/>
      <c r="F260" s="135"/>
      <c r="G260" s="933"/>
      <c r="H260" s="132"/>
      <c r="I260" s="136"/>
      <c r="J260" s="713"/>
      <c r="K260" s="93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934"/>
      <c r="B261" s="989"/>
      <c r="C261" s="738"/>
      <c r="D261" s="758"/>
      <c r="E261" s="53"/>
      <c r="F261" s="135"/>
      <c r="G261" s="933"/>
      <c r="H261" s="132"/>
      <c r="I261" s="136"/>
      <c r="J261" s="713"/>
      <c r="K261" s="93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934"/>
      <c r="B262" s="989"/>
      <c r="C262" s="743"/>
      <c r="D262" s="987"/>
      <c r="E262" s="143"/>
      <c r="F262" s="155"/>
      <c r="G262" s="236"/>
      <c r="H262" s="237"/>
      <c r="I262" s="238"/>
      <c r="J262" s="734"/>
      <c r="K262" s="73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934"/>
      <c r="B263" s="989"/>
      <c r="C263" s="738"/>
      <c r="D263" s="758"/>
      <c r="E263" s="53"/>
      <c r="F263" s="135"/>
      <c r="G263" s="933"/>
      <c r="H263" s="132"/>
      <c r="I263" s="136"/>
      <c r="J263" s="713"/>
      <c r="K263" s="93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934"/>
      <c r="B264" s="990"/>
      <c r="C264" s="743"/>
      <c r="D264" s="987"/>
      <c r="E264" s="53"/>
      <c r="F264" s="135"/>
      <c r="G264" s="236"/>
      <c r="H264" s="237"/>
      <c r="I264" s="238"/>
      <c r="J264" s="734"/>
      <c r="K264" s="73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934"/>
      <c r="B265" s="990"/>
      <c r="C265" s="743"/>
      <c r="D265" s="987"/>
      <c r="E265" s="53"/>
      <c r="F265" s="135"/>
      <c r="G265" s="236"/>
      <c r="H265" s="237"/>
      <c r="I265" s="238"/>
      <c r="J265" s="734"/>
      <c r="K265" s="73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244"/>
      <c r="B266" s="245"/>
      <c r="C266" s="743"/>
      <c r="D266" s="987"/>
      <c r="E266" s="53"/>
      <c r="F266" s="135"/>
      <c r="G266" s="236"/>
      <c r="H266" s="237"/>
      <c r="I266" s="238"/>
      <c r="J266" s="734"/>
      <c r="K266" s="73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934"/>
      <c r="B267" s="990"/>
      <c r="C267" s="738"/>
      <c r="D267" s="758"/>
      <c r="E267" s="53"/>
      <c r="F267" s="135"/>
      <c r="G267" s="933"/>
      <c r="H267" s="132"/>
      <c r="I267" s="136"/>
      <c r="J267" s="734"/>
      <c r="K267" s="93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934"/>
      <c r="B268" s="990"/>
      <c r="C268" s="738"/>
      <c r="D268" s="758"/>
      <c r="E268" s="53"/>
      <c r="F268" s="135"/>
      <c r="G268" s="933"/>
      <c r="H268" s="132"/>
      <c r="I268" s="136"/>
      <c r="J268" s="713"/>
      <c r="K268" s="93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934"/>
      <c r="B269" s="990"/>
      <c r="C269" s="738"/>
      <c r="D269" s="758"/>
      <c r="E269" s="105"/>
      <c r="F269" s="135"/>
      <c r="G269" s="933"/>
      <c r="H269" s="132"/>
      <c r="I269" s="241"/>
      <c r="J269" s="713"/>
      <c r="K269" s="93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34"/>
      <c r="B270" s="990"/>
      <c r="C270" s="738"/>
      <c r="D270" s="758"/>
      <c r="E270" s="105"/>
      <c r="F270" s="135"/>
      <c r="G270" s="933"/>
      <c r="H270" s="132"/>
      <c r="I270" s="136"/>
      <c r="J270" s="713"/>
      <c r="K270" s="93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34"/>
      <c r="B271" s="990"/>
      <c r="C271" s="738"/>
      <c r="D271" s="758"/>
      <c r="E271" s="105"/>
      <c r="F271" s="135"/>
      <c r="G271" s="933"/>
      <c r="H271" s="132"/>
      <c r="I271" s="136"/>
      <c r="J271" s="713"/>
      <c r="K271" s="93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5.25" customHeight="1">
      <c r="A272" s="934"/>
      <c r="B272" s="990"/>
      <c r="C272" s="738"/>
      <c r="D272" s="758"/>
      <c r="E272" s="105"/>
      <c r="F272" s="135"/>
      <c r="G272" s="933"/>
      <c r="H272" s="132"/>
      <c r="I272" s="136"/>
      <c r="J272" s="713"/>
      <c r="K272" s="93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45"/>
      <c r="B273" s="990"/>
      <c r="C273" s="738"/>
      <c r="D273" s="758"/>
      <c r="E273" s="228"/>
      <c r="F273" s="135"/>
      <c r="G273" s="933"/>
      <c r="H273" s="132"/>
      <c r="I273" s="136"/>
      <c r="J273" s="713"/>
      <c r="K273" s="93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46"/>
      <c r="B274" s="990"/>
      <c r="C274" s="738"/>
      <c r="D274" s="758"/>
      <c r="E274" s="988"/>
      <c r="F274" s="135"/>
      <c r="G274" s="933"/>
      <c r="H274" s="949"/>
      <c r="I274" s="950"/>
      <c r="J274" s="951"/>
      <c r="K274" s="95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34"/>
      <c r="B275" s="990"/>
      <c r="C275" s="738"/>
      <c r="D275" s="758"/>
      <c r="E275" s="229"/>
      <c r="F275" s="135"/>
      <c r="G275" s="933"/>
      <c r="H275" s="132"/>
      <c r="I275" s="136"/>
      <c r="J275" s="713"/>
      <c r="K275" s="93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34"/>
      <c r="B276" s="990"/>
      <c r="C276" s="738"/>
      <c r="D276" s="758"/>
      <c r="E276" s="106"/>
      <c r="F276" s="135"/>
      <c r="G276" s="933"/>
      <c r="H276" s="132"/>
      <c r="I276" s="136"/>
      <c r="J276" s="713"/>
      <c r="K276" s="93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34"/>
      <c r="B277" s="990"/>
      <c r="C277" s="738"/>
      <c r="D277" s="954"/>
      <c r="E277" s="107"/>
      <c r="F277" s="35"/>
      <c r="G277" s="933"/>
      <c r="H277" s="231"/>
      <c r="I277" s="232"/>
      <c r="J277" s="713"/>
      <c r="K277" s="93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34"/>
      <c r="B278" s="990"/>
      <c r="C278" s="738"/>
      <c r="D278" s="954"/>
      <c r="E278" s="131"/>
      <c r="F278" s="35"/>
      <c r="G278" s="933"/>
      <c r="H278" s="231"/>
      <c r="I278" s="232"/>
      <c r="J278" s="713"/>
      <c r="K278" s="93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>
      <c r="A279" s="4"/>
      <c r="B279" s="1368"/>
      <c r="C279" s="357"/>
      <c r="D279" s="158"/>
      <c r="E279" s="878"/>
      <c r="F279" s="879"/>
      <c r="G279" s="6"/>
      <c r="H279" s="96"/>
      <c r="I279" s="97"/>
      <c r="J279" s="729"/>
      <c r="K279" s="26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4" t="s">
        <v>0</v>
      </c>
      <c r="B280" s="1368"/>
      <c r="C280" s="250"/>
      <c r="D280" s="314"/>
      <c r="E280" s="4"/>
      <c r="F280" s="5"/>
      <c r="G280" s="6"/>
      <c r="H280" s="1"/>
      <c r="I280" s="13"/>
      <c r="J280" s="729"/>
      <c r="K280" s="26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376" t="s">
        <v>94</v>
      </c>
      <c r="B281" s="1387"/>
      <c r="C281" s="247"/>
      <c r="D281" s="314"/>
      <c r="E281" s="4"/>
      <c r="F281" s="5"/>
      <c r="G281" s="6"/>
      <c r="H281" s="1"/>
      <c r="I281" s="13"/>
      <c r="J281" s="729"/>
      <c r="K281" s="26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5.25" customHeight="1">
      <c r="A282" s="1"/>
      <c r="B282" s="2"/>
      <c r="C282" s="250"/>
      <c r="D282" s="314"/>
      <c r="E282" s="4"/>
      <c r="F282" s="5"/>
      <c r="G282" s="6"/>
      <c r="H282" s="1"/>
      <c r="I282" s="7"/>
      <c r="J282" s="729"/>
      <c r="K282" s="26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1375" t="s">
        <v>2</v>
      </c>
      <c r="B283" s="1388"/>
      <c r="C283" s="258" t="s">
        <v>3</v>
      </c>
      <c r="D283" s="962" t="s">
        <v>4</v>
      </c>
      <c r="E283" s="17" t="s">
        <v>5</v>
      </c>
      <c r="F283" s="919" t="s">
        <v>5</v>
      </c>
      <c r="G283" s="18" t="s">
        <v>6</v>
      </c>
      <c r="H283" s="19" t="s">
        <v>7</v>
      </c>
      <c r="I283" s="20" t="s">
        <v>8</v>
      </c>
      <c r="J283" s="678" t="s">
        <v>9</v>
      </c>
      <c r="K283" s="920" t="s">
        <v>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5.25" customHeight="1">
      <c r="A284" s="921"/>
      <c r="B284" s="922"/>
      <c r="C284" s="923"/>
      <c r="D284" s="963" t="s">
        <v>10</v>
      </c>
      <c r="E284" s="24" t="s">
        <v>11</v>
      </c>
      <c r="F284" s="925" t="s">
        <v>12</v>
      </c>
      <c r="G284" s="964"/>
      <c r="H284" s="965" t="s">
        <v>13</v>
      </c>
      <c r="I284" s="928" t="s">
        <v>14</v>
      </c>
      <c r="J284" s="966" t="s">
        <v>16</v>
      </c>
      <c r="K284" s="930" t="s">
        <v>15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86"/>
      <c r="B285" s="990"/>
      <c r="C285" s="738"/>
      <c r="D285" s="758"/>
      <c r="E285" s="70"/>
      <c r="F285" s="932"/>
      <c r="G285" s="933"/>
      <c r="H285" s="132"/>
      <c r="I285" s="136"/>
      <c r="J285" s="713"/>
      <c r="K285" s="92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34"/>
      <c r="B286" s="990"/>
      <c r="C286" s="738"/>
      <c r="D286" s="758"/>
      <c r="E286" s="53"/>
      <c r="F286" s="135"/>
      <c r="G286" s="933"/>
      <c r="H286" s="132"/>
      <c r="I286" s="136"/>
      <c r="J286" s="713"/>
      <c r="K286" s="93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34"/>
      <c r="B287" s="992"/>
      <c r="C287" s="738"/>
      <c r="D287" s="758"/>
      <c r="E287" s="53"/>
      <c r="F287" s="135"/>
      <c r="G287" s="933"/>
      <c r="H287" s="132"/>
      <c r="I287" s="136"/>
      <c r="J287" s="713"/>
      <c r="K287" s="93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992"/>
      <c r="C288" s="738"/>
      <c r="D288" s="758"/>
      <c r="E288" s="53"/>
      <c r="F288" s="135"/>
      <c r="G288" s="933"/>
      <c r="H288" s="132"/>
      <c r="I288" s="136"/>
      <c r="J288" s="713"/>
      <c r="K288" s="93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934"/>
      <c r="B289" s="990"/>
      <c r="C289" s="738"/>
      <c r="D289" s="758"/>
      <c r="E289" s="53"/>
      <c r="F289" s="135"/>
      <c r="G289" s="933"/>
      <c r="H289" s="132"/>
      <c r="I289" s="136"/>
      <c r="J289" s="713"/>
      <c r="K289" s="93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934"/>
      <c r="B290" s="990"/>
      <c r="C290" s="738"/>
      <c r="D290" s="758"/>
      <c r="E290" s="53"/>
      <c r="F290" s="135"/>
      <c r="G290" s="933"/>
      <c r="H290" s="132"/>
      <c r="I290" s="136"/>
      <c r="J290" s="713"/>
      <c r="K290" s="93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934"/>
      <c r="B291" s="990"/>
      <c r="C291" s="738"/>
      <c r="D291" s="758"/>
      <c r="E291" s="53"/>
      <c r="F291" s="135"/>
      <c r="G291" s="933"/>
      <c r="H291" s="132"/>
      <c r="I291" s="136"/>
      <c r="J291" s="713"/>
      <c r="K291" s="93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>
      <c r="A292" s="934"/>
      <c r="B292" s="992"/>
      <c r="C292" s="743"/>
      <c r="D292" s="987"/>
      <c r="E292" s="53"/>
      <c r="F292" s="135"/>
      <c r="G292" s="236"/>
      <c r="H292" s="237"/>
      <c r="I292" s="238"/>
      <c r="J292" s="734"/>
      <c r="K292" s="73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934"/>
      <c r="B293" s="989"/>
      <c r="C293" s="738"/>
      <c r="D293" s="758"/>
      <c r="E293" s="53"/>
      <c r="F293" s="135"/>
      <c r="G293" s="933"/>
      <c r="H293" s="132"/>
      <c r="I293" s="136"/>
      <c r="J293" s="713"/>
      <c r="K293" s="93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>
      <c r="A294" s="934"/>
      <c r="B294" s="989"/>
      <c r="C294" s="738"/>
      <c r="D294" s="758"/>
      <c r="E294" s="53"/>
      <c r="F294" s="135"/>
      <c r="G294" s="933"/>
      <c r="H294" s="132"/>
      <c r="I294" s="136"/>
      <c r="J294" s="713"/>
      <c r="K294" s="93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934"/>
      <c r="B295" s="989"/>
      <c r="C295" s="743"/>
      <c r="D295" s="987"/>
      <c r="E295" s="143"/>
      <c r="F295" s="155"/>
      <c r="G295" s="236"/>
      <c r="H295" s="237"/>
      <c r="I295" s="238"/>
      <c r="J295" s="734"/>
      <c r="K295" s="73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934"/>
      <c r="B296" s="989"/>
      <c r="C296" s="738"/>
      <c r="D296" s="758"/>
      <c r="E296" s="53"/>
      <c r="F296" s="135"/>
      <c r="G296" s="933"/>
      <c r="H296" s="132"/>
      <c r="I296" s="136"/>
      <c r="J296" s="713"/>
      <c r="K296" s="93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934"/>
      <c r="B297" s="990"/>
      <c r="C297" s="743"/>
      <c r="D297" s="987"/>
      <c r="E297" s="53"/>
      <c r="F297" s="135"/>
      <c r="G297" s="236"/>
      <c r="H297" s="237"/>
      <c r="I297" s="238"/>
      <c r="J297" s="734"/>
      <c r="K297" s="73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934"/>
      <c r="B298" s="990"/>
      <c r="C298" s="743"/>
      <c r="D298" s="987"/>
      <c r="E298" s="53"/>
      <c r="F298" s="135"/>
      <c r="G298" s="236"/>
      <c r="H298" s="237"/>
      <c r="I298" s="238"/>
      <c r="J298" s="734"/>
      <c r="K298" s="73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244"/>
      <c r="B299" s="245"/>
      <c r="C299" s="743"/>
      <c r="D299" s="987"/>
      <c r="E299" s="53"/>
      <c r="F299" s="135"/>
      <c r="G299" s="236"/>
      <c r="H299" s="237"/>
      <c r="I299" s="238"/>
      <c r="J299" s="734"/>
      <c r="K299" s="73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934"/>
      <c r="B300" s="990"/>
      <c r="C300" s="738"/>
      <c r="D300" s="758"/>
      <c r="E300" s="53"/>
      <c r="F300" s="135"/>
      <c r="G300" s="933"/>
      <c r="H300" s="132"/>
      <c r="I300" s="136"/>
      <c r="J300" s="734"/>
      <c r="K300" s="93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5.25" customHeight="1">
      <c r="A301" s="934"/>
      <c r="B301" s="990"/>
      <c r="C301" s="738"/>
      <c r="D301" s="758"/>
      <c r="E301" s="53"/>
      <c r="F301" s="135"/>
      <c r="G301" s="933"/>
      <c r="H301" s="132"/>
      <c r="I301" s="136"/>
      <c r="J301" s="713"/>
      <c r="K301" s="93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934"/>
      <c r="B302" s="990"/>
      <c r="C302" s="738"/>
      <c r="D302" s="758"/>
      <c r="E302" s="105"/>
      <c r="F302" s="135"/>
      <c r="G302" s="933"/>
      <c r="H302" s="132"/>
      <c r="I302" s="241"/>
      <c r="J302" s="713"/>
      <c r="K302" s="93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934"/>
      <c r="B303" s="990"/>
      <c r="C303" s="738"/>
      <c r="D303" s="758"/>
      <c r="E303" s="105"/>
      <c r="F303" s="135"/>
      <c r="G303" s="933"/>
      <c r="H303" s="132"/>
      <c r="I303" s="136"/>
      <c r="J303" s="713"/>
      <c r="K303" s="93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934"/>
      <c r="B304" s="990"/>
      <c r="C304" s="738"/>
      <c r="D304" s="758"/>
      <c r="E304" s="105"/>
      <c r="F304" s="135"/>
      <c r="G304" s="933"/>
      <c r="H304" s="132"/>
      <c r="I304" s="136"/>
      <c r="J304" s="713"/>
      <c r="K304" s="93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934"/>
      <c r="B305" s="990"/>
      <c r="C305" s="738"/>
      <c r="D305" s="758"/>
      <c r="E305" s="105"/>
      <c r="F305" s="135"/>
      <c r="G305" s="933"/>
      <c r="H305" s="132"/>
      <c r="I305" s="136"/>
      <c r="J305" s="713"/>
      <c r="K305" s="93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45"/>
      <c r="B306" s="990"/>
      <c r="C306" s="738"/>
      <c r="D306" s="758"/>
      <c r="E306" s="228"/>
      <c r="F306" s="135"/>
      <c r="G306" s="933"/>
      <c r="H306" s="132"/>
      <c r="I306" s="136"/>
      <c r="J306" s="713"/>
      <c r="K306" s="93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46"/>
      <c r="B307" s="990"/>
      <c r="C307" s="738"/>
      <c r="D307" s="758"/>
      <c r="E307" s="988"/>
      <c r="F307" s="135"/>
      <c r="G307" s="933"/>
      <c r="H307" s="949"/>
      <c r="I307" s="950"/>
      <c r="J307" s="951"/>
      <c r="K307" s="95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34"/>
      <c r="B308" s="990"/>
      <c r="C308" s="738"/>
      <c r="D308" s="758"/>
      <c r="E308" s="229"/>
      <c r="F308" s="135"/>
      <c r="G308" s="933"/>
      <c r="H308" s="132"/>
      <c r="I308" s="136"/>
      <c r="J308" s="713"/>
      <c r="K308" s="93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34"/>
      <c r="B309" s="990"/>
      <c r="C309" s="738"/>
      <c r="D309" s="758"/>
      <c r="E309" s="106"/>
      <c r="F309" s="135"/>
      <c r="G309" s="933"/>
      <c r="H309" s="132"/>
      <c r="I309" s="136"/>
      <c r="J309" s="713"/>
      <c r="K309" s="93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34"/>
      <c r="B310" s="990"/>
      <c r="C310" s="738"/>
      <c r="D310" s="954"/>
      <c r="E310" s="107"/>
      <c r="F310" s="35"/>
      <c r="G310" s="933"/>
      <c r="H310" s="231"/>
      <c r="I310" s="232"/>
      <c r="J310" s="713"/>
      <c r="K310" s="93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34"/>
      <c r="B311" s="991"/>
      <c r="C311" s="738"/>
      <c r="D311" s="954"/>
      <c r="E311" s="106"/>
      <c r="F311" s="135"/>
      <c r="G311" s="933"/>
      <c r="H311" s="132"/>
      <c r="I311" s="136"/>
      <c r="J311" s="713"/>
      <c r="K311" s="93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34"/>
      <c r="B312" s="991"/>
      <c r="C312" s="738"/>
      <c r="D312" s="954"/>
      <c r="E312" s="106"/>
      <c r="F312" s="135"/>
      <c r="G312" s="933"/>
      <c r="H312" s="132"/>
      <c r="I312" s="136"/>
      <c r="J312" s="713"/>
      <c r="K312" s="93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84"/>
      <c r="B313" s="990"/>
      <c r="C313" s="738"/>
      <c r="D313" s="954"/>
      <c r="E313" s="107"/>
      <c r="F313" s="35"/>
      <c r="G313" s="933"/>
      <c r="H313" s="231"/>
      <c r="I313" s="232"/>
      <c r="J313" s="757"/>
      <c r="K313" s="98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247"/>
      <c r="B314" s="1368"/>
      <c r="C314" s="158"/>
      <c r="D314" s="158"/>
      <c r="E314" s="1368"/>
      <c r="F314" s="1368"/>
      <c r="G314" s="248"/>
      <c r="H314" s="2"/>
      <c r="I314" s="1368"/>
      <c r="J314" s="759"/>
      <c r="K314" s="24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4" t="s">
        <v>0</v>
      </c>
      <c r="B315" s="1368"/>
      <c r="C315" s="250"/>
      <c r="D315" s="314"/>
      <c r="E315" s="4"/>
      <c r="F315" s="5"/>
      <c r="G315" s="6"/>
      <c r="H315" s="1"/>
      <c r="I315" s="13"/>
      <c r="J315" s="729"/>
      <c r="K315" s="26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1376" t="s">
        <v>94</v>
      </c>
      <c r="B316" s="1387"/>
      <c r="C316" s="247"/>
      <c r="D316" s="314"/>
      <c r="E316" s="4"/>
      <c r="F316" s="5"/>
      <c r="G316" s="6"/>
      <c r="H316" s="1"/>
      <c r="I316" s="13"/>
      <c r="J316" s="729"/>
      <c r="K316" s="26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5.25" customHeight="1">
      <c r="A317" s="1"/>
      <c r="B317" s="2"/>
      <c r="C317" s="250"/>
      <c r="D317" s="314"/>
      <c r="E317" s="4"/>
      <c r="F317" s="5"/>
      <c r="G317" s="6"/>
      <c r="H317" s="1"/>
      <c r="I317" s="7"/>
      <c r="J317" s="729"/>
      <c r="K317" s="26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1375" t="s">
        <v>2</v>
      </c>
      <c r="B318" s="1388"/>
      <c r="C318" s="258" t="s">
        <v>3</v>
      </c>
      <c r="D318" s="962" t="s">
        <v>4</v>
      </c>
      <c r="E318" s="17" t="s">
        <v>5</v>
      </c>
      <c r="F318" s="919" t="s">
        <v>5</v>
      </c>
      <c r="G318" s="18" t="s">
        <v>6</v>
      </c>
      <c r="H318" s="19" t="s">
        <v>7</v>
      </c>
      <c r="I318" s="20" t="s">
        <v>8</v>
      </c>
      <c r="J318" s="678" t="s">
        <v>9</v>
      </c>
      <c r="K318" s="920" t="s">
        <v>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5.25" customHeight="1">
      <c r="A319" s="921"/>
      <c r="B319" s="922"/>
      <c r="C319" s="923"/>
      <c r="D319" s="963" t="s">
        <v>10</v>
      </c>
      <c r="E319" s="24" t="s">
        <v>11</v>
      </c>
      <c r="F319" s="925" t="s">
        <v>12</v>
      </c>
      <c r="G319" s="964"/>
      <c r="H319" s="965" t="s">
        <v>13</v>
      </c>
      <c r="I319" s="928" t="s">
        <v>14</v>
      </c>
      <c r="J319" s="966" t="s">
        <v>16</v>
      </c>
      <c r="K319" s="930" t="s">
        <v>15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86"/>
      <c r="B320" s="990"/>
      <c r="C320" s="738"/>
      <c r="D320" s="758"/>
      <c r="E320" s="70"/>
      <c r="F320" s="932"/>
      <c r="G320" s="933"/>
      <c r="H320" s="132"/>
      <c r="I320" s="136"/>
      <c r="J320" s="713"/>
      <c r="K320" s="92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34"/>
      <c r="B321" s="990"/>
      <c r="C321" s="738"/>
      <c r="D321" s="758"/>
      <c r="E321" s="53"/>
      <c r="F321" s="135"/>
      <c r="G321" s="933"/>
      <c r="H321" s="132"/>
      <c r="I321" s="136"/>
      <c r="J321" s="713"/>
      <c r="K321" s="93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934"/>
      <c r="B322" s="992"/>
      <c r="C322" s="738"/>
      <c r="D322" s="758"/>
      <c r="E322" s="53"/>
      <c r="F322" s="135"/>
      <c r="G322" s="933"/>
      <c r="H322" s="132"/>
      <c r="I322" s="136"/>
      <c r="J322" s="713"/>
      <c r="K322" s="93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34"/>
      <c r="B323" s="992"/>
      <c r="C323" s="738"/>
      <c r="D323" s="758"/>
      <c r="E323" s="53"/>
      <c r="F323" s="135"/>
      <c r="G323" s="933"/>
      <c r="H323" s="132"/>
      <c r="I323" s="136"/>
      <c r="J323" s="713"/>
      <c r="K323" s="93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990"/>
      <c r="C324" s="738"/>
      <c r="D324" s="758"/>
      <c r="E324" s="53"/>
      <c r="F324" s="135"/>
      <c r="G324" s="933"/>
      <c r="H324" s="132"/>
      <c r="I324" s="136"/>
      <c r="J324" s="713"/>
      <c r="K324" s="93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934"/>
      <c r="B325" s="990"/>
      <c r="C325" s="738"/>
      <c r="D325" s="758"/>
      <c r="E325" s="53"/>
      <c r="F325" s="135"/>
      <c r="G325" s="933"/>
      <c r="H325" s="132"/>
      <c r="I325" s="136"/>
      <c r="J325" s="713"/>
      <c r="K325" s="93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934"/>
      <c r="B326" s="990"/>
      <c r="C326" s="738"/>
      <c r="D326" s="758"/>
      <c r="E326" s="53"/>
      <c r="F326" s="135"/>
      <c r="G326" s="933"/>
      <c r="H326" s="132"/>
      <c r="I326" s="136"/>
      <c r="J326" s="713"/>
      <c r="K326" s="93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934"/>
      <c r="B327" s="992"/>
      <c r="C327" s="743"/>
      <c r="D327" s="987"/>
      <c r="E327" s="53"/>
      <c r="F327" s="135"/>
      <c r="G327" s="236"/>
      <c r="H327" s="237"/>
      <c r="I327" s="238"/>
      <c r="J327" s="734"/>
      <c r="K327" s="73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>
      <c r="A328" s="934"/>
      <c r="B328" s="989"/>
      <c r="C328" s="738"/>
      <c r="D328" s="758"/>
      <c r="E328" s="53"/>
      <c r="F328" s="135"/>
      <c r="G328" s="933"/>
      <c r="H328" s="132"/>
      <c r="I328" s="136"/>
      <c r="J328" s="713"/>
      <c r="K328" s="93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934"/>
      <c r="B329" s="989"/>
      <c r="C329" s="738"/>
      <c r="D329" s="758"/>
      <c r="E329" s="53"/>
      <c r="F329" s="135"/>
      <c r="G329" s="933"/>
      <c r="H329" s="132"/>
      <c r="I329" s="136"/>
      <c r="J329" s="713"/>
      <c r="K329" s="93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>
      <c r="A330" s="934"/>
      <c r="B330" s="989"/>
      <c r="C330" s="743"/>
      <c r="D330" s="987"/>
      <c r="E330" s="143"/>
      <c r="F330" s="155"/>
      <c r="G330" s="236"/>
      <c r="H330" s="237"/>
      <c r="I330" s="238"/>
      <c r="J330" s="734"/>
      <c r="K330" s="73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934"/>
      <c r="B331" s="989"/>
      <c r="C331" s="738"/>
      <c r="D331" s="758"/>
      <c r="E331" s="53"/>
      <c r="F331" s="135"/>
      <c r="G331" s="933"/>
      <c r="H331" s="132"/>
      <c r="I331" s="136"/>
      <c r="J331" s="713"/>
      <c r="K331" s="93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34"/>
      <c r="B332" s="990"/>
      <c r="C332" s="743"/>
      <c r="D332" s="987"/>
      <c r="E332" s="53"/>
      <c r="F332" s="135"/>
      <c r="G332" s="236"/>
      <c r="H332" s="237"/>
      <c r="I332" s="238"/>
      <c r="J332" s="734"/>
      <c r="K332" s="73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34"/>
      <c r="B333" s="990"/>
      <c r="C333" s="743"/>
      <c r="D333" s="987"/>
      <c r="E333" s="53"/>
      <c r="F333" s="135"/>
      <c r="G333" s="236"/>
      <c r="H333" s="237"/>
      <c r="I333" s="238"/>
      <c r="J333" s="734"/>
      <c r="K333" s="73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244"/>
      <c r="B334" s="245"/>
      <c r="C334" s="743"/>
      <c r="D334" s="987"/>
      <c r="E334" s="53"/>
      <c r="F334" s="135"/>
      <c r="G334" s="236"/>
      <c r="H334" s="237"/>
      <c r="I334" s="238"/>
      <c r="J334" s="734"/>
      <c r="K334" s="73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34"/>
      <c r="B335" s="990"/>
      <c r="C335" s="738"/>
      <c r="D335" s="758"/>
      <c r="E335" s="53"/>
      <c r="F335" s="135"/>
      <c r="G335" s="933"/>
      <c r="H335" s="132"/>
      <c r="I335" s="136"/>
      <c r="J335" s="734"/>
      <c r="K335" s="93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34"/>
      <c r="B336" s="990"/>
      <c r="C336" s="738"/>
      <c r="D336" s="758"/>
      <c r="E336" s="53"/>
      <c r="F336" s="135"/>
      <c r="G336" s="933"/>
      <c r="H336" s="132"/>
      <c r="I336" s="136"/>
      <c r="J336" s="713"/>
      <c r="K336" s="93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34"/>
      <c r="B337" s="990"/>
      <c r="C337" s="738"/>
      <c r="D337" s="758"/>
      <c r="E337" s="105"/>
      <c r="F337" s="135"/>
      <c r="G337" s="933"/>
      <c r="H337" s="132"/>
      <c r="I337" s="241"/>
      <c r="J337" s="713"/>
      <c r="K337" s="93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34"/>
      <c r="B338" s="990"/>
      <c r="C338" s="738"/>
      <c r="D338" s="758"/>
      <c r="E338" s="105"/>
      <c r="F338" s="135"/>
      <c r="G338" s="933"/>
      <c r="H338" s="132"/>
      <c r="I338" s="136"/>
      <c r="J338" s="713"/>
      <c r="K338" s="93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34"/>
      <c r="B339" s="990"/>
      <c r="C339" s="738"/>
      <c r="D339" s="758"/>
      <c r="E339" s="105"/>
      <c r="F339" s="135"/>
      <c r="G339" s="933"/>
      <c r="H339" s="132"/>
      <c r="I339" s="136"/>
      <c r="J339" s="713"/>
      <c r="K339" s="93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34"/>
      <c r="B340" s="990"/>
      <c r="C340" s="738"/>
      <c r="D340" s="758"/>
      <c r="E340" s="105"/>
      <c r="F340" s="135"/>
      <c r="G340" s="933"/>
      <c r="H340" s="132"/>
      <c r="I340" s="136"/>
      <c r="J340" s="713"/>
      <c r="K340" s="93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45"/>
      <c r="B341" s="990"/>
      <c r="C341" s="738"/>
      <c r="D341" s="758"/>
      <c r="E341" s="228"/>
      <c r="F341" s="135"/>
      <c r="G341" s="933"/>
      <c r="H341" s="132"/>
      <c r="I341" s="136"/>
      <c r="J341" s="713"/>
      <c r="K341" s="93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46"/>
      <c r="B342" s="990"/>
      <c r="C342" s="738"/>
      <c r="D342" s="758"/>
      <c r="E342" s="988"/>
      <c r="F342" s="135"/>
      <c r="G342" s="933"/>
      <c r="H342" s="949"/>
      <c r="I342" s="950"/>
      <c r="J342" s="951"/>
      <c r="K342" s="95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34"/>
      <c r="B343" s="990"/>
      <c r="C343" s="738"/>
      <c r="D343" s="758"/>
      <c r="E343" s="229"/>
      <c r="F343" s="135"/>
      <c r="G343" s="933"/>
      <c r="H343" s="132"/>
      <c r="I343" s="136"/>
      <c r="J343" s="713"/>
      <c r="K343" s="93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34"/>
      <c r="B344" s="990"/>
      <c r="C344" s="738"/>
      <c r="D344" s="758"/>
      <c r="E344" s="106"/>
      <c r="F344" s="135"/>
      <c r="G344" s="933"/>
      <c r="H344" s="132"/>
      <c r="I344" s="136"/>
      <c r="J344" s="713"/>
      <c r="K344" s="93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34"/>
      <c r="B345" s="990"/>
      <c r="C345" s="738"/>
      <c r="D345" s="954"/>
      <c r="E345" s="107"/>
      <c r="F345" s="35"/>
      <c r="G345" s="933"/>
      <c r="H345" s="231"/>
      <c r="I345" s="232"/>
      <c r="J345" s="713"/>
      <c r="K345" s="93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34"/>
      <c r="B346" s="990"/>
      <c r="C346" s="738"/>
      <c r="D346" s="954"/>
      <c r="E346" s="131"/>
      <c r="F346" s="35"/>
      <c r="G346" s="933"/>
      <c r="H346" s="231"/>
      <c r="I346" s="232"/>
      <c r="J346" s="713"/>
      <c r="K346" s="93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34"/>
      <c r="B347" s="990"/>
      <c r="C347" s="738"/>
      <c r="D347" s="954"/>
      <c r="E347" s="131"/>
      <c r="F347" s="35"/>
      <c r="G347" s="933"/>
      <c r="H347" s="231"/>
      <c r="I347" s="232"/>
      <c r="J347" s="713"/>
      <c r="K347" s="93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34"/>
      <c r="B348" s="990"/>
      <c r="C348" s="738"/>
      <c r="D348" s="954"/>
      <c r="E348" s="131"/>
      <c r="F348" s="35"/>
      <c r="G348" s="933"/>
      <c r="H348" s="231"/>
      <c r="I348" s="232"/>
      <c r="J348" s="713"/>
      <c r="K348" s="93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34"/>
      <c r="B349" s="990"/>
      <c r="C349" s="738"/>
      <c r="D349" s="954"/>
      <c r="E349" s="131"/>
      <c r="F349" s="35"/>
      <c r="G349" s="933"/>
      <c r="H349" s="231"/>
      <c r="I349" s="232"/>
      <c r="J349" s="713"/>
      <c r="K349" s="93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34"/>
      <c r="B350" s="990"/>
      <c r="C350" s="738"/>
      <c r="D350" s="954"/>
      <c r="E350" s="106"/>
      <c r="F350" s="135"/>
      <c r="G350" s="933"/>
      <c r="H350" s="132"/>
      <c r="I350" s="136"/>
      <c r="J350" s="713"/>
      <c r="K350" s="93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34"/>
      <c r="B351" s="990"/>
      <c r="C351" s="738"/>
      <c r="D351" s="954"/>
      <c r="E351" s="106"/>
      <c r="F351" s="135"/>
      <c r="G351" s="933"/>
      <c r="H351" s="132"/>
      <c r="I351" s="136"/>
      <c r="J351" s="713"/>
      <c r="K351" s="93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34"/>
      <c r="B352" s="991"/>
      <c r="C352" s="738"/>
      <c r="D352" s="954"/>
      <c r="E352" s="106"/>
      <c r="F352" s="135"/>
      <c r="G352" s="933"/>
      <c r="H352" s="132"/>
      <c r="I352" s="136"/>
      <c r="J352" s="713"/>
      <c r="K352" s="93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34"/>
      <c r="B353" s="991"/>
      <c r="C353" s="738"/>
      <c r="D353" s="954"/>
      <c r="E353" s="106"/>
      <c r="F353" s="135"/>
      <c r="G353" s="933"/>
      <c r="H353" s="132"/>
      <c r="I353" s="136"/>
      <c r="J353" s="713"/>
      <c r="K353" s="93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84"/>
      <c r="B354" s="990"/>
      <c r="C354" s="738"/>
      <c r="D354" s="954"/>
      <c r="E354" s="107"/>
      <c r="F354" s="35"/>
      <c r="G354" s="933"/>
      <c r="H354" s="231"/>
      <c r="I354" s="232"/>
      <c r="J354" s="757"/>
      <c r="K354" s="98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1"/>
      <c r="B355" s="2"/>
      <c r="C355" s="250"/>
      <c r="D355" s="314"/>
      <c r="E355" s="4"/>
      <c r="F355" s="5"/>
      <c r="G355" s="6"/>
      <c r="H355" s="1"/>
      <c r="I355" s="7"/>
      <c r="J355" s="729"/>
      <c r="K355" s="26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1"/>
      <c r="B356" s="2"/>
      <c r="C356" s="250"/>
      <c r="D356" s="314"/>
      <c r="E356" s="4"/>
      <c r="F356" s="5"/>
      <c r="G356" s="6"/>
      <c r="H356" s="1"/>
      <c r="I356" s="7"/>
      <c r="J356" s="729"/>
      <c r="K356" s="26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4" t="s">
        <v>0</v>
      </c>
      <c r="B357" s="1368"/>
      <c r="C357" s="250"/>
      <c r="D357" s="314"/>
      <c r="E357" s="4"/>
      <c r="F357" s="5"/>
      <c r="G357" s="6"/>
      <c r="H357" s="1"/>
      <c r="I357" s="13"/>
      <c r="J357" s="729"/>
      <c r="K357" s="26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1376" t="s">
        <v>94</v>
      </c>
      <c r="B358" s="1387"/>
      <c r="C358" s="247"/>
      <c r="D358" s="314"/>
      <c r="E358" s="4"/>
      <c r="F358" s="5"/>
      <c r="G358" s="6"/>
      <c r="H358" s="1"/>
      <c r="I358" s="13"/>
      <c r="J358" s="729"/>
      <c r="K358" s="26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5.25" customHeight="1">
      <c r="A359" s="1"/>
      <c r="B359" s="2"/>
      <c r="C359" s="250"/>
      <c r="D359" s="314"/>
      <c r="E359" s="4"/>
      <c r="F359" s="5"/>
      <c r="G359" s="6"/>
      <c r="H359" s="1"/>
      <c r="I359" s="7"/>
      <c r="J359" s="729"/>
      <c r="K359" s="26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1375" t="s">
        <v>2</v>
      </c>
      <c r="B360" s="1388"/>
      <c r="C360" s="258" t="s">
        <v>3</v>
      </c>
      <c r="D360" s="962" t="s">
        <v>4</v>
      </c>
      <c r="E360" s="17" t="s">
        <v>5</v>
      </c>
      <c r="F360" s="919" t="s">
        <v>5</v>
      </c>
      <c r="G360" s="18" t="s">
        <v>6</v>
      </c>
      <c r="H360" s="19" t="s">
        <v>7</v>
      </c>
      <c r="I360" s="20" t="s">
        <v>8</v>
      </c>
      <c r="J360" s="678" t="s">
        <v>9</v>
      </c>
      <c r="K360" s="920" t="s">
        <v>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5.25" customHeight="1">
      <c r="A361" s="921"/>
      <c r="B361" s="922"/>
      <c r="C361" s="923"/>
      <c r="D361" s="963" t="s">
        <v>10</v>
      </c>
      <c r="E361" s="24" t="s">
        <v>11</v>
      </c>
      <c r="F361" s="925" t="s">
        <v>12</v>
      </c>
      <c r="G361" s="964"/>
      <c r="H361" s="965" t="s">
        <v>13</v>
      </c>
      <c r="I361" s="928" t="s">
        <v>14</v>
      </c>
      <c r="J361" s="966" t="s">
        <v>16</v>
      </c>
      <c r="K361" s="930" t="s">
        <v>15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986"/>
      <c r="B362" s="990"/>
      <c r="C362" s="738"/>
      <c r="D362" s="758"/>
      <c r="E362" s="70"/>
      <c r="F362" s="932"/>
      <c r="G362" s="933"/>
      <c r="H362" s="132"/>
      <c r="I362" s="136"/>
      <c r="J362" s="713"/>
      <c r="K362" s="92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934"/>
      <c r="B363" s="990"/>
      <c r="C363" s="738"/>
      <c r="D363" s="758"/>
      <c r="E363" s="53"/>
      <c r="F363" s="135"/>
      <c r="G363" s="933"/>
      <c r="H363" s="132"/>
      <c r="I363" s="136"/>
      <c r="J363" s="713"/>
      <c r="K363" s="93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>
      <c r="A364" s="934"/>
      <c r="B364" s="992"/>
      <c r="C364" s="738"/>
      <c r="D364" s="758"/>
      <c r="E364" s="53"/>
      <c r="F364" s="135"/>
      <c r="G364" s="933"/>
      <c r="H364" s="132"/>
      <c r="I364" s="136"/>
      <c r="J364" s="713"/>
      <c r="K364" s="93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934"/>
      <c r="B365" s="992"/>
      <c r="C365" s="738"/>
      <c r="D365" s="758"/>
      <c r="E365" s="53"/>
      <c r="F365" s="135"/>
      <c r="G365" s="933"/>
      <c r="H365" s="132"/>
      <c r="I365" s="136"/>
      <c r="J365" s="713"/>
      <c r="K365" s="93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>
      <c r="A366" s="934"/>
      <c r="B366" s="990"/>
      <c r="C366" s="738"/>
      <c r="D366" s="758"/>
      <c r="E366" s="53"/>
      <c r="F366" s="135"/>
      <c r="G366" s="933"/>
      <c r="H366" s="132"/>
      <c r="I366" s="136"/>
      <c r="J366" s="713"/>
      <c r="K366" s="93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934"/>
      <c r="B367" s="990"/>
      <c r="C367" s="738"/>
      <c r="D367" s="758"/>
      <c r="E367" s="53"/>
      <c r="F367" s="135"/>
      <c r="G367" s="933"/>
      <c r="H367" s="132"/>
      <c r="I367" s="136"/>
      <c r="J367" s="713"/>
      <c r="K367" s="93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34"/>
      <c r="B368" s="990"/>
      <c r="C368" s="738"/>
      <c r="D368" s="758"/>
      <c r="E368" s="53"/>
      <c r="F368" s="135"/>
      <c r="G368" s="933"/>
      <c r="H368" s="132"/>
      <c r="I368" s="136"/>
      <c r="J368" s="713"/>
      <c r="K368" s="93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34"/>
      <c r="B369" s="992"/>
      <c r="C369" s="743"/>
      <c r="D369" s="987"/>
      <c r="E369" s="53"/>
      <c r="F369" s="135"/>
      <c r="G369" s="236"/>
      <c r="H369" s="237"/>
      <c r="I369" s="238"/>
      <c r="J369" s="734"/>
      <c r="K369" s="73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34"/>
      <c r="B370" s="989"/>
      <c r="C370" s="738"/>
      <c r="D370" s="758"/>
      <c r="E370" s="53"/>
      <c r="F370" s="135"/>
      <c r="G370" s="933"/>
      <c r="H370" s="132"/>
      <c r="I370" s="136"/>
      <c r="J370" s="713"/>
      <c r="K370" s="93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34"/>
      <c r="B371" s="989"/>
      <c r="C371" s="738"/>
      <c r="D371" s="758"/>
      <c r="E371" s="53"/>
      <c r="F371" s="135"/>
      <c r="G371" s="933"/>
      <c r="H371" s="132"/>
      <c r="I371" s="136"/>
      <c r="J371" s="713"/>
      <c r="K371" s="93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34"/>
      <c r="B372" s="989"/>
      <c r="C372" s="743"/>
      <c r="D372" s="987"/>
      <c r="E372" s="143"/>
      <c r="F372" s="155"/>
      <c r="G372" s="236"/>
      <c r="H372" s="237"/>
      <c r="I372" s="238"/>
      <c r="J372" s="734"/>
      <c r="K372" s="73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34"/>
      <c r="B373" s="989"/>
      <c r="C373" s="738"/>
      <c r="D373" s="758"/>
      <c r="E373" s="53"/>
      <c r="F373" s="135"/>
      <c r="G373" s="933"/>
      <c r="H373" s="132"/>
      <c r="I373" s="136"/>
      <c r="J373" s="713"/>
      <c r="K373" s="93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34"/>
      <c r="B374" s="990"/>
      <c r="C374" s="743"/>
      <c r="D374" s="987"/>
      <c r="E374" s="53"/>
      <c r="F374" s="135"/>
      <c r="G374" s="236"/>
      <c r="H374" s="237"/>
      <c r="I374" s="238"/>
      <c r="J374" s="734"/>
      <c r="K374" s="73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34"/>
      <c r="B375" s="990"/>
      <c r="C375" s="743"/>
      <c r="D375" s="987"/>
      <c r="E375" s="53"/>
      <c r="F375" s="135"/>
      <c r="G375" s="236"/>
      <c r="H375" s="237"/>
      <c r="I375" s="238"/>
      <c r="J375" s="734"/>
      <c r="K375" s="73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244"/>
      <c r="B376" s="245"/>
      <c r="C376" s="743"/>
      <c r="D376" s="987"/>
      <c r="E376" s="53"/>
      <c r="F376" s="135"/>
      <c r="G376" s="236"/>
      <c r="H376" s="237"/>
      <c r="I376" s="238"/>
      <c r="J376" s="734"/>
      <c r="K376" s="73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34"/>
      <c r="B377" s="990"/>
      <c r="C377" s="738"/>
      <c r="D377" s="758"/>
      <c r="E377" s="53"/>
      <c r="F377" s="135"/>
      <c r="G377" s="933"/>
      <c r="H377" s="132"/>
      <c r="I377" s="136"/>
      <c r="J377" s="734"/>
      <c r="K377" s="93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34"/>
      <c r="B378" s="990"/>
      <c r="C378" s="738"/>
      <c r="D378" s="758"/>
      <c r="E378" s="53"/>
      <c r="F378" s="135"/>
      <c r="G378" s="933"/>
      <c r="H378" s="132"/>
      <c r="I378" s="136"/>
      <c r="J378" s="713"/>
      <c r="K378" s="93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34"/>
      <c r="B379" s="990"/>
      <c r="C379" s="738"/>
      <c r="D379" s="758"/>
      <c r="E379" s="105"/>
      <c r="F379" s="135"/>
      <c r="G379" s="933"/>
      <c r="H379" s="132"/>
      <c r="I379" s="241"/>
      <c r="J379" s="713"/>
      <c r="K379" s="93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34"/>
      <c r="B380" s="990"/>
      <c r="C380" s="738"/>
      <c r="D380" s="758"/>
      <c r="E380" s="105"/>
      <c r="F380" s="135"/>
      <c r="G380" s="933"/>
      <c r="H380" s="132"/>
      <c r="I380" s="136"/>
      <c r="J380" s="713"/>
      <c r="K380" s="93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34"/>
      <c r="B381" s="990"/>
      <c r="C381" s="738"/>
      <c r="D381" s="758"/>
      <c r="E381" s="105"/>
      <c r="F381" s="135"/>
      <c r="G381" s="933"/>
      <c r="H381" s="132"/>
      <c r="I381" s="136"/>
      <c r="J381" s="713"/>
      <c r="K381" s="93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34"/>
      <c r="B382" s="990"/>
      <c r="C382" s="738"/>
      <c r="D382" s="758"/>
      <c r="E382" s="105"/>
      <c r="F382" s="135"/>
      <c r="G382" s="933"/>
      <c r="H382" s="132"/>
      <c r="I382" s="136"/>
      <c r="J382" s="713"/>
      <c r="K382" s="93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45"/>
      <c r="B383" s="990"/>
      <c r="C383" s="738"/>
      <c r="D383" s="758"/>
      <c r="E383" s="228"/>
      <c r="F383" s="135"/>
      <c r="G383" s="933"/>
      <c r="H383" s="132"/>
      <c r="I383" s="136"/>
      <c r="J383" s="713"/>
      <c r="K383" s="93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946"/>
      <c r="B384" s="990"/>
      <c r="C384" s="738"/>
      <c r="D384" s="758"/>
      <c r="E384" s="988"/>
      <c r="F384" s="135"/>
      <c r="G384" s="933"/>
      <c r="H384" s="949"/>
      <c r="I384" s="950"/>
      <c r="J384" s="951"/>
      <c r="K384" s="95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34"/>
      <c r="B385" s="990"/>
      <c r="C385" s="738"/>
      <c r="D385" s="758"/>
      <c r="E385" s="229"/>
      <c r="F385" s="135"/>
      <c r="G385" s="933"/>
      <c r="H385" s="132"/>
      <c r="I385" s="136"/>
      <c r="J385" s="713"/>
      <c r="K385" s="93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34"/>
      <c r="B386" s="990"/>
      <c r="C386" s="738"/>
      <c r="D386" s="758"/>
      <c r="E386" s="106"/>
      <c r="F386" s="135"/>
      <c r="G386" s="933"/>
      <c r="H386" s="132"/>
      <c r="I386" s="136"/>
      <c r="J386" s="713"/>
      <c r="K386" s="93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34"/>
      <c r="B387" s="990"/>
      <c r="C387" s="738"/>
      <c r="D387" s="954"/>
      <c r="E387" s="107"/>
      <c r="F387" s="35"/>
      <c r="G387" s="933"/>
      <c r="H387" s="231"/>
      <c r="I387" s="232"/>
      <c r="J387" s="713"/>
      <c r="K387" s="93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34"/>
      <c r="B388" s="990"/>
      <c r="C388" s="738"/>
      <c r="D388" s="954"/>
      <c r="E388" s="131"/>
      <c r="F388" s="35"/>
      <c r="G388" s="933"/>
      <c r="H388" s="231"/>
      <c r="I388" s="232"/>
      <c r="J388" s="713"/>
      <c r="K388" s="93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34"/>
      <c r="B389" s="990"/>
      <c r="C389" s="738"/>
      <c r="D389" s="954"/>
      <c r="E389" s="131"/>
      <c r="F389" s="35"/>
      <c r="G389" s="933"/>
      <c r="H389" s="231"/>
      <c r="I389" s="232"/>
      <c r="J389" s="713"/>
      <c r="K389" s="93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34"/>
      <c r="B390" s="990"/>
      <c r="C390" s="738"/>
      <c r="D390" s="954"/>
      <c r="E390" s="131"/>
      <c r="F390" s="35"/>
      <c r="G390" s="933"/>
      <c r="H390" s="231"/>
      <c r="I390" s="232"/>
      <c r="J390" s="713"/>
      <c r="K390" s="93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34"/>
      <c r="B391" s="990"/>
      <c r="C391" s="738"/>
      <c r="D391" s="954"/>
      <c r="E391" s="131"/>
      <c r="F391" s="35"/>
      <c r="G391" s="933"/>
      <c r="H391" s="231"/>
      <c r="I391" s="232"/>
      <c r="J391" s="713"/>
      <c r="K391" s="93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34"/>
      <c r="B392" s="990"/>
      <c r="C392" s="738"/>
      <c r="D392" s="954"/>
      <c r="E392" s="131"/>
      <c r="F392" s="35"/>
      <c r="G392" s="933"/>
      <c r="H392" s="231"/>
      <c r="I392" s="232"/>
      <c r="J392" s="713"/>
      <c r="K392" s="93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34"/>
      <c r="B393" s="990"/>
      <c r="C393" s="738"/>
      <c r="D393" s="954"/>
      <c r="E393" s="106"/>
      <c r="F393" s="135"/>
      <c r="G393" s="933"/>
      <c r="H393" s="132"/>
      <c r="I393" s="136"/>
      <c r="J393" s="713"/>
      <c r="K393" s="93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34"/>
      <c r="B394" s="990"/>
      <c r="C394" s="738"/>
      <c r="D394" s="954"/>
      <c r="E394" s="106"/>
      <c r="F394" s="135"/>
      <c r="G394" s="933"/>
      <c r="H394" s="132"/>
      <c r="I394" s="136"/>
      <c r="J394" s="713"/>
      <c r="K394" s="93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34"/>
      <c r="B395" s="991"/>
      <c r="C395" s="738"/>
      <c r="D395" s="954"/>
      <c r="E395" s="106"/>
      <c r="F395" s="135"/>
      <c r="G395" s="933"/>
      <c r="H395" s="132"/>
      <c r="I395" s="136"/>
      <c r="J395" s="713"/>
      <c r="K395" s="93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84"/>
      <c r="B396" s="990"/>
      <c r="C396" s="738"/>
      <c r="D396" s="954"/>
      <c r="E396" s="107"/>
      <c r="F396" s="35"/>
      <c r="G396" s="933"/>
      <c r="H396" s="231"/>
      <c r="I396" s="232"/>
      <c r="J396" s="757"/>
      <c r="K396" s="98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250"/>
      <c r="D397" s="314"/>
      <c r="E397" s="4"/>
      <c r="F397" s="5"/>
      <c r="G397" s="6"/>
      <c r="H397" s="1"/>
      <c r="I397" s="7"/>
      <c r="J397" s="729"/>
      <c r="K397" s="26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1"/>
      <c r="B398" s="2"/>
      <c r="C398" s="250"/>
      <c r="D398" s="314"/>
      <c r="E398" s="4"/>
      <c r="F398" s="5"/>
      <c r="G398" s="6"/>
      <c r="H398" s="1"/>
      <c r="I398" s="7"/>
      <c r="J398" s="729"/>
      <c r="K398" s="26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4" t="s">
        <v>0</v>
      </c>
      <c r="B399" s="1368"/>
      <c r="C399" s="250"/>
      <c r="D399" s="314"/>
      <c r="E399" s="4"/>
      <c r="F399" s="5"/>
      <c r="G399" s="6"/>
      <c r="H399" s="1"/>
      <c r="I399" s="13"/>
      <c r="J399" s="729"/>
      <c r="K399" s="26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>
      <c r="A400" s="1376" t="s">
        <v>94</v>
      </c>
      <c r="B400" s="1387"/>
      <c r="C400" s="247"/>
      <c r="D400" s="314"/>
      <c r="E400" s="4"/>
      <c r="F400" s="5"/>
      <c r="G400" s="6"/>
      <c r="H400" s="1"/>
      <c r="I400" s="13"/>
      <c r="J400" s="729"/>
      <c r="K400" s="26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5.25" customHeight="1">
      <c r="A401" s="1"/>
      <c r="B401" s="2"/>
      <c r="C401" s="250"/>
      <c r="D401" s="314"/>
      <c r="E401" s="4"/>
      <c r="F401" s="5"/>
      <c r="G401" s="6"/>
      <c r="H401" s="1"/>
      <c r="I401" s="7"/>
      <c r="J401" s="729"/>
      <c r="K401" s="26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>
      <c r="A402" s="1375" t="s">
        <v>2</v>
      </c>
      <c r="B402" s="1388"/>
      <c r="C402" s="258" t="s">
        <v>3</v>
      </c>
      <c r="D402" s="962" t="s">
        <v>4</v>
      </c>
      <c r="E402" s="17" t="s">
        <v>5</v>
      </c>
      <c r="F402" s="919" t="s">
        <v>5</v>
      </c>
      <c r="G402" s="18" t="s">
        <v>6</v>
      </c>
      <c r="H402" s="19" t="s">
        <v>7</v>
      </c>
      <c r="I402" s="20" t="s">
        <v>8</v>
      </c>
      <c r="J402" s="678" t="s">
        <v>9</v>
      </c>
      <c r="K402" s="920" t="s">
        <v>9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5.25" customHeight="1">
      <c r="A403" s="921"/>
      <c r="B403" s="922"/>
      <c r="C403" s="923"/>
      <c r="D403" s="963" t="s">
        <v>10</v>
      </c>
      <c r="E403" s="24" t="s">
        <v>11</v>
      </c>
      <c r="F403" s="925" t="s">
        <v>12</v>
      </c>
      <c r="G403" s="964"/>
      <c r="H403" s="965" t="s">
        <v>13</v>
      </c>
      <c r="I403" s="928" t="s">
        <v>14</v>
      </c>
      <c r="J403" s="966" t="s">
        <v>16</v>
      </c>
      <c r="K403" s="930" t="s">
        <v>15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86"/>
      <c r="B404" s="990"/>
      <c r="C404" s="738"/>
      <c r="D404" s="758"/>
      <c r="E404" s="70"/>
      <c r="F404" s="932"/>
      <c r="G404" s="933"/>
      <c r="H404" s="132"/>
      <c r="I404" s="136"/>
      <c r="J404" s="713"/>
      <c r="K404" s="92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990"/>
      <c r="C405" s="738"/>
      <c r="D405" s="758"/>
      <c r="E405" s="53"/>
      <c r="F405" s="135"/>
      <c r="G405" s="933"/>
      <c r="H405" s="132"/>
      <c r="I405" s="136"/>
      <c r="J405" s="713"/>
      <c r="K405" s="93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992"/>
      <c r="C406" s="738"/>
      <c r="D406" s="758"/>
      <c r="E406" s="53"/>
      <c r="F406" s="135"/>
      <c r="G406" s="933"/>
      <c r="H406" s="132"/>
      <c r="I406" s="136"/>
      <c r="J406" s="713"/>
      <c r="K406" s="93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992"/>
      <c r="C407" s="738"/>
      <c r="D407" s="758"/>
      <c r="E407" s="53"/>
      <c r="F407" s="135"/>
      <c r="G407" s="933"/>
      <c r="H407" s="132"/>
      <c r="I407" s="136"/>
      <c r="J407" s="713"/>
      <c r="K407" s="93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990"/>
      <c r="C408" s="738"/>
      <c r="D408" s="758"/>
      <c r="E408" s="53"/>
      <c r="F408" s="135"/>
      <c r="G408" s="933"/>
      <c r="H408" s="132"/>
      <c r="I408" s="136"/>
      <c r="J408" s="713"/>
      <c r="K408" s="93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990"/>
      <c r="C409" s="738"/>
      <c r="D409" s="758"/>
      <c r="E409" s="53"/>
      <c r="F409" s="135"/>
      <c r="G409" s="933"/>
      <c r="H409" s="132"/>
      <c r="I409" s="136"/>
      <c r="J409" s="713"/>
      <c r="K409" s="93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990"/>
      <c r="C410" s="738"/>
      <c r="D410" s="758"/>
      <c r="E410" s="53"/>
      <c r="F410" s="135"/>
      <c r="G410" s="933"/>
      <c r="H410" s="132"/>
      <c r="I410" s="136"/>
      <c r="J410" s="713"/>
      <c r="K410" s="93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992"/>
      <c r="C411" s="743"/>
      <c r="D411" s="987"/>
      <c r="E411" s="53"/>
      <c r="F411" s="135"/>
      <c r="G411" s="236"/>
      <c r="H411" s="237"/>
      <c r="I411" s="238"/>
      <c r="J411" s="734"/>
      <c r="K411" s="73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989"/>
      <c r="C412" s="738"/>
      <c r="D412" s="758"/>
      <c r="E412" s="53"/>
      <c r="F412" s="135"/>
      <c r="G412" s="933"/>
      <c r="H412" s="132"/>
      <c r="I412" s="136"/>
      <c r="J412" s="713"/>
      <c r="K412" s="93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989"/>
      <c r="C413" s="738"/>
      <c r="D413" s="758"/>
      <c r="E413" s="53"/>
      <c r="F413" s="135"/>
      <c r="G413" s="933"/>
      <c r="H413" s="132"/>
      <c r="I413" s="136"/>
      <c r="J413" s="713"/>
      <c r="K413" s="93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989"/>
      <c r="C414" s="743"/>
      <c r="D414" s="987"/>
      <c r="E414" s="143"/>
      <c r="F414" s="155"/>
      <c r="G414" s="236"/>
      <c r="H414" s="237"/>
      <c r="I414" s="238"/>
      <c r="J414" s="734"/>
      <c r="K414" s="73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989"/>
      <c r="C415" s="738"/>
      <c r="D415" s="758"/>
      <c r="E415" s="53"/>
      <c r="F415" s="135"/>
      <c r="G415" s="933"/>
      <c r="H415" s="132"/>
      <c r="I415" s="136"/>
      <c r="J415" s="713"/>
      <c r="K415" s="93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990"/>
      <c r="C416" s="743"/>
      <c r="D416" s="987"/>
      <c r="E416" s="53"/>
      <c r="F416" s="135"/>
      <c r="G416" s="236"/>
      <c r="H416" s="237"/>
      <c r="I416" s="238"/>
      <c r="J416" s="734"/>
      <c r="K416" s="73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990"/>
      <c r="C417" s="743"/>
      <c r="D417" s="987"/>
      <c r="E417" s="53"/>
      <c r="F417" s="135"/>
      <c r="G417" s="236"/>
      <c r="H417" s="237"/>
      <c r="I417" s="238"/>
      <c r="J417" s="734"/>
      <c r="K417" s="73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244"/>
      <c r="B418" s="245"/>
      <c r="C418" s="743"/>
      <c r="D418" s="987"/>
      <c r="E418" s="53"/>
      <c r="F418" s="135"/>
      <c r="G418" s="236"/>
      <c r="H418" s="237"/>
      <c r="I418" s="238"/>
      <c r="J418" s="734"/>
      <c r="K418" s="73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990"/>
      <c r="C419" s="738"/>
      <c r="D419" s="758"/>
      <c r="E419" s="53"/>
      <c r="F419" s="135"/>
      <c r="G419" s="933"/>
      <c r="H419" s="132"/>
      <c r="I419" s="136"/>
      <c r="J419" s="734"/>
      <c r="K419" s="93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990"/>
      <c r="C420" s="738"/>
      <c r="D420" s="758"/>
      <c r="E420" s="53"/>
      <c r="F420" s="135"/>
      <c r="G420" s="933"/>
      <c r="H420" s="132"/>
      <c r="I420" s="136"/>
      <c r="J420" s="713"/>
      <c r="K420" s="93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990"/>
      <c r="C421" s="738"/>
      <c r="D421" s="758"/>
      <c r="E421" s="105"/>
      <c r="F421" s="135"/>
      <c r="G421" s="933"/>
      <c r="H421" s="132"/>
      <c r="I421" s="241"/>
      <c r="J421" s="713"/>
      <c r="K421" s="93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990"/>
      <c r="C422" s="738"/>
      <c r="D422" s="758"/>
      <c r="E422" s="105"/>
      <c r="F422" s="135"/>
      <c r="G422" s="933"/>
      <c r="H422" s="132"/>
      <c r="I422" s="136"/>
      <c r="J422" s="713"/>
      <c r="K422" s="93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34"/>
      <c r="B423" s="990"/>
      <c r="C423" s="738"/>
      <c r="D423" s="758"/>
      <c r="E423" s="105"/>
      <c r="F423" s="135"/>
      <c r="G423" s="933"/>
      <c r="H423" s="132"/>
      <c r="I423" s="136"/>
      <c r="J423" s="713"/>
      <c r="K423" s="93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34"/>
      <c r="B424" s="990"/>
      <c r="C424" s="738"/>
      <c r="D424" s="758"/>
      <c r="E424" s="105"/>
      <c r="F424" s="135"/>
      <c r="G424" s="933"/>
      <c r="H424" s="132"/>
      <c r="I424" s="136"/>
      <c r="J424" s="713"/>
      <c r="K424" s="93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45"/>
      <c r="B425" s="990"/>
      <c r="C425" s="738"/>
      <c r="D425" s="758"/>
      <c r="E425" s="228"/>
      <c r="F425" s="135"/>
      <c r="G425" s="933"/>
      <c r="H425" s="132"/>
      <c r="I425" s="136"/>
      <c r="J425" s="713"/>
      <c r="K425" s="93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46"/>
      <c r="B426" s="990"/>
      <c r="C426" s="738"/>
      <c r="D426" s="758"/>
      <c r="E426" s="988"/>
      <c r="F426" s="135"/>
      <c r="G426" s="933"/>
      <c r="H426" s="949"/>
      <c r="I426" s="950"/>
      <c r="J426" s="951"/>
      <c r="K426" s="95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990"/>
      <c r="C427" s="738"/>
      <c r="D427" s="758"/>
      <c r="E427" s="229"/>
      <c r="F427" s="135"/>
      <c r="G427" s="933"/>
      <c r="H427" s="132"/>
      <c r="I427" s="136"/>
      <c r="J427" s="713"/>
      <c r="K427" s="93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990"/>
      <c r="C428" s="738"/>
      <c r="D428" s="758"/>
      <c r="E428" s="106"/>
      <c r="F428" s="135"/>
      <c r="G428" s="933"/>
      <c r="H428" s="132"/>
      <c r="I428" s="136"/>
      <c r="J428" s="713"/>
      <c r="K428" s="93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990"/>
      <c r="C429" s="738"/>
      <c r="D429" s="954"/>
      <c r="E429" s="107"/>
      <c r="F429" s="35"/>
      <c r="G429" s="933"/>
      <c r="H429" s="231"/>
      <c r="I429" s="232"/>
      <c r="J429" s="713"/>
      <c r="K429" s="93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990"/>
      <c r="C430" s="738"/>
      <c r="D430" s="954"/>
      <c r="E430" s="131"/>
      <c r="F430" s="35"/>
      <c r="G430" s="933"/>
      <c r="H430" s="231"/>
      <c r="I430" s="232"/>
      <c r="J430" s="713"/>
      <c r="K430" s="93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34"/>
      <c r="B431" s="990"/>
      <c r="C431" s="738"/>
      <c r="D431" s="954"/>
      <c r="E431" s="131"/>
      <c r="F431" s="35"/>
      <c r="G431" s="933"/>
      <c r="H431" s="231"/>
      <c r="I431" s="232"/>
      <c r="J431" s="713"/>
      <c r="K431" s="93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34"/>
      <c r="B432" s="990"/>
      <c r="C432" s="738"/>
      <c r="D432" s="954"/>
      <c r="E432" s="131"/>
      <c r="F432" s="35"/>
      <c r="G432" s="933"/>
      <c r="H432" s="231"/>
      <c r="I432" s="232"/>
      <c r="J432" s="713"/>
      <c r="K432" s="93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934"/>
      <c r="B433" s="990"/>
      <c r="C433" s="738"/>
      <c r="D433" s="954"/>
      <c r="E433" s="131"/>
      <c r="F433" s="35"/>
      <c r="G433" s="933"/>
      <c r="H433" s="231"/>
      <c r="I433" s="232"/>
      <c r="J433" s="713"/>
      <c r="K433" s="93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934"/>
      <c r="B434" s="990"/>
      <c r="C434" s="738"/>
      <c r="D434" s="954"/>
      <c r="E434" s="131"/>
      <c r="F434" s="35"/>
      <c r="G434" s="933"/>
      <c r="H434" s="231"/>
      <c r="I434" s="232"/>
      <c r="J434" s="713"/>
      <c r="K434" s="93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934"/>
      <c r="B435" s="990"/>
      <c r="C435" s="738"/>
      <c r="D435" s="954"/>
      <c r="E435" s="131"/>
      <c r="F435" s="35"/>
      <c r="G435" s="933"/>
      <c r="H435" s="231"/>
      <c r="I435" s="232"/>
      <c r="J435" s="713"/>
      <c r="K435" s="93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>
      <c r="A436" s="934"/>
      <c r="B436" s="990"/>
      <c r="C436" s="738"/>
      <c r="D436" s="954"/>
      <c r="E436" s="106"/>
      <c r="F436" s="135"/>
      <c r="G436" s="933"/>
      <c r="H436" s="132"/>
      <c r="I436" s="136"/>
      <c r="J436" s="713"/>
      <c r="K436" s="93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934"/>
      <c r="B437" s="991"/>
      <c r="C437" s="738"/>
      <c r="D437" s="954"/>
      <c r="E437" s="106"/>
      <c r="F437" s="135"/>
      <c r="G437" s="933"/>
      <c r="H437" s="132"/>
      <c r="I437" s="136"/>
      <c r="J437" s="713"/>
      <c r="K437" s="93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>
      <c r="A438" s="984"/>
      <c r="B438" s="990"/>
      <c r="C438" s="738"/>
      <c r="D438" s="954"/>
      <c r="E438" s="107"/>
      <c r="F438" s="35"/>
      <c r="G438" s="933"/>
      <c r="H438" s="231"/>
      <c r="I438" s="232"/>
      <c r="J438" s="757"/>
      <c r="K438" s="98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1"/>
      <c r="B439" s="2"/>
      <c r="C439" s="250"/>
      <c r="D439" s="314"/>
      <c r="E439" s="4"/>
      <c r="F439" s="5"/>
      <c r="G439" s="6"/>
      <c r="H439" s="1"/>
      <c r="I439" s="7"/>
      <c r="J439" s="729"/>
      <c r="K439" s="26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1"/>
      <c r="B440" s="2"/>
      <c r="C440" s="250"/>
      <c r="D440" s="314"/>
      <c r="E440" s="4"/>
      <c r="F440" s="5"/>
      <c r="G440" s="6"/>
      <c r="H440" s="1"/>
      <c r="I440" s="7"/>
      <c r="J440" s="729"/>
      <c r="K440" s="26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4" t="s">
        <v>0</v>
      </c>
      <c r="B441" s="1368"/>
      <c r="C441" s="250"/>
      <c r="D441" s="314"/>
      <c r="E441" s="4"/>
      <c r="F441" s="5"/>
      <c r="G441" s="6"/>
      <c r="H441" s="1"/>
      <c r="I441" s="13"/>
      <c r="J441" s="729"/>
      <c r="K441" s="26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1376" t="s">
        <v>94</v>
      </c>
      <c r="B442" s="1387"/>
      <c r="C442" s="247"/>
      <c r="D442" s="314"/>
      <c r="E442" s="4"/>
      <c r="F442" s="5"/>
      <c r="G442" s="6"/>
      <c r="H442" s="1"/>
      <c r="I442" s="13"/>
      <c r="J442" s="729"/>
      <c r="K442" s="26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5.25" customHeight="1">
      <c r="A443" s="1"/>
      <c r="B443" s="2"/>
      <c r="C443" s="250"/>
      <c r="D443" s="314"/>
      <c r="E443" s="4"/>
      <c r="F443" s="5"/>
      <c r="G443" s="6"/>
      <c r="H443" s="1"/>
      <c r="I443" s="7"/>
      <c r="J443" s="729"/>
      <c r="K443" s="26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1375" t="s">
        <v>2</v>
      </c>
      <c r="B444" s="1388"/>
      <c r="C444" s="258" t="s">
        <v>3</v>
      </c>
      <c r="D444" s="962" t="s">
        <v>4</v>
      </c>
      <c r="E444" s="17" t="s">
        <v>5</v>
      </c>
      <c r="F444" s="919" t="s">
        <v>5</v>
      </c>
      <c r="G444" s="18" t="s">
        <v>6</v>
      </c>
      <c r="H444" s="19" t="s">
        <v>7</v>
      </c>
      <c r="I444" s="20" t="s">
        <v>8</v>
      </c>
      <c r="J444" s="678" t="s">
        <v>9</v>
      </c>
      <c r="K444" s="920" t="s">
        <v>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5.25" customHeight="1">
      <c r="A445" s="921"/>
      <c r="B445" s="922"/>
      <c r="C445" s="923"/>
      <c r="D445" s="963" t="s">
        <v>10</v>
      </c>
      <c r="E445" s="24" t="s">
        <v>11</v>
      </c>
      <c r="F445" s="925" t="s">
        <v>12</v>
      </c>
      <c r="G445" s="964"/>
      <c r="H445" s="965" t="s">
        <v>13</v>
      </c>
      <c r="I445" s="928" t="s">
        <v>14</v>
      </c>
      <c r="J445" s="966" t="s">
        <v>16</v>
      </c>
      <c r="K445" s="930" t="s">
        <v>15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86"/>
      <c r="B446" s="990"/>
      <c r="C446" s="738"/>
      <c r="D446" s="758"/>
      <c r="E446" s="70"/>
      <c r="F446" s="932"/>
      <c r="G446" s="933"/>
      <c r="H446" s="132"/>
      <c r="I446" s="136"/>
      <c r="J446" s="713"/>
      <c r="K446" s="92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34"/>
      <c r="B447" s="990"/>
      <c r="C447" s="738"/>
      <c r="D447" s="758"/>
      <c r="E447" s="53"/>
      <c r="F447" s="135"/>
      <c r="G447" s="933"/>
      <c r="H447" s="132"/>
      <c r="I447" s="136"/>
      <c r="J447" s="713"/>
      <c r="K447" s="93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92"/>
      <c r="C448" s="738"/>
      <c r="D448" s="758"/>
      <c r="E448" s="53"/>
      <c r="F448" s="135"/>
      <c r="G448" s="933"/>
      <c r="H448" s="132"/>
      <c r="I448" s="136"/>
      <c r="J448" s="713"/>
      <c r="K448" s="93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92"/>
      <c r="C449" s="738"/>
      <c r="D449" s="758"/>
      <c r="E449" s="53"/>
      <c r="F449" s="135"/>
      <c r="G449" s="933"/>
      <c r="H449" s="132"/>
      <c r="I449" s="136"/>
      <c r="J449" s="713"/>
      <c r="K449" s="93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90"/>
      <c r="C450" s="738"/>
      <c r="D450" s="758"/>
      <c r="E450" s="53"/>
      <c r="F450" s="135"/>
      <c r="G450" s="933"/>
      <c r="H450" s="132"/>
      <c r="I450" s="136"/>
      <c r="J450" s="713"/>
      <c r="K450" s="93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738"/>
      <c r="D451" s="758"/>
      <c r="E451" s="53"/>
      <c r="F451" s="135"/>
      <c r="G451" s="933"/>
      <c r="H451" s="132"/>
      <c r="I451" s="136"/>
      <c r="J451" s="713"/>
      <c r="K451" s="93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738"/>
      <c r="D452" s="758"/>
      <c r="E452" s="53"/>
      <c r="F452" s="135"/>
      <c r="G452" s="933"/>
      <c r="H452" s="132"/>
      <c r="I452" s="136"/>
      <c r="J452" s="713"/>
      <c r="K452" s="93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34"/>
      <c r="B453" s="992"/>
      <c r="C453" s="743"/>
      <c r="D453" s="987"/>
      <c r="E453" s="53"/>
      <c r="F453" s="135"/>
      <c r="G453" s="236"/>
      <c r="H453" s="237"/>
      <c r="I453" s="238"/>
      <c r="J453" s="734"/>
      <c r="K453" s="73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89"/>
      <c r="C454" s="738"/>
      <c r="D454" s="758"/>
      <c r="E454" s="53"/>
      <c r="F454" s="135"/>
      <c r="G454" s="933"/>
      <c r="H454" s="132"/>
      <c r="I454" s="136"/>
      <c r="J454" s="713"/>
      <c r="K454" s="93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89"/>
      <c r="C455" s="738"/>
      <c r="D455" s="758"/>
      <c r="E455" s="53"/>
      <c r="F455" s="135"/>
      <c r="G455" s="933"/>
      <c r="H455" s="132"/>
      <c r="I455" s="136"/>
      <c r="J455" s="713"/>
      <c r="K455" s="93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89"/>
      <c r="C456" s="743"/>
      <c r="D456" s="987"/>
      <c r="E456" s="143"/>
      <c r="F456" s="155"/>
      <c r="G456" s="236"/>
      <c r="H456" s="237"/>
      <c r="I456" s="238"/>
      <c r="J456" s="734"/>
      <c r="K456" s="73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89"/>
      <c r="C457" s="738"/>
      <c r="D457" s="758"/>
      <c r="E457" s="53"/>
      <c r="F457" s="135"/>
      <c r="G457" s="933"/>
      <c r="H457" s="132"/>
      <c r="I457" s="136"/>
      <c r="J457" s="713"/>
      <c r="K457" s="93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743"/>
      <c r="D458" s="987"/>
      <c r="E458" s="53"/>
      <c r="F458" s="135"/>
      <c r="G458" s="236"/>
      <c r="H458" s="237"/>
      <c r="I458" s="238"/>
      <c r="J458" s="734"/>
      <c r="K458" s="73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743"/>
      <c r="D459" s="987"/>
      <c r="E459" s="53"/>
      <c r="F459" s="135"/>
      <c r="G459" s="236"/>
      <c r="H459" s="237"/>
      <c r="I459" s="238"/>
      <c r="J459" s="734"/>
      <c r="K459" s="73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244"/>
      <c r="B460" s="245"/>
      <c r="C460" s="743"/>
      <c r="D460" s="987"/>
      <c r="E460" s="53"/>
      <c r="F460" s="135"/>
      <c r="G460" s="236"/>
      <c r="H460" s="237"/>
      <c r="I460" s="238"/>
      <c r="J460" s="734"/>
      <c r="K460" s="73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34"/>
      <c r="B461" s="990"/>
      <c r="C461" s="738"/>
      <c r="D461" s="758"/>
      <c r="E461" s="53"/>
      <c r="F461" s="135"/>
      <c r="G461" s="933"/>
      <c r="H461" s="132"/>
      <c r="I461" s="136"/>
      <c r="J461" s="734"/>
      <c r="K461" s="93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738"/>
      <c r="D462" s="758"/>
      <c r="E462" s="53"/>
      <c r="F462" s="135"/>
      <c r="G462" s="933"/>
      <c r="H462" s="132"/>
      <c r="I462" s="136"/>
      <c r="J462" s="713"/>
      <c r="K462" s="93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738"/>
      <c r="D463" s="758"/>
      <c r="E463" s="105"/>
      <c r="F463" s="135"/>
      <c r="G463" s="933"/>
      <c r="H463" s="132"/>
      <c r="I463" s="241"/>
      <c r="J463" s="713"/>
      <c r="K463" s="93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738"/>
      <c r="D464" s="758"/>
      <c r="E464" s="105"/>
      <c r="F464" s="135"/>
      <c r="G464" s="933"/>
      <c r="H464" s="132"/>
      <c r="I464" s="136"/>
      <c r="J464" s="713"/>
      <c r="K464" s="93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738"/>
      <c r="D465" s="758"/>
      <c r="E465" s="105"/>
      <c r="F465" s="135"/>
      <c r="G465" s="933"/>
      <c r="H465" s="132"/>
      <c r="I465" s="136"/>
      <c r="J465" s="713"/>
      <c r="K465" s="93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738"/>
      <c r="D466" s="758"/>
      <c r="E466" s="105"/>
      <c r="F466" s="135"/>
      <c r="G466" s="933"/>
      <c r="H466" s="132"/>
      <c r="I466" s="136"/>
      <c r="J466" s="713"/>
      <c r="K466" s="93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45"/>
      <c r="B467" s="990"/>
      <c r="C467" s="738"/>
      <c r="D467" s="758"/>
      <c r="E467" s="228"/>
      <c r="F467" s="135"/>
      <c r="G467" s="933"/>
      <c r="H467" s="132"/>
      <c r="I467" s="136"/>
      <c r="J467" s="713"/>
      <c r="K467" s="93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46"/>
      <c r="B468" s="990"/>
      <c r="C468" s="738"/>
      <c r="D468" s="758"/>
      <c r="E468" s="988"/>
      <c r="F468" s="135"/>
      <c r="G468" s="933"/>
      <c r="H468" s="949"/>
      <c r="I468" s="950"/>
      <c r="J468" s="951"/>
      <c r="K468" s="95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934"/>
      <c r="B469" s="990"/>
      <c r="C469" s="738"/>
      <c r="D469" s="758"/>
      <c r="E469" s="229"/>
      <c r="F469" s="135"/>
      <c r="G469" s="933"/>
      <c r="H469" s="132"/>
      <c r="I469" s="136"/>
      <c r="J469" s="713"/>
      <c r="K469" s="93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934"/>
      <c r="B470" s="990"/>
      <c r="C470" s="738"/>
      <c r="D470" s="758"/>
      <c r="E470" s="106"/>
      <c r="F470" s="135"/>
      <c r="G470" s="933"/>
      <c r="H470" s="132"/>
      <c r="I470" s="136"/>
      <c r="J470" s="713"/>
      <c r="K470" s="93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934"/>
      <c r="B471" s="990"/>
      <c r="C471" s="738"/>
      <c r="D471" s="954"/>
      <c r="E471" s="107"/>
      <c r="F471" s="35"/>
      <c r="G471" s="933"/>
      <c r="H471" s="231"/>
      <c r="I471" s="232"/>
      <c r="J471" s="713"/>
      <c r="K471" s="93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>
      <c r="A472" s="934"/>
      <c r="B472" s="990"/>
      <c r="C472" s="738"/>
      <c r="D472" s="954"/>
      <c r="E472" s="131"/>
      <c r="F472" s="35"/>
      <c r="G472" s="933"/>
      <c r="H472" s="231"/>
      <c r="I472" s="232"/>
      <c r="J472" s="713"/>
      <c r="K472" s="93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934"/>
      <c r="B473" s="990"/>
      <c r="C473" s="738"/>
      <c r="D473" s="954"/>
      <c r="E473" s="131"/>
      <c r="F473" s="35"/>
      <c r="G473" s="933"/>
      <c r="H473" s="231"/>
      <c r="I473" s="232"/>
      <c r="J473" s="713"/>
      <c r="K473" s="93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>
      <c r="A474" s="934"/>
      <c r="B474" s="990"/>
      <c r="C474" s="738"/>
      <c r="D474" s="954"/>
      <c r="E474" s="131"/>
      <c r="F474" s="35"/>
      <c r="G474" s="933"/>
      <c r="H474" s="231"/>
      <c r="I474" s="232"/>
      <c r="J474" s="713"/>
      <c r="K474" s="93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34"/>
      <c r="B475" s="990"/>
      <c r="C475" s="738"/>
      <c r="D475" s="954"/>
      <c r="E475" s="131"/>
      <c r="F475" s="35"/>
      <c r="G475" s="933"/>
      <c r="H475" s="231"/>
      <c r="I475" s="232"/>
      <c r="J475" s="713"/>
      <c r="K475" s="93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738"/>
      <c r="D476" s="954"/>
      <c r="E476" s="131"/>
      <c r="F476" s="35"/>
      <c r="G476" s="933"/>
      <c r="H476" s="231"/>
      <c r="I476" s="232"/>
      <c r="J476" s="713"/>
      <c r="K476" s="93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0"/>
      <c r="C477" s="738"/>
      <c r="D477" s="954"/>
      <c r="E477" s="131"/>
      <c r="F477" s="35"/>
      <c r="G477" s="933"/>
      <c r="H477" s="231"/>
      <c r="I477" s="232"/>
      <c r="J477" s="713"/>
      <c r="K477" s="93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0"/>
      <c r="C478" s="738"/>
      <c r="D478" s="954"/>
      <c r="E478" s="106"/>
      <c r="F478" s="135"/>
      <c r="G478" s="933"/>
      <c r="H478" s="132"/>
      <c r="I478" s="136"/>
      <c r="J478" s="713"/>
      <c r="K478" s="93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1"/>
      <c r="C479" s="738"/>
      <c r="D479" s="954"/>
      <c r="E479" s="106"/>
      <c r="F479" s="135"/>
      <c r="G479" s="933"/>
      <c r="H479" s="132"/>
      <c r="I479" s="136"/>
      <c r="J479" s="713"/>
      <c r="K479" s="93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84"/>
      <c r="B480" s="990"/>
      <c r="C480" s="738"/>
      <c r="D480" s="954"/>
      <c r="E480" s="107"/>
      <c r="F480" s="35"/>
      <c r="G480" s="933"/>
      <c r="H480" s="231"/>
      <c r="I480" s="232"/>
      <c r="J480" s="757"/>
      <c r="K480" s="98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1"/>
      <c r="B481" s="2"/>
      <c r="C481" s="250"/>
      <c r="D481" s="314"/>
      <c r="E481" s="4"/>
      <c r="F481" s="5"/>
      <c r="G481" s="6"/>
      <c r="H481" s="1"/>
      <c r="I481" s="7"/>
      <c r="J481" s="729"/>
      <c r="K481" s="26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1"/>
      <c r="B482" s="2"/>
      <c r="C482" s="250"/>
      <c r="D482" s="314"/>
      <c r="E482" s="4"/>
      <c r="F482" s="5"/>
      <c r="G482" s="6"/>
      <c r="H482" s="1"/>
      <c r="I482" s="7"/>
      <c r="J482" s="729"/>
      <c r="K482" s="26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4" t="s">
        <v>0</v>
      </c>
      <c r="B483" s="1368"/>
      <c r="C483" s="250"/>
      <c r="D483" s="314"/>
      <c r="E483" s="4"/>
      <c r="F483" s="5"/>
      <c r="G483" s="6"/>
      <c r="H483" s="1"/>
      <c r="I483" s="13"/>
      <c r="J483" s="729"/>
      <c r="K483" s="26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1376" t="s">
        <v>94</v>
      </c>
      <c r="B484" s="1387"/>
      <c r="C484" s="247"/>
      <c r="D484" s="314"/>
      <c r="E484" s="4"/>
      <c r="F484" s="5"/>
      <c r="G484" s="6"/>
      <c r="H484" s="1"/>
      <c r="I484" s="13"/>
      <c r="J484" s="729"/>
      <c r="K484" s="26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5.25" customHeight="1">
      <c r="A485" s="1"/>
      <c r="B485" s="2"/>
      <c r="C485" s="250"/>
      <c r="D485" s="314"/>
      <c r="E485" s="4"/>
      <c r="F485" s="5"/>
      <c r="G485" s="6"/>
      <c r="H485" s="1"/>
      <c r="I485" s="7"/>
      <c r="J485" s="729"/>
      <c r="K485" s="26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1375" t="s">
        <v>2</v>
      </c>
      <c r="B486" s="1388"/>
      <c r="C486" s="258" t="s">
        <v>3</v>
      </c>
      <c r="D486" s="962" t="s">
        <v>4</v>
      </c>
      <c r="E486" s="17" t="s">
        <v>5</v>
      </c>
      <c r="F486" s="919" t="s">
        <v>5</v>
      </c>
      <c r="G486" s="18" t="s">
        <v>6</v>
      </c>
      <c r="H486" s="19" t="s">
        <v>7</v>
      </c>
      <c r="I486" s="20" t="s">
        <v>8</v>
      </c>
      <c r="J486" s="678" t="s">
        <v>9</v>
      </c>
      <c r="K486" s="920" t="s">
        <v>9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5.25" customHeight="1">
      <c r="A487" s="921"/>
      <c r="B487" s="922"/>
      <c r="C487" s="923"/>
      <c r="D487" s="963" t="s">
        <v>10</v>
      </c>
      <c r="E487" s="24" t="s">
        <v>11</v>
      </c>
      <c r="F487" s="925" t="s">
        <v>12</v>
      </c>
      <c r="G487" s="964"/>
      <c r="H487" s="965" t="s">
        <v>13</v>
      </c>
      <c r="I487" s="928" t="s">
        <v>14</v>
      </c>
      <c r="J487" s="966" t="s">
        <v>16</v>
      </c>
      <c r="K487" s="930" t="s">
        <v>15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86"/>
      <c r="B488" s="990"/>
      <c r="C488" s="738"/>
      <c r="D488" s="758"/>
      <c r="E488" s="70"/>
      <c r="F488" s="932"/>
      <c r="G488" s="933"/>
      <c r="H488" s="132"/>
      <c r="I488" s="136"/>
      <c r="J488" s="713"/>
      <c r="K488" s="92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34"/>
      <c r="B489" s="990"/>
      <c r="C489" s="738"/>
      <c r="D489" s="758"/>
      <c r="E489" s="53"/>
      <c r="F489" s="135"/>
      <c r="G489" s="933"/>
      <c r="H489" s="132"/>
      <c r="I489" s="136"/>
      <c r="J489" s="713"/>
      <c r="K489" s="93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2"/>
      <c r="C490" s="738"/>
      <c r="D490" s="758"/>
      <c r="E490" s="53"/>
      <c r="F490" s="135"/>
      <c r="G490" s="933"/>
      <c r="H490" s="132"/>
      <c r="I490" s="136"/>
      <c r="J490" s="713"/>
      <c r="K490" s="93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2"/>
      <c r="C491" s="738"/>
      <c r="D491" s="758"/>
      <c r="E491" s="53"/>
      <c r="F491" s="135"/>
      <c r="G491" s="933"/>
      <c r="H491" s="132"/>
      <c r="I491" s="136"/>
      <c r="J491" s="713"/>
      <c r="K491" s="93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0"/>
      <c r="C492" s="738"/>
      <c r="D492" s="758"/>
      <c r="E492" s="53"/>
      <c r="F492" s="135"/>
      <c r="G492" s="933"/>
      <c r="H492" s="132"/>
      <c r="I492" s="136"/>
      <c r="J492" s="713"/>
      <c r="K492" s="93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738"/>
      <c r="D493" s="758"/>
      <c r="E493" s="53"/>
      <c r="F493" s="135"/>
      <c r="G493" s="933"/>
      <c r="H493" s="132"/>
      <c r="I493" s="136"/>
      <c r="J493" s="713"/>
      <c r="K493" s="93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0"/>
      <c r="C494" s="738"/>
      <c r="D494" s="758"/>
      <c r="E494" s="53"/>
      <c r="F494" s="135"/>
      <c r="G494" s="933"/>
      <c r="H494" s="132"/>
      <c r="I494" s="136"/>
      <c r="J494" s="713"/>
      <c r="K494" s="93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2"/>
      <c r="C495" s="743"/>
      <c r="D495" s="987"/>
      <c r="E495" s="53"/>
      <c r="F495" s="135"/>
      <c r="G495" s="236"/>
      <c r="H495" s="237"/>
      <c r="I495" s="238"/>
      <c r="J495" s="734"/>
      <c r="K495" s="73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34"/>
      <c r="B496" s="989"/>
      <c r="C496" s="738"/>
      <c r="D496" s="758"/>
      <c r="E496" s="53"/>
      <c r="F496" s="135"/>
      <c r="G496" s="933"/>
      <c r="H496" s="132"/>
      <c r="I496" s="136"/>
      <c r="J496" s="713"/>
      <c r="K496" s="93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34"/>
      <c r="B497" s="989"/>
      <c r="C497" s="738"/>
      <c r="D497" s="758"/>
      <c r="E497" s="53"/>
      <c r="F497" s="135"/>
      <c r="G497" s="933"/>
      <c r="H497" s="132"/>
      <c r="I497" s="136"/>
      <c r="J497" s="713"/>
      <c r="K497" s="93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89"/>
      <c r="C498" s="743"/>
      <c r="D498" s="987"/>
      <c r="E498" s="143"/>
      <c r="F498" s="155"/>
      <c r="G498" s="236"/>
      <c r="H498" s="237"/>
      <c r="I498" s="238"/>
      <c r="J498" s="734"/>
      <c r="K498" s="73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89"/>
      <c r="C499" s="738"/>
      <c r="D499" s="758"/>
      <c r="E499" s="53"/>
      <c r="F499" s="135"/>
      <c r="G499" s="933"/>
      <c r="H499" s="132"/>
      <c r="I499" s="136"/>
      <c r="J499" s="713"/>
      <c r="K499" s="93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743"/>
      <c r="D500" s="987"/>
      <c r="E500" s="53"/>
      <c r="F500" s="135"/>
      <c r="G500" s="236"/>
      <c r="H500" s="237"/>
      <c r="I500" s="238"/>
      <c r="J500" s="734"/>
      <c r="K500" s="73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743"/>
      <c r="D501" s="987"/>
      <c r="E501" s="53"/>
      <c r="F501" s="135"/>
      <c r="G501" s="236"/>
      <c r="H501" s="237"/>
      <c r="I501" s="238"/>
      <c r="J501" s="734"/>
      <c r="K501" s="73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244"/>
      <c r="B502" s="245"/>
      <c r="C502" s="743"/>
      <c r="D502" s="987"/>
      <c r="E502" s="53"/>
      <c r="F502" s="135"/>
      <c r="G502" s="236"/>
      <c r="H502" s="237"/>
      <c r="I502" s="238"/>
      <c r="J502" s="734"/>
      <c r="K502" s="73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738"/>
      <c r="D503" s="758"/>
      <c r="E503" s="53"/>
      <c r="F503" s="135"/>
      <c r="G503" s="933"/>
      <c r="H503" s="132"/>
      <c r="I503" s="136"/>
      <c r="J503" s="734"/>
      <c r="K503" s="93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738"/>
      <c r="D504" s="758"/>
      <c r="E504" s="53"/>
      <c r="F504" s="135"/>
      <c r="G504" s="933"/>
      <c r="H504" s="132"/>
      <c r="I504" s="136"/>
      <c r="J504" s="713"/>
      <c r="K504" s="93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738"/>
      <c r="D505" s="758"/>
      <c r="E505" s="105"/>
      <c r="F505" s="135"/>
      <c r="G505" s="933"/>
      <c r="H505" s="132"/>
      <c r="I505" s="241"/>
      <c r="J505" s="713"/>
      <c r="K505" s="93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0"/>
      <c r="C506" s="738"/>
      <c r="D506" s="758"/>
      <c r="E506" s="105"/>
      <c r="F506" s="135"/>
      <c r="G506" s="933"/>
      <c r="H506" s="132"/>
      <c r="I506" s="136"/>
      <c r="J506" s="713"/>
      <c r="K506" s="93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0"/>
      <c r="C507" s="738"/>
      <c r="D507" s="758"/>
      <c r="E507" s="105"/>
      <c r="F507" s="135"/>
      <c r="G507" s="933"/>
      <c r="H507" s="132"/>
      <c r="I507" s="136"/>
      <c r="J507" s="713"/>
      <c r="K507" s="93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934"/>
      <c r="B508" s="990"/>
      <c r="C508" s="738"/>
      <c r="D508" s="758"/>
      <c r="E508" s="105"/>
      <c r="F508" s="135"/>
      <c r="G508" s="933"/>
      <c r="H508" s="132"/>
      <c r="I508" s="136"/>
      <c r="J508" s="713"/>
      <c r="K508" s="93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945"/>
      <c r="B509" s="990"/>
      <c r="C509" s="738"/>
      <c r="D509" s="758"/>
      <c r="E509" s="228"/>
      <c r="F509" s="135"/>
      <c r="G509" s="933"/>
      <c r="H509" s="132"/>
      <c r="I509" s="136"/>
      <c r="J509" s="713"/>
      <c r="K509" s="93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946"/>
      <c r="B510" s="990"/>
      <c r="C510" s="738"/>
      <c r="D510" s="758"/>
      <c r="E510" s="988"/>
      <c r="F510" s="135"/>
      <c r="G510" s="933"/>
      <c r="H510" s="949"/>
      <c r="I510" s="950"/>
      <c r="J510" s="951"/>
      <c r="K510" s="95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934"/>
      <c r="B511" s="990"/>
      <c r="C511" s="738"/>
      <c r="D511" s="758"/>
      <c r="E511" s="229"/>
      <c r="F511" s="135"/>
      <c r="G511" s="933"/>
      <c r="H511" s="132"/>
      <c r="I511" s="136"/>
      <c r="J511" s="713"/>
      <c r="K511" s="93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934"/>
      <c r="B512" s="990"/>
      <c r="C512" s="738"/>
      <c r="D512" s="758"/>
      <c r="E512" s="106"/>
      <c r="F512" s="135"/>
      <c r="G512" s="933"/>
      <c r="H512" s="132"/>
      <c r="I512" s="136"/>
      <c r="J512" s="713"/>
      <c r="K512" s="93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934"/>
      <c r="B513" s="990"/>
      <c r="C513" s="738"/>
      <c r="D513" s="954"/>
      <c r="E513" s="107"/>
      <c r="F513" s="35"/>
      <c r="G513" s="933"/>
      <c r="H513" s="231"/>
      <c r="I513" s="232"/>
      <c r="J513" s="713"/>
      <c r="K513" s="93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34"/>
      <c r="B514" s="990"/>
      <c r="C514" s="738"/>
      <c r="D514" s="954"/>
      <c r="E514" s="131"/>
      <c r="F514" s="35"/>
      <c r="G514" s="933"/>
      <c r="H514" s="231"/>
      <c r="I514" s="232"/>
      <c r="J514" s="713"/>
      <c r="K514" s="93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738"/>
      <c r="D515" s="954"/>
      <c r="E515" s="131"/>
      <c r="F515" s="35"/>
      <c r="G515" s="933"/>
      <c r="H515" s="231"/>
      <c r="I515" s="232"/>
      <c r="J515" s="713"/>
      <c r="K515" s="93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0"/>
      <c r="C516" s="738"/>
      <c r="D516" s="954"/>
      <c r="E516" s="131"/>
      <c r="F516" s="35"/>
      <c r="G516" s="933"/>
      <c r="H516" s="231"/>
      <c r="I516" s="232"/>
      <c r="J516" s="713"/>
      <c r="K516" s="93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0"/>
      <c r="C517" s="738"/>
      <c r="D517" s="954"/>
      <c r="E517" s="106"/>
      <c r="F517" s="135"/>
      <c r="G517" s="933"/>
      <c r="H517" s="132"/>
      <c r="I517" s="136"/>
      <c r="J517" s="713"/>
      <c r="K517" s="93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738"/>
      <c r="D518" s="954"/>
      <c r="E518" s="106"/>
      <c r="F518" s="135"/>
      <c r="G518" s="933"/>
      <c r="H518" s="132"/>
      <c r="I518" s="136"/>
      <c r="J518" s="713"/>
      <c r="K518" s="93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1"/>
      <c r="C519" s="738"/>
      <c r="D519" s="954"/>
      <c r="E519" s="106"/>
      <c r="F519" s="135"/>
      <c r="G519" s="933"/>
      <c r="H519" s="132"/>
      <c r="I519" s="136"/>
      <c r="J519" s="713"/>
      <c r="K519" s="93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1"/>
      <c r="C520" s="738"/>
      <c r="D520" s="954"/>
      <c r="E520" s="106"/>
      <c r="F520" s="135"/>
      <c r="G520" s="933"/>
      <c r="H520" s="132"/>
      <c r="I520" s="136"/>
      <c r="J520" s="713"/>
      <c r="K520" s="93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1"/>
      <c r="C521" s="738"/>
      <c r="D521" s="954"/>
      <c r="E521" s="106"/>
      <c r="F521" s="135"/>
      <c r="G521" s="933"/>
      <c r="H521" s="132"/>
      <c r="I521" s="136"/>
      <c r="J521" s="713"/>
      <c r="K521" s="93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84"/>
      <c r="B522" s="990"/>
      <c r="C522" s="738"/>
      <c r="D522" s="954"/>
      <c r="E522" s="107"/>
      <c r="F522" s="35"/>
      <c r="G522" s="933"/>
      <c r="H522" s="231"/>
      <c r="I522" s="232"/>
      <c r="J522" s="757"/>
      <c r="K522" s="98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1"/>
      <c r="B523" s="2"/>
      <c r="C523" s="250"/>
      <c r="D523" s="314"/>
      <c r="E523" s="4"/>
      <c r="F523" s="5"/>
      <c r="G523" s="6"/>
      <c r="H523" s="1"/>
      <c r="I523" s="7"/>
      <c r="J523" s="729"/>
      <c r="K523" s="26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1"/>
      <c r="B524" s="2"/>
      <c r="C524" s="250"/>
      <c r="D524" s="314"/>
      <c r="E524" s="4"/>
      <c r="F524" s="5"/>
      <c r="G524" s="6"/>
      <c r="H524" s="1"/>
      <c r="I524" s="7"/>
      <c r="J524" s="729"/>
      <c r="K524" s="26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4" t="s">
        <v>0</v>
      </c>
      <c r="B525" s="1368"/>
      <c r="C525" s="250"/>
      <c r="D525" s="314"/>
      <c r="E525" s="4"/>
      <c r="F525" s="5"/>
      <c r="G525" s="6"/>
      <c r="H525" s="1"/>
      <c r="I525" s="13"/>
      <c r="J525" s="729"/>
      <c r="K525" s="26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1376" t="s">
        <v>94</v>
      </c>
      <c r="B526" s="1387"/>
      <c r="C526" s="247"/>
      <c r="D526" s="314"/>
      <c r="E526" s="4"/>
      <c r="F526" s="5"/>
      <c r="G526" s="6"/>
      <c r="H526" s="1"/>
      <c r="I526" s="13"/>
      <c r="J526" s="729"/>
      <c r="K526" s="26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5.25" customHeight="1">
      <c r="A527" s="1"/>
      <c r="B527" s="2"/>
      <c r="C527" s="250"/>
      <c r="D527" s="314"/>
      <c r="E527" s="4"/>
      <c r="F527" s="5"/>
      <c r="G527" s="6"/>
      <c r="H527" s="1"/>
      <c r="I527" s="7"/>
      <c r="J527" s="729"/>
      <c r="K527" s="26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375" t="s">
        <v>2</v>
      </c>
      <c r="B528" s="1388"/>
      <c r="C528" s="258" t="s">
        <v>3</v>
      </c>
      <c r="D528" s="962" t="s">
        <v>4</v>
      </c>
      <c r="E528" s="17" t="s">
        <v>5</v>
      </c>
      <c r="F528" s="919" t="s">
        <v>5</v>
      </c>
      <c r="G528" s="18" t="s">
        <v>6</v>
      </c>
      <c r="H528" s="19" t="s">
        <v>7</v>
      </c>
      <c r="I528" s="20" t="s">
        <v>8</v>
      </c>
      <c r="J528" s="678" t="s">
        <v>9</v>
      </c>
      <c r="K528" s="920" t="s">
        <v>9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5.25" customHeight="1">
      <c r="A529" s="921"/>
      <c r="B529" s="922"/>
      <c r="C529" s="923"/>
      <c r="D529" s="963" t="s">
        <v>10</v>
      </c>
      <c r="E529" s="24" t="s">
        <v>11</v>
      </c>
      <c r="F529" s="925" t="s">
        <v>12</v>
      </c>
      <c r="G529" s="964"/>
      <c r="H529" s="965" t="s">
        <v>13</v>
      </c>
      <c r="I529" s="928" t="s">
        <v>14</v>
      </c>
      <c r="J529" s="966" t="s">
        <v>16</v>
      </c>
      <c r="K529" s="930" t="s">
        <v>15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86"/>
      <c r="B530" s="990"/>
      <c r="C530" s="738"/>
      <c r="D530" s="758"/>
      <c r="E530" s="70"/>
      <c r="F530" s="932"/>
      <c r="G530" s="933"/>
      <c r="H530" s="132"/>
      <c r="I530" s="136"/>
      <c r="J530" s="713"/>
      <c r="K530" s="92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34"/>
      <c r="B531" s="990"/>
      <c r="C531" s="738"/>
      <c r="D531" s="758"/>
      <c r="E531" s="53"/>
      <c r="F531" s="135"/>
      <c r="G531" s="933"/>
      <c r="H531" s="132"/>
      <c r="I531" s="136"/>
      <c r="J531" s="713"/>
      <c r="K531" s="93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2"/>
      <c r="C532" s="738"/>
      <c r="D532" s="758"/>
      <c r="E532" s="53"/>
      <c r="F532" s="135"/>
      <c r="G532" s="933"/>
      <c r="H532" s="132"/>
      <c r="I532" s="136"/>
      <c r="J532" s="713"/>
      <c r="K532" s="93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2"/>
      <c r="C533" s="738"/>
      <c r="D533" s="758"/>
      <c r="E533" s="53"/>
      <c r="F533" s="135"/>
      <c r="G533" s="933"/>
      <c r="H533" s="132"/>
      <c r="I533" s="136"/>
      <c r="J533" s="713"/>
      <c r="K533" s="93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0"/>
      <c r="C534" s="738"/>
      <c r="D534" s="758"/>
      <c r="E534" s="53"/>
      <c r="F534" s="135"/>
      <c r="G534" s="933"/>
      <c r="H534" s="132"/>
      <c r="I534" s="136"/>
      <c r="J534" s="713"/>
      <c r="K534" s="93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34"/>
      <c r="B535" s="990"/>
      <c r="C535" s="738"/>
      <c r="D535" s="758"/>
      <c r="E535" s="53"/>
      <c r="F535" s="135"/>
      <c r="G535" s="933"/>
      <c r="H535" s="132"/>
      <c r="I535" s="136"/>
      <c r="J535" s="713"/>
      <c r="K535" s="93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34"/>
      <c r="B536" s="990"/>
      <c r="C536" s="738"/>
      <c r="D536" s="758"/>
      <c r="E536" s="53"/>
      <c r="F536" s="135"/>
      <c r="G536" s="933"/>
      <c r="H536" s="132"/>
      <c r="I536" s="136"/>
      <c r="J536" s="713"/>
      <c r="K536" s="93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2"/>
      <c r="C537" s="743"/>
      <c r="D537" s="987"/>
      <c r="E537" s="53"/>
      <c r="F537" s="135"/>
      <c r="G537" s="236"/>
      <c r="H537" s="237"/>
      <c r="I537" s="238"/>
      <c r="J537" s="734"/>
      <c r="K537" s="73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89"/>
      <c r="C538" s="738"/>
      <c r="D538" s="758"/>
      <c r="E538" s="53"/>
      <c r="F538" s="135"/>
      <c r="G538" s="933"/>
      <c r="H538" s="132"/>
      <c r="I538" s="136"/>
      <c r="J538" s="713"/>
      <c r="K538" s="93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89"/>
      <c r="C539" s="738"/>
      <c r="D539" s="758"/>
      <c r="E539" s="53"/>
      <c r="F539" s="135"/>
      <c r="G539" s="933"/>
      <c r="H539" s="132"/>
      <c r="I539" s="136"/>
      <c r="J539" s="713"/>
      <c r="K539" s="93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89"/>
      <c r="C540" s="743"/>
      <c r="D540" s="987"/>
      <c r="E540" s="143"/>
      <c r="F540" s="155"/>
      <c r="G540" s="236"/>
      <c r="H540" s="237"/>
      <c r="I540" s="238"/>
      <c r="J540" s="734"/>
      <c r="K540" s="73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89"/>
      <c r="C541" s="738"/>
      <c r="D541" s="758"/>
      <c r="E541" s="53"/>
      <c r="F541" s="135"/>
      <c r="G541" s="933"/>
      <c r="H541" s="132"/>
      <c r="I541" s="136"/>
      <c r="J541" s="713"/>
      <c r="K541" s="93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743"/>
      <c r="D542" s="987"/>
      <c r="E542" s="53"/>
      <c r="F542" s="135"/>
      <c r="G542" s="236"/>
      <c r="H542" s="237"/>
      <c r="I542" s="238"/>
      <c r="J542" s="734"/>
      <c r="K542" s="73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743"/>
      <c r="D543" s="987"/>
      <c r="E543" s="53"/>
      <c r="F543" s="135"/>
      <c r="G543" s="236"/>
      <c r="H543" s="237"/>
      <c r="I543" s="238"/>
      <c r="J543" s="734"/>
      <c r="K543" s="73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244"/>
      <c r="B544" s="245"/>
      <c r="C544" s="743"/>
      <c r="D544" s="987"/>
      <c r="E544" s="53"/>
      <c r="F544" s="135"/>
      <c r="G544" s="236"/>
      <c r="H544" s="237"/>
      <c r="I544" s="238"/>
      <c r="J544" s="734"/>
      <c r="K544" s="73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34"/>
      <c r="B545" s="990"/>
      <c r="C545" s="738"/>
      <c r="D545" s="758"/>
      <c r="E545" s="53"/>
      <c r="F545" s="135"/>
      <c r="G545" s="933"/>
      <c r="H545" s="132"/>
      <c r="I545" s="136"/>
      <c r="J545" s="734"/>
      <c r="K545" s="93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934"/>
      <c r="B546" s="990"/>
      <c r="C546" s="738"/>
      <c r="D546" s="758"/>
      <c r="E546" s="53"/>
      <c r="F546" s="135"/>
      <c r="G546" s="933"/>
      <c r="H546" s="132"/>
      <c r="I546" s="136"/>
      <c r="J546" s="713"/>
      <c r="K546" s="93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934"/>
      <c r="B547" s="990"/>
      <c r="C547" s="738"/>
      <c r="D547" s="758"/>
      <c r="E547" s="105"/>
      <c r="F547" s="135"/>
      <c r="G547" s="933"/>
      <c r="H547" s="132"/>
      <c r="I547" s="241"/>
      <c r="J547" s="713"/>
      <c r="K547" s="93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934"/>
      <c r="B548" s="990"/>
      <c r="C548" s="738"/>
      <c r="D548" s="758"/>
      <c r="E548" s="105"/>
      <c r="F548" s="135"/>
      <c r="G548" s="933"/>
      <c r="H548" s="132"/>
      <c r="I548" s="136"/>
      <c r="J548" s="713"/>
      <c r="K548" s="93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934"/>
      <c r="B549" s="990"/>
      <c r="C549" s="738"/>
      <c r="D549" s="758"/>
      <c r="E549" s="105"/>
      <c r="F549" s="135"/>
      <c r="G549" s="933"/>
      <c r="H549" s="132"/>
      <c r="I549" s="136"/>
      <c r="J549" s="713"/>
      <c r="K549" s="93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934"/>
      <c r="B550" s="990"/>
      <c r="C550" s="738"/>
      <c r="D550" s="758"/>
      <c r="E550" s="105"/>
      <c r="F550" s="135"/>
      <c r="G550" s="933"/>
      <c r="H550" s="132"/>
      <c r="I550" s="136"/>
      <c r="J550" s="713"/>
      <c r="K550" s="93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945"/>
      <c r="B551" s="990"/>
      <c r="C551" s="738"/>
      <c r="D551" s="758"/>
      <c r="E551" s="228"/>
      <c r="F551" s="135"/>
      <c r="G551" s="933"/>
      <c r="H551" s="132"/>
      <c r="I551" s="136"/>
      <c r="J551" s="713"/>
      <c r="K551" s="93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946"/>
      <c r="B552" s="990"/>
      <c r="C552" s="738"/>
      <c r="D552" s="758"/>
      <c r="E552" s="988"/>
      <c r="F552" s="135"/>
      <c r="G552" s="933"/>
      <c r="H552" s="949"/>
      <c r="I552" s="950"/>
      <c r="J552" s="951"/>
      <c r="K552" s="95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934"/>
      <c r="B553" s="990"/>
      <c r="C553" s="738"/>
      <c r="D553" s="758"/>
      <c r="E553" s="229"/>
      <c r="F553" s="135"/>
      <c r="G553" s="933"/>
      <c r="H553" s="132"/>
      <c r="I553" s="136"/>
      <c r="J553" s="713"/>
      <c r="K553" s="93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934"/>
      <c r="B554" s="990"/>
      <c r="C554" s="738"/>
      <c r="D554" s="758"/>
      <c r="E554" s="106"/>
      <c r="F554" s="135"/>
      <c r="G554" s="933"/>
      <c r="H554" s="132"/>
      <c r="I554" s="136"/>
      <c r="J554" s="713"/>
      <c r="K554" s="93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934"/>
      <c r="B555" s="990"/>
      <c r="C555" s="738"/>
      <c r="D555" s="954"/>
      <c r="E555" s="107"/>
      <c r="F555" s="35"/>
      <c r="G555" s="933"/>
      <c r="H555" s="231"/>
      <c r="I555" s="232"/>
      <c r="J555" s="713"/>
      <c r="K555" s="93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934"/>
      <c r="B556" s="990"/>
      <c r="C556" s="738"/>
      <c r="D556" s="954"/>
      <c r="E556" s="131"/>
      <c r="F556" s="35"/>
      <c r="G556" s="933"/>
      <c r="H556" s="231"/>
      <c r="I556" s="232"/>
      <c r="J556" s="713"/>
      <c r="K556" s="93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934"/>
      <c r="B557" s="990"/>
      <c r="C557" s="738"/>
      <c r="D557" s="954"/>
      <c r="E557" s="131"/>
      <c r="F557" s="35"/>
      <c r="G557" s="933"/>
      <c r="H557" s="231"/>
      <c r="I557" s="232"/>
      <c r="J557" s="713"/>
      <c r="K557" s="93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34"/>
      <c r="B558" s="990"/>
      <c r="C558" s="738"/>
      <c r="D558" s="954"/>
      <c r="E558" s="131"/>
      <c r="F558" s="35"/>
      <c r="G558" s="933"/>
      <c r="H558" s="231"/>
      <c r="I558" s="232"/>
      <c r="J558" s="713"/>
      <c r="K558" s="93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34"/>
      <c r="B559" s="990"/>
      <c r="C559" s="738"/>
      <c r="D559" s="954"/>
      <c r="E559" s="106"/>
      <c r="F559" s="135"/>
      <c r="G559" s="933"/>
      <c r="H559" s="132"/>
      <c r="I559" s="136"/>
      <c r="J559" s="713"/>
      <c r="K559" s="93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34"/>
      <c r="B560" s="991"/>
      <c r="C560" s="738"/>
      <c r="D560" s="954"/>
      <c r="E560" s="106"/>
      <c r="F560" s="135"/>
      <c r="G560" s="933"/>
      <c r="H560" s="132"/>
      <c r="I560" s="136"/>
      <c r="J560" s="713"/>
      <c r="K560" s="93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84"/>
      <c r="B561" s="990"/>
      <c r="C561" s="738"/>
      <c r="D561" s="954"/>
      <c r="E561" s="107"/>
      <c r="F561" s="35"/>
      <c r="G561" s="933"/>
      <c r="H561" s="231"/>
      <c r="I561" s="232"/>
      <c r="J561" s="757"/>
      <c r="K561" s="98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247"/>
      <c r="B562" s="1368"/>
      <c r="C562" s="158"/>
      <c r="D562" s="158"/>
      <c r="E562" s="1368"/>
      <c r="F562" s="1368"/>
      <c r="G562" s="248"/>
      <c r="H562" s="2"/>
      <c r="I562" s="1368"/>
      <c r="J562" s="759"/>
      <c r="K562" s="24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250"/>
      <c r="D563" s="314"/>
      <c r="E563" s="4"/>
      <c r="F563" s="1374"/>
      <c r="G563" s="6"/>
      <c r="H563" s="1"/>
      <c r="I563" s="7"/>
      <c r="J563" s="729"/>
      <c r="K563" s="26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250"/>
      <c r="D564" s="314"/>
      <c r="E564" s="4"/>
      <c r="F564" s="1374"/>
      <c r="G564" s="6"/>
      <c r="H564" s="1"/>
      <c r="I564" s="7"/>
      <c r="J564" s="729"/>
      <c r="K564" s="26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250"/>
      <c r="D565" s="314"/>
      <c r="E565" s="4"/>
      <c r="F565" s="1374"/>
      <c r="G565" s="6"/>
      <c r="H565" s="1"/>
      <c r="I565" s="7"/>
      <c r="J565" s="729"/>
      <c r="K565" s="26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250"/>
      <c r="D566" s="314"/>
      <c r="E566" s="4"/>
      <c r="F566" s="1374"/>
      <c r="G566" s="6"/>
      <c r="H566" s="1"/>
      <c r="I566" s="7"/>
      <c r="J566" s="729"/>
      <c r="K566" s="26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250"/>
      <c r="D567" s="314"/>
      <c r="E567" s="4"/>
      <c r="F567" s="1374"/>
      <c r="G567" s="6"/>
      <c r="H567" s="1"/>
      <c r="I567" s="7"/>
      <c r="J567" s="729"/>
      <c r="K567" s="26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250"/>
      <c r="D568" s="314"/>
      <c r="E568" s="4"/>
      <c r="F568" s="1374"/>
      <c r="G568" s="6"/>
      <c r="H568" s="1"/>
      <c r="I568" s="7"/>
      <c r="J568" s="729"/>
      <c r="K568" s="26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250"/>
      <c r="D569" s="314"/>
      <c r="E569" s="4"/>
      <c r="F569" s="1374"/>
      <c r="G569" s="6"/>
      <c r="H569" s="1"/>
      <c r="I569" s="7"/>
      <c r="J569" s="729"/>
      <c r="K569" s="26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250"/>
      <c r="D570" s="314"/>
      <c r="E570" s="4"/>
      <c r="F570" s="1374"/>
      <c r="G570" s="6"/>
      <c r="H570" s="1"/>
      <c r="I570" s="7"/>
      <c r="J570" s="729"/>
      <c r="K570" s="26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250"/>
      <c r="D571" s="314"/>
      <c r="E571" s="4"/>
      <c r="F571" s="1374"/>
      <c r="G571" s="6"/>
      <c r="H571" s="1"/>
      <c r="I571" s="7"/>
      <c r="J571" s="729"/>
      <c r="K571" s="26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250"/>
      <c r="D572" s="314"/>
      <c r="E572" s="4"/>
      <c r="F572" s="1374"/>
      <c r="G572" s="6"/>
      <c r="H572" s="1"/>
      <c r="I572" s="7"/>
      <c r="J572" s="729"/>
      <c r="K572" s="26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250"/>
      <c r="D573" s="314"/>
      <c r="E573" s="4"/>
      <c r="F573" s="1374"/>
      <c r="G573" s="6"/>
      <c r="H573" s="1"/>
      <c r="I573" s="7"/>
      <c r="J573" s="729"/>
      <c r="K573" s="26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250"/>
      <c r="D574" s="314"/>
      <c r="E574" s="4"/>
      <c r="F574" s="1374"/>
      <c r="G574" s="6"/>
      <c r="H574" s="1"/>
      <c r="I574" s="7"/>
      <c r="J574" s="729"/>
      <c r="K574" s="26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250"/>
      <c r="D575" s="314"/>
      <c r="E575" s="4"/>
      <c r="F575" s="1374"/>
      <c r="G575" s="6"/>
      <c r="H575" s="1"/>
      <c r="I575" s="7"/>
      <c r="J575" s="729"/>
      <c r="K575" s="26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250"/>
      <c r="D576" s="314"/>
      <c r="E576" s="4"/>
      <c r="F576" s="1374"/>
      <c r="G576" s="6"/>
      <c r="H576" s="1"/>
      <c r="I576" s="7"/>
      <c r="J576" s="729"/>
      <c r="K576" s="26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250"/>
      <c r="D577" s="314"/>
      <c r="E577" s="4"/>
      <c r="F577" s="1374"/>
      <c r="G577" s="6"/>
      <c r="H577" s="1"/>
      <c r="I577" s="7"/>
      <c r="J577" s="729"/>
      <c r="K577" s="26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250"/>
      <c r="D578" s="314"/>
      <c r="E578" s="4"/>
      <c r="F578" s="1374"/>
      <c r="G578" s="6"/>
      <c r="H578" s="1"/>
      <c r="I578" s="7"/>
      <c r="J578" s="729"/>
      <c r="K578" s="26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250"/>
      <c r="D579" s="314"/>
      <c r="E579" s="4"/>
      <c r="F579" s="1374"/>
      <c r="G579" s="6"/>
      <c r="H579" s="1"/>
      <c r="I579" s="7"/>
      <c r="J579" s="729"/>
      <c r="K579" s="26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250"/>
      <c r="D580" s="314"/>
      <c r="E580" s="4"/>
      <c r="F580" s="1374"/>
      <c r="G580" s="6"/>
      <c r="H580" s="1"/>
      <c r="I580" s="7"/>
      <c r="J580" s="729"/>
      <c r="K580" s="26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250"/>
      <c r="D581" s="314"/>
      <c r="E581" s="4"/>
      <c r="F581" s="1374"/>
      <c r="G581" s="6"/>
      <c r="H581" s="1"/>
      <c r="I581" s="7"/>
      <c r="J581" s="729"/>
      <c r="K581" s="26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250"/>
      <c r="D582" s="314"/>
      <c r="E582" s="4"/>
      <c r="F582" s="1374"/>
      <c r="G582" s="6"/>
      <c r="H582" s="1"/>
      <c r="I582" s="7"/>
      <c r="J582" s="729"/>
      <c r="K582" s="26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250"/>
      <c r="D583" s="314"/>
      <c r="E583" s="4"/>
      <c r="F583" s="1374"/>
      <c r="G583" s="6"/>
      <c r="H583" s="1"/>
      <c r="I583" s="7"/>
      <c r="J583" s="729"/>
      <c r="K583" s="26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250"/>
      <c r="D584" s="314"/>
      <c r="E584" s="4"/>
      <c r="F584" s="1374"/>
      <c r="G584" s="6"/>
      <c r="H584" s="1"/>
      <c r="I584" s="7"/>
      <c r="J584" s="729"/>
      <c r="K584" s="26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250"/>
      <c r="D585" s="314"/>
      <c r="E585" s="4"/>
      <c r="F585" s="1374"/>
      <c r="G585" s="6"/>
      <c r="H585" s="1"/>
      <c r="I585" s="7"/>
      <c r="J585" s="729"/>
      <c r="K585" s="26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250"/>
      <c r="D586" s="314"/>
      <c r="E586" s="4"/>
      <c r="F586" s="1374"/>
      <c r="G586" s="6"/>
      <c r="H586" s="1"/>
      <c r="I586" s="7"/>
      <c r="J586" s="729"/>
      <c r="K586" s="26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250"/>
      <c r="D587" s="314"/>
      <c r="E587" s="4"/>
      <c r="F587" s="1374"/>
      <c r="G587" s="6"/>
      <c r="H587" s="1"/>
      <c r="I587" s="7"/>
      <c r="J587" s="729"/>
      <c r="K587" s="26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250"/>
      <c r="D588" s="314"/>
      <c r="E588" s="4"/>
      <c r="F588" s="1374"/>
      <c r="G588" s="6"/>
      <c r="H588" s="1"/>
      <c r="I588" s="7"/>
      <c r="J588" s="729"/>
      <c r="K588" s="26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250"/>
      <c r="D589" s="314"/>
      <c r="E589" s="4"/>
      <c r="F589" s="1374"/>
      <c r="G589" s="6"/>
      <c r="H589" s="1"/>
      <c r="I589" s="7"/>
      <c r="J589" s="729"/>
      <c r="K589" s="26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250"/>
      <c r="D590" s="314"/>
      <c r="E590" s="4"/>
      <c r="F590" s="1374"/>
      <c r="G590" s="6"/>
      <c r="H590" s="1"/>
      <c r="I590" s="7"/>
      <c r="J590" s="729"/>
      <c r="K590" s="26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250"/>
      <c r="D591" s="314"/>
      <c r="E591" s="4"/>
      <c r="F591" s="1374"/>
      <c r="G591" s="6"/>
      <c r="H591" s="1"/>
      <c r="I591" s="7"/>
      <c r="J591" s="729"/>
      <c r="K591" s="26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250"/>
      <c r="D592" s="314"/>
      <c r="E592" s="4"/>
      <c r="F592" s="1374"/>
      <c r="G592" s="6"/>
      <c r="H592" s="1"/>
      <c r="I592" s="7"/>
      <c r="J592" s="729"/>
      <c r="K592" s="26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250"/>
      <c r="D593" s="314"/>
      <c r="E593" s="4"/>
      <c r="F593" s="1374"/>
      <c r="G593" s="6"/>
      <c r="H593" s="1"/>
      <c r="I593" s="7"/>
      <c r="J593" s="729"/>
      <c r="K593" s="26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250"/>
      <c r="D594" s="314"/>
      <c r="E594" s="4"/>
      <c r="F594" s="1374"/>
      <c r="G594" s="6"/>
      <c r="H594" s="1"/>
      <c r="I594" s="7"/>
      <c r="J594" s="729"/>
      <c r="K594" s="26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250"/>
      <c r="D595" s="314"/>
      <c r="E595" s="4"/>
      <c r="F595" s="1374"/>
      <c r="G595" s="6"/>
      <c r="H595" s="1"/>
      <c r="I595" s="7"/>
      <c r="J595" s="729"/>
      <c r="K595" s="26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250"/>
      <c r="D596" s="314"/>
      <c r="E596" s="4"/>
      <c r="F596" s="1374"/>
      <c r="G596" s="6"/>
      <c r="H596" s="1"/>
      <c r="I596" s="7"/>
      <c r="J596" s="729"/>
      <c r="K596" s="26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250"/>
      <c r="D597" s="314"/>
      <c r="E597" s="4"/>
      <c r="F597" s="1374"/>
      <c r="G597" s="6"/>
      <c r="H597" s="1"/>
      <c r="I597" s="7"/>
      <c r="J597" s="729"/>
      <c r="K597" s="26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250"/>
      <c r="D598" s="314"/>
      <c r="E598" s="4"/>
      <c r="F598" s="1374"/>
      <c r="G598" s="6"/>
      <c r="H598" s="1"/>
      <c r="I598" s="7"/>
      <c r="J598" s="729"/>
      <c r="K598" s="26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250"/>
      <c r="D599" s="314"/>
      <c r="E599" s="4"/>
      <c r="F599" s="1374"/>
      <c r="G599" s="6"/>
      <c r="H599" s="1"/>
      <c r="I599" s="7"/>
      <c r="J599" s="729"/>
      <c r="K599" s="26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250"/>
      <c r="D600" s="314"/>
      <c r="E600" s="4"/>
      <c r="F600" s="1374"/>
      <c r="G600" s="6"/>
      <c r="H600" s="1"/>
      <c r="I600" s="7"/>
      <c r="J600" s="729"/>
      <c r="K600" s="26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250"/>
      <c r="D601" s="314"/>
      <c r="E601" s="4"/>
      <c r="F601" s="1374"/>
      <c r="G601" s="6"/>
      <c r="H601" s="1"/>
      <c r="I601" s="7"/>
      <c r="J601" s="729"/>
      <c r="K601" s="26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250"/>
      <c r="D602" s="314"/>
      <c r="E602" s="4"/>
      <c r="F602" s="1374"/>
      <c r="G602" s="6"/>
      <c r="H602" s="1"/>
      <c r="I602" s="7"/>
      <c r="J602" s="729"/>
      <c r="K602" s="26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250"/>
      <c r="D603" s="314"/>
      <c r="E603" s="4"/>
      <c r="F603" s="1374"/>
      <c r="G603" s="6"/>
      <c r="H603" s="1"/>
      <c r="I603" s="7"/>
      <c r="J603" s="729"/>
      <c r="K603" s="26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250"/>
      <c r="D604" s="314"/>
      <c r="E604" s="4"/>
      <c r="F604" s="1374"/>
      <c r="G604" s="6"/>
      <c r="H604" s="1"/>
      <c r="I604" s="7"/>
      <c r="J604" s="729"/>
      <c r="K604" s="26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250"/>
      <c r="D605" s="314"/>
      <c r="E605" s="4"/>
      <c r="F605" s="1374"/>
      <c r="G605" s="6"/>
      <c r="H605" s="1"/>
      <c r="I605" s="7"/>
      <c r="J605" s="729"/>
      <c r="K605" s="26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250"/>
      <c r="D606" s="314"/>
      <c r="E606" s="4"/>
      <c r="F606" s="1374"/>
      <c r="G606" s="6"/>
      <c r="H606" s="1"/>
      <c r="I606" s="7"/>
      <c r="J606" s="729"/>
      <c r="K606" s="26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250"/>
      <c r="D607" s="314"/>
      <c r="E607" s="4"/>
      <c r="F607" s="1374"/>
      <c r="G607" s="6"/>
      <c r="H607" s="1"/>
      <c r="I607" s="7"/>
      <c r="J607" s="729"/>
      <c r="K607" s="26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250"/>
      <c r="D608" s="314"/>
      <c r="E608" s="4"/>
      <c r="F608" s="1374"/>
      <c r="G608" s="6"/>
      <c r="H608" s="1"/>
      <c r="I608" s="7"/>
      <c r="J608" s="729"/>
      <c r="K608" s="26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250"/>
      <c r="D609" s="314"/>
      <c r="E609" s="4"/>
      <c r="F609" s="1374"/>
      <c r="G609" s="6"/>
      <c r="H609" s="1"/>
      <c r="I609" s="7"/>
      <c r="J609" s="729"/>
      <c r="K609" s="26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250"/>
      <c r="D610" s="314"/>
      <c r="E610" s="4"/>
      <c r="F610" s="1374"/>
      <c r="G610" s="6"/>
      <c r="H610" s="1"/>
      <c r="I610" s="7"/>
      <c r="J610" s="729"/>
      <c r="K610" s="26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314"/>
      <c r="E611" s="4"/>
      <c r="F611" s="1374"/>
      <c r="G611" s="6"/>
      <c r="H611" s="1"/>
      <c r="I611" s="7"/>
      <c r="J611" s="729"/>
      <c r="K611" s="26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314"/>
      <c r="E612" s="4"/>
      <c r="F612" s="1374"/>
      <c r="G612" s="6"/>
      <c r="H612" s="1"/>
      <c r="I612" s="7"/>
      <c r="J612" s="729"/>
      <c r="K612" s="26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314"/>
      <c r="E613" s="4"/>
      <c r="F613" s="1374"/>
      <c r="G613" s="6"/>
      <c r="H613" s="1"/>
      <c r="I613" s="7"/>
      <c r="J613" s="729"/>
      <c r="K613" s="26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314"/>
      <c r="E614" s="4"/>
      <c r="F614" s="1374"/>
      <c r="G614" s="6"/>
      <c r="H614" s="1"/>
      <c r="I614" s="7"/>
      <c r="J614" s="729"/>
      <c r="K614" s="26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314"/>
      <c r="E615" s="4"/>
      <c r="F615" s="1374"/>
      <c r="G615" s="6"/>
      <c r="H615" s="1"/>
      <c r="I615" s="7"/>
      <c r="J615" s="729"/>
      <c r="K615" s="26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314"/>
      <c r="E616" s="4"/>
      <c r="F616" s="1374"/>
      <c r="G616" s="6"/>
      <c r="H616" s="1"/>
      <c r="I616" s="7"/>
      <c r="J616" s="729"/>
      <c r="K616" s="26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314"/>
      <c r="E617" s="4"/>
      <c r="F617" s="1374"/>
      <c r="G617" s="6"/>
      <c r="H617" s="1"/>
      <c r="I617" s="7"/>
      <c r="J617" s="729"/>
      <c r="K617" s="26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314"/>
      <c r="E618" s="4"/>
      <c r="F618" s="1374"/>
      <c r="G618" s="6"/>
      <c r="H618" s="1"/>
      <c r="I618" s="7"/>
      <c r="J618" s="729"/>
      <c r="K618" s="26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314"/>
      <c r="E619" s="4"/>
      <c r="F619" s="1374"/>
      <c r="G619" s="6"/>
      <c r="H619" s="1"/>
      <c r="I619" s="7"/>
      <c r="J619" s="729"/>
      <c r="K619" s="26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314"/>
      <c r="E620" s="4"/>
      <c r="F620" s="1374"/>
      <c r="G620" s="6"/>
      <c r="H620" s="1"/>
      <c r="I620" s="7"/>
      <c r="J620" s="729"/>
      <c r="K620" s="26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314"/>
      <c r="E621" s="4"/>
      <c r="F621" s="1374"/>
      <c r="G621" s="6"/>
      <c r="H621" s="1"/>
      <c r="I621" s="7"/>
      <c r="J621" s="729"/>
      <c r="K621" s="26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314"/>
      <c r="E622" s="4"/>
      <c r="F622" s="1374"/>
      <c r="G622" s="6"/>
      <c r="H622" s="1"/>
      <c r="I622" s="7"/>
      <c r="J622" s="729"/>
      <c r="K622" s="26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314"/>
      <c r="E623" s="4"/>
      <c r="F623" s="1374"/>
      <c r="G623" s="6"/>
      <c r="H623" s="1"/>
      <c r="I623" s="7"/>
      <c r="J623" s="729"/>
      <c r="K623" s="26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314"/>
      <c r="E624" s="4"/>
      <c r="F624" s="1374"/>
      <c r="G624" s="6"/>
      <c r="H624" s="1"/>
      <c r="I624" s="7"/>
      <c r="J624" s="729"/>
      <c r="K624" s="26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314"/>
      <c r="E625" s="4"/>
      <c r="F625" s="1374"/>
      <c r="G625" s="6"/>
      <c r="H625" s="1"/>
      <c r="I625" s="7"/>
      <c r="J625" s="729"/>
      <c r="K625" s="26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314"/>
      <c r="E626" s="4"/>
      <c r="F626" s="1374"/>
      <c r="G626" s="6"/>
      <c r="H626" s="1"/>
      <c r="I626" s="7"/>
      <c r="J626" s="729"/>
      <c r="K626" s="26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314"/>
      <c r="E627" s="4"/>
      <c r="F627" s="1374"/>
      <c r="G627" s="6"/>
      <c r="H627" s="1"/>
      <c r="I627" s="7"/>
      <c r="J627" s="729"/>
      <c r="K627" s="26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314"/>
      <c r="E628" s="4"/>
      <c r="F628" s="1374"/>
      <c r="G628" s="6"/>
      <c r="H628" s="1"/>
      <c r="I628" s="7"/>
      <c r="J628" s="729"/>
      <c r="K628" s="26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314"/>
      <c r="E629" s="4"/>
      <c r="F629" s="1374"/>
      <c r="G629" s="6"/>
      <c r="H629" s="1"/>
      <c r="I629" s="7"/>
      <c r="J629" s="729"/>
      <c r="K629" s="26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314"/>
      <c r="E630" s="4"/>
      <c r="F630" s="1374"/>
      <c r="G630" s="6"/>
      <c r="H630" s="1"/>
      <c r="I630" s="7"/>
      <c r="J630" s="729"/>
      <c r="K630" s="26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314"/>
      <c r="E631" s="4"/>
      <c r="F631" s="1374"/>
      <c r="G631" s="6"/>
      <c r="H631" s="1"/>
      <c r="I631" s="7"/>
      <c r="J631" s="729"/>
      <c r="K631" s="26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314"/>
      <c r="E632" s="4"/>
      <c r="F632" s="1374"/>
      <c r="G632" s="6"/>
      <c r="H632" s="1"/>
      <c r="I632" s="7"/>
      <c r="J632" s="729"/>
      <c r="K632" s="26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314"/>
      <c r="E633" s="4"/>
      <c r="F633" s="1374"/>
      <c r="G633" s="6"/>
      <c r="H633" s="1"/>
      <c r="I633" s="7"/>
      <c r="J633" s="729"/>
      <c r="K633" s="26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314"/>
      <c r="E634" s="4"/>
      <c r="F634" s="1374"/>
      <c r="G634" s="6"/>
      <c r="H634" s="1"/>
      <c r="I634" s="7"/>
      <c r="J634" s="729"/>
      <c r="K634" s="26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314"/>
      <c r="E635" s="4"/>
      <c r="F635" s="1374"/>
      <c r="G635" s="6"/>
      <c r="H635" s="1"/>
      <c r="I635" s="7"/>
      <c r="J635" s="729"/>
      <c r="K635" s="26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314"/>
      <c r="E636" s="4"/>
      <c r="F636" s="1374"/>
      <c r="G636" s="6"/>
      <c r="H636" s="1"/>
      <c r="I636" s="7"/>
      <c r="J636" s="729"/>
      <c r="K636" s="26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314"/>
      <c r="E637" s="4"/>
      <c r="F637" s="1374"/>
      <c r="G637" s="6"/>
      <c r="H637" s="1"/>
      <c r="I637" s="7"/>
      <c r="J637" s="729"/>
      <c r="K637" s="26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314"/>
      <c r="E638" s="4"/>
      <c r="F638" s="1374"/>
      <c r="G638" s="6"/>
      <c r="H638" s="1"/>
      <c r="I638" s="7"/>
      <c r="J638" s="729"/>
      <c r="K638" s="26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314"/>
      <c r="E639" s="4"/>
      <c r="F639" s="1374"/>
      <c r="G639" s="6"/>
      <c r="H639" s="1"/>
      <c r="I639" s="7"/>
      <c r="J639" s="729"/>
      <c r="K639" s="26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314"/>
      <c r="E640" s="4"/>
      <c r="F640" s="1374"/>
      <c r="G640" s="6"/>
      <c r="H640" s="1"/>
      <c r="I640" s="7"/>
      <c r="J640" s="729"/>
      <c r="K640" s="26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314"/>
      <c r="E641" s="4"/>
      <c r="F641" s="1374"/>
      <c r="G641" s="6"/>
      <c r="H641" s="1"/>
      <c r="I641" s="7"/>
      <c r="J641" s="729"/>
      <c r="K641" s="26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314"/>
      <c r="E642" s="4"/>
      <c r="F642" s="1374"/>
      <c r="G642" s="6"/>
      <c r="H642" s="1"/>
      <c r="I642" s="7"/>
      <c r="J642" s="729"/>
      <c r="K642" s="26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314"/>
      <c r="E643" s="4"/>
      <c r="F643" s="1374"/>
      <c r="G643" s="6"/>
      <c r="H643" s="1"/>
      <c r="I643" s="7"/>
      <c r="J643" s="729"/>
      <c r="K643" s="26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314"/>
      <c r="E644" s="4"/>
      <c r="F644" s="1374"/>
      <c r="G644" s="6"/>
      <c r="H644" s="1"/>
      <c r="I644" s="7"/>
      <c r="J644" s="729"/>
      <c r="K644" s="26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314"/>
      <c r="E645" s="4"/>
      <c r="F645" s="1374"/>
      <c r="G645" s="6"/>
      <c r="H645" s="1"/>
      <c r="I645" s="7"/>
      <c r="J645" s="729"/>
      <c r="K645" s="26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314"/>
      <c r="E646" s="4"/>
      <c r="F646" s="1374"/>
      <c r="G646" s="6"/>
      <c r="H646" s="1"/>
      <c r="I646" s="7"/>
      <c r="J646" s="729"/>
      <c r="K646" s="26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314"/>
      <c r="E647" s="4"/>
      <c r="F647" s="1374"/>
      <c r="G647" s="6"/>
      <c r="H647" s="1"/>
      <c r="I647" s="7"/>
      <c r="J647" s="729"/>
      <c r="K647" s="26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314"/>
      <c r="E648" s="4"/>
      <c r="F648" s="1374"/>
      <c r="G648" s="6"/>
      <c r="H648" s="1"/>
      <c r="I648" s="7"/>
      <c r="J648" s="729"/>
      <c r="K648" s="26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314"/>
      <c r="E649" s="4"/>
      <c r="F649" s="1374"/>
      <c r="G649" s="6"/>
      <c r="H649" s="1"/>
      <c r="I649" s="7"/>
      <c r="J649" s="729"/>
      <c r="K649" s="26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314"/>
      <c r="E650" s="4"/>
      <c r="F650" s="1374"/>
      <c r="G650" s="6"/>
      <c r="H650" s="1"/>
      <c r="I650" s="7"/>
      <c r="J650" s="729"/>
      <c r="K650" s="26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314"/>
      <c r="E651" s="4"/>
      <c r="F651" s="1374"/>
      <c r="G651" s="6"/>
      <c r="H651" s="1"/>
      <c r="I651" s="7"/>
      <c r="J651" s="729"/>
      <c r="K651" s="26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314"/>
      <c r="E652" s="4"/>
      <c r="F652" s="1374"/>
      <c r="G652" s="6"/>
      <c r="H652" s="1"/>
      <c r="I652" s="7"/>
      <c r="J652" s="729"/>
      <c r="K652" s="26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314"/>
      <c r="E653" s="4"/>
      <c r="F653" s="1374"/>
      <c r="G653" s="6"/>
      <c r="H653" s="1"/>
      <c r="I653" s="7"/>
      <c r="J653" s="729"/>
      <c r="K653" s="26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314"/>
      <c r="E654" s="4"/>
      <c r="F654" s="1374"/>
      <c r="G654" s="6"/>
      <c r="H654" s="1"/>
      <c r="I654" s="7"/>
      <c r="J654" s="729"/>
      <c r="K654" s="26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314"/>
      <c r="E655" s="4"/>
      <c r="F655" s="1374"/>
      <c r="G655" s="6"/>
      <c r="H655" s="1"/>
      <c r="I655" s="7"/>
      <c r="J655" s="729"/>
      <c r="K655" s="26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314"/>
      <c r="E656" s="4"/>
      <c r="F656" s="1374"/>
      <c r="G656" s="6"/>
      <c r="H656" s="1"/>
      <c r="I656" s="7"/>
      <c r="J656" s="729"/>
      <c r="K656" s="26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314"/>
      <c r="E657" s="4"/>
      <c r="F657" s="1374"/>
      <c r="G657" s="6"/>
      <c r="H657" s="1"/>
      <c r="I657" s="7"/>
      <c r="J657" s="729"/>
      <c r="K657" s="26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314"/>
      <c r="E658" s="4"/>
      <c r="F658" s="1374"/>
      <c r="G658" s="6"/>
      <c r="H658" s="1"/>
      <c r="I658" s="7"/>
      <c r="J658" s="729"/>
      <c r="K658" s="26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314"/>
      <c r="E659" s="4"/>
      <c r="F659" s="1374"/>
      <c r="G659" s="6"/>
      <c r="H659" s="1"/>
      <c r="I659" s="7"/>
      <c r="J659" s="729"/>
      <c r="K659" s="26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314"/>
      <c r="E660" s="4"/>
      <c r="F660" s="1374"/>
      <c r="G660" s="6"/>
      <c r="H660" s="1"/>
      <c r="I660" s="7"/>
      <c r="J660" s="729"/>
      <c r="K660" s="26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314"/>
      <c r="E661" s="4"/>
      <c r="F661" s="1374"/>
      <c r="G661" s="6"/>
      <c r="H661" s="1"/>
      <c r="I661" s="7"/>
      <c r="J661" s="729"/>
      <c r="K661" s="26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314"/>
      <c r="E662" s="4"/>
      <c r="F662" s="1374"/>
      <c r="G662" s="6"/>
      <c r="H662" s="1"/>
      <c r="I662" s="7"/>
      <c r="J662" s="729"/>
      <c r="K662" s="26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314"/>
      <c r="E663" s="4"/>
      <c r="F663" s="1374"/>
      <c r="G663" s="6"/>
      <c r="H663" s="1"/>
      <c r="I663" s="7"/>
      <c r="J663" s="729"/>
      <c r="K663" s="26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314"/>
      <c r="E664" s="4"/>
      <c r="F664" s="1374"/>
      <c r="G664" s="6"/>
      <c r="H664" s="1"/>
      <c r="I664" s="7"/>
      <c r="J664" s="729"/>
      <c r="K664" s="26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314"/>
      <c r="E665" s="4"/>
      <c r="F665" s="1374"/>
      <c r="G665" s="6"/>
      <c r="H665" s="1"/>
      <c r="I665" s="7"/>
      <c r="J665" s="729"/>
      <c r="K665" s="26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314"/>
      <c r="E666" s="4"/>
      <c r="F666" s="1374"/>
      <c r="G666" s="6"/>
      <c r="H666" s="1"/>
      <c r="I666" s="7"/>
      <c r="J666" s="729"/>
      <c r="K666" s="26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314"/>
      <c r="E667" s="4"/>
      <c r="F667" s="1374"/>
      <c r="G667" s="6"/>
      <c r="H667" s="1"/>
      <c r="I667" s="7"/>
      <c r="J667" s="729"/>
      <c r="K667" s="26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314"/>
      <c r="E668" s="4"/>
      <c r="F668" s="1374"/>
      <c r="G668" s="6"/>
      <c r="H668" s="1"/>
      <c r="I668" s="7"/>
      <c r="J668" s="729"/>
      <c r="K668" s="26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314"/>
      <c r="E669" s="4"/>
      <c r="F669" s="1374"/>
      <c r="G669" s="6"/>
      <c r="H669" s="1"/>
      <c r="I669" s="7"/>
      <c r="J669" s="729"/>
      <c r="K669" s="26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314"/>
      <c r="E670" s="4"/>
      <c r="F670" s="1374"/>
      <c r="G670" s="6"/>
      <c r="H670" s="1"/>
      <c r="I670" s="7"/>
      <c r="J670" s="729"/>
      <c r="K670" s="26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314"/>
      <c r="E671" s="4"/>
      <c r="F671" s="1374"/>
      <c r="G671" s="6"/>
      <c r="H671" s="1"/>
      <c r="I671" s="7"/>
      <c r="J671" s="729"/>
      <c r="K671" s="26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314"/>
      <c r="E672" s="4"/>
      <c r="F672" s="1374"/>
      <c r="G672" s="6"/>
      <c r="H672" s="1"/>
      <c r="I672" s="7"/>
      <c r="J672" s="729"/>
      <c r="K672" s="26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314"/>
      <c r="E673" s="4"/>
      <c r="F673" s="1374"/>
      <c r="G673" s="6"/>
      <c r="H673" s="1"/>
      <c r="I673" s="7"/>
      <c r="J673" s="729"/>
      <c r="K673" s="26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314"/>
      <c r="E674" s="4"/>
      <c r="F674" s="1374"/>
      <c r="G674" s="6"/>
      <c r="H674" s="1"/>
      <c r="I674" s="7"/>
      <c r="J674" s="729"/>
      <c r="K674" s="26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314"/>
      <c r="E675" s="4"/>
      <c r="F675" s="1374"/>
      <c r="G675" s="6"/>
      <c r="H675" s="1"/>
      <c r="I675" s="7"/>
      <c r="J675" s="729"/>
      <c r="K675" s="26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314"/>
      <c r="E676" s="4"/>
      <c r="F676" s="1374"/>
      <c r="G676" s="6"/>
      <c r="H676" s="1"/>
      <c r="I676" s="7"/>
      <c r="J676" s="729"/>
      <c r="K676" s="26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314"/>
      <c r="E677" s="4"/>
      <c r="F677" s="1374"/>
      <c r="G677" s="6"/>
      <c r="H677" s="1"/>
      <c r="I677" s="7"/>
      <c r="J677" s="729"/>
      <c r="K677" s="26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314"/>
      <c r="E678" s="4"/>
      <c r="F678" s="1374"/>
      <c r="G678" s="6"/>
      <c r="H678" s="1"/>
      <c r="I678" s="7"/>
      <c r="J678" s="729"/>
      <c r="K678" s="26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314"/>
      <c r="E679" s="4"/>
      <c r="F679" s="1374"/>
      <c r="G679" s="6"/>
      <c r="H679" s="1"/>
      <c r="I679" s="7"/>
      <c r="J679" s="729"/>
      <c r="K679" s="26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314"/>
      <c r="E680" s="4"/>
      <c r="F680" s="1374"/>
      <c r="G680" s="6"/>
      <c r="H680" s="1"/>
      <c r="I680" s="7"/>
      <c r="J680" s="729"/>
      <c r="K680" s="26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314"/>
      <c r="E681" s="4"/>
      <c r="F681" s="1374"/>
      <c r="G681" s="6"/>
      <c r="H681" s="1"/>
      <c r="I681" s="7"/>
      <c r="J681" s="729"/>
      <c r="K681" s="26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314"/>
      <c r="E682" s="4"/>
      <c r="F682" s="1374"/>
      <c r="G682" s="6"/>
      <c r="H682" s="1"/>
      <c r="I682" s="7"/>
      <c r="J682" s="729"/>
      <c r="K682" s="26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314"/>
      <c r="E683" s="4"/>
      <c r="F683" s="1374"/>
      <c r="G683" s="6"/>
      <c r="H683" s="1"/>
      <c r="I683" s="7"/>
      <c r="J683" s="729"/>
      <c r="K683" s="26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314"/>
      <c r="E684" s="4"/>
      <c r="F684" s="1374"/>
      <c r="G684" s="6"/>
      <c r="H684" s="1"/>
      <c r="I684" s="7"/>
      <c r="J684" s="729"/>
      <c r="K684" s="26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314"/>
      <c r="E685" s="4"/>
      <c r="F685" s="1374"/>
      <c r="G685" s="6"/>
      <c r="H685" s="1"/>
      <c r="I685" s="7"/>
      <c r="J685" s="729"/>
      <c r="K685" s="26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314"/>
      <c r="E686" s="4"/>
      <c r="F686" s="1374"/>
      <c r="G686" s="6"/>
      <c r="H686" s="1"/>
      <c r="I686" s="7"/>
      <c r="J686" s="729"/>
      <c r="K686" s="26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314"/>
      <c r="E687" s="4"/>
      <c r="F687" s="1374"/>
      <c r="G687" s="6"/>
      <c r="H687" s="1"/>
      <c r="I687" s="7"/>
      <c r="J687" s="729"/>
      <c r="K687" s="26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314"/>
      <c r="E688" s="4"/>
      <c r="F688" s="1374"/>
      <c r="G688" s="6"/>
      <c r="H688" s="1"/>
      <c r="I688" s="7"/>
      <c r="J688" s="729"/>
      <c r="K688" s="26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314"/>
      <c r="E689" s="4"/>
      <c r="F689" s="1374"/>
      <c r="G689" s="6"/>
      <c r="H689" s="1"/>
      <c r="I689" s="7"/>
      <c r="J689" s="729"/>
      <c r="K689" s="26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314"/>
      <c r="E690" s="4"/>
      <c r="F690" s="1374"/>
      <c r="G690" s="6"/>
      <c r="H690" s="1"/>
      <c r="I690" s="7"/>
      <c r="J690" s="729"/>
      <c r="K690" s="26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314"/>
      <c r="E691" s="4"/>
      <c r="F691" s="1374"/>
      <c r="G691" s="6"/>
      <c r="H691" s="1"/>
      <c r="I691" s="7"/>
      <c r="J691" s="729"/>
      <c r="K691" s="26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314"/>
      <c r="E692" s="4"/>
      <c r="F692" s="1374"/>
      <c r="G692" s="6"/>
      <c r="H692" s="1"/>
      <c r="I692" s="7"/>
      <c r="J692" s="729"/>
      <c r="K692" s="26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314"/>
      <c r="E693" s="4"/>
      <c r="F693" s="1374"/>
      <c r="G693" s="6"/>
      <c r="H693" s="1"/>
      <c r="I693" s="7"/>
      <c r="J693" s="729"/>
      <c r="K693" s="26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314"/>
      <c r="E694" s="4"/>
      <c r="F694" s="1374"/>
      <c r="G694" s="6"/>
      <c r="H694" s="1"/>
      <c r="I694" s="7"/>
      <c r="J694" s="729"/>
      <c r="K694" s="26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314"/>
      <c r="E695" s="4"/>
      <c r="F695" s="1374"/>
      <c r="G695" s="6"/>
      <c r="H695" s="1"/>
      <c r="I695" s="7"/>
      <c r="J695" s="729"/>
      <c r="K695" s="26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314"/>
      <c r="E696" s="4"/>
      <c r="F696" s="1374"/>
      <c r="G696" s="6"/>
      <c r="H696" s="1"/>
      <c r="I696" s="7"/>
      <c r="J696" s="729"/>
      <c r="K696" s="26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314"/>
      <c r="E697" s="4"/>
      <c r="F697" s="1374"/>
      <c r="G697" s="6"/>
      <c r="H697" s="1"/>
      <c r="I697" s="7"/>
      <c r="J697" s="729"/>
      <c r="K697" s="26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314"/>
      <c r="E698" s="4"/>
      <c r="F698" s="1374"/>
      <c r="G698" s="6"/>
      <c r="H698" s="1"/>
      <c r="I698" s="7"/>
      <c r="J698" s="729"/>
      <c r="K698" s="26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314"/>
      <c r="E699" s="4"/>
      <c r="F699" s="1374"/>
      <c r="G699" s="6"/>
      <c r="H699" s="1"/>
      <c r="I699" s="7"/>
      <c r="J699" s="729"/>
      <c r="K699" s="26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314"/>
      <c r="E700" s="4"/>
      <c r="F700" s="1374"/>
      <c r="G700" s="6"/>
      <c r="H700" s="1"/>
      <c r="I700" s="7"/>
      <c r="J700" s="729"/>
      <c r="K700" s="26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314"/>
      <c r="E701" s="4"/>
      <c r="F701" s="1374"/>
      <c r="G701" s="6"/>
      <c r="H701" s="1"/>
      <c r="I701" s="7"/>
      <c r="J701" s="729"/>
      <c r="K701" s="26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314"/>
      <c r="E702" s="4"/>
      <c r="F702" s="1374"/>
      <c r="G702" s="6"/>
      <c r="H702" s="1"/>
      <c r="I702" s="7"/>
      <c r="J702" s="729"/>
      <c r="K702" s="26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314"/>
      <c r="E703" s="4"/>
      <c r="F703" s="1374"/>
      <c r="G703" s="6"/>
      <c r="H703" s="1"/>
      <c r="I703" s="7"/>
      <c r="J703" s="729"/>
      <c r="K703" s="26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314"/>
      <c r="E704" s="4"/>
      <c r="F704" s="1374"/>
      <c r="G704" s="6"/>
      <c r="H704" s="1"/>
      <c r="I704" s="7"/>
      <c r="J704" s="729"/>
      <c r="K704" s="26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314"/>
      <c r="E705" s="4"/>
      <c r="F705" s="1374"/>
      <c r="G705" s="6"/>
      <c r="H705" s="1"/>
      <c r="I705" s="7"/>
      <c r="J705" s="729"/>
      <c r="K705" s="26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314"/>
      <c r="E706" s="4"/>
      <c r="F706" s="1374"/>
      <c r="G706" s="6"/>
      <c r="H706" s="1"/>
      <c r="I706" s="7"/>
      <c r="J706" s="729"/>
      <c r="K706" s="26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314"/>
      <c r="E707" s="4"/>
      <c r="F707" s="1374"/>
      <c r="G707" s="6"/>
      <c r="H707" s="1"/>
      <c r="I707" s="7"/>
      <c r="J707" s="729"/>
      <c r="K707" s="26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314"/>
      <c r="E708" s="4"/>
      <c r="F708" s="1374"/>
      <c r="G708" s="6"/>
      <c r="H708" s="1"/>
      <c r="I708" s="7"/>
      <c r="J708" s="729"/>
      <c r="K708" s="26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314"/>
      <c r="E709" s="4"/>
      <c r="F709" s="1374"/>
      <c r="G709" s="6"/>
      <c r="H709" s="1"/>
      <c r="I709" s="7"/>
      <c r="J709" s="729"/>
      <c r="K709" s="26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314"/>
      <c r="E710" s="4"/>
      <c r="F710" s="1374"/>
      <c r="G710" s="6"/>
      <c r="H710" s="1"/>
      <c r="I710" s="7"/>
      <c r="J710" s="729"/>
      <c r="K710" s="26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314"/>
      <c r="E711" s="4"/>
      <c r="F711" s="1374"/>
      <c r="G711" s="6"/>
      <c r="H711" s="1"/>
      <c r="I711" s="7"/>
      <c r="J711" s="729"/>
      <c r="K711" s="26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314"/>
      <c r="E712" s="4"/>
      <c r="F712" s="1374"/>
      <c r="G712" s="6"/>
      <c r="H712" s="1"/>
      <c r="I712" s="7"/>
      <c r="J712" s="729"/>
      <c r="K712" s="26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314"/>
      <c r="E713" s="4"/>
      <c r="F713" s="1374"/>
      <c r="G713" s="6"/>
      <c r="H713" s="1"/>
      <c r="I713" s="7"/>
      <c r="J713" s="729"/>
      <c r="K713" s="26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314"/>
      <c r="E714" s="4"/>
      <c r="F714" s="1374"/>
      <c r="G714" s="6"/>
      <c r="H714" s="1"/>
      <c r="I714" s="7"/>
      <c r="J714" s="729"/>
      <c r="K714" s="26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314"/>
      <c r="E715" s="4"/>
      <c r="F715" s="1374"/>
      <c r="G715" s="6"/>
      <c r="H715" s="1"/>
      <c r="I715" s="7"/>
      <c r="J715" s="729"/>
      <c r="K715" s="26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314"/>
      <c r="E716" s="4"/>
      <c r="F716" s="1374"/>
      <c r="G716" s="6"/>
      <c r="H716" s="1"/>
      <c r="I716" s="7"/>
      <c r="J716" s="729"/>
      <c r="K716" s="26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314"/>
      <c r="E717" s="4"/>
      <c r="F717" s="1374"/>
      <c r="G717" s="6"/>
      <c r="H717" s="1"/>
      <c r="I717" s="7"/>
      <c r="J717" s="729"/>
      <c r="K717" s="26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314"/>
      <c r="E718" s="4"/>
      <c r="F718" s="1374"/>
      <c r="G718" s="6"/>
      <c r="H718" s="1"/>
      <c r="I718" s="7"/>
      <c r="J718" s="729"/>
      <c r="K718" s="26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314"/>
      <c r="E719" s="4"/>
      <c r="F719" s="1374"/>
      <c r="G719" s="6"/>
      <c r="H719" s="1"/>
      <c r="I719" s="7"/>
      <c r="J719" s="729"/>
      <c r="K719" s="26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314"/>
      <c r="E720" s="4"/>
      <c r="F720" s="1374"/>
      <c r="G720" s="6"/>
      <c r="H720" s="1"/>
      <c r="I720" s="7"/>
      <c r="J720" s="729"/>
      <c r="K720" s="26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314"/>
      <c r="E721" s="4"/>
      <c r="F721" s="1374"/>
      <c r="G721" s="6"/>
      <c r="H721" s="1"/>
      <c r="I721" s="7"/>
      <c r="J721" s="729"/>
      <c r="K721" s="26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314"/>
      <c r="E722" s="4"/>
      <c r="F722" s="1374"/>
      <c r="G722" s="6"/>
      <c r="H722" s="1"/>
      <c r="I722" s="7"/>
      <c r="J722" s="729"/>
      <c r="K722" s="26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314"/>
      <c r="E723" s="4"/>
      <c r="F723" s="1374"/>
      <c r="G723" s="6"/>
      <c r="H723" s="1"/>
      <c r="I723" s="7"/>
      <c r="J723" s="729"/>
      <c r="K723" s="26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314"/>
      <c r="E724" s="4"/>
      <c r="F724" s="1374"/>
      <c r="G724" s="6"/>
      <c r="H724" s="1"/>
      <c r="I724" s="7"/>
      <c r="J724" s="729"/>
      <c r="K724" s="26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314"/>
      <c r="E725" s="4"/>
      <c r="F725" s="1374"/>
      <c r="G725" s="6"/>
      <c r="H725" s="1"/>
      <c r="I725" s="7"/>
      <c r="J725" s="729"/>
      <c r="K725" s="26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314"/>
      <c r="E726" s="4"/>
      <c r="F726" s="1374"/>
      <c r="G726" s="6"/>
      <c r="H726" s="1"/>
      <c r="I726" s="7"/>
      <c r="J726" s="729"/>
      <c r="K726" s="26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314"/>
      <c r="E727" s="4"/>
      <c r="F727" s="1374"/>
      <c r="G727" s="6"/>
      <c r="H727" s="1"/>
      <c r="I727" s="7"/>
      <c r="J727" s="729"/>
      <c r="K727" s="26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314"/>
      <c r="E728" s="4"/>
      <c r="F728" s="1374"/>
      <c r="G728" s="6"/>
      <c r="H728" s="1"/>
      <c r="I728" s="7"/>
      <c r="J728" s="729"/>
      <c r="K728" s="26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314"/>
      <c r="E729" s="4"/>
      <c r="F729" s="1374"/>
      <c r="G729" s="6"/>
      <c r="H729" s="1"/>
      <c r="I729" s="7"/>
      <c r="J729" s="729"/>
      <c r="K729" s="26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314"/>
      <c r="E730" s="4"/>
      <c r="F730" s="1374"/>
      <c r="G730" s="6"/>
      <c r="H730" s="1"/>
      <c r="I730" s="7"/>
      <c r="J730" s="729"/>
      <c r="K730" s="26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314"/>
      <c r="E731" s="4"/>
      <c r="F731" s="1374"/>
      <c r="G731" s="6"/>
      <c r="H731" s="1"/>
      <c r="I731" s="7"/>
      <c r="J731" s="729"/>
      <c r="K731" s="26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314"/>
      <c r="E732" s="4"/>
      <c r="F732" s="1374"/>
      <c r="G732" s="6"/>
      <c r="H732" s="1"/>
      <c r="I732" s="7"/>
      <c r="J732" s="729"/>
      <c r="K732" s="26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314"/>
      <c r="E733" s="4"/>
      <c r="F733" s="1374"/>
      <c r="G733" s="6"/>
      <c r="H733" s="1"/>
      <c r="I733" s="7"/>
      <c r="J733" s="729"/>
      <c r="K733" s="26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314"/>
      <c r="E734" s="4"/>
      <c r="F734" s="1374"/>
      <c r="G734" s="6"/>
      <c r="H734" s="1"/>
      <c r="I734" s="7"/>
      <c r="J734" s="729"/>
      <c r="K734" s="26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314"/>
      <c r="E735" s="4"/>
      <c r="F735" s="1374"/>
      <c r="G735" s="6"/>
      <c r="H735" s="1"/>
      <c r="I735" s="7"/>
      <c r="J735" s="729"/>
      <c r="K735" s="26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314"/>
      <c r="E736" s="4"/>
      <c r="F736" s="1374"/>
      <c r="G736" s="6"/>
      <c r="H736" s="1"/>
      <c r="I736" s="7"/>
      <c r="J736" s="729"/>
      <c r="K736" s="26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314"/>
      <c r="E737" s="4"/>
      <c r="F737" s="1374"/>
      <c r="G737" s="6"/>
      <c r="H737" s="1"/>
      <c r="I737" s="7"/>
      <c r="J737" s="729"/>
      <c r="K737" s="26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314"/>
      <c r="E738" s="4"/>
      <c r="F738" s="1374"/>
      <c r="G738" s="6"/>
      <c r="H738" s="1"/>
      <c r="I738" s="7"/>
      <c r="J738" s="729"/>
      <c r="K738" s="26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314"/>
      <c r="E739" s="4"/>
      <c r="F739" s="1374"/>
      <c r="G739" s="6"/>
      <c r="H739" s="1"/>
      <c r="I739" s="7"/>
      <c r="J739" s="729"/>
      <c r="K739" s="26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314"/>
      <c r="E740" s="4"/>
      <c r="F740" s="1374"/>
      <c r="G740" s="6"/>
      <c r="H740" s="1"/>
      <c r="I740" s="7"/>
      <c r="J740" s="729"/>
      <c r="K740" s="26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314"/>
      <c r="E741" s="4"/>
      <c r="F741" s="1374"/>
      <c r="G741" s="6"/>
      <c r="H741" s="1"/>
      <c r="I741" s="7"/>
      <c r="J741" s="729"/>
      <c r="K741" s="26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314"/>
      <c r="E742" s="4"/>
      <c r="F742" s="1374"/>
      <c r="G742" s="6"/>
      <c r="H742" s="1"/>
      <c r="I742" s="7"/>
      <c r="J742" s="729"/>
      <c r="K742" s="26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314"/>
      <c r="E743" s="4"/>
      <c r="F743" s="1374"/>
      <c r="G743" s="6"/>
      <c r="H743" s="1"/>
      <c r="I743" s="7"/>
      <c r="J743" s="729"/>
      <c r="K743" s="26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314"/>
      <c r="E744" s="4"/>
      <c r="F744" s="1374"/>
      <c r="G744" s="6"/>
      <c r="H744" s="1"/>
      <c r="I744" s="7"/>
      <c r="J744" s="729"/>
      <c r="K744" s="26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314"/>
      <c r="E745" s="4"/>
      <c r="F745" s="1374"/>
      <c r="G745" s="6"/>
      <c r="H745" s="1"/>
      <c r="I745" s="7"/>
      <c r="J745" s="729"/>
      <c r="K745" s="26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314"/>
      <c r="E746" s="4"/>
      <c r="F746" s="1374"/>
      <c r="G746" s="6"/>
      <c r="H746" s="1"/>
      <c r="I746" s="7"/>
      <c r="J746" s="729"/>
      <c r="K746" s="26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314"/>
      <c r="E747" s="4"/>
      <c r="F747" s="1374"/>
      <c r="G747" s="6"/>
      <c r="H747" s="1"/>
      <c r="I747" s="7"/>
      <c r="J747" s="729"/>
      <c r="K747" s="26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314"/>
      <c r="E748" s="4"/>
      <c r="F748" s="1374"/>
      <c r="G748" s="6"/>
      <c r="H748" s="1"/>
      <c r="I748" s="7"/>
      <c r="J748" s="729"/>
      <c r="K748" s="26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314"/>
      <c r="E749" s="4"/>
      <c r="F749" s="1374"/>
      <c r="G749" s="6"/>
      <c r="H749" s="1"/>
      <c r="I749" s="7"/>
      <c r="J749" s="729"/>
      <c r="K749" s="26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314"/>
      <c r="E750" s="4"/>
      <c r="F750" s="1374"/>
      <c r="G750" s="6"/>
      <c r="H750" s="1"/>
      <c r="I750" s="7"/>
      <c r="J750" s="729"/>
      <c r="K750" s="26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314"/>
      <c r="E751" s="4"/>
      <c r="F751" s="1374"/>
      <c r="G751" s="6"/>
      <c r="H751" s="1"/>
      <c r="I751" s="7"/>
      <c r="J751" s="729"/>
      <c r="K751" s="26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314"/>
      <c r="E752" s="4"/>
      <c r="F752" s="1374"/>
      <c r="G752" s="6"/>
      <c r="H752" s="1"/>
      <c r="I752" s="7"/>
      <c r="J752" s="729"/>
      <c r="K752" s="26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314"/>
      <c r="E753" s="4"/>
      <c r="F753" s="1374"/>
      <c r="G753" s="6"/>
      <c r="H753" s="1"/>
      <c r="I753" s="7"/>
      <c r="J753" s="729"/>
      <c r="K753" s="26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314"/>
      <c r="E754" s="4"/>
      <c r="F754" s="1374"/>
      <c r="G754" s="6"/>
      <c r="H754" s="1"/>
      <c r="I754" s="7"/>
      <c r="J754" s="729"/>
      <c r="K754" s="26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314"/>
      <c r="E755" s="4"/>
      <c r="F755" s="1374"/>
      <c r="G755" s="6"/>
      <c r="H755" s="1"/>
      <c r="I755" s="7"/>
      <c r="J755" s="729"/>
      <c r="K755" s="26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314"/>
      <c r="E756" s="4"/>
      <c r="F756" s="1374"/>
      <c r="G756" s="6"/>
      <c r="H756" s="1"/>
      <c r="I756" s="7"/>
      <c r="J756" s="729"/>
      <c r="K756" s="26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314"/>
      <c r="E757" s="4"/>
      <c r="F757" s="1374"/>
      <c r="G757" s="6"/>
      <c r="H757" s="1"/>
      <c r="I757" s="7"/>
      <c r="J757" s="729"/>
      <c r="K757" s="26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314"/>
      <c r="E758" s="4"/>
      <c r="F758" s="1374"/>
      <c r="G758" s="6"/>
      <c r="H758" s="1"/>
      <c r="I758" s="7"/>
      <c r="J758" s="729"/>
      <c r="K758" s="26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314"/>
      <c r="E759" s="4"/>
      <c r="F759" s="1374"/>
      <c r="G759" s="6"/>
      <c r="H759" s="1"/>
      <c r="I759" s="7"/>
      <c r="J759" s="729"/>
      <c r="K759" s="26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314"/>
      <c r="E760" s="4"/>
      <c r="F760" s="1374"/>
      <c r="G760" s="6"/>
      <c r="H760" s="1"/>
      <c r="I760" s="7"/>
      <c r="J760" s="729"/>
      <c r="K760" s="26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314"/>
      <c r="E761" s="4"/>
      <c r="F761" s="1374"/>
      <c r="G761" s="6"/>
      <c r="H761" s="1"/>
      <c r="I761" s="7"/>
      <c r="J761" s="729"/>
      <c r="K761" s="26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314"/>
      <c r="E762" s="4"/>
      <c r="F762" s="1374"/>
      <c r="G762" s="6"/>
      <c r="H762" s="1"/>
      <c r="I762" s="7"/>
      <c r="J762" s="729"/>
      <c r="K762" s="26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314"/>
      <c r="E763" s="4"/>
      <c r="F763" s="1374"/>
      <c r="G763" s="6"/>
      <c r="H763" s="1"/>
      <c r="I763" s="7"/>
      <c r="J763" s="729"/>
      <c r="K763" s="26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314"/>
      <c r="E764" s="4"/>
      <c r="F764" s="1374"/>
      <c r="G764" s="6"/>
      <c r="H764" s="1"/>
      <c r="I764" s="7"/>
      <c r="J764" s="729"/>
      <c r="K764" s="26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314"/>
      <c r="E765" s="4"/>
      <c r="F765" s="1374"/>
      <c r="G765" s="6"/>
      <c r="H765" s="1"/>
      <c r="I765" s="7"/>
      <c r="J765" s="729"/>
      <c r="K765" s="26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314"/>
      <c r="E766" s="4"/>
      <c r="F766" s="1374"/>
      <c r="G766" s="6"/>
      <c r="H766" s="1"/>
      <c r="I766" s="7"/>
      <c r="J766" s="729"/>
      <c r="K766" s="26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314"/>
      <c r="E767" s="4"/>
      <c r="F767" s="1374"/>
      <c r="G767" s="6"/>
      <c r="H767" s="1"/>
      <c r="I767" s="7"/>
      <c r="J767" s="729"/>
      <c r="K767" s="26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314"/>
      <c r="E768" s="4"/>
      <c r="F768" s="1374"/>
      <c r="G768" s="6"/>
      <c r="H768" s="1"/>
      <c r="I768" s="7"/>
      <c r="J768" s="729"/>
      <c r="K768" s="26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314"/>
      <c r="E769" s="4"/>
      <c r="F769" s="1374"/>
      <c r="G769" s="6"/>
      <c r="H769" s="1"/>
      <c r="I769" s="7"/>
      <c r="J769" s="729"/>
      <c r="K769" s="26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314"/>
      <c r="E770" s="4"/>
      <c r="F770" s="1374"/>
      <c r="G770" s="6"/>
      <c r="H770" s="1"/>
      <c r="I770" s="7"/>
      <c r="J770" s="729"/>
      <c r="K770" s="26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314"/>
      <c r="E771" s="4"/>
      <c r="F771" s="1374"/>
      <c r="G771" s="6"/>
      <c r="H771" s="1"/>
      <c r="I771" s="7"/>
      <c r="J771" s="729"/>
      <c r="K771" s="26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314"/>
      <c r="E772" s="4"/>
      <c r="F772" s="1374"/>
      <c r="G772" s="6"/>
      <c r="H772" s="1"/>
      <c r="I772" s="7"/>
      <c r="J772" s="729"/>
      <c r="K772" s="26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314"/>
      <c r="E773" s="4"/>
      <c r="F773" s="1374"/>
      <c r="G773" s="6"/>
      <c r="H773" s="1"/>
      <c r="I773" s="7"/>
      <c r="J773" s="729"/>
      <c r="K773" s="26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314"/>
      <c r="E774" s="4"/>
      <c r="F774" s="1374"/>
      <c r="G774" s="6"/>
      <c r="H774" s="1"/>
      <c r="I774" s="7"/>
      <c r="J774" s="729"/>
      <c r="K774" s="26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314"/>
      <c r="E775" s="4"/>
      <c r="F775" s="1374"/>
      <c r="G775" s="6"/>
      <c r="H775" s="1"/>
      <c r="I775" s="7"/>
      <c r="J775" s="729"/>
      <c r="K775" s="26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314"/>
      <c r="E776" s="4"/>
      <c r="F776" s="1374"/>
      <c r="G776" s="6"/>
      <c r="H776" s="1"/>
      <c r="I776" s="7"/>
      <c r="J776" s="729"/>
      <c r="K776" s="26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314"/>
      <c r="E777" s="4"/>
      <c r="F777" s="1374"/>
      <c r="G777" s="6"/>
      <c r="H777" s="1"/>
      <c r="I777" s="7"/>
      <c r="J777" s="729"/>
      <c r="K777" s="26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314"/>
      <c r="E778" s="4"/>
      <c r="F778" s="1374"/>
      <c r="G778" s="6"/>
      <c r="H778" s="1"/>
      <c r="I778" s="7"/>
      <c r="J778" s="729"/>
      <c r="K778" s="26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314"/>
      <c r="E779" s="4"/>
      <c r="F779" s="1374"/>
      <c r="G779" s="6"/>
      <c r="H779" s="1"/>
      <c r="I779" s="7"/>
      <c r="J779" s="729"/>
      <c r="K779" s="26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314"/>
      <c r="E780" s="4"/>
      <c r="F780" s="1374"/>
      <c r="G780" s="6"/>
      <c r="H780" s="1"/>
      <c r="I780" s="7"/>
      <c r="J780" s="729"/>
      <c r="K780" s="26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314"/>
      <c r="E781" s="4"/>
      <c r="F781" s="1374"/>
      <c r="G781" s="6"/>
      <c r="H781" s="1"/>
      <c r="I781" s="7"/>
      <c r="J781" s="729"/>
      <c r="K781" s="26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314"/>
      <c r="E782" s="4"/>
      <c r="F782" s="1374"/>
      <c r="G782" s="6"/>
      <c r="H782" s="1"/>
      <c r="I782" s="7"/>
      <c r="J782" s="729"/>
      <c r="K782" s="26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314"/>
      <c r="E783" s="4"/>
      <c r="F783" s="1374"/>
      <c r="G783" s="6"/>
      <c r="H783" s="1"/>
      <c r="I783" s="7"/>
      <c r="J783" s="729"/>
      <c r="K783" s="26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314"/>
      <c r="E784" s="4"/>
      <c r="F784" s="1374"/>
      <c r="G784" s="6"/>
      <c r="H784" s="1"/>
      <c r="I784" s="7"/>
      <c r="J784" s="729"/>
      <c r="K784" s="26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314"/>
      <c r="E785" s="4"/>
      <c r="F785" s="1374"/>
      <c r="G785" s="6"/>
      <c r="H785" s="1"/>
      <c r="I785" s="7"/>
      <c r="J785" s="729"/>
      <c r="K785" s="26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314"/>
      <c r="E786" s="4"/>
      <c r="F786" s="1374"/>
      <c r="G786" s="6"/>
      <c r="H786" s="1"/>
      <c r="I786" s="7"/>
      <c r="J786" s="729"/>
      <c r="K786" s="26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314"/>
      <c r="E787" s="4"/>
      <c r="F787" s="1374"/>
      <c r="G787" s="6"/>
      <c r="H787" s="1"/>
      <c r="I787" s="7"/>
      <c r="J787" s="729"/>
      <c r="K787" s="26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314"/>
      <c r="E788" s="4"/>
      <c r="F788" s="1374"/>
      <c r="G788" s="6"/>
      <c r="H788" s="1"/>
      <c r="I788" s="7"/>
      <c r="J788" s="729"/>
      <c r="K788" s="26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314"/>
      <c r="E789" s="4"/>
      <c r="F789" s="1374"/>
      <c r="G789" s="6"/>
      <c r="H789" s="1"/>
      <c r="I789" s="7"/>
      <c r="J789" s="729"/>
      <c r="K789" s="26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314"/>
      <c r="E790" s="4"/>
      <c r="F790" s="1374"/>
      <c r="G790" s="6"/>
      <c r="H790" s="1"/>
      <c r="I790" s="7"/>
      <c r="J790" s="729"/>
      <c r="K790" s="26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314"/>
      <c r="E791" s="4"/>
      <c r="F791" s="1374"/>
      <c r="G791" s="6"/>
      <c r="H791" s="1"/>
      <c r="I791" s="7"/>
      <c r="J791" s="729"/>
      <c r="K791" s="26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314"/>
      <c r="E792" s="4"/>
      <c r="F792" s="1374"/>
      <c r="G792" s="6"/>
      <c r="H792" s="1"/>
      <c r="I792" s="7"/>
      <c r="J792" s="729"/>
      <c r="K792" s="26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314"/>
      <c r="E793" s="4"/>
      <c r="F793" s="1374"/>
      <c r="G793" s="6"/>
      <c r="H793" s="1"/>
      <c r="I793" s="7"/>
      <c r="J793" s="729"/>
      <c r="K793" s="26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314"/>
      <c r="E794" s="4"/>
      <c r="F794" s="1374"/>
      <c r="G794" s="6"/>
      <c r="H794" s="1"/>
      <c r="I794" s="7"/>
      <c r="J794" s="729"/>
      <c r="K794" s="26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314"/>
      <c r="E795" s="4"/>
      <c r="F795" s="1374"/>
      <c r="G795" s="6"/>
      <c r="H795" s="1"/>
      <c r="I795" s="7"/>
      <c r="J795" s="729"/>
      <c r="K795" s="26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314"/>
      <c r="E796" s="4"/>
      <c r="F796" s="1374"/>
      <c r="G796" s="6"/>
      <c r="H796" s="1"/>
      <c r="I796" s="7"/>
      <c r="J796" s="729"/>
      <c r="K796" s="26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314"/>
      <c r="E797" s="4"/>
      <c r="F797" s="1374"/>
      <c r="G797" s="6"/>
      <c r="H797" s="1"/>
      <c r="I797" s="7"/>
      <c r="J797" s="729"/>
      <c r="K797" s="26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314"/>
      <c r="E798" s="4"/>
      <c r="F798" s="1374"/>
      <c r="G798" s="6"/>
      <c r="H798" s="1"/>
      <c r="I798" s="7"/>
      <c r="J798" s="729"/>
      <c r="K798" s="26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314"/>
      <c r="E799" s="4"/>
      <c r="F799" s="1374"/>
      <c r="G799" s="6"/>
      <c r="H799" s="1"/>
      <c r="I799" s="7"/>
      <c r="J799" s="729"/>
      <c r="K799" s="26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314"/>
      <c r="E800" s="4"/>
      <c r="F800" s="1374"/>
      <c r="G800" s="6"/>
      <c r="H800" s="1"/>
      <c r="I800" s="7"/>
      <c r="J800" s="729"/>
      <c r="K800" s="26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314"/>
      <c r="E801" s="4"/>
      <c r="F801" s="1374"/>
      <c r="G801" s="6"/>
      <c r="H801" s="1"/>
      <c r="I801" s="7"/>
      <c r="J801" s="729"/>
      <c r="K801" s="26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314"/>
      <c r="E802" s="4"/>
      <c r="F802" s="1374"/>
      <c r="G802" s="6"/>
      <c r="H802" s="1"/>
      <c r="I802" s="7"/>
      <c r="J802" s="729"/>
      <c r="K802" s="26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314"/>
      <c r="E803" s="4"/>
      <c r="F803" s="1374"/>
      <c r="G803" s="6"/>
      <c r="H803" s="1"/>
      <c r="I803" s="7"/>
      <c r="J803" s="729"/>
      <c r="K803" s="26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314"/>
      <c r="E804" s="4"/>
      <c r="F804" s="1374"/>
      <c r="G804" s="6"/>
      <c r="H804" s="1"/>
      <c r="I804" s="7"/>
      <c r="J804" s="729"/>
      <c r="K804" s="26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314"/>
      <c r="E805" s="4"/>
      <c r="F805" s="1374"/>
      <c r="G805" s="6"/>
      <c r="H805" s="1"/>
      <c r="I805" s="7"/>
      <c r="J805" s="729"/>
      <c r="K805" s="26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314"/>
      <c r="E806" s="4"/>
      <c r="F806" s="1374"/>
      <c r="G806" s="6"/>
      <c r="H806" s="1"/>
      <c r="I806" s="7"/>
      <c r="J806" s="729"/>
      <c r="K806" s="26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314"/>
      <c r="E807" s="4"/>
      <c r="F807" s="1374"/>
      <c r="G807" s="6"/>
      <c r="H807" s="1"/>
      <c r="I807" s="7"/>
      <c r="J807" s="729"/>
      <c r="K807" s="26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314"/>
      <c r="E808" s="4"/>
      <c r="F808" s="1374"/>
      <c r="G808" s="6"/>
      <c r="H808" s="1"/>
      <c r="I808" s="7"/>
      <c r="J808" s="729"/>
      <c r="K808" s="26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314"/>
      <c r="E809" s="4"/>
      <c r="F809" s="1374"/>
      <c r="G809" s="6"/>
      <c r="H809" s="1"/>
      <c r="I809" s="7"/>
      <c r="J809" s="729"/>
      <c r="K809" s="26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314"/>
      <c r="E810" s="4"/>
      <c r="F810" s="1374"/>
      <c r="G810" s="6"/>
      <c r="H810" s="1"/>
      <c r="I810" s="7"/>
      <c r="J810" s="729"/>
      <c r="K810" s="26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314"/>
      <c r="E811" s="4"/>
      <c r="F811" s="1374"/>
      <c r="G811" s="6"/>
      <c r="H811" s="1"/>
      <c r="I811" s="7"/>
      <c r="J811" s="729"/>
      <c r="K811" s="26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314"/>
      <c r="E812" s="4"/>
      <c r="F812" s="1374"/>
      <c r="G812" s="6"/>
      <c r="H812" s="1"/>
      <c r="I812" s="7"/>
      <c r="J812" s="729"/>
      <c r="K812" s="26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314"/>
      <c r="E813" s="4"/>
      <c r="F813" s="1374"/>
      <c r="G813" s="6"/>
      <c r="H813" s="1"/>
      <c r="I813" s="7"/>
      <c r="J813" s="729"/>
      <c r="K813" s="26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314"/>
      <c r="E814" s="4"/>
      <c r="F814" s="1374"/>
      <c r="G814" s="6"/>
      <c r="H814" s="1"/>
      <c r="I814" s="7"/>
      <c r="J814" s="729"/>
      <c r="K814" s="26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314"/>
      <c r="E815" s="4"/>
      <c r="F815" s="1374"/>
      <c r="G815" s="6"/>
      <c r="H815" s="1"/>
      <c r="I815" s="7"/>
      <c r="J815" s="729"/>
      <c r="K815" s="26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314"/>
      <c r="E816" s="4"/>
      <c r="F816" s="1374"/>
      <c r="G816" s="6"/>
      <c r="H816" s="1"/>
      <c r="I816" s="7"/>
      <c r="J816" s="729"/>
      <c r="K816" s="26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314"/>
      <c r="E817" s="4"/>
      <c r="F817" s="1374"/>
      <c r="G817" s="6"/>
      <c r="H817" s="1"/>
      <c r="I817" s="7"/>
      <c r="J817" s="729"/>
      <c r="K817" s="26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314"/>
      <c r="E818" s="4"/>
      <c r="F818" s="1374"/>
      <c r="G818" s="6"/>
      <c r="H818" s="1"/>
      <c r="I818" s="7"/>
      <c r="J818" s="729"/>
      <c r="K818" s="26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314"/>
      <c r="E819" s="4"/>
      <c r="F819" s="1374"/>
      <c r="G819" s="6"/>
      <c r="H819" s="1"/>
      <c r="I819" s="7"/>
      <c r="J819" s="729"/>
      <c r="K819" s="26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314"/>
      <c r="E820" s="4"/>
      <c r="F820" s="1374"/>
      <c r="G820" s="6"/>
      <c r="H820" s="1"/>
      <c r="I820" s="7"/>
      <c r="J820" s="729"/>
      <c r="K820" s="26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314"/>
      <c r="E821" s="4"/>
      <c r="F821" s="1374"/>
      <c r="G821" s="6"/>
      <c r="H821" s="1"/>
      <c r="I821" s="7"/>
      <c r="J821" s="729"/>
      <c r="K821" s="26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314"/>
      <c r="E822" s="4"/>
      <c r="F822" s="1374"/>
      <c r="G822" s="6"/>
      <c r="H822" s="1"/>
      <c r="I822" s="7"/>
      <c r="J822" s="729"/>
      <c r="K822" s="26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314"/>
      <c r="E823" s="4"/>
      <c r="F823" s="1374"/>
      <c r="G823" s="6"/>
      <c r="H823" s="1"/>
      <c r="I823" s="7"/>
      <c r="J823" s="729"/>
      <c r="K823" s="26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314"/>
      <c r="E824" s="4"/>
      <c r="F824" s="1374"/>
      <c r="G824" s="6"/>
      <c r="H824" s="1"/>
      <c r="I824" s="7"/>
      <c r="J824" s="729"/>
      <c r="K824" s="26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314"/>
      <c r="E825" s="4"/>
      <c r="F825" s="1374"/>
      <c r="G825" s="6"/>
      <c r="H825" s="1"/>
      <c r="I825" s="7"/>
      <c r="J825" s="729"/>
      <c r="K825" s="26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314"/>
      <c r="E826" s="4"/>
      <c r="F826" s="1374"/>
      <c r="G826" s="6"/>
      <c r="H826" s="1"/>
      <c r="I826" s="7"/>
      <c r="J826" s="729"/>
      <c r="K826" s="26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314"/>
      <c r="E827" s="4"/>
      <c r="F827" s="1374"/>
      <c r="G827" s="6"/>
      <c r="H827" s="1"/>
      <c r="I827" s="7"/>
      <c r="J827" s="729"/>
      <c r="K827" s="26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314"/>
      <c r="E828" s="4"/>
      <c r="F828" s="1374"/>
      <c r="G828" s="6"/>
      <c r="H828" s="1"/>
      <c r="I828" s="7"/>
      <c r="J828" s="729"/>
      <c r="K828" s="26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314"/>
      <c r="E829" s="4"/>
      <c r="F829" s="1374"/>
      <c r="G829" s="6"/>
      <c r="H829" s="1"/>
      <c r="I829" s="7"/>
      <c r="J829" s="729"/>
      <c r="K829" s="26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314"/>
      <c r="E830" s="4"/>
      <c r="F830" s="1374"/>
      <c r="G830" s="6"/>
      <c r="H830" s="1"/>
      <c r="I830" s="7"/>
      <c r="J830" s="729"/>
      <c r="K830" s="26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314"/>
      <c r="E831" s="4"/>
      <c r="F831" s="1374"/>
      <c r="G831" s="6"/>
      <c r="H831" s="1"/>
      <c r="I831" s="7"/>
      <c r="J831" s="729"/>
      <c r="K831" s="26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314"/>
      <c r="E832" s="4"/>
      <c r="F832" s="1374"/>
      <c r="G832" s="6"/>
      <c r="H832" s="1"/>
      <c r="I832" s="7"/>
      <c r="J832" s="729"/>
      <c r="K832" s="26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314"/>
      <c r="E833" s="4"/>
      <c r="F833" s="1374"/>
      <c r="G833" s="6"/>
      <c r="H833" s="1"/>
      <c r="I833" s="7"/>
      <c r="J833" s="729"/>
      <c r="K833" s="26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314"/>
      <c r="E834" s="4"/>
      <c r="F834" s="1374"/>
      <c r="G834" s="6"/>
      <c r="H834" s="1"/>
      <c r="I834" s="7"/>
      <c r="J834" s="729"/>
      <c r="K834" s="26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314"/>
      <c r="E835" s="4"/>
      <c r="F835" s="1374"/>
      <c r="G835" s="6"/>
      <c r="H835" s="1"/>
      <c r="I835" s="7"/>
      <c r="J835" s="729"/>
      <c r="K835" s="26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314"/>
      <c r="E836" s="4"/>
      <c r="F836" s="1374"/>
      <c r="G836" s="6"/>
      <c r="H836" s="1"/>
      <c r="I836" s="7"/>
      <c r="J836" s="729"/>
      <c r="K836" s="26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314"/>
      <c r="E837" s="4"/>
      <c r="F837" s="1374"/>
      <c r="G837" s="6"/>
      <c r="H837" s="1"/>
      <c r="I837" s="7"/>
      <c r="J837" s="729"/>
      <c r="K837" s="26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314"/>
      <c r="E838" s="4"/>
      <c r="F838" s="1374"/>
      <c r="G838" s="6"/>
      <c r="H838" s="1"/>
      <c r="I838" s="7"/>
      <c r="J838" s="729"/>
      <c r="K838" s="26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314"/>
      <c r="E839" s="4"/>
      <c r="F839" s="1374"/>
      <c r="G839" s="6"/>
      <c r="H839" s="1"/>
      <c r="I839" s="7"/>
      <c r="J839" s="729"/>
      <c r="K839" s="26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314"/>
      <c r="E840" s="4"/>
      <c r="F840" s="1374"/>
      <c r="G840" s="6"/>
      <c r="H840" s="1"/>
      <c r="I840" s="7"/>
      <c r="J840" s="729"/>
      <c r="K840" s="26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314"/>
      <c r="E841" s="4"/>
      <c r="F841" s="1374"/>
      <c r="G841" s="6"/>
      <c r="H841" s="1"/>
      <c r="I841" s="7"/>
      <c r="J841" s="729"/>
      <c r="K841" s="26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314"/>
      <c r="E842" s="4"/>
      <c r="F842" s="1374"/>
      <c r="G842" s="6"/>
      <c r="H842" s="1"/>
      <c r="I842" s="7"/>
      <c r="J842" s="729"/>
      <c r="K842" s="26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314"/>
      <c r="E843" s="4"/>
      <c r="F843" s="1374"/>
      <c r="G843" s="6"/>
      <c r="H843" s="1"/>
      <c r="I843" s="7"/>
      <c r="J843" s="729"/>
      <c r="K843" s="26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314"/>
      <c r="E844" s="4"/>
      <c r="F844" s="1374"/>
      <c r="G844" s="6"/>
      <c r="H844" s="1"/>
      <c r="I844" s="7"/>
      <c r="J844" s="729"/>
      <c r="K844" s="26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314"/>
      <c r="E845" s="4"/>
      <c r="F845" s="1374"/>
      <c r="G845" s="6"/>
      <c r="H845" s="1"/>
      <c r="I845" s="7"/>
      <c r="J845" s="729"/>
      <c r="K845" s="26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314"/>
      <c r="E846" s="4"/>
      <c r="F846" s="1374"/>
      <c r="G846" s="6"/>
      <c r="H846" s="1"/>
      <c r="I846" s="7"/>
      <c r="J846" s="729"/>
      <c r="K846" s="26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314"/>
      <c r="E847" s="4"/>
      <c r="F847" s="1374"/>
      <c r="G847" s="6"/>
      <c r="H847" s="1"/>
      <c r="I847" s="7"/>
      <c r="J847" s="729"/>
      <c r="K847" s="26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314"/>
      <c r="E848" s="4"/>
      <c r="F848" s="1374"/>
      <c r="G848" s="6"/>
      <c r="H848" s="1"/>
      <c r="I848" s="7"/>
      <c r="J848" s="729"/>
      <c r="K848" s="26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314"/>
      <c r="E849" s="4"/>
      <c r="F849" s="1374"/>
      <c r="G849" s="6"/>
      <c r="H849" s="1"/>
      <c r="I849" s="7"/>
      <c r="J849" s="729"/>
      <c r="K849" s="26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314"/>
      <c r="E850" s="4"/>
      <c r="F850" s="1374"/>
      <c r="G850" s="6"/>
      <c r="H850" s="1"/>
      <c r="I850" s="7"/>
      <c r="J850" s="729"/>
      <c r="K850" s="26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314"/>
      <c r="E851" s="4"/>
      <c r="F851" s="1374"/>
      <c r="G851" s="6"/>
      <c r="H851" s="1"/>
      <c r="I851" s="7"/>
      <c r="J851" s="729"/>
      <c r="K851" s="26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314"/>
      <c r="E852" s="4"/>
      <c r="F852" s="1374"/>
      <c r="G852" s="6"/>
      <c r="H852" s="1"/>
      <c r="I852" s="7"/>
      <c r="J852" s="729"/>
      <c r="K852" s="26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314"/>
      <c r="E853" s="4"/>
      <c r="F853" s="1374"/>
      <c r="G853" s="6"/>
      <c r="H853" s="1"/>
      <c r="I853" s="7"/>
      <c r="J853" s="729"/>
      <c r="K853" s="26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314"/>
      <c r="E854" s="4"/>
      <c r="F854" s="1374"/>
      <c r="G854" s="6"/>
      <c r="H854" s="1"/>
      <c r="I854" s="7"/>
      <c r="J854" s="729"/>
      <c r="K854" s="26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314"/>
      <c r="E855" s="4"/>
      <c r="F855" s="1374"/>
      <c r="G855" s="6"/>
      <c r="H855" s="1"/>
      <c r="I855" s="7"/>
      <c r="J855" s="729"/>
      <c r="K855" s="26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314"/>
      <c r="E856" s="4"/>
      <c r="F856" s="1374"/>
      <c r="G856" s="6"/>
      <c r="H856" s="1"/>
      <c r="I856" s="7"/>
      <c r="J856" s="729"/>
      <c r="K856" s="26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314"/>
      <c r="E857" s="4"/>
      <c r="F857" s="1374"/>
      <c r="G857" s="6"/>
      <c r="H857" s="1"/>
      <c r="I857" s="7"/>
      <c r="J857" s="729"/>
      <c r="K857" s="26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314"/>
      <c r="E858" s="4"/>
      <c r="F858" s="1374"/>
      <c r="G858" s="6"/>
      <c r="H858" s="1"/>
      <c r="I858" s="7"/>
      <c r="J858" s="729"/>
      <c r="K858" s="26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314"/>
      <c r="E859" s="4"/>
      <c r="F859" s="1374"/>
      <c r="G859" s="6"/>
      <c r="H859" s="1"/>
      <c r="I859" s="7"/>
      <c r="J859" s="729"/>
      <c r="K859" s="26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314"/>
      <c r="E860" s="4"/>
      <c r="F860" s="1374"/>
      <c r="G860" s="6"/>
      <c r="H860" s="1"/>
      <c r="I860" s="7"/>
      <c r="J860" s="729"/>
      <c r="K860" s="26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314"/>
      <c r="E861" s="4"/>
      <c r="F861" s="1374"/>
      <c r="G861" s="6"/>
      <c r="H861" s="1"/>
      <c r="I861" s="7"/>
      <c r="J861" s="729"/>
      <c r="K861" s="26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314"/>
      <c r="E862" s="4"/>
      <c r="F862" s="1374"/>
      <c r="G862" s="6"/>
      <c r="H862" s="1"/>
      <c r="I862" s="7"/>
      <c r="J862" s="729"/>
      <c r="K862" s="26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314"/>
      <c r="E863" s="4"/>
      <c r="F863" s="1374"/>
      <c r="G863" s="6"/>
      <c r="H863" s="1"/>
      <c r="I863" s="7"/>
      <c r="J863" s="729"/>
      <c r="K863" s="26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314"/>
      <c r="E864" s="4"/>
      <c r="F864" s="1374"/>
      <c r="G864" s="6"/>
      <c r="H864" s="1"/>
      <c r="I864" s="7"/>
      <c r="J864" s="729"/>
      <c r="K864" s="26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314"/>
      <c r="E865" s="4"/>
      <c r="F865" s="1374"/>
      <c r="G865" s="6"/>
      <c r="H865" s="1"/>
      <c r="I865" s="7"/>
      <c r="J865" s="729"/>
      <c r="K865" s="26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314"/>
      <c r="E866" s="4"/>
      <c r="F866" s="1374"/>
      <c r="G866" s="6"/>
      <c r="H866" s="1"/>
      <c r="I866" s="7"/>
      <c r="J866" s="729"/>
      <c r="K866" s="26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314"/>
      <c r="E867" s="4"/>
      <c r="F867" s="1374"/>
      <c r="G867" s="6"/>
      <c r="H867" s="1"/>
      <c r="I867" s="7"/>
      <c r="J867" s="729"/>
      <c r="K867" s="26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314"/>
      <c r="E868" s="4"/>
      <c r="F868" s="1374"/>
      <c r="G868" s="6"/>
      <c r="H868" s="1"/>
      <c r="I868" s="7"/>
      <c r="J868" s="729"/>
      <c r="K868" s="26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314"/>
      <c r="E869" s="4"/>
      <c r="F869" s="1374"/>
      <c r="G869" s="6"/>
      <c r="H869" s="1"/>
      <c r="I869" s="7"/>
      <c r="J869" s="729"/>
      <c r="K869" s="26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314"/>
      <c r="E870" s="4"/>
      <c r="F870" s="1374"/>
      <c r="G870" s="6"/>
      <c r="H870" s="1"/>
      <c r="I870" s="7"/>
      <c r="J870" s="729"/>
      <c r="K870" s="26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314"/>
      <c r="E871" s="4"/>
      <c r="F871" s="1374"/>
      <c r="G871" s="6"/>
      <c r="H871" s="1"/>
      <c r="I871" s="7"/>
      <c r="J871" s="729"/>
      <c r="K871" s="26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314"/>
      <c r="E872" s="4"/>
      <c r="F872" s="1374"/>
      <c r="G872" s="6"/>
      <c r="H872" s="1"/>
      <c r="I872" s="7"/>
      <c r="J872" s="729"/>
      <c r="K872" s="26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314"/>
      <c r="E873" s="4"/>
      <c r="F873" s="1374"/>
      <c r="G873" s="6"/>
      <c r="H873" s="1"/>
      <c r="I873" s="7"/>
      <c r="J873" s="729"/>
      <c r="K873" s="26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314"/>
      <c r="E874" s="4"/>
      <c r="F874" s="1374"/>
      <c r="G874" s="6"/>
      <c r="H874" s="1"/>
      <c r="I874" s="7"/>
      <c r="J874" s="729"/>
      <c r="K874" s="26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314"/>
      <c r="E875" s="4"/>
      <c r="F875" s="1374"/>
      <c r="G875" s="6"/>
      <c r="H875" s="1"/>
      <c r="I875" s="7"/>
      <c r="J875" s="729"/>
      <c r="K875" s="26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314"/>
      <c r="E876" s="4"/>
      <c r="F876" s="1374"/>
      <c r="G876" s="6"/>
      <c r="H876" s="1"/>
      <c r="I876" s="7"/>
      <c r="J876" s="729"/>
      <c r="K876" s="26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314"/>
      <c r="E877" s="4"/>
      <c r="F877" s="1374"/>
      <c r="G877" s="6"/>
      <c r="H877" s="1"/>
      <c r="I877" s="7"/>
      <c r="J877" s="729"/>
      <c r="K877" s="26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314"/>
      <c r="E878" s="4"/>
      <c r="F878" s="1374"/>
      <c r="G878" s="6"/>
      <c r="H878" s="1"/>
      <c r="I878" s="7"/>
      <c r="J878" s="729"/>
      <c r="K878" s="26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314"/>
      <c r="E879" s="4"/>
      <c r="F879" s="1374"/>
      <c r="G879" s="6"/>
      <c r="H879" s="1"/>
      <c r="I879" s="7"/>
      <c r="J879" s="729"/>
      <c r="K879" s="26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314"/>
      <c r="E880" s="4"/>
      <c r="F880" s="1374"/>
      <c r="G880" s="6"/>
      <c r="H880" s="1"/>
      <c r="I880" s="7"/>
      <c r="J880" s="729"/>
      <c r="K880" s="26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314"/>
      <c r="E881" s="4"/>
      <c r="F881" s="1374"/>
      <c r="G881" s="6"/>
      <c r="H881" s="1"/>
      <c r="I881" s="7"/>
      <c r="J881" s="729"/>
      <c r="K881" s="26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314"/>
      <c r="E882" s="4"/>
      <c r="F882" s="1374"/>
      <c r="G882" s="6"/>
      <c r="H882" s="1"/>
      <c r="I882" s="7"/>
      <c r="J882" s="729"/>
      <c r="K882" s="26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314"/>
      <c r="E883" s="4"/>
      <c r="F883" s="1374"/>
      <c r="G883" s="6"/>
      <c r="H883" s="1"/>
      <c r="I883" s="7"/>
      <c r="J883" s="729"/>
      <c r="K883" s="26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314"/>
      <c r="E884" s="4"/>
      <c r="F884" s="1374"/>
      <c r="G884" s="6"/>
      <c r="H884" s="1"/>
      <c r="I884" s="7"/>
      <c r="J884" s="729"/>
      <c r="K884" s="26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314"/>
      <c r="E885" s="4"/>
      <c r="F885" s="1374"/>
      <c r="G885" s="6"/>
      <c r="H885" s="1"/>
      <c r="I885" s="7"/>
      <c r="J885" s="729"/>
      <c r="K885" s="26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314"/>
      <c r="E886" s="4"/>
      <c r="F886" s="1374"/>
      <c r="G886" s="6"/>
      <c r="H886" s="1"/>
      <c r="I886" s="7"/>
      <c r="J886" s="729"/>
      <c r="K886" s="26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314"/>
      <c r="E887" s="4"/>
      <c r="F887" s="1374"/>
      <c r="G887" s="6"/>
      <c r="H887" s="1"/>
      <c r="I887" s="7"/>
      <c r="J887" s="729"/>
      <c r="K887" s="26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314"/>
      <c r="E888" s="4"/>
      <c r="F888" s="1374"/>
      <c r="G888" s="6"/>
      <c r="H888" s="1"/>
      <c r="I888" s="7"/>
      <c r="J888" s="729"/>
      <c r="K888" s="26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314"/>
      <c r="E889" s="4"/>
      <c r="F889" s="1374"/>
      <c r="G889" s="6"/>
      <c r="H889" s="1"/>
      <c r="I889" s="7"/>
      <c r="J889" s="729"/>
      <c r="K889" s="26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314"/>
      <c r="E890" s="4"/>
      <c r="F890" s="1374"/>
      <c r="G890" s="6"/>
      <c r="H890" s="1"/>
      <c r="I890" s="7"/>
      <c r="J890" s="729"/>
      <c r="K890" s="26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314"/>
      <c r="E891" s="4"/>
      <c r="F891" s="1374"/>
      <c r="G891" s="6"/>
      <c r="H891" s="1"/>
      <c r="I891" s="7"/>
      <c r="J891" s="729"/>
      <c r="K891" s="26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314"/>
      <c r="E892" s="4"/>
      <c r="F892" s="1374"/>
      <c r="G892" s="6"/>
      <c r="H892" s="1"/>
      <c r="I892" s="7"/>
      <c r="J892" s="729"/>
      <c r="K892" s="26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314"/>
      <c r="E893" s="4"/>
      <c r="F893" s="1374"/>
      <c r="G893" s="6"/>
      <c r="H893" s="1"/>
      <c r="I893" s="7"/>
      <c r="J893" s="729"/>
      <c r="K893" s="26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314"/>
      <c r="E894" s="4"/>
      <c r="F894" s="1374"/>
      <c r="G894" s="6"/>
      <c r="H894" s="1"/>
      <c r="I894" s="7"/>
      <c r="J894" s="729"/>
      <c r="K894" s="26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314"/>
      <c r="E895" s="4"/>
      <c r="F895" s="1374"/>
      <c r="G895" s="6"/>
      <c r="H895" s="1"/>
      <c r="I895" s="7"/>
      <c r="J895" s="729"/>
      <c r="K895" s="26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314"/>
      <c r="E896" s="4"/>
      <c r="F896" s="1374"/>
      <c r="G896" s="6"/>
      <c r="H896" s="1"/>
      <c r="I896" s="7"/>
      <c r="J896" s="729"/>
      <c r="K896" s="26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314"/>
      <c r="E897" s="4"/>
      <c r="F897" s="1374"/>
      <c r="G897" s="6"/>
      <c r="H897" s="1"/>
      <c r="I897" s="7"/>
      <c r="J897" s="729"/>
      <c r="K897" s="26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314"/>
      <c r="E898" s="4"/>
      <c r="F898" s="1374"/>
      <c r="G898" s="6"/>
      <c r="H898" s="1"/>
      <c r="I898" s="7"/>
      <c r="J898" s="729"/>
      <c r="K898" s="26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314"/>
      <c r="E899" s="4"/>
      <c r="F899" s="1374"/>
      <c r="G899" s="6"/>
      <c r="H899" s="1"/>
      <c r="I899" s="7"/>
      <c r="J899" s="729"/>
      <c r="K899" s="26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314"/>
      <c r="E900" s="4"/>
      <c r="F900" s="1374"/>
      <c r="G900" s="6"/>
      <c r="H900" s="1"/>
      <c r="I900" s="7"/>
      <c r="J900" s="729"/>
      <c r="K900" s="26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314"/>
      <c r="E901" s="4"/>
      <c r="F901" s="1374"/>
      <c r="G901" s="6"/>
      <c r="H901" s="1"/>
      <c r="I901" s="7"/>
      <c r="J901" s="729"/>
      <c r="K901" s="26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314"/>
      <c r="E902" s="4"/>
      <c r="F902" s="1374"/>
      <c r="G902" s="6"/>
      <c r="H902" s="1"/>
      <c r="I902" s="7"/>
      <c r="J902" s="729"/>
      <c r="K902" s="26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314"/>
      <c r="E903" s="4"/>
      <c r="F903" s="1374"/>
      <c r="G903" s="6"/>
      <c r="H903" s="1"/>
      <c r="I903" s="7"/>
      <c r="J903" s="729"/>
      <c r="K903" s="26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314"/>
      <c r="E904" s="4"/>
      <c r="F904" s="1374"/>
      <c r="G904" s="6"/>
      <c r="H904" s="1"/>
      <c r="I904" s="7"/>
      <c r="J904" s="729"/>
      <c r="K904" s="26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314"/>
      <c r="E905" s="4"/>
      <c r="F905" s="1374"/>
      <c r="G905" s="6"/>
      <c r="H905" s="1"/>
      <c r="I905" s="7"/>
      <c r="J905" s="729"/>
      <c r="K905" s="26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314"/>
      <c r="E906" s="4"/>
      <c r="F906" s="1374"/>
      <c r="G906" s="6"/>
      <c r="H906" s="1"/>
      <c r="I906" s="7"/>
      <c r="J906" s="729"/>
      <c r="K906" s="26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314"/>
      <c r="E907" s="4"/>
      <c r="F907" s="1374"/>
      <c r="G907" s="6"/>
      <c r="H907" s="1"/>
      <c r="I907" s="7"/>
      <c r="J907" s="729"/>
      <c r="K907" s="26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314"/>
      <c r="E908" s="4"/>
      <c r="F908" s="1374"/>
      <c r="G908" s="6"/>
      <c r="H908" s="1"/>
      <c r="I908" s="7"/>
      <c r="J908" s="729"/>
      <c r="K908" s="26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314"/>
      <c r="E909" s="4"/>
      <c r="F909" s="1374"/>
      <c r="G909" s="6"/>
      <c r="H909" s="1"/>
      <c r="I909" s="7"/>
      <c r="J909" s="729"/>
      <c r="K909" s="26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314"/>
      <c r="E910" s="4"/>
      <c r="F910" s="1374"/>
      <c r="G910" s="6"/>
      <c r="H910" s="1"/>
      <c r="I910" s="7"/>
      <c r="J910" s="729"/>
      <c r="K910" s="26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314"/>
      <c r="E911" s="4"/>
      <c r="F911" s="1374"/>
      <c r="G911" s="6"/>
      <c r="H911" s="1"/>
      <c r="I911" s="7"/>
      <c r="J911" s="729"/>
      <c r="K911" s="26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314"/>
      <c r="E912" s="4"/>
      <c r="F912" s="1374"/>
      <c r="G912" s="6"/>
      <c r="H912" s="1"/>
      <c r="I912" s="7"/>
      <c r="J912" s="729"/>
      <c r="K912" s="26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314"/>
      <c r="E913" s="4"/>
      <c r="F913" s="1374"/>
      <c r="G913" s="6"/>
      <c r="H913" s="1"/>
      <c r="I913" s="7"/>
      <c r="J913" s="729"/>
      <c r="K913" s="26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314"/>
      <c r="E914" s="4"/>
      <c r="F914" s="1374"/>
      <c r="G914" s="6"/>
      <c r="H914" s="1"/>
      <c r="I914" s="7"/>
      <c r="J914" s="729"/>
      <c r="K914" s="26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314"/>
      <c r="E915" s="4"/>
      <c r="F915" s="1374"/>
      <c r="G915" s="6"/>
      <c r="H915" s="1"/>
      <c r="I915" s="7"/>
      <c r="J915" s="729"/>
      <c r="K915" s="26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314"/>
      <c r="E916" s="4"/>
      <c r="F916" s="1374"/>
      <c r="G916" s="6"/>
      <c r="H916" s="1"/>
      <c r="I916" s="7"/>
      <c r="J916" s="729"/>
      <c r="K916" s="26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314"/>
      <c r="E917" s="4"/>
      <c r="F917" s="1374"/>
      <c r="G917" s="6"/>
      <c r="H917" s="1"/>
      <c r="I917" s="7"/>
      <c r="J917" s="729"/>
      <c r="K917" s="26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314"/>
      <c r="E918" s="4"/>
      <c r="F918" s="1374"/>
      <c r="G918" s="6"/>
      <c r="H918" s="1"/>
      <c r="I918" s="7"/>
      <c r="J918" s="729"/>
      <c r="K918" s="26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314"/>
      <c r="E919" s="4"/>
      <c r="F919" s="1374"/>
      <c r="G919" s="6"/>
      <c r="H919" s="1"/>
      <c r="I919" s="7"/>
      <c r="J919" s="729"/>
      <c r="K919" s="26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314"/>
      <c r="E920" s="4"/>
      <c r="F920" s="1374"/>
      <c r="G920" s="6"/>
      <c r="H920" s="1"/>
      <c r="I920" s="7"/>
      <c r="J920" s="729"/>
      <c r="K920" s="26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314"/>
      <c r="E921" s="4"/>
      <c r="F921" s="1374"/>
      <c r="G921" s="6"/>
      <c r="H921" s="1"/>
      <c r="I921" s="7"/>
      <c r="J921" s="729"/>
      <c r="K921" s="26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314"/>
      <c r="E922" s="4"/>
      <c r="F922" s="1374"/>
      <c r="G922" s="6"/>
      <c r="H922" s="1"/>
      <c r="I922" s="7"/>
      <c r="J922" s="729"/>
      <c r="K922" s="26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314"/>
      <c r="E923" s="4"/>
      <c r="F923" s="1374"/>
      <c r="G923" s="6"/>
      <c r="H923" s="1"/>
      <c r="I923" s="7"/>
      <c r="J923" s="729"/>
      <c r="K923" s="26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314"/>
      <c r="E924" s="4"/>
      <c r="F924" s="1374"/>
      <c r="G924" s="6"/>
      <c r="H924" s="1"/>
      <c r="I924" s="7"/>
      <c r="J924" s="729"/>
      <c r="K924" s="26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314"/>
      <c r="E925" s="4"/>
      <c r="F925" s="1374"/>
      <c r="G925" s="6"/>
      <c r="H925" s="1"/>
      <c r="I925" s="7"/>
      <c r="J925" s="729"/>
      <c r="K925" s="26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314"/>
      <c r="E926" s="4"/>
      <c r="F926" s="1374"/>
      <c r="G926" s="6"/>
      <c r="H926" s="1"/>
      <c r="I926" s="7"/>
      <c r="J926" s="729"/>
      <c r="K926" s="26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314"/>
      <c r="E927" s="4"/>
      <c r="F927" s="1374"/>
      <c r="G927" s="6"/>
      <c r="H927" s="1"/>
      <c r="I927" s="7"/>
      <c r="J927" s="729"/>
      <c r="K927" s="26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314"/>
      <c r="E928" s="4"/>
      <c r="F928" s="1374"/>
      <c r="G928" s="6"/>
      <c r="H928" s="1"/>
      <c r="I928" s="7"/>
      <c r="J928" s="729"/>
      <c r="K928" s="26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314"/>
      <c r="E929" s="4"/>
      <c r="F929" s="1374"/>
      <c r="G929" s="6"/>
      <c r="H929" s="1"/>
      <c r="I929" s="7"/>
      <c r="J929" s="729"/>
      <c r="K929" s="26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314"/>
      <c r="E930" s="4"/>
      <c r="F930" s="1374"/>
      <c r="G930" s="6"/>
      <c r="H930" s="1"/>
      <c r="I930" s="7"/>
      <c r="J930" s="729"/>
      <c r="K930" s="26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314"/>
      <c r="E931" s="4"/>
      <c r="F931" s="1374"/>
      <c r="G931" s="6"/>
      <c r="H931" s="1"/>
      <c r="I931" s="7"/>
      <c r="J931" s="729"/>
      <c r="K931" s="26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314"/>
      <c r="E932" s="4"/>
      <c r="F932" s="1374"/>
      <c r="G932" s="6"/>
      <c r="H932" s="1"/>
      <c r="I932" s="7"/>
      <c r="J932" s="729"/>
      <c r="K932" s="26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314"/>
      <c r="E933" s="4"/>
      <c r="F933" s="1374"/>
      <c r="G933" s="6"/>
      <c r="H933" s="1"/>
      <c r="I933" s="7"/>
      <c r="J933" s="729"/>
      <c r="K933" s="26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314"/>
      <c r="E934" s="4"/>
      <c r="F934" s="1374"/>
      <c r="G934" s="6"/>
      <c r="H934" s="1"/>
      <c r="I934" s="7"/>
      <c r="J934" s="729"/>
      <c r="K934" s="26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314"/>
      <c r="E935" s="4"/>
      <c r="F935" s="1374"/>
      <c r="G935" s="6"/>
      <c r="H935" s="1"/>
      <c r="I935" s="7"/>
      <c r="J935" s="729"/>
      <c r="K935" s="26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314"/>
      <c r="E936" s="4"/>
      <c r="F936" s="1374"/>
      <c r="G936" s="6"/>
      <c r="H936" s="1"/>
      <c r="I936" s="7"/>
      <c r="J936" s="729"/>
      <c r="K936" s="26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314"/>
      <c r="E937" s="4"/>
      <c r="F937" s="1374"/>
      <c r="G937" s="6"/>
      <c r="H937" s="1"/>
      <c r="I937" s="7"/>
      <c r="J937" s="729"/>
      <c r="K937" s="26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314"/>
      <c r="E938" s="4"/>
      <c r="F938" s="1374"/>
      <c r="G938" s="6"/>
      <c r="H938" s="1"/>
      <c r="I938" s="7"/>
      <c r="J938" s="729"/>
      <c r="K938" s="26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314"/>
      <c r="E939" s="4"/>
      <c r="F939" s="1374"/>
      <c r="G939" s="6"/>
      <c r="H939" s="1"/>
      <c r="I939" s="7"/>
      <c r="J939" s="729"/>
      <c r="K939" s="26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314"/>
      <c r="E940" s="4"/>
      <c r="F940" s="1374"/>
      <c r="G940" s="6"/>
      <c r="H940" s="1"/>
      <c r="I940" s="7"/>
      <c r="J940" s="729"/>
      <c r="K940" s="26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314"/>
      <c r="E941" s="4"/>
      <c r="F941" s="1374"/>
      <c r="G941" s="6"/>
      <c r="H941" s="1"/>
      <c r="I941" s="7"/>
      <c r="J941" s="729"/>
      <c r="K941" s="26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314"/>
      <c r="E942" s="4"/>
      <c r="F942" s="1374"/>
      <c r="G942" s="6"/>
      <c r="H942" s="1"/>
      <c r="I942" s="7"/>
      <c r="J942" s="729"/>
      <c r="K942" s="26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314"/>
      <c r="E943" s="4"/>
      <c r="F943" s="1374"/>
      <c r="G943" s="6"/>
      <c r="H943" s="1"/>
      <c r="I943" s="7"/>
      <c r="J943" s="729"/>
      <c r="K943" s="26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314"/>
      <c r="E944" s="4"/>
      <c r="F944" s="1374"/>
      <c r="G944" s="6"/>
      <c r="H944" s="1"/>
      <c r="I944" s="7"/>
      <c r="J944" s="729"/>
      <c r="K944" s="26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314"/>
      <c r="E945" s="4"/>
      <c r="F945" s="1374"/>
      <c r="G945" s="6"/>
      <c r="H945" s="1"/>
      <c r="I945" s="7"/>
      <c r="J945" s="729"/>
      <c r="K945" s="26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314"/>
      <c r="E946" s="4"/>
      <c r="F946" s="1374"/>
      <c r="G946" s="6"/>
      <c r="H946" s="1"/>
      <c r="I946" s="7"/>
      <c r="J946" s="729"/>
      <c r="K946" s="26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314"/>
      <c r="E947" s="4"/>
      <c r="F947" s="1374"/>
      <c r="G947" s="6"/>
      <c r="H947" s="1"/>
      <c r="I947" s="7"/>
      <c r="J947" s="729"/>
      <c r="K947" s="26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314"/>
      <c r="E948" s="4"/>
      <c r="F948" s="1374"/>
      <c r="G948" s="6"/>
      <c r="H948" s="1"/>
      <c r="I948" s="7"/>
      <c r="J948" s="729"/>
      <c r="K948" s="26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314"/>
      <c r="E949" s="4"/>
      <c r="F949" s="1374"/>
      <c r="G949" s="6"/>
      <c r="H949" s="1"/>
      <c r="I949" s="7"/>
      <c r="J949" s="729"/>
      <c r="K949" s="26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314"/>
      <c r="E950" s="4"/>
      <c r="F950" s="1374"/>
      <c r="G950" s="6"/>
      <c r="H950" s="1"/>
      <c r="I950" s="7"/>
      <c r="J950" s="729"/>
      <c r="K950" s="26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314"/>
      <c r="E951" s="4"/>
      <c r="F951" s="1374"/>
      <c r="G951" s="6"/>
      <c r="H951" s="1"/>
      <c r="I951" s="7"/>
      <c r="J951" s="729"/>
      <c r="K951" s="26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314"/>
      <c r="E952" s="4"/>
      <c r="F952" s="1374"/>
      <c r="G952" s="6"/>
      <c r="H952" s="1"/>
      <c r="I952" s="7"/>
      <c r="J952" s="729"/>
      <c r="K952" s="26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314"/>
      <c r="E953" s="4"/>
      <c r="F953" s="1374"/>
      <c r="G953" s="6"/>
      <c r="H953" s="1"/>
      <c r="I953" s="7"/>
      <c r="J953" s="729"/>
      <c r="K953" s="26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314"/>
      <c r="E954" s="4"/>
      <c r="F954" s="1374"/>
      <c r="G954" s="6"/>
      <c r="H954" s="1"/>
      <c r="I954" s="7"/>
      <c r="J954" s="729"/>
      <c r="K954" s="26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314"/>
      <c r="E955" s="4"/>
      <c r="F955" s="1374"/>
      <c r="G955" s="6"/>
      <c r="H955" s="1"/>
      <c r="I955" s="7"/>
      <c r="J955" s="729"/>
      <c r="K955" s="26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314"/>
      <c r="E956" s="4"/>
      <c r="F956" s="1374"/>
      <c r="G956" s="6"/>
      <c r="H956" s="1"/>
      <c r="I956" s="7"/>
      <c r="J956" s="729"/>
      <c r="K956" s="26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314"/>
      <c r="E957" s="4"/>
      <c r="F957" s="1374"/>
      <c r="G957" s="6"/>
      <c r="H957" s="1"/>
      <c r="I957" s="7"/>
      <c r="J957" s="729"/>
      <c r="K957" s="26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314"/>
      <c r="E958" s="4"/>
      <c r="F958" s="1374"/>
      <c r="G958" s="6"/>
      <c r="H958" s="1"/>
      <c r="I958" s="7"/>
      <c r="J958" s="729"/>
      <c r="K958" s="26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314"/>
      <c r="E959" s="4"/>
      <c r="F959" s="1374"/>
      <c r="G959" s="6"/>
      <c r="H959" s="1"/>
      <c r="I959" s="7"/>
      <c r="J959" s="729"/>
      <c r="K959" s="26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314"/>
      <c r="E960" s="4"/>
      <c r="F960" s="1374"/>
      <c r="G960" s="6"/>
      <c r="H960" s="1"/>
      <c r="I960" s="7"/>
      <c r="J960" s="729"/>
      <c r="K960" s="26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314"/>
      <c r="E961" s="4"/>
      <c r="F961" s="1374"/>
      <c r="G961" s="6"/>
      <c r="H961" s="1"/>
      <c r="I961" s="7"/>
      <c r="J961" s="729"/>
      <c r="K961" s="26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314"/>
      <c r="E962" s="4"/>
      <c r="F962" s="1374"/>
      <c r="G962" s="6"/>
      <c r="H962" s="1"/>
      <c r="I962" s="7"/>
      <c r="J962" s="729"/>
      <c r="K962" s="26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314"/>
      <c r="E963" s="4"/>
      <c r="F963" s="1374"/>
      <c r="G963" s="6"/>
      <c r="H963" s="1"/>
      <c r="I963" s="7"/>
      <c r="J963" s="729"/>
      <c r="K963" s="26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314"/>
      <c r="E964" s="4"/>
      <c r="F964" s="1374"/>
      <c r="G964" s="6"/>
      <c r="H964" s="1"/>
      <c r="I964" s="7"/>
      <c r="J964" s="729"/>
      <c r="K964" s="26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314"/>
      <c r="E965" s="4"/>
      <c r="F965" s="1374"/>
      <c r="G965" s="6"/>
      <c r="H965" s="1"/>
      <c r="I965" s="7"/>
      <c r="J965" s="729"/>
      <c r="K965" s="26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314"/>
      <c r="E966" s="4"/>
      <c r="F966" s="1374"/>
      <c r="G966" s="6"/>
      <c r="H966" s="1"/>
      <c r="I966" s="7"/>
      <c r="J966" s="729"/>
      <c r="K966" s="26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314"/>
      <c r="E967" s="4"/>
      <c r="F967" s="1374"/>
      <c r="G967" s="6"/>
      <c r="H967" s="1"/>
      <c r="I967" s="7"/>
      <c r="J967" s="729"/>
      <c r="K967" s="26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314"/>
      <c r="E968" s="4"/>
      <c r="F968" s="1374"/>
      <c r="G968" s="6"/>
      <c r="H968" s="1"/>
      <c r="I968" s="7"/>
      <c r="J968" s="729"/>
      <c r="K968" s="26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314"/>
      <c r="E969" s="4"/>
      <c r="F969" s="1374"/>
      <c r="G969" s="6"/>
      <c r="H969" s="1"/>
      <c r="I969" s="7"/>
      <c r="J969" s="729"/>
      <c r="K969" s="26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314"/>
      <c r="E970" s="4"/>
      <c r="F970" s="1374"/>
      <c r="G970" s="6"/>
      <c r="H970" s="1"/>
      <c r="I970" s="7"/>
      <c r="J970" s="729"/>
      <c r="K970" s="26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314"/>
      <c r="E971" s="4"/>
      <c r="F971" s="1374"/>
      <c r="G971" s="6"/>
      <c r="H971" s="1"/>
      <c r="I971" s="7"/>
      <c r="J971" s="729"/>
      <c r="K971" s="26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314"/>
      <c r="E972" s="4"/>
      <c r="F972" s="1374"/>
      <c r="G972" s="6"/>
      <c r="H972" s="1"/>
      <c r="I972" s="7"/>
      <c r="J972" s="729"/>
      <c r="K972" s="26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314"/>
      <c r="E973" s="4"/>
      <c r="F973" s="1374"/>
      <c r="G973" s="6"/>
      <c r="H973" s="1"/>
      <c r="I973" s="7"/>
      <c r="J973" s="729"/>
      <c r="K973" s="26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314"/>
      <c r="E974" s="4"/>
      <c r="F974" s="1374"/>
      <c r="G974" s="6"/>
      <c r="H974" s="1"/>
      <c r="I974" s="7"/>
      <c r="J974" s="729"/>
      <c r="K974" s="26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314"/>
      <c r="E975" s="4"/>
      <c r="F975" s="1374"/>
      <c r="G975" s="6"/>
      <c r="H975" s="1"/>
      <c r="I975" s="7"/>
      <c r="J975" s="729"/>
      <c r="K975" s="26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314"/>
      <c r="E976" s="4"/>
      <c r="F976" s="1374"/>
      <c r="G976" s="6"/>
      <c r="H976" s="1"/>
      <c r="I976" s="7"/>
      <c r="J976" s="729"/>
      <c r="K976" s="26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314"/>
      <c r="E977" s="4"/>
      <c r="F977" s="1374"/>
      <c r="G977" s="6"/>
      <c r="H977" s="1"/>
      <c r="I977" s="7"/>
      <c r="J977" s="729"/>
      <c r="K977" s="26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314"/>
      <c r="E978" s="4"/>
      <c r="F978" s="1374"/>
      <c r="G978" s="6"/>
      <c r="H978" s="1"/>
      <c r="I978" s="7"/>
      <c r="J978" s="729"/>
      <c r="K978" s="26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314"/>
      <c r="E979" s="4"/>
      <c r="F979" s="1374"/>
      <c r="G979" s="6"/>
      <c r="H979" s="1"/>
      <c r="I979" s="7"/>
      <c r="J979" s="729"/>
      <c r="K979" s="26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314"/>
      <c r="E980" s="4"/>
      <c r="F980" s="1374"/>
      <c r="G980" s="6"/>
      <c r="H980" s="1"/>
      <c r="I980" s="7"/>
      <c r="J980" s="729"/>
      <c r="K980" s="26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314"/>
      <c r="E981" s="4"/>
      <c r="F981" s="1374"/>
      <c r="G981" s="6"/>
      <c r="H981" s="1"/>
      <c r="I981" s="7"/>
      <c r="J981" s="729"/>
      <c r="K981" s="26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314"/>
      <c r="E982" s="4"/>
      <c r="F982" s="1374"/>
      <c r="G982" s="6"/>
      <c r="H982" s="1"/>
      <c r="I982" s="7"/>
      <c r="J982" s="729"/>
      <c r="K982" s="26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314"/>
      <c r="E983" s="4"/>
      <c r="F983" s="1374"/>
      <c r="G983" s="6"/>
      <c r="H983" s="1"/>
      <c r="I983" s="7"/>
      <c r="J983" s="729"/>
      <c r="K983" s="26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314"/>
      <c r="E984" s="4"/>
      <c r="F984" s="1374"/>
      <c r="G984" s="6"/>
      <c r="H984" s="1"/>
      <c r="I984" s="7"/>
      <c r="J984" s="729"/>
      <c r="K984" s="26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314"/>
      <c r="E985" s="4"/>
      <c r="F985" s="1374"/>
      <c r="G985" s="6"/>
      <c r="H985" s="1"/>
      <c r="I985" s="7"/>
      <c r="J985" s="729"/>
      <c r="K985" s="26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314"/>
      <c r="E986" s="4"/>
      <c r="F986" s="1374"/>
      <c r="G986" s="6"/>
      <c r="H986" s="1"/>
      <c r="I986" s="7"/>
      <c r="J986" s="729"/>
      <c r="K986" s="26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314"/>
      <c r="E987" s="4"/>
      <c r="F987" s="1374"/>
      <c r="G987" s="6"/>
      <c r="H987" s="1"/>
      <c r="I987" s="7"/>
      <c r="J987" s="729"/>
      <c r="K987" s="26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314"/>
      <c r="E988" s="4"/>
      <c r="F988" s="1374"/>
      <c r="G988" s="6"/>
      <c r="H988" s="1"/>
      <c r="I988" s="7"/>
      <c r="J988" s="729"/>
      <c r="K988" s="26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314"/>
      <c r="E989" s="4"/>
      <c r="F989" s="1374"/>
      <c r="G989" s="6"/>
      <c r="H989" s="1"/>
      <c r="I989" s="7"/>
      <c r="J989" s="729"/>
      <c r="K989" s="26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314"/>
      <c r="E990" s="4"/>
      <c r="F990" s="1374"/>
      <c r="G990" s="6"/>
      <c r="H990" s="1"/>
      <c r="I990" s="7"/>
      <c r="J990" s="729"/>
      <c r="K990" s="26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314"/>
      <c r="E991" s="4"/>
      <c r="F991" s="1374"/>
      <c r="G991" s="6"/>
      <c r="H991" s="1"/>
      <c r="I991" s="7"/>
      <c r="J991" s="729"/>
      <c r="K991" s="26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314"/>
      <c r="E992" s="4"/>
      <c r="F992" s="1374"/>
      <c r="G992" s="6"/>
      <c r="H992" s="1"/>
      <c r="I992" s="7"/>
      <c r="J992" s="729"/>
      <c r="K992" s="26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314"/>
      <c r="E993" s="4"/>
      <c r="F993" s="1374"/>
      <c r="G993" s="6"/>
      <c r="H993" s="1"/>
      <c r="I993" s="7"/>
      <c r="J993" s="729"/>
      <c r="K993" s="26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314"/>
      <c r="E994" s="4"/>
      <c r="F994" s="1374"/>
      <c r="G994" s="6"/>
      <c r="H994" s="1"/>
      <c r="I994" s="7"/>
      <c r="J994" s="729"/>
      <c r="K994" s="26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314"/>
      <c r="E995" s="4"/>
      <c r="F995" s="1374"/>
      <c r="G995" s="6"/>
      <c r="H995" s="1"/>
      <c r="I995" s="7"/>
      <c r="J995" s="729"/>
      <c r="K995" s="26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314"/>
      <c r="E996" s="4"/>
      <c r="F996" s="1374"/>
      <c r="G996" s="6"/>
      <c r="H996" s="1"/>
      <c r="I996" s="7"/>
      <c r="J996" s="729"/>
      <c r="K996" s="26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314"/>
      <c r="E997" s="4"/>
      <c r="F997" s="1374"/>
      <c r="G997" s="6"/>
      <c r="H997" s="1"/>
      <c r="I997" s="7"/>
      <c r="J997" s="729"/>
      <c r="K997" s="26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314"/>
      <c r="E998" s="4"/>
      <c r="F998" s="1374"/>
      <c r="G998" s="6"/>
      <c r="H998" s="1"/>
      <c r="I998" s="7"/>
      <c r="J998" s="729"/>
      <c r="K998" s="26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314"/>
      <c r="E999" s="4"/>
      <c r="F999" s="1374"/>
      <c r="G999" s="6"/>
      <c r="H999" s="1"/>
      <c r="I999" s="7"/>
      <c r="J999" s="729"/>
      <c r="K999" s="26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314"/>
      <c r="E1000" s="4"/>
      <c r="F1000" s="1374"/>
      <c r="G1000" s="6"/>
      <c r="H1000" s="1"/>
      <c r="I1000" s="7"/>
      <c r="J1000" s="729"/>
      <c r="K1000" s="26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3:B3"/>
    <mergeCell ref="A5:B5"/>
    <mergeCell ref="A37:B37"/>
    <mergeCell ref="A39:B39"/>
    <mergeCell ref="A71:B71"/>
    <mergeCell ref="A73:B73"/>
    <mergeCell ref="A106:B106"/>
    <mergeCell ref="A108:B108"/>
    <mergeCell ref="A141:B141"/>
    <mergeCell ref="A143:B143"/>
    <mergeCell ref="A176:B176"/>
    <mergeCell ref="A178:B178"/>
    <mergeCell ref="A212:B212"/>
    <mergeCell ref="A214:B214"/>
    <mergeCell ref="A248:B248"/>
    <mergeCell ref="A250:B250"/>
    <mergeCell ref="A281:B281"/>
    <mergeCell ref="A283:B283"/>
    <mergeCell ref="A316:B316"/>
    <mergeCell ref="A318:B318"/>
    <mergeCell ref="A358:B358"/>
    <mergeCell ref="A526:B526"/>
    <mergeCell ref="A528:B528"/>
    <mergeCell ref="A360:B360"/>
    <mergeCell ref="A400:B400"/>
    <mergeCell ref="A402:B402"/>
    <mergeCell ref="A442:B442"/>
    <mergeCell ref="A444:B444"/>
    <mergeCell ref="A484:B484"/>
    <mergeCell ref="A486:B486"/>
  </mergeCells>
  <phoneticPr fontId="55" type="noConversion"/>
  <hyperlinks>
    <hyperlink ref="E119" r:id="rId1" xr:uid="{058F1F00-4E82-40AE-8BAC-6F3AF5523049}"/>
  </hyperlinks>
  <pageMargins left="0.7" right="0.7" top="0.75" bottom="0.75" header="0" footer="0"/>
  <pageSetup scale="55" orientation="portrait" horizontalDpi="360" verticalDpi="360" r:id="rId2"/>
  <rowBreaks count="8" manualBreakCount="8">
    <brk id="33" max="16383" man="1"/>
    <brk id="67" max="16383" man="1"/>
    <brk id="103" max="16383" man="1"/>
    <brk id="139" max="16383" man="1"/>
    <brk id="173" max="16383" man="1"/>
    <brk id="209" max="16383" man="1"/>
    <brk id="245" max="16383" man="1"/>
    <brk id="278" max="16383" man="1"/>
  </rowBreaks>
  <colBreaks count="1" manualBreakCount="1">
    <brk id="11" max="1048575" man="1"/>
  </col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66699"/>
  </sheetPr>
  <dimension ref="A1:Z1000"/>
  <sheetViews>
    <sheetView workbookViewId="0"/>
  </sheetViews>
  <sheetFormatPr defaultColWidth="14.42578125" defaultRowHeight="15" customHeight="1"/>
  <cols>
    <col min="1" max="1" width="1.85546875" customWidth="1"/>
    <col min="2" max="2" width="32" customWidth="1"/>
    <col min="3" max="3" width="11.5703125" customWidth="1"/>
    <col min="4" max="4" width="10.28515625" customWidth="1"/>
    <col min="5" max="5" width="9.85546875" customWidth="1"/>
    <col min="6" max="6" width="11.28515625" customWidth="1"/>
    <col min="7" max="7" width="10.5703125" customWidth="1"/>
    <col min="8" max="8" width="12.42578125" customWidth="1"/>
    <col min="9" max="9" width="27.28515625" customWidth="1"/>
    <col min="10" max="10" width="11.85546875" customWidth="1"/>
    <col min="11" max="12" width="11.28515625" customWidth="1"/>
    <col min="13" max="13" width="14.7109375" customWidth="1"/>
    <col min="14" max="14" width="13.85546875" customWidth="1"/>
    <col min="15" max="15" width="14.5703125" customWidth="1"/>
    <col min="16" max="16" width="18.140625" customWidth="1"/>
    <col min="17" max="17" width="12.140625" customWidth="1"/>
    <col min="18" max="26" width="8" customWidth="1"/>
  </cols>
  <sheetData>
    <row r="1" spans="1:26" ht="34.5" customHeight="1">
      <c r="A1" s="1"/>
      <c r="B1" s="2"/>
      <c r="C1" s="250"/>
      <c r="D1" s="250"/>
      <c r="E1" s="4"/>
      <c r="F1" s="251"/>
      <c r="G1" s="252"/>
      <c r="H1" s="253"/>
      <c r="I1" s="254"/>
      <c r="J1" s="255"/>
      <c r="K1" s="256">
        <v>1</v>
      </c>
      <c r="L1" s="256"/>
      <c r="M1" s="11"/>
      <c r="N1" s="11"/>
      <c r="O1" s="11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250"/>
      <c r="E2" s="4"/>
      <c r="F2" s="251"/>
      <c r="G2" s="252"/>
      <c r="H2" s="253"/>
      <c r="I2" s="254"/>
      <c r="J2" s="255"/>
      <c r="K2" s="257"/>
      <c r="L2" s="257"/>
      <c r="M2" s="11"/>
      <c r="N2" s="11"/>
      <c r="O2" s="11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4" t="s">
        <v>1031</v>
      </c>
      <c r="B3" s="4"/>
      <c r="C3" s="96"/>
      <c r="D3" s="250"/>
      <c r="E3" s="4"/>
      <c r="F3" s="251"/>
      <c r="G3" s="252"/>
      <c r="H3" s="253"/>
      <c r="I3" s="254"/>
      <c r="J3" s="255"/>
      <c r="K3" s="257"/>
      <c r="L3" s="257"/>
      <c r="M3" s="11"/>
      <c r="N3" s="11"/>
      <c r="O3" s="11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1"/>
      <c r="B4" s="2"/>
      <c r="C4" s="250"/>
      <c r="D4" s="250"/>
      <c r="E4" s="4"/>
      <c r="F4" s="251"/>
      <c r="G4" s="252"/>
      <c r="H4" s="253"/>
      <c r="I4" s="254"/>
      <c r="J4" s="255"/>
      <c r="K4" s="257"/>
      <c r="L4" s="257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81" t="s">
        <v>2</v>
      </c>
      <c r="B5" s="1388"/>
      <c r="C5" s="258" t="s">
        <v>3</v>
      </c>
      <c r="D5" s="1140" t="s">
        <v>4</v>
      </c>
      <c r="E5" s="17" t="s">
        <v>5</v>
      </c>
      <c r="F5" s="1141" t="s">
        <v>5</v>
      </c>
      <c r="G5" s="259" t="s">
        <v>6</v>
      </c>
      <c r="H5" s="19" t="s">
        <v>7</v>
      </c>
      <c r="I5" s="260" t="s">
        <v>8</v>
      </c>
      <c r="J5" s="261" t="s">
        <v>9</v>
      </c>
      <c r="K5" s="920" t="s">
        <v>9</v>
      </c>
      <c r="L5" s="262"/>
      <c r="M5" s="23"/>
      <c r="N5" s="11"/>
      <c r="O5" s="11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96"/>
      <c r="B6" s="922"/>
      <c r="C6" s="882"/>
      <c r="D6" s="883" t="s">
        <v>10</v>
      </c>
      <c r="E6" s="1276" t="s">
        <v>11</v>
      </c>
      <c r="F6" s="884" t="s">
        <v>12</v>
      </c>
      <c r="G6" s="1144"/>
      <c r="H6" s="965" t="s">
        <v>13</v>
      </c>
      <c r="I6" s="1145" t="s">
        <v>14</v>
      </c>
      <c r="J6" s="1146" t="s">
        <v>15</v>
      </c>
      <c r="K6" s="930" t="s">
        <v>16</v>
      </c>
      <c r="L6" s="262"/>
      <c r="M6" s="23"/>
      <c r="N6" s="11"/>
      <c r="O6" s="11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101"/>
      <c r="B7" s="1123"/>
      <c r="C7" s="51"/>
      <c r="D7" s="52"/>
      <c r="E7" s="70"/>
      <c r="F7" s="1098"/>
      <c r="G7" s="1090"/>
      <c r="H7" s="29"/>
      <c r="I7" s="30"/>
      <c r="J7" s="31"/>
      <c r="K7" s="995"/>
      <c r="L7" s="257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969"/>
      <c r="B8" s="935"/>
      <c r="C8" s="51"/>
      <c r="D8" s="52"/>
      <c r="E8" s="53"/>
      <c r="F8" s="28"/>
      <c r="G8" s="1090"/>
      <c r="H8" s="29"/>
      <c r="I8" s="30"/>
      <c r="J8" s="31"/>
      <c r="K8" s="1006"/>
      <c r="L8" s="257"/>
      <c r="M8" s="11"/>
      <c r="N8" s="11"/>
      <c r="O8" s="11"/>
      <c r="P8" s="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69"/>
      <c r="B9" s="935"/>
      <c r="C9" s="51"/>
      <c r="D9" s="52"/>
      <c r="E9" s="53"/>
      <c r="F9" s="28"/>
      <c r="G9" s="1090"/>
      <c r="H9" s="29"/>
      <c r="I9" s="30"/>
      <c r="J9" s="31"/>
      <c r="K9" s="1006"/>
      <c r="L9" s="257"/>
      <c r="M9" s="11"/>
      <c r="N9" s="11"/>
      <c r="O9" s="11"/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969"/>
      <c r="B10" s="935"/>
      <c r="C10" s="51"/>
      <c r="D10" s="52"/>
      <c r="E10" s="53"/>
      <c r="F10" s="28"/>
      <c r="G10" s="1090"/>
      <c r="H10" s="29"/>
      <c r="I10" s="30"/>
      <c r="J10" s="31"/>
      <c r="K10" s="1006"/>
      <c r="L10" s="257"/>
      <c r="M10" s="11"/>
      <c r="N10" s="11"/>
      <c r="O10" s="11"/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343"/>
      <c r="B11" s="1168"/>
      <c r="C11" s="51"/>
      <c r="D11" s="52"/>
      <c r="E11" s="53"/>
      <c r="F11" s="28"/>
      <c r="G11" s="1090"/>
      <c r="H11" s="29"/>
      <c r="I11" s="30"/>
      <c r="J11" s="31"/>
      <c r="K11" s="1006"/>
      <c r="L11" s="257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969"/>
      <c r="B12" s="935"/>
      <c r="C12" s="51"/>
      <c r="D12" s="52"/>
      <c r="E12" s="53"/>
      <c r="F12" s="28"/>
      <c r="G12" s="1090"/>
      <c r="H12" s="29"/>
      <c r="I12" s="30"/>
      <c r="J12" s="31"/>
      <c r="K12" s="1006"/>
      <c r="L12" s="257"/>
      <c r="M12" s="11"/>
      <c r="N12" s="11"/>
      <c r="O12" s="11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969"/>
      <c r="B13" s="935"/>
      <c r="C13" s="51"/>
      <c r="D13" s="52"/>
      <c r="E13" s="53"/>
      <c r="F13" s="28"/>
      <c r="G13" s="1090"/>
      <c r="H13" s="29"/>
      <c r="I13" s="30"/>
      <c r="J13" s="31"/>
      <c r="K13" s="1006"/>
      <c r="L13" s="257"/>
      <c r="M13" s="11"/>
      <c r="N13" s="11"/>
      <c r="O13" s="11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969"/>
      <c r="B14" s="935"/>
      <c r="C14" s="51"/>
      <c r="D14" s="52"/>
      <c r="E14" s="53"/>
      <c r="F14" s="28"/>
      <c r="G14" s="1090"/>
      <c r="H14" s="29"/>
      <c r="I14" s="30"/>
      <c r="J14" s="31"/>
      <c r="K14" s="1006"/>
      <c r="L14" s="270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969"/>
      <c r="B15" s="1168"/>
      <c r="C15" s="51"/>
      <c r="D15" s="1102"/>
      <c r="E15" s="53"/>
      <c r="F15" s="28"/>
      <c r="G15" s="54"/>
      <c r="H15" s="101"/>
      <c r="I15" s="102"/>
      <c r="J15" s="103"/>
      <c r="K15" s="104"/>
      <c r="L15" s="270"/>
      <c r="M15" s="11"/>
      <c r="N15" s="11"/>
      <c r="O15" s="11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969"/>
      <c r="B16" s="935"/>
      <c r="C16" s="51"/>
      <c r="D16" s="52"/>
      <c r="E16" s="53"/>
      <c r="F16" s="28"/>
      <c r="G16" s="1090"/>
      <c r="H16" s="29"/>
      <c r="I16" s="30"/>
      <c r="J16" s="31"/>
      <c r="K16" s="1006"/>
      <c r="L16" s="257"/>
      <c r="M16" s="11"/>
      <c r="N16" s="11"/>
      <c r="O16" s="11"/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969"/>
      <c r="B17" s="935"/>
      <c r="C17" s="51"/>
      <c r="D17" s="52"/>
      <c r="E17" s="53"/>
      <c r="F17" s="28"/>
      <c r="G17" s="1090"/>
      <c r="H17" s="29"/>
      <c r="I17" s="30"/>
      <c r="J17" s="31"/>
      <c r="K17" s="1006"/>
      <c r="L17" s="257"/>
      <c r="M17" s="11"/>
      <c r="N17" s="11"/>
      <c r="O17" s="11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69"/>
      <c r="B18" s="935"/>
      <c r="C18" s="51"/>
      <c r="D18" s="1102"/>
      <c r="E18" s="143"/>
      <c r="F18" s="144"/>
      <c r="G18" s="54"/>
      <c r="H18" s="101"/>
      <c r="I18" s="102"/>
      <c r="J18" s="103"/>
      <c r="K18" s="104"/>
      <c r="L18" s="270"/>
      <c r="M18" s="11"/>
      <c r="N18" s="11"/>
      <c r="O18" s="11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69"/>
      <c r="B19" s="1171"/>
      <c r="C19" s="51"/>
      <c r="D19" s="52"/>
      <c r="E19" s="53"/>
      <c r="F19" s="28"/>
      <c r="G19" s="1090"/>
      <c r="H19" s="29"/>
      <c r="I19" s="30"/>
      <c r="J19" s="55"/>
      <c r="K19" s="1006"/>
      <c r="L19" s="257"/>
      <c r="M19" s="11"/>
      <c r="N19" s="11"/>
      <c r="O19" s="11"/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71"/>
      <c r="B20" s="935"/>
      <c r="C20" s="51"/>
      <c r="D20" s="1102"/>
      <c r="E20" s="53"/>
      <c r="F20" s="28"/>
      <c r="G20" s="54"/>
      <c r="H20" s="101"/>
      <c r="I20" s="102"/>
      <c r="J20" s="103"/>
      <c r="K20" s="104"/>
      <c r="L20" s="270"/>
      <c r="M20" s="11"/>
      <c r="N20" s="11"/>
      <c r="O20" s="11"/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1031"/>
      <c r="B21" s="935"/>
      <c r="C21" s="51"/>
      <c r="D21" s="1102"/>
      <c r="E21" s="53"/>
      <c r="F21" s="28"/>
      <c r="G21" s="54"/>
      <c r="H21" s="101"/>
      <c r="I21" s="102"/>
      <c r="J21" s="103"/>
      <c r="K21" s="104"/>
      <c r="L21" s="257"/>
      <c r="M21" s="11"/>
      <c r="N21" s="11"/>
      <c r="O21" s="11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69"/>
      <c r="B22" s="935"/>
      <c r="C22" s="51"/>
      <c r="D22" s="1102"/>
      <c r="E22" s="53"/>
      <c r="F22" s="28"/>
      <c r="G22" s="54"/>
      <c r="H22" s="101"/>
      <c r="I22" s="102"/>
      <c r="J22" s="103"/>
      <c r="K22" s="104"/>
      <c r="L22" s="257"/>
      <c r="M22" s="11"/>
      <c r="N22" s="11"/>
      <c r="O22" s="11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69"/>
      <c r="B23" s="1204"/>
      <c r="C23" s="51"/>
      <c r="D23" s="52"/>
      <c r="E23" s="53"/>
      <c r="F23" s="28"/>
      <c r="G23" s="1090"/>
      <c r="H23" s="29"/>
      <c r="I23" s="30"/>
      <c r="J23" s="103"/>
      <c r="K23" s="1006"/>
      <c r="L23" s="257"/>
      <c r="M23" s="11"/>
      <c r="N23" s="11"/>
      <c r="O23" s="11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969"/>
      <c r="B24" s="935"/>
      <c r="C24" s="51"/>
      <c r="D24" s="52"/>
      <c r="E24" s="53"/>
      <c r="F24" s="28"/>
      <c r="G24" s="1090"/>
      <c r="H24" s="29"/>
      <c r="I24" s="30"/>
      <c r="J24" s="31"/>
      <c r="K24" s="1006"/>
      <c r="L24" s="257"/>
      <c r="M24" s="11"/>
      <c r="N24" s="11"/>
      <c r="O24" s="11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69"/>
      <c r="B25" s="935"/>
      <c r="C25" s="51"/>
      <c r="D25" s="52"/>
      <c r="E25" s="105"/>
      <c r="F25" s="28"/>
      <c r="G25" s="1090"/>
      <c r="H25" s="29"/>
      <c r="I25" s="30"/>
      <c r="J25" s="31"/>
      <c r="K25" s="1006"/>
      <c r="L25" s="257"/>
      <c r="M25" s="11"/>
      <c r="N25" s="11"/>
      <c r="O25" s="11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69"/>
      <c r="B26" s="935"/>
      <c r="C26" s="51"/>
      <c r="D26" s="52"/>
      <c r="E26" s="105"/>
      <c r="F26" s="28"/>
      <c r="G26" s="1090"/>
      <c r="H26" s="29"/>
      <c r="I26" s="30"/>
      <c r="J26" s="31"/>
      <c r="K26" s="1006"/>
      <c r="L26" s="257"/>
      <c r="M26" s="11"/>
      <c r="N26" s="11"/>
      <c r="O26" s="11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69"/>
      <c r="B27" s="935"/>
      <c r="C27" s="51"/>
      <c r="D27" s="52"/>
      <c r="E27" s="105"/>
      <c r="F27" s="28"/>
      <c r="G27" s="1090"/>
      <c r="H27" s="29"/>
      <c r="I27" s="30"/>
      <c r="J27" s="31"/>
      <c r="K27" s="1006"/>
      <c r="L27" s="257"/>
      <c r="M27" s="11"/>
      <c r="N27" s="11"/>
      <c r="O27" s="11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69"/>
      <c r="B28" s="1171"/>
      <c r="C28" s="51"/>
      <c r="D28" s="52"/>
      <c r="E28" s="105"/>
      <c r="F28" s="28"/>
      <c r="G28" s="1090"/>
      <c r="H28" s="29"/>
      <c r="I28" s="30"/>
      <c r="J28" s="31"/>
      <c r="K28" s="1006"/>
      <c r="L28" s="257"/>
      <c r="M28" s="11"/>
      <c r="N28" s="11"/>
      <c r="O28" s="11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69"/>
      <c r="B29" s="935"/>
      <c r="C29" s="51"/>
      <c r="D29" s="52"/>
      <c r="E29" s="105"/>
      <c r="F29" s="28"/>
      <c r="G29" s="1090"/>
      <c r="H29" s="29"/>
      <c r="I29" s="30"/>
      <c r="J29" s="31"/>
      <c r="K29" s="1006"/>
      <c r="L29" s="257"/>
      <c r="M29" s="11"/>
      <c r="N29" s="11"/>
      <c r="O29" s="11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69"/>
      <c r="B30" s="935"/>
      <c r="C30" s="51"/>
      <c r="D30" s="52"/>
      <c r="E30" s="105"/>
      <c r="F30" s="28"/>
      <c r="G30" s="1090"/>
      <c r="H30" s="29"/>
      <c r="I30" s="30"/>
      <c r="J30" s="31"/>
      <c r="K30" s="1006"/>
      <c r="L30" s="257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969"/>
      <c r="B31" s="1029"/>
      <c r="C31" s="51"/>
      <c r="D31" s="52"/>
      <c r="E31" s="988"/>
      <c r="F31" s="28"/>
      <c r="G31" s="1090"/>
      <c r="H31" s="1104"/>
      <c r="I31" s="1105"/>
      <c r="J31" s="1106"/>
      <c r="K31" s="1016"/>
      <c r="L31" s="257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>
      <c r="A32" s="969"/>
      <c r="B32" s="1029"/>
      <c r="C32" s="51"/>
      <c r="D32" s="52"/>
      <c r="E32" s="106"/>
      <c r="F32" s="28"/>
      <c r="G32" s="1090"/>
      <c r="H32" s="29"/>
      <c r="I32" s="30"/>
      <c r="J32" s="58"/>
      <c r="K32" s="1006"/>
      <c r="L32" s="257"/>
      <c r="M32" s="11"/>
      <c r="N32" s="11"/>
      <c r="O32" s="11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1029"/>
      <c r="C33" s="51"/>
      <c r="D33" s="1107"/>
      <c r="E33" s="107"/>
      <c r="F33" s="108"/>
      <c r="G33" s="1090"/>
      <c r="H33" s="109"/>
      <c r="I33" s="30"/>
      <c r="J33" s="31"/>
      <c r="K33" s="1006"/>
      <c r="L33" s="257"/>
      <c r="M33" s="11"/>
      <c r="N33" s="11"/>
      <c r="O33" s="11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69"/>
      <c r="B34" s="1029"/>
      <c r="C34" s="51"/>
      <c r="D34" s="1107"/>
      <c r="E34" s="131"/>
      <c r="F34" s="108"/>
      <c r="G34" s="1090"/>
      <c r="H34" s="109"/>
      <c r="I34" s="30"/>
      <c r="J34" s="31"/>
      <c r="K34" s="1006"/>
      <c r="L34" s="257"/>
      <c r="M34" s="11"/>
      <c r="N34" s="11"/>
      <c r="O34" s="11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69"/>
      <c r="B35" s="1029"/>
      <c r="C35" s="51"/>
      <c r="D35" s="1107"/>
      <c r="E35" s="131"/>
      <c r="F35" s="108"/>
      <c r="G35" s="1090"/>
      <c r="H35" s="109"/>
      <c r="I35" s="30"/>
      <c r="J35" s="31"/>
      <c r="K35" s="1006"/>
      <c r="L35" s="257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956"/>
      <c r="B36" s="935"/>
      <c r="C36" s="51"/>
      <c r="D36" s="52"/>
      <c r="E36" s="53"/>
      <c r="F36" s="28"/>
      <c r="G36" s="1090"/>
      <c r="H36" s="29"/>
      <c r="I36" s="30"/>
      <c r="J36" s="31"/>
      <c r="K36" s="1006"/>
      <c r="L36" s="257"/>
      <c r="M36" s="11"/>
      <c r="N36" s="11"/>
      <c r="O36" s="11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"/>
      <c r="B37" s="4"/>
      <c r="C37" s="250"/>
      <c r="D37" s="250"/>
      <c r="E37" s="94"/>
      <c r="F37" s="296"/>
      <c r="G37" s="252"/>
      <c r="H37" s="297"/>
      <c r="I37" s="254"/>
      <c r="J37" s="298"/>
      <c r="K37" s="299">
        <v>2</v>
      </c>
      <c r="L37" s="299"/>
      <c r="M37" s="11"/>
      <c r="N37" s="11"/>
      <c r="O37" s="11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4" t="s">
        <v>0</v>
      </c>
      <c r="B38" s="1368"/>
      <c r="C38" s="250"/>
      <c r="D38" s="250"/>
      <c r="E38" s="4"/>
      <c r="F38" s="251"/>
      <c r="G38" s="252"/>
      <c r="H38" s="253"/>
      <c r="I38" s="254"/>
      <c r="J38" s="255"/>
      <c r="K38" s="257"/>
      <c r="L38" s="257"/>
      <c r="M38" s="11"/>
      <c r="N38" s="11"/>
      <c r="O38" s="11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5.25" customHeight="1">
      <c r="A39" s="1376" t="s">
        <v>1031</v>
      </c>
      <c r="B39" s="1387"/>
      <c r="C39" s="96"/>
      <c r="D39" s="250"/>
      <c r="E39" s="4"/>
      <c r="F39" s="251"/>
      <c r="G39" s="252"/>
      <c r="H39" s="253"/>
      <c r="I39" s="254"/>
      <c r="J39" s="255"/>
      <c r="K39" s="257"/>
      <c r="L39" s="257"/>
      <c r="M39" s="11"/>
      <c r="N39" s="11"/>
      <c r="O39" s="11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2"/>
      <c r="C40" s="250"/>
      <c r="D40" s="250"/>
      <c r="E40" s="4"/>
      <c r="F40" s="251"/>
      <c r="G40" s="252"/>
      <c r="H40" s="253"/>
      <c r="I40" s="254"/>
      <c r="J40" s="255"/>
      <c r="K40" s="257"/>
      <c r="L40" s="257"/>
      <c r="M40" s="11"/>
      <c r="N40" s="11"/>
      <c r="O40" s="11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81" t="s">
        <v>2</v>
      </c>
      <c r="B41" s="1388"/>
      <c r="C41" s="258" t="s">
        <v>3</v>
      </c>
      <c r="D41" s="1140" t="s">
        <v>4</v>
      </c>
      <c r="E41" s="17" t="s">
        <v>5</v>
      </c>
      <c r="F41" s="919" t="s">
        <v>5</v>
      </c>
      <c r="G41" s="259" t="s">
        <v>6</v>
      </c>
      <c r="H41" s="19" t="s">
        <v>7</v>
      </c>
      <c r="I41" s="260" t="s">
        <v>8</v>
      </c>
      <c r="J41" s="300" t="s">
        <v>9</v>
      </c>
      <c r="K41" s="920" t="s">
        <v>9</v>
      </c>
      <c r="L41" s="262"/>
      <c r="M41" s="23"/>
      <c r="N41" s="11"/>
      <c r="O41" s="11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996"/>
      <c r="B42" s="922"/>
      <c r="C42" s="923"/>
      <c r="D42" s="1142" t="s">
        <v>10</v>
      </c>
      <c r="E42" s="24" t="s">
        <v>11</v>
      </c>
      <c r="F42" s="925" t="s">
        <v>12</v>
      </c>
      <c r="G42" s="1144"/>
      <c r="H42" s="965" t="s">
        <v>13</v>
      </c>
      <c r="I42" s="1145" t="s">
        <v>14</v>
      </c>
      <c r="J42" s="1163" t="s">
        <v>15</v>
      </c>
      <c r="K42" s="930" t="s">
        <v>16</v>
      </c>
      <c r="L42" s="262"/>
      <c r="M42" s="23"/>
      <c r="N42" s="11"/>
      <c r="O42" s="11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1101"/>
      <c r="B43" s="1123"/>
      <c r="C43" s="51"/>
      <c r="D43" s="52"/>
      <c r="E43" s="70"/>
      <c r="F43" s="1098"/>
      <c r="G43" s="1090"/>
      <c r="H43" s="29"/>
      <c r="I43" s="30"/>
      <c r="J43" s="31"/>
      <c r="K43" s="995"/>
      <c r="L43" s="257"/>
      <c r="M43" s="11"/>
      <c r="N43" s="11"/>
      <c r="O43" s="11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969"/>
      <c r="B44" s="935"/>
      <c r="C44" s="51"/>
      <c r="D44" s="52"/>
      <c r="E44" s="53"/>
      <c r="F44" s="28"/>
      <c r="G44" s="1090"/>
      <c r="H44" s="29"/>
      <c r="I44" s="30"/>
      <c r="J44" s="31"/>
      <c r="K44" s="1006"/>
      <c r="L44" s="257"/>
      <c r="M44" s="11"/>
      <c r="N44" s="11"/>
      <c r="O44" s="11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969"/>
      <c r="B45" s="935"/>
      <c r="C45" s="51"/>
      <c r="D45" s="52"/>
      <c r="E45" s="53"/>
      <c r="F45" s="28"/>
      <c r="G45" s="1090"/>
      <c r="H45" s="29"/>
      <c r="I45" s="30"/>
      <c r="J45" s="31"/>
      <c r="K45" s="1006"/>
      <c r="L45" s="257"/>
      <c r="M45" s="11"/>
      <c r="N45" s="11"/>
      <c r="O45" s="11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969"/>
      <c r="B46" s="935"/>
      <c r="C46" s="51"/>
      <c r="D46" s="52"/>
      <c r="E46" s="53"/>
      <c r="F46" s="28"/>
      <c r="G46" s="1090"/>
      <c r="H46" s="29"/>
      <c r="I46" s="30"/>
      <c r="J46" s="31"/>
      <c r="K46" s="1006"/>
      <c r="L46" s="257"/>
      <c r="M46" s="11"/>
      <c r="N46" s="11"/>
      <c r="O46" s="11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343"/>
      <c r="B47" s="1168"/>
      <c r="C47" s="51"/>
      <c r="D47" s="52"/>
      <c r="E47" s="53"/>
      <c r="F47" s="28"/>
      <c r="G47" s="1090"/>
      <c r="H47" s="29"/>
      <c r="I47" s="30"/>
      <c r="J47" s="31"/>
      <c r="K47" s="1006"/>
      <c r="L47" s="257"/>
      <c r="M47" s="11"/>
      <c r="N47" s="11"/>
      <c r="O47" s="11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969"/>
      <c r="B48" s="935"/>
      <c r="C48" s="51"/>
      <c r="D48" s="52"/>
      <c r="E48" s="53"/>
      <c r="F48" s="28"/>
      <c r="G48" s="1090"/>
      <c r="H48" s="29"/>
      <c r="I48" s="30"/>
      <c r="J48" s="31"/>
      <c r="K48" s="1006"/>
      <c r="L48" s="257"/>
      <c r="M48" s="11"/>
      <c r="N48" s="11"/>
      <c r="O48" s="11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969"/>
      <c r="B49" s="935"/>
      <c r="C49" s="51"/>
      <c r="D49" s="52"/>
      <c r="E49" s="53"/>
      <c r="F49" s="28"/>
      <c r="G49" s="1090"/>
      <c r="H49" s="29"/>
      <c r="I49" s="30"/>
      <c r="J49" s="31"/>
      <c r="K49" s="1006"/>
      <c r="L49" s="257"/>
      <c r="M49" s="11"/>
      <c r="N49" s="11"/>
      <c r="O49" s="11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969"/>
      <c r="B50" s="935"/>
      <c r="C50" s="51"/>
      <c r="D50" s="52"/>
      <c r="E50" s="53"/>
      <c r="F50" s="28"/>
      <c r="G50" s="1090"/>
      <c r="H50" s="29"/>
      <c r="I50" s="30"/>
      <c r="J50" s="31"/>
      <c r="K50" s="1006"/>
      <c r="L50" s="257"/>
      <c r="M50" s="11"/>
      <c r="N50" s="11"/>
      <c r="O50" s="11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969"/>
      <c r="B51" s="1168"/>
      <c r="C51" s="51"/>
      <c r="D51" s="1102"/>
      <c r="E51" s="53"/>
      <c r="F51" s="28"/>
      <c r="G51" s="54"/>
      <c r="H51" s="101"/>
      <c r="I51" s="102"/>
      <c r="J51" s="103"/>
      <c r="K51" s="104"/>
      <c r="L51" s="270"/>
      <c r="M51" s="11"/>
      <c r="N51" s="11"/>
      <c r="O51" s="11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969"/>
      <c r="B52" s="935"/>
      <c r="C52" s="51"/>
      <c r="D52" s="52"/>
      <c r="E52" s="53"/>
      <c r="F52" s="28"/>
      <c r="G52" s="1090"/>
      <c r="H52" s="29"/>
      <c r="I52" s="30"/>
      <c r="J52" s="31"/>
      <c r="K52" s="1006"/>
      <c r="L52" s="257"/>
      <c r="M52" s="11"/>
      <c r="N52" s="11"/>
      <c r="O52" s="11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969"/>
      <c r="B53" s="935"/>
      <c r="C53" s="51"/>
      <c r="D53" s="52"/>
      <c r="E53" s="53"/>
      <c r="F53" s="28"/>
      <c r="G53" s="1090"/>
      <c r="H53" s="29"/>
      <c r="I53" s="30"/>
      <c r="J53" s="31"/>
      <c r="K53" s="1006"/>
      <c r="L53" s="257"/>
      <c r="M53" s="11"/>
      <c r="N53" s="11"/>
      <c r="O53" s="11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935"/>
      <c r="C54" s="51"/>
      <c r="D54" s="1102"/>
      <c r="E54" s="143"/>
      <c r="F54" s="144"/>
      <c r="G54" s="54"/>
      <c r="H54" s="101"/>
      <c r="I54" s="102"/>
      <c r="J54" s="103"/>
      <c r="K54" s="104"/>
      <c r="L54" s="270"/>
      <c r="M54" s="11"/>
      <c r="N54" s="11"/>
      <c r="O54" s="11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1171"/>
      <c r="C55" s="51"/>
      <c r="D55" s="52"/>
      <c r="E55" s="53"/>
      <c r="F55" s="28"/>
      <c r="G55" s="1090"/>
      <c r="H55" s="29"/>
      <c r="I55" s="30"/>
      <c r="J55" s="55"/>
      <c r="K55" s="1006"/>
      <c r="L55" s="257"/>
      <c r="M55" s="11"/>
      <c r="N55" s="11"/>
      <c r="O55" s="11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71"/>
      <c r="B56" s="935"/>
      <c r="C56" s="51"/>
      <c r="D56" s="1102"/>
      <c r="E56" s="53"/>
      <c r="F56" s="28"/>
      <c r="G56" s="54"/>
      <c r="H56" s="101"/>
      <c r="I56" s="102"/>
      <c r="J56" s="103"/>
      <c r="K56" s="104"/>
      <c r="L56" s="257"/>
      <c r="M56" s="11"/>
      <c r="N56" s="11"/>
      <c r="O56" s="11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1031"/>
      <c r="B57" s="935"/>
      <c r="C57" s="51"/>
      <c r="D57" s="1102"/>
      <c r="E57" s="53"/>
      <c r="F57" s="28"/>
      <c r="G57" s="54"/>
      <c r="H57" s="101"/>
      <c r="I57" s="102"/>
      <c r="J57" s="103"/>
      <c r="K57" s="104"/>
      <c r="L57" s="257"/>
      <c r="M57" s="11"/>
      <c r="N57" s="11"/>
      <c r="O57" s="11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69"/>
      <c r="B58" s="935"/>
      <c r="C58" s="51"/>
      <c r="D58" s="1102"/>
      <c r="E58" s="53"/>
      <c r="F58" s="28"/>
      <c r="G58" s="54"/>
      <c r="H58" s="101"/>
      <c r="I58" s="102"/>
      <c r="J58" s="103"/>
      <c r="K58" s="104"/>
      <c r="L58" s="257"/>
      <c r="M58" s="11"/>
      <c r="N58" s="11"/>
      <c r="O58" s="11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69"/>
      <c r="B59" s="1204"/>
      <c r="C59" s="51"/>
      <c r="D59" s="52"/>
      <c r="E59" s="53"/>
      <c r="F59" s="28"/>
      <c r="G59" s="1090"/>
      <c r="H59" s="29"/>
      <c r="I59" s="30"/>
      <c r="J59" s="103"/>
      <c r="K59" s="1006"/>
      <c r="L59" s="257"/>
      <c r="M59" s="11"/>
      <c r="N59" s="11"/>
      <c r="O59" s="11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969"/>
      <c r="B60" s="935"/>
      <c r="C60" s="51"/>
      <c r="D60" s="52"/>
      <c r="E60" s="53"/>
      <c r="F60" s="28"/>
      <c r="G60" s="1090"/>
      <c r="H60" s="29"/>
      <c r="I60" s="30"/>
      <c r="J60" s="31"/>
      <c r="K60" s="1006"/>
      <c r="L60" s="257"/>
      <c r="M60" s="11"/>
      <c r="N60" s="11"/>
      <c r="O60" s="11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69"/>
      <c r="B61" s="935"/>
      <c r="C61" s="51"/>
      <c r="D61" s="52"/>
      <c r="E61" s="105"/>
      <c r="F61" s="28"/>
      <c r="G61" s="1090"/>
      <c r="H61" s="29"/>
      <c r="I61" s="30"/>
      <c r="J61" s="31"/>
      <c r="K61" s="1006"/>
      <c r="L61" s="257"/>
      <c r="M61" s="11"/>
      <c r="N61" s="11"/>
      <c r="O61" s="11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69"/>
      <c r="B62" s="935"/>
      <c r="C62" s="51"/>
      <c r="D62" s="52"/>
      <c r="E62" s="105"/>
      <c r="F62" s="28"/>
      <c r="G62" s="1090"/>
      <c r="H62" s="29"/>
      <c r="I62" s="30"/>
      <c r="J62" s="31"/>
      <c r="K62" s="1006"/>
      <c r="L62" s="257"/>
      <c r="M62" s="11"/>
      <c r="N62" s="11"/>
      <c r="O62" s="11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35"/>
      <c r="C63" s="51"/>
      <c r="D63" s="52"/>
      <c r="E63" s="105"/>
      <c r="F63" s="28"/>
      <c r="G63" s="1090"/>
      <c r="H63" s="29"/>
      <c r="I63" s="30"/>
      <c r="J63" s="31"/>
      <c r="K63" s="1006"/>
      <c r="L63" s="257"/>
      <c r="M63" s="11"/>
      <c r="N63" s="11"/>
      <c r="O63" s="11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1171"/>
      <c r="C64" s="51"/>
      <c r="D64" s="52"/>
      <c r="E64" s="105"/>
      <c r="F64" s="28"/>
      <c r="G64" s="1090"/>
      <c r="H64" s="29"/>
      <c r="I64" s="30"/>
      <c r="J64" s="31"/>
      <c r="K64" s="1006"/>
      <c r="L64" s="257"/>
      <c r="M64" s="11"/>
      <c r="N64" s="11"/>
      <c r="O64" s="11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935"/>
      <c r="C65" s="51"/>
      <c r="D65" s="52"/>
      <c r="E65" s="105"/>
      <c r="F65" s="28"/>
      <c r="G65" s="1090"/>
      <c r="H65" s="29"/>
      <c r="I65" s="30"/>
      <c r="J65" s="31"/>
      <c r="K65" s="1006"/>
      <c r="L65" s="257"/>
      <c r="M65" s="11"/>
      <c r="N65" s="11"/>
      <c r="O65" s="11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/>
      <c r="C66" s="51"/>
      <c r="D66" s="52"/>
      <c r="E66" s="105"/>
      <c r="F66" s="28"/>
      <c r="G66" s="1090"/>
      <c r="H66" s="29"/>
      <c r="I66" s="30"/>
      <c r="J66" s="31"/>
      <c r="K66" s="1006"/>
      <c r="L66" s="257"/>
      <c r="M66" s="11"/>
      <c r="N66" s="11"/>
      <c r="O66" s="11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1029"/>
      <c r="C67" s="51"/>
      <c r="D67" s="52"/>
      <c r="E67" s="988"/>
      <c r="F67" s="28"/>
      <c r="G67" s="1090"/>
      <c r="H67" s="1104"/>
      <c r="I67" s="1105"/>
      <c r="J67" s="1106"/>
      <c r="K67" s="1016"/>
      <c r="L67" s="257"/>
      <c r="M67" s="11"/>
      <c r="N67" s="11"/>
      <c r="O67" s="11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69"/>
      <c r="B68" s="1029"/>
      <c r="C68" s="51"/>
      <c r="D68" s="52"/>
      <c r="E68" s="106"/>
      <c r="F68" s="28"/>
      <c r="G68" s="1090"/>
      <c r="H68" s="29"/>
      <c r="I68" s="30"/>
      <c r="J68" s="58"/>
      <c r="K68" s="1006"/>
      <c r="L68" s="257"/>
      <c r="M68" s="11"/>
      <c r="N68" s="11"/>
      <c r="O68" s="11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69"/>
      <c r="B69" s="1029"/>
      <c r="C69" s="51"/>
      <c r="D69" s="1107"/>
      <c r="E69" s="107"/>
      <c r="F69" s="108"/>
      <c r="G69" s="1090"/>
      <c r="H69" s="109"/>
      <c r="I69" s="30"/>
      <c r="J69" s="31"/>
      <c r="K69" s="1006"/>
      <c r="L69" s="257"/>
      <c r="M69" s="11"/>
      <c r="N69" s="11"/>
      <c r="O69" s="11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69"/>
      <c r="B70" s="1029"/>
      <c r="C70" s="51"/>
      <c r="D70" s="1107"/>
      <c r="E70" s="131"/>
      <c r="F70" s="108"/>
      <c r="G70" s="1090"/>
      <c r="H70" s="109"/>
      <c r="I70" s="30"/>
      <c r="J70" s="31"/>
      <c r="K70" s="1006"/>
      <c r="L70" s="257"/>
      <c r="M70" s="11"/>
      <c r="N70" s="11"/>
      <c r="O70" s="11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69"/>
      <c r="B71" s="1029"/>
      <c r="C71" s="51"/>
      <c r="D71" s="1107"/>
      <c r="E71" s="131"/>
      <c r="F71" s="108"/>
      <c r="G71" s="1090"/>
      <c r="H71" s="109"/>
      <c r="I71" s="30"/>
      <c r="J71" s="31"/>
      <c r="K71" s="1006"/>
      <c r="L71" s="257"/>
      <c r="M71" s="11"/>
      <c r="N71" s="11"/>
      <c r="O71" s="11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56"/>
      <c r="B72" s="935"/>
      <c r="C72" s="51"/>
      <c r="D72" s="52"/>
      <c r="E72" s="53"/>
      <c r="F72" s="28"/>
      <c r="G72" s="1090"/>
      <c r="H72" s="29"/>
      <c r="I72" s="30"/>
      <c r="J72" s="31"/>
      <c r="K72" s="1006"/>
      <c r="L72" s="257"/>
      <c r="M72" s="11"/>
      <c r="N72" s="11"/>
      <c r="O72" s="11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3"/>
      <c r="B73" s="7"/>
      <c r="C73" s="311"/>
      <c r="D73" s="250"/>
      <c r="E73" s="158"/>
      <c r="F73" s="312"/>
      <c r="G73" s="313"/>
      <c r="H73" s="314"/>
      <c r="I73" s="254"/>
      <c r="J73" s="255"/>
      <c r="K73" s="256">
        <v>3</v>
      </c>
      <c r="L73" s="256"/>
      <c r="M73" s="11"/>
      <c r="N73" s="11"/>
      <c r="O73" s="11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13" t="s">
        <v>0</v>
      </c>
      <c r="B74" s="315"/>
      <c r="C74" s="311"/>
      <c r="D74" s="250"/>
      <c r="E74" s="4"/>
      <c r="F74" s="251"/>
      <c r="G74" s="252"/>
      <c r="H74" s="253"/>
      <c r="I74" s="254"/>
      <c r="J74" s="255"/>
      <c r="K74" s="257"/>
      <c r="L74" s="257"/>
      <c r="M74" s="11"/>
      <c r="N74" s="11"/>
      <c r="O74" s="11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5.25" customHeight="1">
      <c r="A75" s="1376" t="s">
        <v>1031</v>
      </c>
      <c r="B75" s="1387"/>
      <c r="C75" s="6"/>
      <c r="D75" s="250"/>
      <c r="E75" s="4"/>
      <c r="F75" s="251"/>
      <c r="G75" s="252"/>
      <c r="H75" s="253"/>
      <c r="I75" s="254"/>
      <c r="J75" s="255"/>
      <c r="K75" s="257"/>
      <c r="L75" s="257"/>
      <c r="M75" s="11"/>
      <c r="N75" s="11"/>
      <c r="O75" s="11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7"/>
      <c r="B76" s="248"/>
      <c r="C76" s="311"/>
      <c r="D76" s="250"/>
      <c r="E76" s="4"/>
      <c r="F76" s="251"/>
      <c r="G76" s="252"/>
      <c r="H76" s="253"/>
      <c r="I76" s="254"/>
      <c r="J76" s="255"/>
      <c r="K76" s="257"/>
      <c r="L76" s="257"/>
      <c r="M76" s="11"/>
      <c r="N76" s="11"/>
      <c r="O76" s="11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84" t="s">
        <v>2</v>
      </c>
      <c r="B77" s="1390"/>
      <c r="C77" s="1172" t="s">
        <v>3</v>
      </c>
      <c r="D77" s="1173" t="s">
        <v>4</v>
      </c>
      <c r="E77" s="17" t="s">
        <v>5</v>
      </c>
      <c r="F77" s="1141" t="s">
        <v>5</v>
      </c>
      <c r="G77" s="259" t="s">
        <v>6</v>
      </c>
      <c r="H77" s="19" t="s">
        <v>7</v>
      </c>
      <c r="I77" s="260" t="s">
        <v>8</v>
      </c>
      <c r="J77" s="300" t="s">
        <v>9</v>
      </c>
      <c r="K77" s="920" t="s">
        <v>9</v>
      </c>
      <c r="L77" s="262"/>
      <c r="M77" s="23"/>
      <c r="N77" s="11"/>
      <c r="O77" s="11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996"/>
      <c r="B78" s="1037"/>
      <c r="C78" s="923"/>
      <c r="D78" s="316" t="s">
        <v>10</v>
      </c>
      <c r="E78" s="24" t="s">
        <v>11</v>
      </c>
      <c r="F78" s="1143" t="s">
        <v>12</v>
      </c>
      <c r="G78" s="1144"/>
      <c r="H78" s="965" t="s">
        <v>13</v>
      </c>
      <c r="I78" s="1145" t="s">
        <v>14</v>
      </c>
      <c r="J78" s="1163" t="s">
        <v>15</v>
      </c>
      <c r="K78" s="930" t="s">
        <v>16</v>
      </c>
      <c r="L78" s="262"/>
      <c r="M78" s="23"/>
      <c r="N78" s="11"/>
      <c r="O78" s="11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101"/>
      <c r="B79" s="1123"/>
      <c r="C79" s="51"/>
      <c r="D79" s="52"/>
      <c r="E79" s="70"/>
      <c r="F79" s="1098"/>
      <c r="G79" s="1090"/>
      <c r="H79" s="29"/>
      <c r="I79" s="30"/>
      <c r="J79" s="31"/>
      <c r="K79" s="995"/>
      <c r="L79" s="257"/>
      <c r="M79" s="11"/>
      <c r="N79" s="11"/>
      <c r="O79" s="11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969"/>
      <c r="B80" s="935"/>
      <c r="C80" s="51"/>
      <c r="D80" s="52"/>
      <c r="E80" s="53"/>
      <c r="F80" s="28"/>
      <c r="G80" s="1090"/>
      <c r="H80" s="29"/>
      <c r="I80" s="30"/>
      <c r="J80" s="31"/>
      <c r="K80" s="1006"/>
      <c r="L80" s="257"/>
      <c r="M80" s="11"/>
      <c r="N80" s="11"/>
      <c r="O80" s="11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969"/>
      <c r="B81" s="935"/>
      <c r="C81" s="51"/>
      <c r="D81" s="52"/>
      <c r="E81" s="53"/>
      <c r="F81" s="28"/>
      <c r="G81" s="1090"/>
      <c r="H81" s="29"/>
      <c r="I81" s="30"/>
      <c r="J81" s="31"/>
      <c r="K81" s="1006"/>
      <c r="L81" s="257"/>
      <c r="M81" s="11"/>
      <c r="N81" s="11"/>
      <c r="O81" s="11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969"/>
      <c r="B82" s="935"/>
      <c r="C82" s="51"/>
      <c r="D82" s="52"/>
      <c r="E82" s="53"/>
      <c r="F82" s="28"/>
      <c r="G82" s="1090"/>
      <c r="H82" s="29"/>
      <c r="I82" s="30"/>
      <c r="J82" s="31"/>
      <c r="K82" s="1006"/>
      <c r="L82" s="257"/>
      <c r="M82" s="11"/>
      <c r="N82" s="11"/>
      <c r="O82" s="11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343"/>
      <c r="B83" s="1168"/>
      <c r="C83" s="51"/>
      <c r="D83" s="52"/>
      <c r="E83" s="53"/>
      <c r="F83" s="28"/>
      <c r="G83" s="1090"/>
      <c r="H83" s="29"/>
      <c r="I83" s="30"/>
      <c r="J83" s="31"/>
      <c r="K83" s="1006"/>
      <c r="L83" s="257"/>
      <c r="M83" s="11"/>
      <c r="N83" s="11"/>
      <c r="O83" s="11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969"/>
      <c r="B84" s="935"/>
      <c r="C84" s="51"/>
      <c r="D84" s="52"/>
      <c r="E84" s="53"/>
      <c r="F84" s="28"/>
      <c r="G84" s="1090"/>
      <c r="H84" s="29"/>
      <c r="I84" s="30"/>
      <c r="J84" s="31"/>
      <c r="K84" s="1006"/>
      <c r="L84" s="257"/>
      <c r="M84" s="11"/>
      <c r="N84" s="11"/>
      <c r="O84" s="11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969"/>
      <c r="B85" s="935"/>
      <c r="C85" s="51"/>
      <c r="D85" s="52"/>
      <c r="E85" s="53"/>
      <c r="F85" s="28"/>
      <c r="G85" s="1090"/>
      <c r="H85" s="29"/>
      <c r="I85" s="30"/>
      <c r="J85" s="31"/>
      <c r="K85" s="1006"/>
      <c r="L85" s="257"/>
      <c r="M85" s="11"/>
      <c r="N85" s="11"/>
      <c r="O85" s="11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969"/>
      <c r="B86" s="935"/>
      <c r="C86" s="51"/>
      <c r="D86" s="52"/>
      <c r="E86" s="53"/>
      <c r="F86" s="28"/>
      <c r="G86" s="1090"/>
      <c r="H86" s="29"/>
      <c r="I86" s="30"/>
      <c r="J86" s="31"/>
      <c r="K86" s="1006"/>
      <c r="L86" s="257"/>
      <c r="M86" s="11"/>
      <c r="N86" s="11"/>
      <c r="O86" s="11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969"/>
      <c r="B87" s="1168"/>
      <c r="C87" s="51"/>
      <c r="D87" s="1102"/>
      <c r="E87" s="53"/>
      <c r="F87" s="28"/>
      <c r="G87" s="54"/>
      <c r="H87" s="101"/>
      <c r="I87" s="102"/>
      <c r="J87" s="103"/>
      <c r="K87" s="104"/>
      <c r="L87" s="257"/>
      <c r="M87" s="11"/>
      <c r="N87" s="11"/>
      <c r="O87" s="11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969"/>
      <c r="B88" s="935"/>
      <c r="C88" s="51"/>
      <c r="D88" s="52"/>
      <c r="E88" s="53"/>
      <c r="F88" s="28"/>
      <c r="G88" s="1090"/>
      <c r="H88" s="29"/>
      <c r="I88" s="30"/>
      <c r="J88" s="31"/>
      <c r="K88" s="1006"/>
      <c r="L88" s="257"/>
      <c r="M88" s="11"/>
      <c r="N88" s="11"/>
      <c r="O88" s="11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969"/>
      <c r="B89" s="935"/>
      <c r="C89" s="51"/>
      <c r="D89" s="52"/>
      <c r="E89" s="53"/>
      <c r="F89" s="28"/>
      <c r="G89" s="1090"/>
      <c r="H89" s="29"/>
      <c r="I89" s="30"/>
      <c r="J89" s="31"/>
      <c r="K89" s="1006"/>
      <c r="L89" s="257"/>
      <c r="M89" s="11"/>
      <c r="N89" s="11"/>
      <c r="O89" s="11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69"/>
      <c r="B90" s="935"/>
      <c r="C90" s="51"/>
      <c r="D90" s="1102"/>
      <c r="E90" s="143"/>
      <c r="F90" s="144"/>
      <c r="G90" s="54"/>
      <c r="H90" s="101"/>
      <c r="I90" s="102"/>
      <c r="J90" s="103"/>
      <c r="K90" s="104"/>
      <c r="L90" s="270"/>
      <c r="M90" s="11"/>
      <c r="N90" s="11"/>
      <c r="O90" s="11"/>
      <c r="P90" s="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69"/>
      <c r="B91" s="1171"/>
      <c r="C91" s="51"/>
      <c r="D91" s="52"/>
      <c r="E91" s="53"/>
      <c r="F91" s="28"/>
      <c r="G91" s="1090"/>
      <c r="H91" s="29"/>
      <c r="I91" s="30"/>
      <c r="J91" s="55"/>
      <c r="K91" s="1006"/>
      <c r="L91" s="257"/>
      <c r="M91" s="11"/>
      <c r="N91" s="11"/>
      <c r="O91" s="11"/>
      <c r="P91" s="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71"/>
      <c r="B92" s="935"/>
      <c r="C92" s="51"/>
      <c r="D92" s="1102"/>
      <c r="E92" s="53"/>
      <c r="F92" s="28"/>
      <c r="G92" s="54"/>
      <c r="H92" s="101"/>
      <c r="I92" s="102"/>
      <c r="J92" s="103"/>
      <c r="K92" s="104"/>
      <c r="L92" s="270"/>
      <c r="M92" s="11"/>
      <c r="N92" s="11"/>
      <c r="O92" s="11"/>
      <c r="P92" s="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1031"/>
      <c r="B93" s="935"/>
      <c r="C93" s="51"/>
      <c r="D93" s="1102"/>
      <c r="E93" s="53"/>
      <c r="F93" s="28"/>
      <c r="G93" s="54"/>
      <c r="H93" s="101"/>
      <c r="I93" s="102"/>
      <c r="J93" s="103"/>
      <c r="K93" s="104"/>
      <c r="L93" s="257"/>
      <c r="M93" s="11"/>
      <c r="N93" s="11"/>
      <c r="O93" s="11"/>
      <c r="P93" s="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69"/>
      <c r="B94" s="935"/>
      <c r="C94" s="51"/>
      <c r="D94" s="1102"/>
      <c r="E94" s="53"/>
      <c r="F94" s="28"/>
      <c r="G94" s="54"/>
      <c r="H94" s="101"/>
      <c r="I94" s="102"/>
      <c r="J94" s="103"/>
      <c r="K94" s="104"/>
      <c r="L94" s="257"/>
      <c r="M94" s="11"/>
      <c r="N94" s="11"/>
      <c r="O94" s="11"/>
      <c r="P94" s="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69"/>
      <c r="B95" s="1204"/>
      <c r="C95" s="51"/>
      <c r="D95" s="52"/>
      <c r="E95" s="53"/>
      <c r="F95" s="28"/>
      <c r="G95" s="1090"/>
      <c r="H95" s="29"/>
      <c r="I95" s="30"/>
      <c r="J95" s="103"/>
      <c r="K95" s="1006"/>
      <c r="L95" s="257"/>
      <c r="M95" s="11"/>
      <c r="N95" s="11"/>
      <c r="O95" s="11"/>
      <c r="P95" s="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969"/>
      <c r="B96" s="935"/>
      <c r="C96" s="51"/>
      <c r="D96" s="52"/>
      <c r="E96" s="53"/>
      <c r="F96" s="28"/>
      <c r="G96" s="1090"/>
      <c r="H96" s="29"/>
      <c r="I96" s="30"/>
      <c r="J96" s="31"/>
      <c r="K96" s="1006"/>
      <c r="L96" s="257"/>
      <c r="M96" s="11"/>
      <c r="N96" s="11"/>
      <c r="O96" s="11"/>
      <c r="P96" s="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69"/>
      <c r="B97" s="935"/>
      <c r="C97" s="51"/>
      <c r="D97" s="52"/>
      <c r="E97" s="105"/>
      <c r="F97" s="28"/>
      <c r="G97" s="1090"/>
      <c r="H97" s="29"/>
      <c r="I97" s="30"/>
      <c r="J97" s="31"/>
      <c r="K97" s="1006"/>
      <c r="L97" s="257"/>
      <c r="M97" s="11"/>
      <c r="N97" s="11"/>
      <c r="O97" s="11"/>
      <c r="P97" s="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69"/>
      <c r="B98" s="935"/>
      <c r="C98" s="51"/>
      <c r="D98" s="52"/>
      <c r="E98" s="105"/>
      <c r="F98" s="28"/>
      <c r="G98" s="1090"/>
      <c r="H98" s="29"/>
      <c r="I98" s="30"/>
      <c r="J98" s="31"/>
      <c r="K98" s="1006"/>
      <c r="L98" s="257"/>
      <c r="M98" s="11"/>
      <c r="N98" s="11"/>
      <c r="O98" s="11"/>
      <c r="P98" s="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69"/>
      <c r="B99" s="935"/>
      <c r="C99" s="51"/>
      <c r="D99" s="52"/>
      <c r="E99" s="105"/>
      <c r="F99" s="28"/>
      <c r="G99" s="1090"/>
      <c r="H99" s="29"/>
      <c r="I99" s="30"/>
      <c r="J99" s="31"/>
      <c r="K99" s="1006"/>
      <c r="L99" s="257"/>
      <c r="M99" s="11"/>
      <c r="N99" s="11"/>
      <c r="O99" s="11"/>
      <c r="P99" s="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69"/>
      <c r="B100" s="1171"/>
      <c r="C100" s="51"/>
      <c r="D100" s="52"/>
      <c r="E100" s="105"/>
      <c r="F100" s="28"/>
      <c r="G100" s="1090"/>
      <c r="H100" s="29"/>
      <c r="I100" s="30"/>
      <c r="J100" s="31"/>
      <c r="K100" s="1006"/>
      <c r="L100" s="257"/>
      <c r="M100" s="11"/>
      <c r="N100" s="11"/>
      <c r="O100" s="11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969"/>
      <c r="B101" s="935"/>
      <c r="C101" s="51"/>
      <c r="D101" s="52"/>
      <c r="E101" s="105"/>
      <c r="F101" s="28"/>
      <c r="G101" s="1090"/>
      <c r="H101" s="29"/>
      <c r="I101" s="30"/>
      <c r="J101" s="31"/>
      <c r="K101" s="1006"/>
      <c r="L101" s="257"/>
      <c r="M101" s="11"/>
      <c r="N101" s="11"/>
      <c r="O101" s="11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69"/>
      <c r="B102" s="935"/>
      <c r="C102" s="51"/>
      <c r="D102" s="52"/>
      <c r="E102" s="105"/>
      <c r="F102" s="28"/>
      <c r="G102" s="1090"/>
      <c r="H102" s="29"/>
      <c r="I102" s="30"/>
      <c r="J102" s="31"/>
      <c r="K102" s="1006"/>
      <c r="L102" s="257"/>
      <c r="M102" s="11"/>
      <c r="N102" s="11"/>
      <c r="O102" s="11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69"/>
      <c r="B103" s="1029"/>
      <c r="C103" s="51"/>
      <c r="D103" s="52"/>
      <c r="E103" s="988"/>
      <c r="F103" s="28"/>
      <c r="G103" s="1090"/>
      <c r="H103" s="1104"/>
      <c r="I103" s="1105"/>
      <c r="J103" s="1106"/>
      <c r="K103" s="1016"/>
      <c r="L103" s="257"/>
      <c r="M103" s="11"/>
      <c r="N103" s="11"/>
      <c r="O103" s="11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5.25" customHeight="1">
      <c r="A104" s="969"/>
      <c r="B104" s="1029"/>
      <c r="C104" s="51"/>
      <c r="D104" s="52"/>
      <c r="E104" s="106"/>
      <c r="F104" s="28"/>
      <c r="G104" s="1090"/>
      <c r="H104" s="29"/>
      <c r="I104" s="30"/>
      <c r="J104" s="58"/>
      <c r="K104" s="1006"/>
      <c r="L104" s="257"/>
      <c r="M104" s="1368"/>
      <c r="N104" s="11"/>
      <c r="O104" s="11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5.25" customHeight="1">
      <c r="A105" s="969"/>
      <c r="B105" s="1029"/>
      <c r="C105" s="51"/>
      <c r="D105" s="1107"/>
      <c r="E105" s="107"/>
      <c r="F105" s="108"/>
      <c r="G105" s="1090"/>
      <c r="H105" s="109"/>
      <c r="I105" s="30"/>
      <c r="J105" s="31"/>
      <c r="K105" s="1006"/>
      <c r="L105" s="257"/>
      <c r="M105" s="1368"/>
      <c r="N105" s="11"/>
      <c r="O105" s="11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969"/>
      <c r="B106" s="1029"/>
      <c r="C106" s="51"/>
      <c r="D106" s="1107"/>
      <c r="E106" s="131"/>
      <c r="F106" s="108"/>
      <c r="G106" s="1090"/>
      <c r="H106" s="109"/>
      <c r="I106" s="30"/>
      <c r="J106" s="31"/>
      <c r="K106" s="1006"/>
      <c r="L106" s="257"/>
      <c r="M106" s="1368"/>
      <c r="N106" s="11"/>
      <c r="O106" s="11"/>
      <c r="P106" s="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969"/>
      <c r="B107" s="1029"/>
      <c r="C107" s="51"/>
      <c r="D107" s="1107"/>
      <c r="E107" s="131"/>
      <c r="F107" s="108"/>
      <c r="G107" s="1090"/>
      <c r="H107" s="109"/>
      <c r="I107" s="30"/>
      <c r="J107" s="31"/>
      <c r="K107" s="1006"/>
      <c r="L107" s="257"/>
      <c r="M107" s="1368"/>
      <c r="N107" s="11"/>
      <c r="O107" s="11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956"/>
      <c r="B108" s="935"/>
      <c r="C108" s="51"/>
      <c r="D108" s="52"/>
      <c r="E108" s="53"/>
      <c r="F108" s="28"/>
      <c r="G108" s="1090"/>
      <c r="H108" s="29"/>
      <c r="I108" s="30"/>
      <c r="J108" s="31"/>
      <c r="K108" s="1006"/>
      <c r="L108" s="257"/>
      <c r="M108" s="11"/>
      <c r="N108" s="11"/>
      <c r="O108" s="11"/>
      <c r="P108" s="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1"/>
      <c r="B109" s="4"/>
      <c r="C109" s="250"/>
      <c r="D109" s="250"/>
      <c r="E109" s="4"/>
      <c r="F109" s="251"/>
      <c r="G109" s="252"/>
      <c r="H109" s="253"/>
      <c r="I109" s="254"/>
      <c r="J109" s="255"/>
      <c r="K109" s="256">
        <v>4</v>
      </c>
      <c r="L109" s="256"/>
      <c r="M109" s="11"/>
      <c r="N109" s="11"/>
      <c r="O109" s="11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4" t="s">
        <v>0</v>
      </c>
      <c r="B110" s="1368"/>
      <c r="C110" s="250"/>
      <c r="D110" s="250"/>
      <c r="E110" s="4"/>
      <c r="F110" s="251"/>
      <c r="G110" s="252"/>
      <c r="H110" s="253"/>
      <c r="I110" s="254"/>
      <c r="J110" s="255"/>
      <c r="K110" s="257"/>
      <c r="L110" s="257"/>
      <c r="M110" s="11"/>
      <c r="N110" s="11"/>
      <c r="O110" s="11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5.25" customHeight="1">
      <c r="A111" s="1376" t="s">
        <v>1031</v>
      </c>
      <c r="B111" s="1387"/>
      <c r="C111" s="96"/>
      <c r="D111" s="250"/>
      <c r="E111" s="4"/>
      <c r="F111" s="251"/>
      <c r="G111" s="252"/>
      <c r="H111" s="253"/>
      <c r="I111" s="254"/>
      <c r="J111" s="255"/>
      <c r="K111" s="257"/>
      <c r="L111" s="257"/>
      <c r="M111" s="11"/>
      <c r="N111" s="11"/>
      <c r="O111" s="11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"/>
      <c r="C112" s="250"/>
      <c r="D112" s="250"/>
      <c r="E112" s="4"/>
      <c r="F112" s="251"/>
      <c r="G112" s="252"/>
      <c r="H112" s="253"/>
      <c r="I112" s="254"/>
      <c r="J112" s="255"/>
      <c r="K112" s="257"/>
      <c r="L112" s="257"/>
      <c r="M112" s="11"/>
      <c r="N112" s="11"/>
      <c r="O112" s="11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1381" t="s">
        <v>2</v>
      </c>
      <c r="B113" s="1388"/>
      <c r="C113" s="258" t="s">
        <v>3</v>
      </c>
      <c r="D113" s="1140" t="s">
        <v>4</v>
      </c>
      <c r="E113" s="17" t="s">
        <v>5</v>
      </c>
      <c r="F113" s="1141" t="s">
        <v>5</v>
      </c>
      <c r="G113" s="259" t="s">
        <v>6</v>
      </c>
      <c r="H113" s="19" t="s">
        <v>7</v>
      </c>
      <c r="I113" s="260" t="s">
        <v>8</v>
      </c>
      <c r="J113" s="300" t="s">
        <v>9</v>
      </c>
      <c r="K113" s="920" t="s">
        <v>9</v>
      </c>
      <c r="L113" s="262"/>
      <c r="M113" s="23"/>
      <c r="N113" s="11"/>
      <c r="O113" s="11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1374"/>
      <c r="B114" s="885"/>
      <c r="C114" s="923"/>
      <c r="D114" s="1142" t="s">
        <v>10</v>
      </c>
      <c r="E114" s="24" t="s">
        <v>11</v>
      </c>
      <c r="F114" s="1143" t="s">
        <v>12</v>
      </c>
      <c r="G114" s="1144"/>
      <c r="H114" s="965" t="s">
        <v>13</v>
      </c>
      <c r="I114" s="1145" t="s">
        <v>14</v>
      </c>
      <c r="J114" s="1163" t="s">
        <v>16</v>
      </c>
      <c r="K114" s="930" t="s">
        <v>15</v>
      </c>
      <c r="L114" s="262"/>
      <c r="M114" s="23"/>
      <c r="N114" s="11"/>
      <c r="O114" s="11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1101"/>
      <c r="B115" s="1123"/>
      <c r="C115" s="51"/>
      <c r="D115" s="52"/>
      <c r="E115" s="70"/>
      <c r="F115" s="1098"/>
      <c r="G115" s="1090"/>
      <c r="H115" s="29"/>
      <c r="I115" s="30"/>
      <c r="J115" s="31"/>
      <c r="K115" s="995"/>
      <c r="L115" s="257"/>
      <c r="M115" s="11"/>
      <c r="N115" s="11"/>
      <c r="O115" s="11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969"/>
      <c r="B116" s="935"/>
      <c r="C116" s="51"/>
      <c r="D116" s="52"/>
      <c r="E116" s="53"/>
      <c r="F116" s="28"/>
      <c r="G116" s="1090"/>
      <c r="H116" s="29"/>
      <c r="I116" s="30"/>
      <c r="J116" s="31"/>
      <c r="K116" s="1006"/>
      <c r="L116" s="257"/>
      <c r="M116" s="11"/>
      <c r="N116" s="11"/>
      <c r="O116" s="11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969"/>
      <c r="B117" s="935"/>
      <c r="C117" s="51"/>
      <c r="D117" s="52"/>
      <c r="E117" s="53"/>
      <c r="F117" s="28"/>
      <c r="G117" s="1090"/>
      <c r="H117" s="29"/>
      <c r="I117" s="30"/>
      <c r="J117" s="31"/>
      <c r="K117" s="1006"/>
      <c r="L117" s="257"/>
      <c r="M117" s="11"/>
      <c r="N117" s="11"/>
      <c r="O117" s="11"/>
      <c r="P117" s="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969"/>
      <c r="B118" s="935"/>
      <c r="C118" s="51"/>
      <c r="D118" s="52"/>
      <c r="E118" s="53"/>
      <c r="F118" s="28"/>
      <c r="G118" s="1090"/>
      <c r="H118" s="29"/>
      <c r="I118" s="30"/>
      <c r="J118" s="31"/>
      <c r="K118" s="1006"/>
      <c r="L118" s="257"/>
      <c r="M118" s="11"/>
      <c r="N118" s="11"/>
      <c r="O118" s="11"/>
      <c r="P118" s="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343"/>
      <c r="B119" s="1168"/>
      <c r="C119" s="51"/>
      <c r="D119" s="52"/>
      <c r="E119" s="53"/>
      <c r="F119" s="28"/>
      <c r="G119" s="1090"/>
      <c r="H119" s="29"/>
      <c r="I119" s="30"/>
      <c r="J119" s="31"/>
      <c r="K119" s="1006"/>
      <c r="L119" s="257"/>
      <c r="M119" s="11"/>
      <c r="N119" s="11"/>
      <c r="O119" s="11"/>
      <c r="P119" s="8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969"/>
      <c r="B120" s="935"/>
      <c r="C120" s="51"/>
      <c r="D120" s="52"/>
      <c r="E120" s="53"/>
      <c r="F120" s="28"/>
      <c r="G120" s="1090"/>
      <c r="H120" s="29"/>
      <c r="I120" s="30"/>
      <c r="J120" s="31"/>
      <c r="K120" s="1006"/>
      <c r="L120" s="257"/>
      <c r="M120" s="11"/>
      <c r="N120" s="11"/>
      <c r="O120" s="11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969"/>
      <c r="B121" s="935"/>
      <c r="C121" s="51"/>
      <c r="D121" s="52"/>
      <c r="E121" s="53"/>
      <c r="F121" s="28"/>
      <c r="G121" s="1090"/>
      <c r="H121" s="29"/>
      <c r="I121" s="30"/>
      <c r="J121" s="31"/>
      <c r="K121" s="1006"/>
      <c r="L121" s="257"/>
      <c r="M121" s="11"/>
      <c r="N121" s="11"/>
      <c r="O121" s="11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969"/>
      <c r="B122" s="935"/>
      <c r="C122" s="51"/>
      <c r="D122" s="52"/>
      <c r="E122" s="53"/>
      <c r="F122" s="28"/>
      <c r="G122" s="1090"/>
      <c r="H122" s="29"/>
      <c r="I122" s="30"/>
      <c r="J122" s="31"/>
      <c r="K122" s="1006"/>
      <c r="L122" s="270"/>
      <c r="M122" s="11"/>
      <c r="N122" s="11"/>
      <c r="O122" s="11"/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969"/>
      <c r="B123" s="1168"/>
      <c r="C123" s="51"/>
      <c r="D123" s="1102"/>
      <c r="E123" s="53"/>
      <c r="F123" s="28"/>
      <c r="G123" s="54"/>
      <c r="H123" s="101"/>
      <c r="I123" s="102"/>
      <c r="J123" s="103"/>
      <c r="K123" s="104"/>
      <c r="L123" s="257"/>
      <c r="M123" s="11"/>
      <c r="N123" s="11"/>
      <c r="O123" s="11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969"/>
      <c r="B124" s="935"/>
      <c r="C124" s="51"/>
      <c r="D124" s="52"/>
      <c r="E124" s="53"/>
      <c r="F124" s="28"/>
      <c r="G124" s="1090"/>
      <c r="H124" s="29"/>
      <c r="I124" s="30"/>
      <c r="J124" s="31"/>
      <c r="K124" s="1006"/>
      <c r="L124" s="257"/>
      <c r="M124" s="11"/>
      <c r="N124" s="11"/>
      <c r="O124" s="11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969"/>
      <c r="B125" s="935"/>
      <c r="C125" s="51"/>
      <c r="D125" s="52"/>
      <c r="E125" s="53"/>
      <c r="F125" s="28"/>
      <c r="G125" s="1090"/>
      <c r="H125" s="29"/>
      <c r="I125" s="30"/>
      <c r="J125" s="31"/>
      <c r="K125" s="1006"/>
      <c r="L125" s="270"/>
      <c r="M125" s="11"/>
      <c r="N125" s="11"/>
      <c r="O125" s="11"/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69"/>
      <c r="B126" s="935"/>
      <c r="C126" s="51"/>
      <c r="D126" s="1102"/>
      <c r="E126" s="143"/>
      <c r="F126" s="144"/>
      <c r="G126" s="54"/>
      <c r="H126" s="101"/>
      <c r="I126" s="102"/>
      <c r="J126" s="103"/>
      <c r="K126" s="104"/>
      <c r="L126" s="257"/>
      <c r="M126" s="11"/>
      <c r="N126" s="11"/>
      <c r="O126" s="11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69"/>
      <c r="B127" s="1171"/>
      <c r="C127" s="51"/>
      <c r="D127" s="52"/>
      <c r="E127" s="53"/>
      <c r="F127" s="28"/>
      <c r="G127" s="1090"/>
      <c r="H127" s="29"/>
      <c r="I127" s="30"/>
      <c r="J127" s="55"/>
      <c r="K127" s="1006"/>
      <c r="L127" s="270"/>
      <c r="M127" s="11"/>
      <c r="N127" s="11"/>
      <c r="O127" s="11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71"/>
      <c r="B128" s="935"/>
      <c r="C128" s="51"/>
      <c r="D128" s="1102"/>
      <c r="E128" s="53"/>
      <c r="F128" s="28"/>
      <c r="G128" s="54"/>
      <c r="H128" s="101"/>
      <c r="I128" s="102"/>
      <c r="J128" s="103"/>
      <c r="K128" s="104"/>
      <c r="L128" s="270"/>
      <c r="M128" s="11"/>
      <c r="N128" s="11"/>
      <c r="O128" s="11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1031"/>
      <c r="B129" s="935"/>
      <c r="C129" s="51"/>
      <c r="D129" s="1102"/>
      <c r="E129" s="53"/>
      <c r="F129" s="28"/>
      <c r="G129" s="54"/>
      <c r="H129" s="101"/>
      <c r="I129" s="102"/>
      <c r="J129" s="103"/>
      <c r="K129" s="104"/>
      <c r="L129" s="270"/>
      <c r="M129" s="11"/>
      <c r="N129" s="11"/>
      <c r="O129" s="11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69"/>
      <c r="B130" s="935"/>
      <c r="C130" s="51"/>
      <c r="D130" s="1102"/>
      <c r="E130" s="53"/>
      <c r="F130" s="28"/>
      <c r="G130" s="54"/>
      <c r="H130" s="101"/>
      <c r="I130" s="102"/>
      <c r="J130" s="103"/>
      <c r="K130" s="104"/>
      <c r="L130" s="257"/>
      <c r="M130" s="11"/>
      <c r="N130" s="11"/>
      <c r="O130" s="11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69"/>
      <c r="B131" s="1204"/>
      <c r="C131" s="51"/>
      <c r="D131" s="52"/>
      <c r="E131" s="53"/>
      <c r="F131" s="28"/>
      <c r="G131" s="1090"/>
      <c r="H131" s="29"/>
      <c r="I131" s="30"/>
      <c r="J131" s="103"/>
      <c r="K131" s="1006"/>
      <c r="L131" s="257"/>
      <c r="M131" s="11"/>
      <c r="N131" s="11"/>
      <c r="O131" s="11"/>
      <c r="P131" s="8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969"/>
      <c r="B132" s="935"/>
      <c r="C132" s="51"/>
      <c r="D132" s="52"/>
      <c r="E132" s="53"/>
      <c r="F132" s="28"/>
      <c r="G132" s="1090"/>
      <c r="H132" s="29"/>
      <c r="I132" s="30"/>
      <c r="J132" s="31"/>
      <c r="K132" s="1006"/>
      <c r="L132" s="257"/>
      <c r="M132" s="11"/>
      <c r="N132" s="11"/>
      <c r="O132" s="11"/>
      <c r="P132" s="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69"/>
      <c r="B133" s="935"/>
      <c r="C133" s="51"/>
      <c r="D133" s="52"/>
      <c r="E133" s="105"/>
      <c r="F133" s="28"/>
      <c r="G133" s="1090"/>
      <c r="H133" s="29"/>
      <c r="I133" s="30"/>
      <c r="J133" s="31"/>
      <c r="K133" s="1006"/>
      <c r="L133" s="257"/>
      <c r="M133" s="11"/>
      <c r="N133" s="11"/>
      <c r="O133" s="11"/>
      <c r="P133" s="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69"/>
      <c r="B134" s="935"/>
      <c r="C134" s="51"/>
      <c r="D134" s="52"/>
      <c r="E134" s="105"/>
      <c r="F134" s="28"/>
      <c r="G134" s="1090"/>
      <c r="H134" s="29"/>
      <c r="I134" s="30"/>
      <c r="J134" s="31"/>
      <c r="K134" s="1006"/>
      <c r="L134" s="257"/>
      <c r="M134" s="11"/>
      <c r="N134" s="11"/>
      <c r="O134" s="11"/>
      <c r="P134" s="8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69"/>
      <c r="B135" s="935"/>
      <c r="C135" s="51"/>
      <c r="D135" s="52"/>
      <c r="E135" s="105"/>
      <c r="F135" s="28"/>
      <c r="G135" s="1090"/>
      <c r="H135" s="29"/>
      <c r="I135" s="30"/>
      <c r="J135" s="31"/>
      <c r="K135" s="1006"/>
      <c r="L135" s="257"/>
      <c r="M135" s="11"/>
      <c r="N135" s="11"/>
      <c r="O135" s="11"/>
      <c r="P135" s="8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69"/>
      <c r="B136" s="1171"/>
      <c r="C136" s="51"/>
      <c r="D136" s="52"/>
      <c r="E136" s="105"/>
      <c r="F136" s="28"/>
      <c r="G136" s="1090"/>
      <c r="H136" s="29"/>
      <c r="I136" s="30"/>
      <c r="J136" s="31"/>
      <c r="K136" s="1006"/>
      <c r="L136" s="257"/>
      <c r="M136" s="11"/>
      <c r="N136" s="11"/>
      <c r="O136" s="11"/>
      <c r="P136" s="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69"/>
      <c r="B137" s="935"/>
      <c r="C137" s="51"/>
      <c r="D137" s="52"/>
      <c r="E137" s="105"/>
      <c r="F137" s="28"/>
      <c r="G137" s="1090"/>
      <c r="H137" s="29"/>
      <c r="I137" s="30"/>
      <c r="J137" s="31"/>
      <c r="K137" s="1006"/>
      <c r="L137" s="257"/>
      <c r="M137" s="11"/>
      <c r="N137" s="11"/>
      <c r="O137" s="11"/>
      <c r="P137" s="8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69"/>
      <c r="B138" s="935"/>
      <c r="C138" s="51"/>
      <c r="D138" s="52"/>
      <c r="E138" s="105"/>
      <c r="F138" s="28"/>
      <c r="G138" s="1090"/>
      <c r="H138" s="29"/>
      <c r="I138" s="30"/>
      <c r="J138" s="31"/>
      <c r="K138" s="1006"/>
      <c r="L138" s="257"/>
      <c r="M138" s="11"/>
      <c r="N138" s="11"/>
      <c r="O138" s="11"/>
      <c r="P138" s="8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69"/>
      <c r="B139" s="1029"/>
      <c r="C139" s="51"/>
      <c r="D139" s="52"/>
      <c r="E139" s="988"/>
      <c r="F139" s="28"/>
      <c r="G139" s="1090"/>
      <c r="H139" s="1104"/>
      <c r="I139" s="1105"/>
      <c r="J139" s="1106"/>
      <c r="K139" s="1016"/>
      <c r="L139" s="257"/>
      <c r="M139" s="11"/>
      <c r="N139" s="11"/>
      <c r="O139" s="11"/>
      <c r="P139" s="8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69"/>
      <c r="B140" s="1029"/>
      <c r="C140" s="51"/>
      <c r="D140" s="52"/>
      <c r="E140" s="106"/>
      <c r="F140" s="28"/>
      <c r="G140" s="1090"/>
      <c r="H140" s="29"/>
      <c r="I140" s="30"/>
      <c r="J140" s="58"/>
      <c r="K140" s="1006"/>
      <c r="L140" s="257"/>
      <c r="M140" s="11"/>
      <c r="N140" s="11"/>
      <c r="O140" s="11"/>
      <c r="P140" s="8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69"/>
      <c r="B141" s="1029"/>
      <c r="C141" s="51"/>
      <c r="D141" s="1107"/>
      <c r="E141" s="107"/>
      <c r="F141" s="108"/>
      <c r="G141" s="1090"/>
      <c r="H141" s="109"/>
      <c r="I141" s="30"/>
      <c r="J141" s="31"/>
      <c r="K141" s="1006"/>
      <c r="L141" s="257"/>
      <c r="M141" s="11"/>
      <c r="N141" s="11"/>
      <c r="O141" s="11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69"/>
      <c r="B142" s="1029"/>
      <c r="C142" s="51"/>
      <c r="D142" s="1107"/>
      <c r="E142" s="131"/>
      <c r="F142" s="108"/>
      <c r="G142" s="1090"/>
      <c r="H142" s="109"/>
      <c r="I142" s="30"/>
      <c r="J142" s="31"/>
      <c r="K142" s="1006"/>
      <c r="L142" s="257"/>
      <c r="M142" s="11"/>
      <c r="N142" s="11"/>
      <c r="O142" s="11"/>
      <c r="P142" s="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69"/>
      <c r="B143" s="1029"/>
      <c r="C143" s="51"/>
      <c r="D143" s="1107"/>
      <c r="E143" s="131"/>
      <c r="F143" s="108"/>
      <c r="G143" s="1090"/>
      <c r="H143" s="109"/>
      <c r="I143" s="30"/>
      <c r="J143" s="31"/>
      <c r="K143" s="1006"/>
      <c r="L143" s="257"/>
      <c r="M143" s="11"/>
      <c r="N143" s="11"/>
      <c r="O143" s="11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.75" customHeight="1">
      <c r="A144" s="956"/>
      <c r="B144" s="935"/>
      <c r="C144" s="51"/>
      <c r="D144" s="52"/>
      <c r="E144" s="53"/>
      <c r="F144" s="28"/>
      <c r="G144" s="1090"/>
      <c r="H144" s="29"/>
      <c r="I144" s="30"/>
      <c r="J144" s="31"/>
      <c r="K144" s="1006"/>
      <c r="L144" s="312"/>
      <c r="M144" s="11"/>
      <c r="N144" s="11"/>
      <c r="O144" s="11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1"/>
      <c r="B145" s="158"/>
      <c r="C145" s="250"/>
      <c r="D145" s="250"/>
      <c r="E145" s="223"/>
      <c r="F145" s="340"/>
      <c r="G145" s="252"/>
      <c r="H145" s="253"/>
      <c r="I145" s="254"/>
      <c r="J145" s="255"/>
      <c r="K145" s="256">
        <v>1</v>
      </c>
      <c r="L145" s="256"/>
      <c r="M145" s="11"/>
      <c r="N145" s="11"/>
      <c r="O145" s="11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4" t="s">
        <v>0</v>
      </c>
      <c r="B146" s="1368"/>
      <c r="C146" s="250"/>
      <c r="D146" s="250"/>
      <c r="E146" s="4"/>
      <c r="F146" s="251"/>
      <c r="G146" s="252"/>
      <c r="H146" s="253"/>
      <c r="I146" s="254"/>
      <c r="J146" s="255"/>
      <c r="K146" s="257"/>
      <c r="L146" s="257"/>
      <c r="M146" s="11"/>
      <c r="N146" s="11"/>
      <c r="O146" s="11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1376" t="s">
        <v>1031</v>
      </c>
      <c r="B147" s="1387"/>
      <c r="C147" s="96"/>
      <c r="D147" s="250"/>
      <c r="E147" s="4"/>
      <c r="F147" s="251"/>
      <c r="G147" s="252"/>
      <c r="H147" s="253"/>
      <c r="I147" s="254"/>
      <c r="J147" s="255"/>
      <c r="K147" s="257"/>
      <c r="L147" s="257"/>
      <c r="M147" s="11"/>
      <c r="N147" s="11"/>
      <c r="O147" s="11"/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1"/>
      <c r="B148" s="2"/>
      <c r="C148" s="250"/>
      <c r="D148" s="250"/>
      <c r="E148" s="4"/>
      <c r="F148" s="251"/>
      <c r="G148" s="252"/>
      <c r="H148" s="253"/>
      <c r="I148" s="254"/>
      <c r="J148" s="255"/>
      <c r="K148" s="257"/>
      <c r="L148" s="257"/>
      <c r="M148" s="11"/>
      <c r="N148" s="11"/>
      <c r="O148" s="11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381" t="s">
        <v>2</v>
      </c>
      <c r="B149" s="1388"/>
      <c r="C149" s="258" t="s">
        <v>3</v>
      </c>
      <c r="D149" s="1140" t="s">
        <v>4</v>
      </c>
      <c r="E149" s="17" t="s">
        <v>5</v>
      </c>
      <c r="F149" s="919" t="s">
        <v>5</v>
      </c>
      <c r="G149" s="259" t="s">
        <v>6</v>
      </c>
      <c r="H149" s="16" t="s">
        <v>7</v>
      </c>
      <c r="I149" s="260" t="s">
        <v>8</v>
      </c>
      <c r="J149" s="300" t="s">
        <v>9</v>
      </c>
      <c r="K149" s="920" t="s">
        <v>9</v>
      </c>
      <c r="L149" s="262"/>
      <c r="M149" s="23"/>
      <c r="N149" s="11"/>
      <c r="O149" s="11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5.25" customHeight="1">
      <c r="A150" s="996"/>
      <c r="B150" s="922"/>
      <c r="C150" s="923"/>
      <c r="D150" s="1142" t="s">
        <v>10</v>
      </c>
      <c r="E150" s="24" t="s">
        <v>11</v>
      </c>
      <c r="F150" s="925" t="s">
        <v>12</v>
      </c>
      <c r="G150" s="1144"/>
      <c r="H150" s="927" t="s">
        <v>13</v>
      </c>
      <c r="I150" s="1145" t="s">
        <v>14</v>
      </c>
      <c r="J150" s="1163" t="s">
        <v>15</v>
      </c>
      <c r="K150" s="930" t="s">
        <v>16</v>
      </c>
      <c r="L150" s="262"/>
      <c r="M150" s="23"/>
      <c r="N150" s="11"/>
      <c r="O150" s="11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1101"/>
      <c r="B151" s="1123"/>
      <c r="C151" s="51"/>
      <c r="D151" s="52"/>
      <c r="E151" s="70"/>
      <c r="F151" s="1098"/>
      <c r="G151" s="1090"/>
      <c r="H151" s="29"/>
      <c r="I151" s="30"/>
      <c r="J151" s="31"/>
      <c r="K151" s="995"/>
      <c r="L151" s="257"/>
      <c r="M151" s="11"/>
      <c r="N151" s="11"/>
      <c r="O151" s="11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969"/>
      <c r="B152" s="935"/>
      <c r="C152" s="51"/>
      <c r="D152" s="52"/>
      <c r="E152" s="53"/>
      <c r="F152" s="28"/>
      <c r="G152" s="1090"/>
      <c r="H152" s="29"/>
      <c r="I152" s="30"/>
      <c r="J152" s="31"/>
      <c r="K152" s="1006"/>
      <c r="L152" s="257"/>
      <c r="M152" s="11">
        <v>99.4</v>
      </c>
      <c r="N152" s="11">
        <v>7.0000000000000007E-2</v>
      </c>
      <c r="O152" s="11">
        <f t="shared" ref="O152:O153" si="0">(M152*N152)+M152</f>
        <v>106.358</v>
      </c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969"/>
      <c r="B153" s="935"/>
      <c r="C153" s="51"/>
      <c r="D153" s="52"/>
      <c r="E153" s="53"/>
      <c r="F153" s="28"/>
      <c r="G153" s="1090"/>
      <c r="H153" s="29"/>
      <c r="I153" s="30"/>
      <c r="J153" s="31"/>
      <c r="K153" s="1006"/>
      <c r="L153" s="257"/>
      <c r="M153" s="11">
        <v>289.43</v>
      </c>
      <c r="N153" s="11">
        <v>7.0000000000000007E-2</v>
      </c>
      <c r="O153" s="11">
        <f t="shared" si="0"/>
        <v>309.69010000000003</v>
      </c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969"/>
      <c r="B154" s="935"/>
      <c r="C154" s="51"/>
      <c r="D154" s="52"/>
      <c r="E154" s="53"/>
      <c r="F154" s="28"/>
      <c r="G154" s="1090"/>
      <c r="H154" s="29"/>
      <c r="I154" s="30"/>
      <c r="J154" s="31"/>
      <c r="K154" s="1006"/>
      <c r="L154" s="257"/>
      <c r="M154" s="11"/>
      <c r="N154" s="11"/>
      <c r="O154" s="11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.75" customHeight="1">
      <c r="A155" s="343"/>
      <c r="B155" s="1168"/>
      <c r="C155" s="51"/>
      <c r="D155" s="52"/>
      <c r="E155" s="53"/>
      <c r="F155" s="28"/>
      <c r="G155" s="1090"/>
      <c r="H155" s="29"/>
      <c r="I155" s="30"/>
      <c r="J155" s="31"/>
      <c r="K155" s="1006"/>
      <c r="L155" s="257"/>
      <c r="M155" s="11"/>
      <c r="N155" s="11"/>
      <c r="O155" s="11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969"/>
      <c r="B156" s="935"/>
      <c r="C156" s="51"/>
      <c r="D156" s="52"/>
      <c r="E156" s="53"/>
      <c r="F156" s="28"/>
      <c r="G156" s="1090"/>
      <c r="H156" s="29"/>
      <c r="I156" s="30"/>
      <c r="J156" s="31"/>
      <c r="K156" s="1006"/>
      <c r="L156" s="257"/>
      <c r="M156" s="11"/>
      <c r="N156" s="11"/>
      <c r="O156" s="11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969"/>
      <c r="B157" s="935"/>
      <c r="C157" s="51"/>
      <c r="D157" s="52"/>
      <c r="E157" s="53"/>
      <c r="F157" s="28"/>
      <c r="G157" s="1090"/>
      <c r="H157" s="29"/>
      <c r="I157" s="30"/>
      <c r="J157" s="31"/>
      <c r="K157" s="1006"/>
      <c r="L157" s="257"/>
      <c r="M157" s="11"/>
      <c r="N157" s="11"/>
      <c r="O157" s="11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969"/>
      <c r="B158" s="935"/>
      <c r="C158" s="51"/>
      <c r="D158" s="52"/>
      <c r="E158" s="53"/>
      <c r="F158" s="28"/>
      <c r="G158" s="1090"/>
      <c r="H158" s="29"/>
      <c r="I158" s="30"/>
      <c r="J158" s="31"/>
      <c r="K158" s="1006"/>
      <c r="L158" s="270"/>
      <c r="M158" s="11">
        <v>293.55</v>
      </c>
      <c r="N158" s="11">
        <v>7.0000000000000007E-2</v>
      </c>
      <c r="O158" s="11">
        <f>(M158*N158)+M158</f>
        <v>314.0985</v>
      </c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969"/>
      <c r="B159" s="1168"/>
      <c r="C159" s="51"/>
      <c r="D159" s="1102"/>
      <c r="E159" s="53"/>
      <c r="F159" s="28"/>
      <c r="G159" s="54"/>
      <c r="H159" s="101"/>
      <c r="I159" s="102"/>
      <c r="J159" s="103"/>
      <c r="K159" s="104"/>
      <c r="L159" s="270"/>
      <c r="M159" s="11"/>
      <c r="N159" s="11"/>
      <c r="O159" s="11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969"/>
      <c r="B160" s="935"/>
      <c r="C160" s="51"/>
      <c r="D160" s="52"/>
      <c r="E160" s="53"/>
      <c r="F160" s="28"/>
      <c r="G160" s="1090"/>
      <c r="H160" s="29"/>
      <c r="I160" s="30"/>
      <c r="J160" s="31"/>
      <c r="K160" s="1006"/>
      <c r="L160" s="257"/>
      <c r="M160" s="11">
        <v>1192.74</v>
      </c>
      <c r="N160" s="11">
        <v>7.0000000000000007E-2</v>
      </c>
      <c r="O160" s="11">
        <f>(M160*N160)+M160</f>
        <v>1276.2318</v>
      </c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969"/>
      <c r="B161" s="935"/>
      <c r="C161" s="51"/>
      <c r="D161" s="52"/>
      <c r="E161" s="53"/>
      <c r="F161" s="28"/>
      <c r="G161" s="1090"/>
      <c r="H161" s="29"/>
      <c r="I161" s="30"/>
      <c r="J161" s="31"/>
      <c r="K161" s="1006"/>
      <c r="L161" s="270"/>
      <c r="M161" s="11"/>
      <c r="N161" s="11"/>
      <c r="O161" s="11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69"/>
      <c r="B162" s="935"/>
      <c r="C162" s="51"/>
      <c r="D162" s="1102"/>
      <c r="E162" s="143"/>
      <c r="F162" s="144"/>
      <c r="G162" s="54"/>
      <c r="H162" s="101"/>
      <c r="I162" s="102"/>
      <c r="J162" s="103"/>
      <c r="K162" s="104"/>
      <c r="L162" s="257"/>
      <c r="M162" s="11"/>
      <c r="N162" s="11"/>
      <c r="O162" s="11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69"/>
      <c r="B163" s="1171"/>
      <c r="C163" s="51"/>
      <c r="D163" s="52"/>
      <c r="E163" s="53"/>
      <c r="F163" s="28"/>
      <c r="G163" s="1090"/>
      <c r="H163" s="29"/>
      <c r="I163" s="30"/>
      <c r="J163" s="55"/>
      <c r="K163" s="1006"/>
      <c r="L163" s="270"/>
      <c r="M163" s="11"/>
      <c r="N163" s="11"/>
      <c r="O163" s="11"/>
      <c r="P163" s="8"/>
      <c r="Q163" s="1">
        <f>598.5/12</f>
        <v>49.875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71"/>
      <c r="B164" s="935"/>
      <c r="C164" s="51"/>
      <c r="D164" s="1102"/>
      <c r="E164" s="53"/>
      <c r="F164" s="28"/>
      <c r="G164" s="54"/>
      <c r="H164" s="101"/>
      <c r="I164" s="102"/>
      <c r="J164" s="103"/>
      <c r="K164" s="104"/>
      <c r="L164" s="257"/>
      <c r="M164" s="11"/>
      <c r="N164" s="11"/>
      <c r="O164" s="11"/>
      <c r="P164" s="8"/>
      <c r="Q164" s="1">
        <f>450/12</f>
        <v>37.5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1031"/>
      <c r="B165" s="935"/>
      <c r="C165" s="51"/>
      <c r="D165" s="1102"/>
      <c r="E165" s="53"/>
      <c r="F165" s="28"/>
      <c r="G165" s="54"/>
      <c r="H165" s="101"/>
      <c r="I165" s="102"/>
      <c r="J165" s="103"/>
      <c r="K165" s="104"/>
      <c r="L165" s="257"/>
      <c r="M165" s="11"/>
      <c r="N165" s="11"/>
      <c r="O165" s="11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69"/>
      <c r="B166" s="935"/>
      <c r="C166" s="51"/>
      <c r="D166" s="1102"/>
      <c r="E166" s="53"/>
      <c r="F166" s="28"/>
      <c r="G166" s="54"/>
      <c r="H166" s="101"/>
      <c r="I166" s="102"/>
      <c r="J166" s="103"/>
      <c r="K166" s="104"/>
      <c r="L166" s="257"/>
      <c r="M166" s="11"/>
      <c r="N166" s="11"/>
      <c r="O166" s="11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69"/>
      <c r="B167" s="1204"/>
      <c r="C167" s="51"/>
      <c r="D167" s="52"/>
      <c r="E167" s="53"/>
      <c r="F167" s="28"/>
      <c r="G167" s="1090"/>
      <c r="H167" s="29"/>
      <c r="I167" s="30"/>
      <c r="J167" s="103"/>
      <c r="K167" s="1006"/>
      <c r="L167" s="257"/>
      <c r="M167" s="11"/>
      <c r="N167" s="11"/>
      <c r="O167" s="11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969"/>
      <c r="B168" s="935"/>
      <c r="C168" s="51"/>
      <c r="D168" s="52"/>
      <c r="E168" s="53"/>
      <c r="F168" s="28"/>
      <c r="G168" s="1090"/>
      <c r="H168" s="29"/>
      <c r="I168" s="30"/>
      <c r="J168" s="31"/>
      <c r="K168" s="1006"/>
      <c r="L168" s="257"/>
      <c r="M168" s="11"/>
      <c r="N168" s="11"/>
      <c r="O168" s="11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69"/>
      <c r="B169" s="935"/>
      <c r="C169" s="51"/>
      <c r="D169" s="52"/>
      <c r="E169" s="105"/>
      <c r="F169" s="28"/>
      <c r="G169" s="1090"/>
      <c r="H169" s="29"/>
      <c r="I169" s="30"/>
      <c r="J169" s="31"/>
      <c r="K169" s="1006"/>
      <c r="L169" s="257"/>
      <c r="M169" s="11"/>
      <c r="N169" s="11"/>
      <c r="O169" s="11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69"/>
      <c r="B170" s="935"/>
      <c r="C170" s="51"/>
      <c r="D170" s="52"/>
      <c r="E170" s="105"/>
      <c r="F170" s="28"/>
      <c r="G170" s="1090"/>
      <c r="H170" s="29"/>
      <c r="I170" s="30"/>
      <c r="J170" s="31"/>
      <c r="K170" s="1006"/>
      <c r="L170" s="257"/>
      <c r="M170" s="11"/>
      <c r="N170" s="11"/>
      <c r="O170" s="11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69"/>
      <c r="B171" s="935"/>
      <c r="C171" s="51"/>
      <c r="D171" s="52"/>
      <c r="E171" s="105"/>
      <c r="F171" s="28"/>
      <c r="G171" s="1090"/>
      <c r="H171" s="29"/>
      <c r="I171" s="30"/>
      <c r="J171" s="31"/>
      <c r="K171" s="1006"/>
      <c r="L171" s="257"/>
      <c r="M171" s="11"/>
      <c r="N171" s="11"/>
      <c r="O171" s="11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69"/>
      <c r="B172" s="1171"/>
      <c r="C172" s="51"/>
      <c r="D172" s="52"/>
      <c r="E172" s="105"/>
      <c r="F172" s="28"/>
      <c r="G172" s="1090"/>
      <c r="H172" s="29"/>
      <c r="I172" s="30"/>
      <c r="J172" s="31"/>
      <c r="K172" s="1006"/>
      <c r="L172" s="257"/>
      <c r="M172" s="11"/>
      <c r="N172" s="11"/>
      <c r="O172" s="11"/>
      <c r="P172" s="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69"/>
      <c r="B173" s="935"/>
      <c r="C173" s="51"/>
      <c r="D173" s="52"/>
      <c r="E173" s="105"/>
      <c r="F173" s="28"/>
      <c r="G173" s="1090"/>
      <c r="H173" s="29"/>
      <c r="I173" s="30"/>
      <c r="J173" s="31"/>
      <c r="K173" s="1006"/>
      <c r="L173" s="257"/>
      <c r="M173" s="11"/>
      <c r="N173" s="11"/>
      <c r="O173" s="11"/>
      <c r="P173" s="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69"/>
      <c r="B174" s="935"/>
      <c r="C174" s="51"/>
      <c r="D174" s="52"/>
      <c r="E174" s="105"/>
      <c r="F174" s="28"/>
      <c r="G174" s="1090"/>
      <c r="H174" s="29"/>
      <c r="I174" s="30"/>
      <c r="J174" s="31"/>
      <c r="K174" s="1006"/>
      <c r="L174" s="257"/>
      <c r="M174" s="11"/>
      <c r="N174" s="11"/>
      <c r="O174" s="11"/>
      <c r="P174" s="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69"/>
      <c r="B175" s="1029"/>
      <c r="C175" s="51"/>
      <c r="D175" s="52"/>
      <c r="E175" s="988"/>
      <c r="F175" s="28"/>
      <c r="G175" s="1090"/>
      <c r="H175" s="1104"/>
      <c r="I175" s="1105"/>
      <c r="J175" s="1106"/>
      <c r="K175" s="1016"/>
      <c r="L175" s="270"/>
      <c r="M175" s="11"/>
      <c r="N175" s="11"/>
      <c r="O175" s="11"/>
      <c r="P175" s="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69"/>
      <c r="B176" s="1029"/>
      <c r="C176" s="51"/>
      <c r="D176" s="52"/>
      <c r="E176" s="106"/>
      <c r="F176" s="28"/>
      <c r="G176" s="1090"/>
      <c r="H176" s="29"/>
      <c r="I176" s="30"/>
      <c r="J176" s="58"/>
      <c r="K176" s="1006"/>
      <c r="L176" s="257"/>
      <c r="M176" s="11"/>
      <c r="N176" s="11"/>
      <c r="O176" s="11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69"/>
      <c r="B177" s="1029"/>
      <c r="C177" s="51"/>
      <c r="D177" s="1107"/>
      <c r="E177" s="107"/>
      <c r="F177" s="108"/>
      <c r="G177" s="1090"/>
      <c r="H177" s="109"/>
      <c r="I177" s="30"/>
      <c r="J177" s="31"/>
      <c r="K177" s="1006"/>
      <c r="L177" s="257"/>
      <c r="M177" s="11"/>
      <c r="N177" s="11"/>
      <c r="O177" s="11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69"/>
      <c r="B178" s="1029"/>
      <c r="C178" s="51"/>
      <c r="D178" s="1107"/>
      <c r="E178" s="131"/>
      <c r="F178" s="108"/>
      <c r="G178" s="1090"/>
      <c r="H178" s="109"/>
      <c r="I178" s="30"/>
      <c r="J178" s="31"/>
      <c r="K178" s="1006"/>
      <c r="L178" s="270"/>
      <c r="M178" s="11"/>
      <c r="N178" s="11"/>
      <c r="O178" s="11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69"/>
      <c r="B179" s="1029"/>
      <c r="C179" s="51"/>
      <c r="D179" s="1107"/>
      <c r="E179" s="131"/>
      <c r="F179" s="108"/>
      <c r="G179" s="1090"/>
      <c r="H179" s="109"/>
      <c r="I179" s="30"/>
      <c r="J179" s="31"/>
      <c r="K179" s="1006"/>
      <c r="L179" s="257"/>
      <c r="M179" s="11"/>
      <c r="N179" s="11"/>
      <c r="O179" s="11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56"/>
      <c r="B180" s="935"/>
      <c r="C180" s="51"/>
      <c r="D180" s="52"/>
      <c r="E180" s="53"/>
      <c r="F180" s="28"/>
      <c r="G180" s="1090"/>
      <c r="H180" s="29"/>
      <c r="I180" s="30"/>
      <c r="J180" s="31"/>
      <c r="K180" s="1006"/>
      <c r="L180" s="257"/>
      <c r="M180" s="11"/>
      <c r="N180" s="11"/>
      <c r="O180" s="11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4"/>
      <c r="B181" s="251"/>
      <c r="C181" s="250"/>
      <c r="D181" s="250"/>
      <c r="E181" s="357"/>
      <c r="F181" s="312"/>
      <c r="G181" s="358"/>
      <c r="H181" s="297"/>
      <c r="I181" s="359"/>
      <c r="J181" s="255"/>
      <c r="K181" s="360">
        <v>2</v>
      </c>
      <c r="L181" s="360"/>
      <c r="M181" s="11"/>
      <c r="N181" s="11"/>
      <c r="O181" s="11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4" t="s">
        <v>0</v>
      </c>
      <c r="B182" s="1368"/>
      <c r="C182" s="250"/>
      <c r="D182" s="250"/>
      <c r="E182" s="4"/>
      <c r="F182" s="251"/>
      <c r="G182" s="252"/>
      <c r="H182" s="253"/>
      <c r="I182" s="254"/>
      <c r="J182" s="255"/>
      <c r="K182" s="257"/>
      <c r="L182" s="257"/>
      <c r="M182" s="11"/>
      <c r="N182" s="11"/>
      <c r="O182" s="11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1376" t="s">
        <v>1031</v>
      </c>
      <c r="B183" s="1387"/>
      <c r="C183" s="96"/>
      <c r="D183" s="250"/>
      <c r="E183" s="4"/>
      <c r="F183" s="251"/>
      <c r="G183" s="252"/>
      <c r="H183" s="253"/>
      <c r="I183" s="254"/>
      <c r="J183" s="255"/>
      <c r="K183" s="257"/>
      <c r="L183" s="257"/>
      <c r="M183" s="11"/>
      <c r="N183" s="11"/>
      <c r="O183" s="11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2"/>
      <c r="C184" s="250"/>
      <c r="D184" s="250"/>
      <c r="E184" s="4"/>
      <c r="F184" s="251"/>
      <c r="G184" s="252"/>
      <c r="H184" s="253"/>
      <c r="I184" s="254"/>
      <c r="J184" s="255"/>
      <c r="K184" s="257"/>
      <c r="L184" s="257"/>
      <c r="M184" s="11"/>
      <c r="N184" s="11"/>
      <c r="O184" s="11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1381" t="s">
        <v>2</v>
      </c>
      <c r="B185" s="1388"/>
      <c r="C185" s="258" t="s">
        <v>3</v>
      </c>
      <c r="D185" s="1140" t="s">
        <v>4</v>
      </c>
      <c r="E185" s="17" t="s">
        <v>5</v>
      </c>
      <c r="F185" s="919" t="s">
        <v>5</v>
      </c>
      <c r="G185" s="259" t="s">
        <v>6</v>
      </c>
      <c r="H185" s="16" t="s">
        <v>7</v>
      </c>
      <c r="I185" s="260" t="s">
        <v>8</v>
      </c>
      <c r="J185" s="300" t="s">
        <v>9</v>
      </c>
      <c r="K185" s="920" t="s">
        <v>9</v>
      </c>
      <c r="L185" s="262"/>
      <c r="M185" s="23"/>
      <c r="N185" s="11"/>
      <c r="O185" s="11"/>
      <c r="P185" s="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5.25" customHeight="1">
      <c r="A186" s="996"/>
      <c r="B186" s="922"/>
      <c r="C186" s="923"/>
      <c r="D186" s="1142" t="s">
        <v>10</v>
      </c>
      <c r="E186" s="24" t="s">
        <v>11</v>
      </c>
      <c r="F186" s="925" t="s">
        <v>12</v>
      </c>
      <c r="G186" s="1144"/>
      <c r="H186" s="927" t="s">
        <v>13</v>
      </c>
      <c r="I186" s="1145" t="s">
        <v>14</v>
      </c>
      <c r="J186" s="1163" t="s">
        <v>15</v>
      </c>
      <c r="K186" s="930" t="s">
        <v>16</v>
      </c>
      <c r="L186" s="262"/>
      <c r="M186" s="23"/>
      <c r="N186" s="11"/>
      <c r="O186" s="11"/>
      <c r="P186" s="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1101"/>
      <c r="B187" s="1123"/>
      <c r="C187" s="51"/>
      <c r="D187" s="52"/>
      <c r="E187" s="70"/>
      <c r="F187" s="1098"/>
      <c r="G187" s="1090"/>
      <c r="H187" s="29"/>
      <c r="I187" s="30"/>
      <c r="J187" s="31"/>
      <c r="K187" s="995"/>
      <c r="L187" s="257"/>
      <c r="M187" s="11"/>
      <c r="N187" s="11"/>
      <c r="O187" s="11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969"/>
      <c r="B188" s="935"/>
      <c r="C188" s="51"/>
      <c r="D188" s="52"/>
      <c r="E188" s="53"/>
      <c r="F188" s="28"/>
      <c r="G188" s="1090"/>
      <c r="H188" s="29"/>
      <c r="I188" s="30"/>
      <c r="J188" s="31"/>
      <c r="K188" s="1006"/>
      <c r="L188" s="257"/>
      <c r="M188" s="11"/>
      <c r="N188" s="11"/>
      <c r="O188" s="11"/>
      <c r="P188" s="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969"/>
      <c r="B189" s="935"/>
      <c r="C189" s="51"/>
      <c r="D189" s="52"/>
      <c r="E189" s="53"/>
      <c r="F189" s="28"/>
      <c r="G189" s="1090"/>
      <c r="H189" s="29"/>
      <c r="I189" s="30"/>
      <c r="J189" s="31"/>
      <c r="K189" s="1006"/>
      <c r="L189" s="270"/>
      <c r="M189" s="11"/>
      <c r="N189" s="11"/>
      <c r="O189" s="11"/>
      <c r="P189" s="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5.25" customHeight="1">
      <c r="A190" s="969"/>
      <c r="B190" s="935"/>
      <c r="C190" s="51"/>
      <c r="D190" s="52"/>
      <c r="E190" s="53"/>
      <c r="F190" s="28"/>
      <c r="G190" s="1090"/>
      <c r="H190" s="29"/>
      <c r="I190" s="30"/>
      <c r="J190" s="31"/>
      <c r="K190" s="1006"/>
      <c r="L190" s="270"/>
      <c r="M190" s="11"/>
      <c r="N190" s="11"/>
      <c r="O190" s="11"/>
      <c r="P190" s="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343"/>
      <c r="B191" s="1168"/>
      <c r="C191" s="51"/>
      <c r="D191" s="52"/>
      <c r="E191" s="53"/>
      <c r="F191" s="28"/>
      <c r="G191" s="1090"/>
      <c r="H191" s="29"/>
      <c r="I191" s="30"/>
      <c r="J191" s="31"/>
      <c r="K191" s="1006"/>
      <c r="L191" s="270"/>
      <c r="M191" s="11"/>
      <c r="N191" s="11"/>
      <c r="O191" s="11"/>
      <c r="P191" s="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969"/>
      <c r="B192" s="935"/>
      <c r="C192" s="51"/>
      <c r="D192" s="52"/>
      <c r="E192" s="53"/>
      <c r="F192" s="28"/>
      <c r="G192" s="1090"/>
      <c r="H192" s="29"/>
      <c r="I192" s="30"/>
      <c r="J192" s="31"/>
      <c r="K192" s="1006"/>
      <c r="L192" s="257"/>
      <c r="M192" s="11"/>
      <c r="N192" s="11"/>
      <c r="O192" s="11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969"/>
      <c r="B193" s="935"/>
      <c r="C193" s="51"/>
      <c r="D193" s="52"/>
      <c r="E193" s="53"/>
      <c r="F193" s="28"/>
      <c r="G193" s="1090"/>
      <c r="H193" s="29"/>
      <c r="I193" s="30"/>
      <c r="J193" s="31"/>
      <c r="K193" s="1006"/>
      <c r="L193" s="257"/>
      <c r="M193" s="11"/>
      <c r="N193" s="11"/>
      <c r="O193" s="11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969"/>
      <c r="B194" s="935"/>
      <c r="C194" s="51"/>
      <c r="D194" s="52"/>
      <c r="E194" s="53"/>
      <c r="F194" s="28"/>
      <c r="G194" s="1090"/>
      <c r="H194" s="29"/>
      <c r="I194" s="30"/>
      <c r="J194" s="31"/>
      <c r="K194" s="1006"/>
      <c r="L194" s="257"/>
      <c r="M194" s="11"/>
      <c r="N194" s="11"/>
      <c r="O194" s="11"/>
      <c r="P194" s="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969"/>
      <c r="B195" s="1168"/>
      <c r="C195" s="51"/>
      <c r="D195" s="1102"/>
      <c r="E195" s="53"/>
      <c r="F195" s="28"/>
      <c r="G195" s="54"/>
      <c r="H195" s="101"/>
      <c r="I195" s="102"/>
      <c r="J195" s="103"/>
      <c r="K195" s="104"/>
      <c r="L195" s="257"/>
      <c r="M195" s="11"/>
      <c r="N195" s="11"/>
      <c r="O195" s="11"/>
      <c r="P195" s="8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969"/>
      <c r="B196" s="935"/>
      <c r="C196" s="51"/>
      <c r="D196" s="52"/>
      <c r="E196" s="53"/>
      <c r="F196" s="28"/>
      <c r="G196" s="1090"/>
      <c r="H196" s="29"/>
      <c r="I196" s="30"/>
      <c r="J196" s="31"/>
      <c r="K196" s="1006"/>
      <c r="L196" s="257"/>
      <c r="M196" s="11"/>
      <c r="N196" s="11"/>
      <c r="O196" s="11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969"/>
      <c r="B197" s="935"/>
      <c r="C197" s="51"/>
      <c r="D197" s="52"/>
      <c r="E197" s="53"/>
      <c r="F197" s="28"/>
      <c r="G197" s="1090"/>
      <c r="H197" s="29"/>
      <c r="I197" s="30"/>
      <c r="J197" s="31"/>
      <c r="K197" s="1006"/>
      <c r="L197" s="257"/>
      <c r="M197" s="11"/>
      <c r="N197" s="11"/>
      <c r="O197" s="11"/>
      <c r="P197" s="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69"/>
      <c r="B198" s="935"/>
      <c r="C198" s="51"/>
      <c r="D198" s="1102"/>
      <c r="E198" s="143"/>
      <c r="F198" s="144"/>
      <c r="G198" s="54"/>
      <c r="H198" s="101"/>
      <c r="I198" s="102"/>
      <c r="J198" s="103"/>
      <c r="K198" s="104"/>
      <c r="L198" s="257"/>
      <c r="M198" s="11"/>
      <c r="N198" s="11"/>
      <c r="O198" s="11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69"/>
      <c r="B199" s="1171"/>
      <c r="C199" s="51"/>
      <c r="D199" s="52"/>
      <c r="E199" s="53"/>
      <c r="F199" s="28"/>
      <c r="G199" s="1090"/>
      <c r="H199" s="29"/>
      <c r="I199" s="30"/>
      <c r="J199" s="55"/>
      <c r="K199" s="1006"/>
      <c r="L199" s="257"/>
      <c r="M199" s="11">
        <v>535.6</v>
      </c>
      <c r="N199" s="11">
        <v>7.0000000000000007E-2</v>
      </c>
      <c r="O199" s="11">
        <f>(M199*N199)+M199</f>
        <v>573.09199999999998</v>
      </c>
      <c r="P199" s="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71"/>
      <c r="B200" s="935"/>
      <c r="C200" s="51"/>
      <c r="D200" s="1102"/>
      <c r="E200" s="53"/>
      <c r="F200" s="28"/>
      <c r="G200" s="54"/>
      <c r="H200" s="101"/>
      <c r="I200" s="102"/>
      <c r="J200" s="103"/>
      <c r="K200" s="104"/>
      <c r="L200" s="257"/>
      <c r="M200" s="11"/>
      <c r="N200" s="11"/>
      <c r="O200" s="11"/>
      <c r="P200" s="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1031"/>
      <c r="B201" s="935"/>
      <c r="C201" s="51"/>
      <c r="D201" s="1102"/>
      <c r="E201" s="53"/>
      <c r="F201" s="28"/>
      <c r="G201" s="54"/>
      <c r="H201" s="101"/>
      <c r="I201" s="102"/>
      <c r="J201" s="103"/>
      <c r="K201" s="104"/>
      <c r="L201" s="257"/>
      <c r="M201" s="11">
        <v>1050</v>
      </c>
      <c r="N201" s="11">
        <v>7.0000000000000007E-2</v>
      </c>
      <c r="O201" s="11">
        <f>(M201*N201)+M201</f>
        <v>1123.5</v>
      </c>
      <c r="P201" s="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69"/>
      <c r="B202" s="935"/>
      <c r="C202" s="51"/>
      <c r="D202" s="1102"/>
      <c r="E202" s="53"/>
      <c r="F202" s="28"/>
      <c r="G202" s="54"/>
      <c r="H202" s="101"/>
      <c r="I202" s="102"/>
      <c r="J202" s="103"/>
      <c r="K202" s="104"/>
      <c r="L202" s="257"/>
      <c r="M202" s="11"/>
      <c r="N202" s="11"/>
      <c r="O202" s="11"/>
      <c r="P202" s="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69"/>
      <c r="B203" s="1204"/>
      <c r="C203" s="51"/>
      <c r="D203" s="52"/>
      <c r="E203" s="53"/>
      <c r="F203" s="28"/>
      <c r="G203" s="1090"/>
      <c r="H203" s="29"/>
      <c r="I203" s="30"/>
      <c r="J203" s="103"/>
      <c r="K203" s="1006"/>
      <c r="L203" s="257"/>
      <c r="M203" s="11"/>
      <c r="N203" s="11"/>
      <c r="O203" s="11"/>
      <c r="P203" s="8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969"/>
      <c r="B204" s="935"/>
      <c r="C204" s="51"/>
      <c r="D204" s="52"/>
      <c r="E204" s="53"/>
      <c r="F204" s="28"/>
      <c r="G204" s="1090"/>
      <c r="H204" s="29"/>
      <c r="I204" s="30"/>
      <c r="J204" s="31"/>
      <c r="K204" s="1006"/>
      <c r="L204" s="257"/>
      <c r="M204" s="11"/>
      <c r="N204" s="11"/>
      <c r="O204" s="11"/>
      <c r="P204" s="8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5.25" customHeight="1">
      <c r="A205" s="969"/>
      <c r="B205" s="935"/>
      <c r="C205" s="51"/>
      <c r="D205" s="52"/>
      <c r="E205" s="105"/>
      <c r="F205" s="28"/>
      <c r="G205" s="1090"/>
      <c r="H205" s="29"/>
      <c r="I205" s="30"/>
      <c r="J205" s="31"/>
      <c r="K205" s="1006"/>
      <c r="L205" s="257"/>
      <c r="M205" s="11"/>
      <c r="N205" s="11"/>
      <c r="O205" s="11"/>
      <c r="P205" s="8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5.25" customHeight="1">
      <c r="A206" s="969"/>
      <c r="B206" s="935"/>
      <c r="C206" s="51"/>
      <c r="D206" s="52"/>
      <c r="E206" s="105"/>
      <c r="F206" s="28"/>
      <c r="G206" s="1090"/>
      <c r="H206" s="29"/>
      <c r="I206" s="30"/>
      <c r="J206" s="31"/>
      <c r="K206" s="1006"/>
      <c r="L206" s="257"/>
      <c r="M206" s="11"/>
      <c r="N206" s="11"/>
      <c r="O206" s="11"/>
      <c r="P206" s="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5.25" customHeight="1">
      <c r="A207" s="969"/>
      <c r="B207" s="935"/>
      <c r="C207" s="51"/>
      <c r="D207" s="52"/>
      <c r="E207" s="105"/>
      <c r="F207" s="28"/>
      <c r="G207" s="1090"/>
      <c r="H207" s="29"/>
      <c r="I207" s="30"/>
      <c r="J207" s="31"/>
      <c r="K207" s="1006"/>
      <c r="L207" s="257"/>
      <c r="M207" s="11"/>
      <c r="N207" s="11"/>
      <c r="O207" s="11"/>
      <c r="P207" s="8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5.25" customHeight="1">
      <c r="A208" s="969"/>
      <c r="B208" s="1171"/>
      <c r="C208" s="51"/>
      <c r="D208" s="52"/>
      <c r="E208" s="105"/>
      <c r="F208" s="28"/>
      <c r="G208" s="1090"/>
      <c r="H208" s="29"/>
      <c r="I208" s="30"/>
      <c r="J208" s="31"/>
      <c r="K208" s="1006"/>
      <c r="L208" s="257"/>
      <c r="M208" s="11"/>
      <c r="N208" s="11"/>
      <c r="O208" s="11"/>
      <c r="P208" s="8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5.25" customHeight="1">
      <c r="A209" s="969"/>
      <c r="B209" s="935"/>
      <c r="C209" s="51"/>
      <c r="D209" s="52"/>
      <c r="E209" s="105"/>
      <c r="F209" s="28"/>
      <c r="G209" s="1090"/>
      <c r="H209" s="29"/>
      <c r="I209" s="30"/>
      <c r="J209" s="31"/>
      <c r="K209" s="1006"/>
      <c r="L209" s="257"/>
      <c r="M209" s="11"/>
      <c r="N209" s="11"/>
      <c r="O209" s="11"/>
      <c r="P209" s="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5.25" customHeight="1">
      <c r="A210" s="969"/>
      <c r="B210" s="935"/>
      <c r="C210" s="51"/>
      <c r="D210" s="52"/>
      <c r="E210" s="105"/>
      <c r="F210" s="28"/>
      <c r="G210" s="1090"/>
      <c r="H210" s="29"/>
      <c r="I210" s="30"/>
      <c r="J210" s="31"/>
      <c r="K210" s="1006"/>
      <c r="L210" s="257"/>
      <c r="M210" s="11"/>
      <c r="N210" s="11"/>
      <c r="O210" s="11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5.25" customHeight="1">
      <c r="A211" s="969"/>
      <c r="B211" s="1029"/>
      <c r="C211" s="51"/>
      <c r="D211" s="52"/>
      <c r="E211" s="988"/>
      <c r="F211" s="28"/>
      <c r="G211" s="1090"/>
      <c r="H211" s="1104"/>
      <c r="I211" s="1105"/>
      <c r="J211" s="1106"/>
      <c r="K211" s="1016"/>
      <c r="L211" s="257"/>
      <c r="M211" s="11"/>
      <c r="N211" s="11"/>
      <c r="O211" s="11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5.25" customHeight="1">
      <c r="A212" s="969"/>
      <c r="B212" s="1029"/>
      <c r="C212" s="51"/>
      <c r="D212" s="52"/>
      <c r="E212" s="106"/>
      <c r="F212" s="28"/>
      <c r="G212" s="1090"/>
      <c r="H212" s="29"/>
      <c r="I212" s="30"/>
      <c r="J212" s="58"/>
      <c r="K212" s="1006"/>
      <c r="L212" s="257"/>
      <c r="M212" s="11"/>
      <c r="N212" s="11"/>
      <c r="O212" s="11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969"/>
      <c r="B213" s="1029"/>
      <c r="C213" s="51"/>
      <c r="D213" s="1107"/>
      <c r="E213" s="107"/>
      <c r="F213" s="108"/>
      <c r="G213" s="1090"/>
      <c r="H213" s="109"/>
      <c r="I213" s="30"/>
      <c r="J213" s="31"/>
      <c r="K213" s="1006"/>
      <c r="L213" s="257"/>
      <c r="M213" s="11"/>
      <c r="N213" s="11"/>
      <c r="O213" s="11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5.25" customHeight="1">
      <c r="A214" s="969"/>
      <c r="B214" s="1029"/>
      <c r="C214" s="51"/>
      <c r="D214" s="1107"/>
      <c r="E214" s="131"/>
      <c r="F214" s="108"/>
      <c r="G214" s="1090"/>
      <c r="H214" s="109"/>
      <c r="I214" s="30"/>
      <c r="J214" s="31"/>
      <c r="K214" s="1006"/>
      <c r="L214" s="257"/>
      <c r="M214" s="11"/>
      <c r="N214" s="11"/>
      <c r="O214" s="11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69"/>
      <c r="B215" s="1029"/>
      <c r="C215" s="51"/>
      <c r="D215" s="1107"/>
      <c r="E215" s="131"/>
      <c r="F215" s="108"/>
      <c r="G215" s="1090"/>
      <c r="H215" s="109"/>
      <c r="I215" s="30"/>
      <c r="J215" s="31"/>
      <c r="K215" s="1006"/>
      <c r="L215" s="257"/>
      <c r="M215" s="11"/>
      <c r="N215" s="11"/>
      <c r="O215" s="11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56"/>
      <c r="B216" s="935"/>
      <c r="C216" s="51"/>
      <c r="D216" s="52"/>
      <c r="E216" s="53"/>
      <c r="F216" s="28"/>
      <c r="G216" s="1090"/>
      <c r="H216" s="29"/>
      <c r="I216" s="30"/>
      <c r="J216" s="31"/>
      <c r="K216" s="1006"/>
      <c r="L216" s="1368"/>
      <c r="M216" s="11"/>
      <c r="N216" s="11"/>
      <c r="O216" s="11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.75" customHeight="1">
      <c r="A217" s="1"/>
      <c r="B217" s="2"/>
      <c r="C217" s="250"/>
      <c r="D217" s="250"/>
      <c r="E217" s="4"/>
      <c r="F217" s="251"/>
      <c r="G217" s="252"/>
      <c r="H217" s="253"/>
      <c r="I217" s="254"/>
      <c r="J217" s="255"/>
      <c r="K217" s="257"/>
      <c r="L217" s="257"/>
      <c r="M217" s="11"/>
      <c r="N217" s="11"/>
      <c r="O217" s="11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4" t="s">
        <v>0</v>
      </c>
      <c r="B218" s="1368"/>
      <c r="C218" s="250"/>
      <c r="D218" s="250"/>
      <c r="E218" s="4"/>
      <c r="F218" s="251"/>
      <c r="G218" s="252"/>
      <c r="H218" s="253"/>
      <c r="I218" s="254"/>
      <c r="J218" s="255"/>
      <c r="K218" s="257"/>
      <c r="L218" s="257"/>
      <c r="M218" s="11"/>
      <c r="N218" s="11"/>
      <c r="O218" s="11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4" t="s">
        <v>1031</v>
      </c>
      <c r="B219" s="4"/>
      <c r="C219" s="96"/>
      <c r="D219" s="250"/>
      <c r="E219" s="4"/>
      <c r="F219" s="251"/>
      <c r="G219" s="252"/>
      <c r="H219" s="253"/>
      <c r="I219" s="254"/>
      <c r="J219" s="255"/>
      <c r="K219" s="257"/>
      <c r="L219" s="257"/>
      <c r="M219" s="11"/>
      <c r="N219" s="11"/>
      <c r="O219" s="11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"/>
      <c r="C220" s="250"/>
      <c r="D220" s="250"/>
      <c r="E220" s="4"/>
      <c r="F220" s="251"/>
      <c r="G220" s="252"/>
      <c r="H220" s="253"/>
      <c r="I220" s="254"/>
      <c r="J220" s="255"/>
      <c r="K220" s="257"/>
      <c r="L220" s="257"/>
      <c r="M220" s="11"/>
      <c r="N220" s="11"/>
      <c r="O220" s="11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1375" t="s">
        <v>2</v>
      </c>
      <c r="B221" s="1388"/>
      <c r="C221" s="361" t="s">
        <v>3</v>
      </c>
      <c r="D221" s="1140" t="s">
        <v>4</v>
      </c>
      <c r="E221" s="17" t="s">
        <v>5</v>
      </c>
      <c r="F221" s="919" t="s">
        <v>5</v>
      </c>
      <c r="G221" s="362" t="s">
        <v>6</v>
      </c>
      <c r="H221" s="363" t="s">
        <v>7</v>
      </c>
      <c r="I221" s="260" t="s">
        <v>8</v>
      </c>
      <c r="J221" s="364" t="s">
        <v>9</v>
      </c>
      <c r="K221" s="995" t="s">
        <v>9</v>
      </c>
      <c r="L221" s="257"/>
      <c r="M221" s="23"/>
      <c r="N221" s="11"/>
      <c r="O221" s="11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5.25" customHeight="1">
      <c r="A222" s="886"/>
      <c r="B222" s="885"/>
      <c r="C222" s="887"/>
      <c r="D222" s="883" t="s">
        <v>10</v>
      </c>
      <c r="E222" s="24" t="s">
        <v>11</v>
      </c>
      <c r="F222" s="925" t="s">
        <v>12</v>
      </c>
      <c r="G222" s="1192"/>
      <c r="H222" s="1193" t="s">
        <v>13</v>
      </c>
      <c r="I222" s="1145" t="s">
        <v>14</v>
      </c>
      <c r="J222" s="1194" t="s">
        <v>16</v>
      </c>
      <c r="K222" s="1001" t="s">
        <v>15</v>
      </c>
      <c r="L222" s="257"/>
      <c r="M222" s="23"/>
      <c r="N222" s="11"/>
      <c r="O222" s="11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5.25" customHeight="1">
      <c r="A223" s="424"/>
      <c r="B223" s="888"/>
      <c r="C223" s="889"/>
      <c r="D223" s="889"/>
      <c r="E223" s="105"/>
      <c r="F223" s="28"/>
      <c r="G223" s="1185"/>
      <c r="H223" s="117"/>
      <c r="I223" s="338"/>
      <c r="J223" s="118"/>
      <c r="K223" s="153"/>
      <c r="L223" s="257"/>
      <c r="M223" s="11"/>
      <c r="N223" s="11"/>
      <c r="O223" s="11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424"/>
      <c r="B224" s="425"/>
      <c r="C224" s="378"/>
      <c r="D224" s="37"/>
      <c r="E224" s="105"/>
      <c r="F224" s="28"/>
      <c r="G224" s="1196"/>
      <c r="H224" s="371"/>
      <c r="I224" s="372"/>
      <c r="J224" s="373"/>
      <c r="K224" s="374"/>
      <c r="L224" s="257"/>
      <c r="M224" s="11"/>
      <c r="N224" s="11"/>
      <c r="O224" s="11"/>
      <c r="P224" s="8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424"/>
      <c r="B225" s="425"/>
      <c r="C225" s="37"/>
      <c r="D225" s="37"/>
      <c r="E225" s="105"/>
      <c r="F225" s="28"/>
      <c r="G225" s="40"/>
      <c r="H225" s="41"/>
      <c r="I225" s="42"/>
      <c r="J225" s="145"/>
      <c r="K225" s="376"/>
      <c r="L225" s="257"/>
      <c r="M225" s="11">
        <v>1021</v>
      </c>
      <c r="N225" s="11">
        <v>7.0000000000000007E-2</v>
      </c>
      <c r="O225" s="11">
        <f>(M225*N225)+M225</f>
        <v>1092.47</v>
      </c>
      <c r="P225" s="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424"/>
      <c r="B226" s="425"/>
      <c r="C226" s="37"/>
      <c r="D226" s="37"/>
      <c r="E226" s="988"/>
      <c r="F226" s="28"/>
      <c r="G226" s="40"/>
      <c r="H226" s="41"/>
      <c r="I226" s="42"/>
      <c r="J226" s="43"/>
      <c r="K226" s="377"/>
      <c r="L226" s="257"/>
      <c r="M226" s="11"/>
      <c r="N226" s="11"/>
      <c r="O226" s="11"/>
      <c r="P226" s="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424"/>
      <c r="B227" s="425"/>
      <c r="C227" s="378"/>
      <c r="D227" s="37"/>
      <c r="E227" s="106"/>
      <c r="F227" s="28"/>
      <c r="G227" s="40"/>
      <c r="H227" s="41"/>
      <c r="I227" s="42"/>
      <c r="J227" s="43"/>
      <c r="K227" s="377"/>
      <c r="L227" s="257"/>
      <c r="M227" s="11"/>
      <c r="N227" s="11"/>
      <c r="O227" s="11"/>
      <c r="P227" s="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424"/>
      <c r="B228" s="425"/>
      <c r="C228" s="37"/>
      <c r="D228" s="37"/>
      <c r="E228" s="107"/>
      <c r="F228" s="108"/>
      <c r="G228" s="348"/>
      <c r="H228" s="41"/>
      <c r="I228" s="42"/>
      <c r="J228" s="145"/>
      <c r="K228" s="350"/>
      <c r="L228" s="257"/>
      <c r="M228" s="11"/>
      <c r="N228" s="11"/>
      <c r="O228" s="11"/>
      <c r="P228" s="8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5.25" customHeight="1">
      <c r="A229" s="424"/>
      <c r="B229" s="425"/>
      <c r="C229" s="37"/>
      <c r="D229" s="37"/>
      <c r="E229" s="131"/>
      <c r="F229" s="108"/>
      <c r="G229" s="348"/>
      <c r="H229" s="41"/>
      <c r="I229" s="42"/>
      <c r="J229" s="43"/>
      <c r="K229" s="890"/>
      <c r="L229" s="257"/>
      <c r="M229" s="11"/>
      <c r="N229" s="11"/>
      <c r="O229" s="11"/>
      <c r="P229" s="8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339"/>
      <c r="B230" s="45"/>
      <c r="C230" s="37"/>
      <c r="D230" s="1094"/>
      <c r="E230" s="131"/>
      <c r="F230" s="108"/>
      <c r="G230" s="40"/>
      <c r="H230" s="41"/>
      <c r="I230" s="42"/>
      <c r="J230" s="43"/>
      <c r="K230" s="151"/>
      <c r="L230" s="388"/>
      <c r="M230" s="11"/>
      <c r="N230" s="11"/>
      <c r="O230" s="11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339"/>
      <c r="B231" s="45"/>
      <c r="C231" s="37"/>
      <c r="D231" s="1094"/>
      <c r="E231" s="53"/>
      <c r="F231" s="28"/>
      <c r="G231" s="40"/>
      <c r="H231" s="41"/>
      <c r="I231" s="42"/>
      <c r="J231" s="43"/>
      <c r="K231" s="151"/>
      <c r="L231" s="257"/>
      <c r="M231" s="11"/>
      <c r="N231" s="11"/>
      <c r="O231" s="11"/>
      <c r="P231" s="8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339"/>
      <c r="B232" s="45"/>
      <c r="C232" s="37"/>
      <c r="D232" s="1094"/>
      <c r="E232" s="53"/>
      <c r="F232" s="28"/>
      <c r="G232" s="40"/>
      <c r="H232" s="41"/>
      <c r="I232" s="42"/>
      <c r="J232" s="356"/>
      <c r="K232" s="1187"/>
      <c r="L232" s="257"/>
      <c r="M232" s="11"/>
      <c r="N232" s="11"/>
      <c r="O232" s="11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339"/>
      <c r="B233" s="45"/>
      <c r="C233" s="37"/>
      <c r="D233" s="1094"/>
      <c r="E233" s="53"/>
      <c r="F233" s="28"/>
      <c r="G233" s="40"/>
      <c r="H233" s="41"/>
      <c r="I233" s="42"/>
      <c r="J233" s="43"/>
      <c r="K233" s="151"/>
      <c r="L233" s="257"/>
      <c r="M233" s="11">
        <v>503</v>
      </c>
      <c r="N233" s="11">
        <v>7.0000000000000007E-2</v>
      </c>
      <c r="O233" s="11">
        <f t="shared" ref="O233:O234" si="1">(M233*N233)+M233</f>
        <v>538.21</v>
      </c>
      <c r="P233" s="8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339"/>
      <c r="B234" s="45"/>
      <c r="C234" s="37"/>
      <c r="D234" s="1094"/>
      <c r="E234" s="143"/>
      <c r="F234" s="144"/>
      <c r="G234" s="40"/>
      <c r="H234" s="41"/>
      <c r="I234" s="42"/>
      <c r="J234" s="43"/>
      <c r="K234" s="151"/>
      <c r="L234" s="257"/>
      <c r="M234" s="11">
        <v>964</v>
      </c>
      <c r="N234" s="11">
        <v>7.0000000000000007E-2</v>
      </c>
      <c r="O234" s="11">
        <f t="shared" si="1"/>
        <v>1031.48</v>
      </c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34"/>
      <c r="B235" s="45"/>
      <c r="C235" s="37"/>
      <c r="D235" s="1094"/>
      <c r="E235" s="53"/>
      <c r="F235" s="28"/>
      <c r="G235" s="40"/>
      <c r="H235" s="41"/>
      <c r="I235" s="42"/>
      <c r="J235" s="43"/>
      <c r="K235" s="44"/>
      <c r="L235" s="257"/>
      <c r="M235" s="11"/>
      <c r="N235" s="11"/>
      <c r="O235" s="11"/>
      <c r="P235" s="8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34"/>
      <c r="B236" s="45"/>
      <c r="C236" s="37"/>
      <c r="D236" s="1094"/>
      <c r="E236" s="53"/>
      <c r="F236" s="28"/>
      <c r="G236" s="40"/>
      <c r="H236" s="41"/>
      <c r="I236" s="42"/>
      <c r="J236" s="43"/>
      <c r="K236" s="44"/>
      <c r="L236" s="257"/>
      <c r="M236" s="11">
        <v>68.25</v>
      </c>
      <c r="N236" s="11">
        <v>7.0000000000000007E-2</v>
      </c>
      <c r="O236" s="11">
        <f>(M236*N236)+M236</f>
        <v>73.027500000000003</v>
      </c>
      <c r="P236" s="8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34"/>
      <c r="B237" s="45"/>
      <c r="C237" s="37"/>
      <c r="D237" s="1094"/>
      <c r="E237" s="53"/>
      <c r="F237" s="28"/>
      <c r="G237" s="40"/>
      <c r="H237" s="41"/>
      <c r="I237" s="42"/>
      <c r="J237" s="43"/>
      <c r="K237" s="44"/>
      <c r="L237" s="257"/>
      <c r="M237" s="11"/>
      <c r="N237" s="11"/>
      <c r="O237" s="11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34"/>
      <c r="B238" s="48"/>
      <c r="C238" s="37"/>
      <c r="D238" s="1094"/>
      <c r="E238" s="53"/>
      <c r="F238" s="28"/>
      <c r="G238" s="40"/>
      <c r="H238" s="41"/>
      <c r="I238" s="42"/>
      <c r="J238" s="157"/>
      <c r="K238" s="342"/>
      <c r="L238" s="360"/>
      <c r="M238" s="11"/>
      <c r="N238" s="11"/>
      <c r="O238" s="11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34"/>
      <c r="B239" s="45"/>
      <c r="C239" s="37"/>
      <c r="D239" s="1094"/>
      <c r="E239" s="53"/>
      <c r="F239" s="28"/>
      <c r="G239" s="40"/>
      <c r="H239" s="41"/>
      <c r="I239" s="42"/>
      <c r="J239" s="43"/>
      <c r="K239" s="44"/>
      <c r="L239" s="257"/>
      <c r="M239" s="11"/>
      <c r="N239" s="11"/>
      <c r="O239" s="11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6.75" customHeight="1">
      <c r="A240" s="934"/>
      <c r="B240" s="48"/>
      <c r="C240" s="37"/>
      <c r="D240" s="1094"/>
      <c r="E240" s="53"/>
      <c r="F240" s="28"/>
      <c r="G240" s="40"/>
      <c r="H240" s="41"/>
      <c r="I240" s="42"/>
      <c r="J240" s="389"/>
      <c r="K240" s="44"/>
      <c r="L240" s="257"/>
      <c r="M240" s="11"/>
      <c r="N240" s="11"/>
      <c r="O240" s="11"/>
      <c r="P240" s="8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34"/>
      <c r="B241" s="48"/>
      <c r="C241" s="37"/>
      <c r="D241" s="1094"/>
      <c r="E241" s="105"/>
      <c r="F241" s="28"/>
      <c r="G241" s="40"/>
      <c r="H241" s="41"/>
      <c r="I241" s="42"/>
      <c r="J241" s="43"/>
      <c r="K241" s="44"/>
      <c r="L241" s="257"/>
      <c r="M241" s="11"/>
      <c r="N241" s="11"/>
      <c r="O241" s="11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6.75" customHeight="1">
      <c r="A242" s="934"/>
      <c r="B242" s="48"/>
      <c r="C242" s="37"/>
      <c r="D242" s="1094"/>
      <c r="E242" s="105"/>
      <c r="F242" s="28"/>
      <c r="G242" s="40"/>
      <c r="H242" s="41"/>
      <c r="I242" s="42"/>
      <c r="J242" s="389"/>
      <c r="K242" s="44"/>
      <c r="L242" s="257"/>
      <c r="M242" s="11"/>
      <c r="N242" s="11"/>
      <c r="O242" s="11"/>
      <c r="P242" s="8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5.25" customHeight="1">
      <c r="A243" s="945"/>
      <c r="B243" s="48"/>
      <c r="C243" s="37"/>
      <c r="D243" s="1094"/>
      <c r="E243" s="105"/>
      <c r="F243" s="28"/>
      <c r="G243" s="40"/>
      <c r="H243" s="41"/>
      <c r="I243" s="42"/>
      <c r="J243" s="43"/>
      <c r="K243" s="44"/>
      <c r="L243" s="257"/>
      <c r="M243" s="11"/>
      <c r="N243" s="11"/>
      <c r="O243" s="11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46"/>
      <c r="B244" s="48"/>
      <c r="C244" s="37"/>
      <c r="D244" s="1094"/>
      <c r="E244" s="105"/>
      <c r="F244" s="28"/>
      <c r="G244" s="40"/>
      <c r="H244" s="41"/>
      <c r="I244" s="42"/>
      <c r="J244" s="43"/>
      <c r="K244" s="44"/>
      <c r="L244" s="257"/>
      <c r="M244" s="11"/>
      <c r="N244" s="11"/>
      <c r="O244" s="11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34"/>
      <c r="B245" s="48"/>
      <c r="C245" s="37"/>
      <c r="D245" s="1094"/>
      <c r="E245" s="105"/>
      <c r="F245" s="28"/>
      <c r="G245" s="40"/>
      <c r="H245" s="41"/>
      <c r="I245" s="42"/>
      <c r="J245" s="43"/>
      <c r="K245" s="44"/>
      <c r="L245" s="257"/>
      <c r="M245" s="11"/>
      <c r="N245" s="11"/>
      <c r="O245" s="11"/>
      <c r="P245" s="8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34"/>
      <c r="B246" s="48"/>
      <c r="C246" s="37"/>
      <c r="D246" s="1094"/>
      <c r="E246" s="105"/>
      <c r="F246" s="28"/>
      <c r="G246" s="40"/>
      <c r="H246" s="41"/>
      <c r="I246" s="42"/>
      <c r="J246" s="157"/>
      <c r="K246" s="342"/>
      <c r="L246" s="388"/>
      <c r="M246" s="11"/>
      <c r="N246" s="11"/>
      <c r="O246" s="11"/>
      <c r="P246" s="8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34"/>
      <c r="B247" s="45"/>
      <c r="C247" s="37"/>
      <c r="D247" s="1094"/>
      <c r="E247" s="988"/>
      <c r="F247" s="28"/>
      <c r="G247" s="40"/>
      <c r="H247" s="41"/>
      <c r="I247" s="42"/>
      <c r="J247" s="157"/>
      <c r="K247" s="44"/>
      <c r="L247" s="360"/>
      <c r="M247" s="11"/>
      <c r="N247" s="11"/>
      <c r="O247" s="11"/>
      <c r="P247" s="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34"/>
      <c r="B248" s="56"/>
      <c r="C248" s="51"/>
      <c r="D248" s="52"/>
      <c r="E248" s="106"/>
      <c r="F248" s="28"/>
      <c r="G248" s="54"/>
      <c r="H248" s="29"/>
      <c r="I248" s="30"/>
      <c r="J248" s="178"/>
      <c r="K248" s="1117"/>
      <c r="L248" s="360"/>
      <c r="M248" s="11"/>
      <c r="N248" s="11"/>
      <c r="O248" s="11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34"/>
      <c r="B249" s="390"/>
      <c r="C249" s="51"/>
      <c r="D249" s="52"/>
      <c r="E249" s="107"/>
      <c r="F249" s="108"/>
      <c r="G249" s="54"/>
      <c r="H249" s="29"/>
      <c r="I249" s="30"/>
      <c r="J249" s="55"/>
      <c r="K249" s="1006"/>
      <c r="L249" s="257"/>
      <c r="M249" s="11"/>
      <c r="N249" s="11"/>
      <c r="O249" s="11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34"/>
      <c r="B250" s="56"/>
      <c r="C250" s="51"/>
      <c r="D250" s="52"/>
      <c r="E250" s="131"/>
      <c r="F250" s="108"/>
      <c r="G250" s="54"/>
      <c r="H250" s="29"/>
      <c r="I250" s="30"/>
      <c r="J250" s="31"/>
      <c r="K250" s="1006"/>
      <c r="L250" s="257"/>
      <c r="M250" s="11"/>
      <c r="N250" s="11"/>
      <c r="O250" s="11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56"/>
      <c r="B251" s="56"/>
      <c r="C251" s="51"/>
      <c r="D251" s="52"/>
      <c r="E251" s="131"/>
      <c r="F251" s="108"/>
      <c r="G251" s="54"/>
      <c r="H251" s="29"/>
      <c r="I251" s="30"/>
      <c r="J251" s="31"/>
      <c r="K251" s="1006"/>
      <c r="L251" s="257"/>
      <c r="M251" s="11"/>
      <c r="N251" s="11"/>
      <c r="O251" s="11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56"/>
      <c r="B252" s="56"/>
      <c r="C252" s="51"/>
      <c r="D252" s="52"/>
      <c r="E252" s="53"/>
      <c r="F252" s="28"/>
      <c r="G252" s="54"/>
      <c r="H252" s="29"/>
      <c r="I252" s="30"/>
      <c r="J252" s="31"/>
      <c r="K252" s="1006"/>
      <c r="L252" s="257"/>
      <c r="M252" s="11"/>
      <c r="N252" s="11"/>
      <c r="O252" s="11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1"/>
      <c r="B253" s="2"/>
      <c r="C253" s="250"/>
      <c r="D253" s="250"/>
      <c r="E253" s="4"/>
      <c r="F253" s="251"/>
      <c r="G253" s="252"/>
      <c r="H253" s="253"/>
      <c r="I253" s="254"/>
      <c r="J253" s="255"/>
      <c r="K253" s="257"/>
      <c r="L253" s="257"/>
      <c r="M253" s="11"/>
      <c r="N253" s="11"/>
      <c r="O253" s="11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4" t="s">
        <v>0</v>
      </c>
      <c r="B254" s="1368"/>
      <c r="C254" s="250"/>
      <c r="D254" s="250"/>
      <c r="E254" s="4"/>
      <c r="F254" s="251"/>
      <c r="G254" s="252"/>
      <c r="H254" s="253"/>
      <c r="I254" s="254"/>
      <c r="J254" s="255"/>
      <c r="K254" s="257"/>
      <c r="L254" s="257"/>
      <c r="M254" s="11"/>
      <c r="N254" s="11"/>
      <c r="O254" s="11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4" t="s">
        <v>1031</v>
      </c>
      <c r="B255" s="4"/>
      <c r="C255" s="96"/>
      <c r="D255" s="250"/>
      <c r="E255" s="4"/>
      <c r="F255" s="251"/>
      <c r="G255" s="252"/>
      <c r="H255" s="253"/>
      <c r="I255" s="254"/>
      <c r="J255" s="255"/>
      <c r="K255" s="257"/>
      <c r="L255" s="257"/>
      <c r="M255" s="11"/>
      <c r="N255" s="11"/>
      <c r="O255" s="11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1"/>
      <c r="B256" s="2"/>
      <c r="C256" s="250"/>
      <c r="D256" s="250"/>
      <c r="E256" s="4"/>
      <c r="F256" s="251"/>
      <c r="G256" s="252"/>
      <c r="H256" s="253"/>
      <c r="I256" s="254"/>
      <c r="J256" s="255"/>
      <c r="K256" s="257"/>
      <c r="L256" s="257"/>
      <c r="M256" s="11"/>
      <c r="N256" s="11"/>
      <c r="O256" s="11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1381" t="s">
        <v>2</v>
      </c>
      <c r="B257" s="1388"/>
      <c r="C257" s="258" t="s">
        <v>3</v>
      </c>
      <c r="D257" s="1140" t="s">
        <v>4</v>
      </c>
      <c r="E257" s="17" t="s">
        <v>5</v>
      </c>
      <c r="F257" s="919" t="s">
        <v>5</v>
      </c>
      <c r="G257" s="259" t="s">
        <v>6</v>
      </c>
      <c r="H257" s="16" t="s">
        <v>7</v>
      </c>
      <c r="I257" s="260" t="s">
        <v>8</v>
      </c>
      <c r="J257" s="300" t="s">
        <v>9</v>
      </c>
      <c r="K257" s="920" t="s">
        <v>9</v>
      </c>
      <c r="L257" s="262"/>
      <c r="M257" s="23"/>
      <c r="N257" s="11"/>
      <c r="O257" s="11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5.25" customHeight="1">
      <c r="A258" s="996"/>
      <c r="B258" s="922"/>
      <c r="C258" s="923"/>
      <c r="D258" s="1142" t="s">
        <v>10</v>
      </c>
      <c r="E258" s="24" t="s">
        <v>11</v>
      </c>
      <c r="F258" s="925" t="s">
        <v>12</v>
      </c>
      <c r="G258" s="1144"/>
      <c r="H258" s="927" t="s">
        <v>13</v>
      </c>
      <c r="I258" s="1145" t="s">
        <v>14</v>
      </c>
      <c r="J258" s="1163" t="s">
        <v>15</v>
      </c>
      <c r="K258" s="930" t="s">
        <v>1166</v>
      </c>
      <c r="L258" s="262"/>
      <c r="M258" s="23"/>
      <c r="N258" s="11"/>
      <c r="O258" s="11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75"/>
      <c r="B259" s="152"/>
      <c r="C259" s="51"/>
      <c r="D259" s="52"/>
      <c r="E259" s="70"/>
      <c r="F259" s="1098"/>
      <c r="G259" s="1090"/>
      <c r="H259" s="29"/>
      <c r="I259" s="30"/>
      <c r="J259" s="31"/>
      <c r="K259" s="995"/>
      <c r="L259" s="257"/>
      <c r="M259" s="11"/>
      <c r="N259" s="11"/>
      <c r="O259" s="11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76"/>
      <c r="B260" s="48"/>
      <c r="C260" s="51"/>
      <c r="D260" s="52"/>
      <c r="E260" s="53"/>
      <c r="F260" s="28"/>
      <c r="G260" s="1090"/>
      <c r="H260" s="29"/>
      <c r="I260" s="30"/>
      <c r="J260" s="55"/>
      <c r="K260" s="1006"/>
      <c r="L260" s="257"/>
      <c r="M260" s="11"/>
      <c r="N260" s="11"/>
      <c r="O260" s="11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76"/>
      <c r="B261" s="149"/>
      <c r="C261" s="51"/>
      <c r="D261" s="52"/>
      <c r="E261" s="53"/>
      <c r="F261" s="28"/>
      <c r="G261" s="1090"/>
      <c r="H261" s="29"/>
      <c r="I261" s="30"/>
      <c r="J261" s="31"/>
      <c r="K261" s="1006"/>
      <c r="L261" s="257"/>
      <c r="M261" s="11"/>
      <c r="N261" s="11"/>
      <c r="O261" s="11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76"/>
      <c r="B262" s="48"/>
      <c r="C262" s="51"/>
      <c r="D262" s="52"/>
      <c r="E262" s="53"/>
      <c r="F262" s="28"/>
      <c r="G262" s="1090"/>
      <c r="H262" s="29"/>
      <c r="I262" s="30"/>
      <c r="J262" s="31"/>
      <c r="K262" s="1006"/>
      <c r="L262" s="257"/>
      <c r="M262" s="11"/>
      <c r="N262" s="11"/>
      <c r="O262" s="11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76"/>
      <c r="B263" s="48"/>
      <c r="C263" s="51"/>
      <c r="D263" s="52"/>
      <c r="E263" s="53"/>
      <c r="F263" s="28"/>
      <c r="G263" s="1090"/>
      <c r="H263" s="29"/>
      <c r="I263" s="30"/>
      <c r="J263" s="31"/>
      <c r="K263" s="1006"/>
      <c r="L263" s="257"/>
      <c r="M263" s="11"/>
      <c r="N263" s="11"/>
      <c r="O263" s="11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76"/>
      <c r="B264" s="1125"/>
      <c r="C264" s="51"/>
      <c r="D264" s="52"/>
      <c r="E264" s="53"/>
      <c r="F264" s="28"/>
      <c r="G264" s="1090"/>
      <c r="H264" s="29"/>
      <c r="I264" s="30"/>
      <c r="J264" s="31"/>
      <c r="K264" s="1006"/>
      <c r="L264" s="257"/>
      <c r="M264" s="11"/>
      <c r="N264" s="11"/>
      <c r="O264" s="11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76"/>
      <c r="B265" s="1124"/>
      <c r="C265" s="51"/>
      <c r="D265" s="52"/>
      <c r="E265" s="53"/>
      <c r="F265" s="28"/>
      <c r="G265" s="1090"/>
      <c r="H265" s="29"/>
      <c r="I265" s="30"/>
      <c r="J265" s="55"/>
      <c r="K265" s="1006"/>
      <c r="L265" s="257"/>
      <c r="M265" s="11"/>
      <c r="N265" s="11"/>
      <c r="O265" s="11"/>
      <c r="P265" s="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76"/>
      <c r="B266" s="1124"/>
      <c r="C266" s="51"/>
      <c r="D266" s="52"/>
      <c r="E266" s="53"/>
      <c r="F266" s="28"/>
      <c r="G266" s="1090"/>
      <c r="H266" s="29"/>
      <c r="I266" s="30"/>
      <c r="J266" s="55"/>
      <c r="K266" s="104"/>
      <c r="L266" s="270"/>
      <c r="M266" s="11"/>
      <c r="N266" s="11"/>
      <c r="O266" s="11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76"/>
      <c r="B267" s="1169"/>
      <c r="C267" s="51"/>
      <c r="D267" s="142"/>
      <c r="E267" s="53"/>
      <c r="F267" s="28"/>
      <c r="G267" s="1090"/>
      <c r="H267" s="29"/>
      <c r="I267" s="30"/>
      <c r="J267" s="55"/>
      <c r="K267" s="1006"/>
      <c r="L267" s="257"/>
      <c r="M267" s="11"/>
      <c r="N267" s="11"/>
      <c r="O267" s="11"/>
      <c r="P267" s="8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76"/>
      <c r="B268" s="1124"/>
      <c r="C268" s="51"/>
      <c r="D268" s="52"/>
      <c r="E268" s="53"/>
      <c r="F268" s="28"/>
      <c r="G268" s="1090"/>
      <c r="H268" s="29"/>
      <c r="I268" s="30"/>
      <c r="J268" s="55"/>
      <c r="K268" s="1006"/>
      <c r="L268" s="257"/>
      <c r="M268" s="11"/>
      <c r="N268" s="11"/>
      <c r="O268" s="11"/>
      <c r="P268" s="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76"/>
      <c r="B269" s="1124"/>
      <c r="C269" s="69"/>
      <c r="D269" s="1102"/>
      <c r="E269" s="143"/>
      <c r="F269" s="144"/>
      <c r="G269" s="54"/>
      <c r="H269" s="101"/>
      <c r="I269" s="102"/>
      <c r="J269" s="103"/>
      <c r="K269" s="104"/>
      <c r="L269" s="270"/>
      <c r="M269" s="11"/>
      <c r="N269" s="11"/>
      <c r="O269" s="11"/>
      <c r="P269" s="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76"/>
      <c r="B270" s="1124"/>
      <c r="C270" s="51"/>
      <c r="D270" s="52"/>
      <c r="E270" s="53"/>
      <c r="F270" s="28"/>
      <c r="G270" s="1090"/>
      <c r="H270" s="29"/>
      <c r="I270" s="30"/>
      <c r="J270" s="55"/>
      <c r="K270" s="1006"/>
      <c r="L270" s="257"/>
      <c r="M270" s="11"/>
      <c r="N270" s="11"/>
      <c r="O270" s="11"/>
      <c r="P270" s="8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76"/>
      <c r="B271" s="48"/>
      <c r="C271" s="69"/>
      <c r="D271" s="1102"/>
      <c r="E271" s="53"/>
      <c r="F271" s="28"/>
      <c r="G271" s="54"/>
      <c r="H271" s="101"/>
      <c r="I271" s="102"/>
      <c r="J271" s="103"/>
      <c r="K271" s="104"/>
      <c r="L271" s="270"/>
      <c r="M271" s="11"/>
      <c r="N271" s="11"/>
      <c r="O271" s="11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76"/>
      <c r="B272" s="48"/>
      <c r="C272" s="69"/>
      <c r="D272" s="1102"/>
      <c r="E272" s="53"/>
      <c r="F272" s="28"/>
      <c r="G272" s="54"/>
      <c r="H272" s="101"/>
      <c r="I272" s="102"/>
      <c r="J272" s="103"/>
      <c r="K272" s="104"/>
      <c r="L272" s="270"/>
      <c r="M272" s="11"/>
      <c r="N272" s="11"/>
      <c r="O272" s="11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76"/>
      <c r="B273" s="152"/>
      <c r="C273" s="69"/>
      <c r="D273" s="1102"/>
      <c r="E273" s="53"/>
      <c r="F273" s="28"/>
      <c r="G273" s="54"/>
      <c r="H273" s="101"/>
      <c r="I273" s="102"/>
      <c r="J273" s="103"/>
      <c r="K273" s="104"/>
      <c r="L273" s="270"/>
      <c r="M273" s="11"/>
      <c r="N273" s="11"/>
      <c r="O273" s="11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76"/>
      <c r="B274" s="48"/>
      <c r="C274" s="51"/>
      <c r="D274" s="52"/>
      <c r="E274" s="53"/>
      <c r="F274" s="28"/>
      <c r="G274" s="1090"/>
      <c r="H274" s="29"/>
      <c r="I274" s="30"/>
      <c r="J274" s="103"/>
      <c r="K274" s="1103"/>
      <c r="L274" s="391"/>
      <c r="M274" s="11"/>
      <c r="N274" s="11"/>
      <c r="O274" s="11"/>
      <c r="P274" s="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69"/>
      <c r="B275" s="1029"/>
      <c r="C275" s="51"/>
      <c r="D275" s="52"/>
      <c r="E275" s="53"/>
      <c r="F275" s="28"/>
      <c r="G275" s="1090"/>
      <c r="H275" s="29"/>
      <c r="I275" s="30"/>
      <c r="J275" s="31"/>
      <c r="K275" s="1006"/>
      <c r="L275" s="257"/>
      <c r="M275" s="11"/>
      <c r="N275" s="11"/>
      <c r="O275" s="11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969"/>
      <c r="B276" s="1029"/>
      <c r="C276" s="51"/>
      <c r="D276" s="142"/>
      <c r="E276" s="105"/>
      <c r="F276" s="28"/>
      <c r="G276" s="1090"/>
      <c r="H276" s="29"/>
      <c r="I276" s="30"/>
      <c r="J276" s="58"/>
      <c r="K276" s="1103"/>
      <c r="L276" s="257"/>
      <c r="M276" s="11"/>
      <c r="N276" s="11"/>
      <c r="O276" s="11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69"/>
      <c r="B277" s="1029"/>
      <c r="C277" s="51"/>
      <c r="D277" s="52"/>
      <c r="E277" s="105"/>
      <c r="F277" s="28"/>
      <c r="G277" s="1090"/>
      <c r="H277" s="29"/>
      <c r="I277" s="30"/>
      <c r="J277" s="31"/>
      <c r="K277" s="1006"/>
      <c r="L277" s="257"/>
      <c r="M277" s="11"/>
      <c r="N277" s="11"/>
      <c r="O277" s="11"/>
      <c r="P277" s="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69"/>
      <c r="B278" s="1029"/>
      <c r="C278" s="51"/>
      <c r="D278" s="52"/>
      <c r="E278" s="105"/>
      <c r="F278" s="28"/>
      <c r="G278" s="1090"/>
      <c r="H278" s="29"/>
      <c r="I278" s="30"/>
      <c r="J278" s="31"/>
      <c r="K278" s="1006"/>
      <c r="L278" s="257"/>
      <c r="M278" s="11"/>
      <c r="N278" s="11"/>
      <c r="O278" s="11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5.25" customHeight="1">
      <c r="A279" s="969"/>
      <c r="B279" s="1029"/>
      <c r="C279" s="51"/>
      <c r="D279" s="52"/>
      <c r="E279" s="105"/>
      <c r="F279" s="28"/>
      <c r="G279" s="1090"/>
      <c r="H279" s="29"/>
      <c r="I279" s="30"/>
      <c r="J279" s="31"/>
      <c r="K279" s="1006"/>
      <c r="L279" s="257"/>
      <c r="M279" s="11"/>
      <c r="N279" s="11"/>
      <c r="O279" s="11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71"/>
      <c r="B280" s="1029"/>
      <c r="C280" s="51"/>
      <c r="D280" s="52"/>
      <c r="E280" s="57"/>
      <c r="F280" s="28"/>
      <c r="G280" s="1090"/>
      <c r="H280" s="29"/>
      <c r="I280" s="30"/>
      <c r="J280" s="31"/>
      <c r="K280" s="1006"/>
      <c r="L280" s="257"/>
      <c r="M280" s="11"/>
      <c r="N280" s="11"/>
      <c r="O280" s="11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1031"/>
      <c r="B281" s="1029"/>
      <c r="C281" s="51"/>
      <c r="D281" s="52"/>
      <c r="E281" s="988"/>
      <c r="F281" s="28"/>
      <c r="G281" s="1090"/>
      <c r="H281" s="1104"/>
      <c r="I281" s="1105"/>
      <c r="J281" s="1106"/>
      <c r="K281" s="1016"/>
      <c r="L281" s="257"/>
      <c r="M281" s="11"/>
      <c r="N281" s="11"/>
      <c r="O281" s="11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69"/>
      <c r="B282" s="1029"/>
      <c r="C282" s="51"/>
      <c r="D282" s="52"/>
      <c r="E282" s="229"/>
      <c r="F282" s="28"/>
      <c r="G282" s="1090"/>
      <c r="H282" s="29"/>
      <c r="I282" s="30"/>
      <c r="J282" s="31"/>
      <c r="K282" s="1006"/>
      <c r="L282" s="257"/>
      <c r="M282" s="11"/>
      <c r="N282" s="11"/>
      <c r="O282" s="11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969"/>
      <c r="B283" s="1029"/>
      <c r="C283" s="51"/>
      <c r="D283" s="52"/>
      <c r="E283" s="106"/>
      <c r="F283" s="28"/>
      <c r="G283" s="1090"/>
      <c r="H283" s="29"/>
      <c r="I283" s="30"/>
      <c r="J283" s="31"/>
      <c r="K283" s="1006"/>
      <c r="L283" s="257"/>
      <c r="M283" s="11"/>
      <c r="N283" s="11"/>
      <c r="O283" s="11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69"/>
      <c r="B284" s="1029"/>
      <c r="C284" s="51"/>
      <c r="D284" s="1107"/>
      <c r="E284" s="107"/>
      <c r="F284" s="108"/>
      <c r="G284" s="1090"/>
      <c r="H284" s="109"/>
      <c r="I284" s="30"/>
      <c r="J284" s="31"/>
      <c r="K284" s="1006"/>
      <c r="L284" s="257"/>
      <c r="M284" s="11"/>
      <c r="N284" s="11"/>
      <c r="O284" s="11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69"/>
      <c r="B285" s="1029"/>
      <c r="C285" s="51"/>
      <c r="D285" s="1107"/>
      <c r="E285" s="131"/>
      <c r="F285" s="108"/>
      <c r="G285" s="1090"/>
      <c r="H285" s="109"/>
      <c r="I285" s="30"/>
      <c r="J285" s="31"/>
      <c r="K285" s="1006"/>
      <c r="L285" s="257"/>
      <c r="M285" s="11"/>
      <c r="N285" s="11"/>
      <c r="O285" s="11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69"/>
      <c r="B286" s="1029"/>
      <c r="C286" s="51"/>
      <c r="D286" s="1107"/>
      <c r="E286" s="131"/>
      <c r="F286" s="108"/>
      <c r="G286" s="1090"/>
      <c r="H286" s="109"/>
      <c r="I286" s="30"/>
      <c r="J286" s="31"/>
      <c r="K286" s="1006"/>
      <c r="L286" s="257"/>
      <c r="M286" s="11"/>
      <c r="N286" s="11"/>
      <c r="O286" s="11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69"/>
      <c r="B287" s="1029"/>
      <c r="C287" s="51"/>
      <c r="D287" s="1107"/>
      <c r="E287" s="131"/>
      <c r="F287" s="108"/>
      <c r="G287" s="1090"/>
      <c r="H287" s="109"/>
      <c r="I287" s="30"/>
      <c r="J287" s="31"/>
      <c r="K287" s="1006"/>
      <c r="L287" s="257"/>
      <c r="M287" s="11"/>
      <c r="N287" s="11"/>
      <c r="O287" s="11"/>
      <c r="P287" s="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34"/>
      <c r="B288" s="1177"/>
      <c r="C288" s="1178"/>
      <c r="D288" s="1178"/>
      <c r="E288" s="958"/>
      <c r="F288" s="1179"/>
      <c r="G288" s="1180"/>
      <c r="H288" s="1181"/>
      <c r="I288" s="1182"/>
      <c r="J288" s="1181"/>
      <c r="K288" s="1189"/>
      <c r="L288" s="257"/>
      <c r="M288" s="11"/>
      <c r="N288" s="11"/>
      <c r="O288" s="11"/>
      <c r="P288" s="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1"/>
      <c r="B289" s="2"/>
      <c r="C289" s="250"/>
      <c r="D289" s="250"/>
      <c r="E289" s="4"/>
      <c r="F289" s="251"/>
      <c r="G289" s="252"/>
      <c r="H289" s="253"/>
      <c r="I289" s="254"/>
      <c r="J289" s="255"/>
      <c r="K289" s="257"/>
      <c r="L289" s="257"/>
      <c r="M289" s="11"/>
      <c r="N289" s="11"/>
      <c r="O289" s="11"/>
      <c r="P289" s="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4" t="s">
        <v>0</v>
      </c>
      <c r="B290" s="1368"/>
      <c r="C290" s="250"/>
      <c r="D290" s="250"/>
      <c r="E290" s="4"/>
      <c r="F290" s="251"/>
      <c r="G290" s="252"/>
      <c r="H290" s="253"/>
      <c r="I290" s="254"/>
      <c r="J290" s="255"/>
      <c r="K290" s="257"/>
      <c r="L290" s="257"/>
      <c r="M290" s="11"/>
      <c r="N290" s="11"/>
      <c r="O290" s="11"/>
      <c r="P290" s="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4" t="s">
        <v>1031</v>
      </c>
      <c r="B291" s="4"/>
      <c r="C291" s="96"/>
      <c r="D291" s="250"/>
      <c r="E291" s="4"/>
      <c r="F291" s="251"/>
      <c r="G291" s="252"/>
      <c r="H291" s="253"/>
      <c r="I291" s="254"/>
      <c r="J291" s="255"/>
      <c r="K291" s="257"/>
      <c r="L291" s="257"/>
      <c r="M291" s="11"/>
      <c r="N291" s="11"/>
      <c r="O291" s="11"/>
      <c r="P291" s="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>
      <c r="A292" s="1"/>
      <c r="B292" s="2"/>
      <c r="C292" s="250"/>
      <c r="D292" s="250"/>
      <c r="E292" s="4"/>
      <c r="F292" s="251"/>
      <c r="G292" s="252"/>
      <c r="H292" s="253"/>
      <c r="I292" s="254"/>
      <c r="J292" s="255"/>
      <c r="K292" s="257"/>
      <c r="L292" s="257"/>
      <c r="M292" s="11"/>
      <c r="N292" s="11"/>
      <c r="O292" s="11"/>
      <c r="P292" s="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1381" t="s">
        <v>2</v>
      </c>
      <c r="B293" s="1388"/>
      <c r="C293" s="258" t="s">
        <v>3</v>
      </c>
      <c r="D293" s="1140" t="s">
        <v>4</v>
      </c>
      <c r="E293" s="17" t="s">
        <v>5</v>
      </c>
      <c r="F293" s="919" t="s">
        <v>5</v>
      </c>
      <c r="G293" s="259" t="s">
        <v>6</v>
      </c>
      <c r="H293" s="16" t="s">
        <v>7</v>
      </c>
      <c r="I293" s="260" t="s">
        <v>8</v>
      </c>
      <c r="J293" s="21" t="s">
        <v>9</v>
      </c>
      <c r="K293" s="920" t="s">
        <v>9</v>
      </c>
      <c r="L293" s="262"/>
      <c r="M293" s="23"/>
      <c r="N293" s="11"/>
      <c r="O293" s="11"/>
      <c r="P293" s="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5.25" customHeight="1">
      <c r="A294" s="996"/>
      <c r="B294" s="922"/>
      <c r="C294" s="923"/>
      <c r="D294" s="1142" t="s">
        <v>10</v>
      </c>
      <c r="E294" s="24" t="s">
        <v>11</v>
      </c>
      <c r="F294" s="925" t="s">
        <v>12</v>
      </c>
      <c r="G294" s="1144"/>
      <c r="H294" s="927" t="s">
        <v>13</v>
      </c>
      <c r="I294" s="1145" t="s">
        <v>14</v>
      </c>
      <c r="J294" s="1087" t="s">
        <v>15</v>
      </c>
      <c r="K294" s="930" t="s">
        <v>16</v>
      </c>
      <c r="L294" s="262"/>
      <c r="M294" s="23"/>
      <c r="N294" s="11"/>
      <c r="O294" s="11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75"/>
      <c r="B295" s="152"/>
      <c r="C295" s="37"/>
      <c r="D295" s="1094"/>
      <c r="E295" s="387"/>
      <c r="F295" s="1197"/>
      <c r="G295" s="40"/>
      <c r="H295" s="41"/>
      <c r="I295" s="42"/>
      <c r="J295" s="43"/>
      <c r="K295" s="153"/>
      <c r="L295" s="257"/>
      <c r="M295" s="11"/>
      <c r="N295" s="11"/>
      <c r="O295" s="11"/>
      <c r="P295" s="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76"/>
      <c r="B296" s="48"/>
      <c r="C296" s="37"/>
      <c r="D296" s="1094"/>
      <c r="E296" s="38"/>
      <c r="F296" s="39"/>
      <c r="G296" s="40"/>
      <c r="H296" s="41"/>
      <c r="I296" s="42"/>
      <c r="J296" s="43"/>
      <c r="K296" s="44"/>
      <c r="L296" s="257"/>
      <c r="M296" s="11"/>
      <c r="N296" s="11"/>
      <c r="O296" s="11"/>
      <c r="P296" s="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76"/>
      <c r="B297" s="149"/>
      <c r="C297" s="37"/>
      <c r="D297" s="1094"/>
      <c r="E297" s="38"/>
      <c r="F297" s="39"/>
      <c r="G297" s="40"/>
      <c r="H297" s="41"/>
      <c r="I297" s="42"/>
      <c r="J297" s="43"/>
      <c r="K297" s="44"/>
      <c r="L297" s="257"/>
      <c r="M297" s="11"/>
      <c r="N297" s="11"/>
      <c r="O297" s="11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76"/>
      <c r="B298" s="149"/>
      <c r="C298" s="37"/>
      <c r="D298" s="1094"/>
      <c r="E298" s="38"/>
      <c r="F298" s="39"/>
      <c r="G298" s="40"/>
      <c r="H298" s="41"/>
      <c r="I298" s="42"/>
      <c r="J298" s="43"/>
      <c r="K298" s="44"/>
      <c r="L298" s="257"/>
      <c r="M298" s="11"/>
      <c r="N298" s="11"/>
      <c r="O298" s="11"/>
      <c r="P298" s="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76"/>
      <c r="B299" s="149"/>
      <c r="C299" s="37"/>
      <c r="D299" s="1094"/>
      <c r="E299" s="38"/>
      <c r="F299" s="39"/>
      <c r="G299" s="40"/>
      <c r="H299" s="41"/>
      <c r="I299" s="42"/>
      <c r="J299" s="43"/>
      <c r="K299" s="44"/>
      <c r="L299" s="257"/>
      <c r="M299" s="11"/>
      <c r="N299" s="11"/>
      <c r="O299" s="11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76"/>
      <c r="B300" s="48"/>
      <c r="C300" s="37"/>
      <c r="D300" s="1094"/>
      <c r="E300" s="38"/>
      <c r="F300" s="39"/>
      <c r="G300" s="40"/>
      <c r="H300" s="41"/>
      <c r="I300" s="42"/>
      <c r="J300" s="157"/>
      <c r="K300" s="44"/>
      <c r="L300" s="257"/>
      <c r="M300" s="11"/>
      <c r="N300" s="11"/>
      <c r="O300" s="11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76"/>
      <c r="B301" s="48"/>
      <c r="C301" s="37"/>
      <c r="D301" s="1094"/>
      <c r="E301" s="38"/>
      <c r="F301" s="39"/>
      <c r="G301" s="40"/>
      <c r="H301" s="41"/>
      <c r="I301" s="42"/>
      <c r="J301" s="74"/>
      <c r="K301" s="44"/>
      <c r="L301" s="257"/>
      <c r="M301" s="11"/>
      <c r="N301" s="11"/>
      <c r="O301" s="11"/>
      <c r="P301" s="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76"/>
      <c r="B302" s="48"/>
      <c r="C302" s="37"/>
      <c r="D302" s="1094"/>
      <c r="E302" s="38"/>
      <c r="F302" s="39"/>
      <c r="G302" s="40"/>
      <c r="H302" s="41"/>
      <c r="I302" s="42"/>
      <c r="J302" s="43"/>
      <c r="K302" s="44"/>
      <c r="L302" s="257"/>
      <c r="M302" s="11"/>
      <c r="N302" s="11"/>
      <c r="O302" s="11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76"/>
      <c r="B303" s="48"/>
      <c r="C303" s="37"/>
      <c r="D303" s="1094"/>
      <c r="E303" s="38"/>
      <c r="F303" s="39"/>
      <c r="G303" s="40"/>
      <c r="H303" s="41"/>
      <c r="I303" s="42"/>
      <c r="J303" s="43"/>
      <c r="K303" s="44"/>
      <c r="L303" s="270"/>
      <c r="M303" s="11"/>
      <c r="N303" s="11"/>
      <c r="O303" s="11"/>
      <c r="P303" s="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76"/>
      <c r="B304" s="48"/>
      <c r="C304" s="37"/>
      <c r="D304" s="1094"/>
      <c r="E304" s="38"/>
      <c r="F304" s="39"/>
      <c r="G304" s="40"/>
      <c r="H304" s="41"/>
      <c r="I304" s="42"/>
      <c r="J304" s="43"/>
      <c r="K304" s="44"/>
      <c r="L304" s="257"/>
      <c r="M304" s="11"/>
      <c r="N304" s="11"/>
      <c r="O304" s="11"/>
      <c r="P304" s="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76"/>
      <c r="B305" s="48"/>
      <c r="C305" s="37"/>
      <c r="D305" s="1094"/>
      <c r="E305" s="38"/>
      <c r="F305" s="39"/>
      <c r="G305" s="40"/>
      <c r="H305" s="41"/>
      <c r="I305" s="42"/>
      <c r="J305" s="43"/>
      <c r="K305" s="44"/>
      <c r="L305" s="257"/>
      <c r="M305" s="11"/>
      <c r="N305" s="11"/>
      <c r="O305" s="11"/>
      <c r="P305" s="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76"/>
      <c r="B306" s="1124"/>
      <c r="C306" s="37"/>
      <c r="D306" s="1094"/>
      <c r="E306" s="46"/>
      <c r="F306" s="47"/>
      <c r="G306" s="40"/>
      <c r="H306" s="41"/>
      <c r="I306" s="42"/>
      <c r="J306" s="43"/>
      <c r="K306" s="44"/>
      <c r="L306" s="270"/>
      <c r="M306" s="11"/>
      <c r="N306" s="11"/>
      <c r="O306" s="11"/>
      <c r="P306" s="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76"/>
      <c r="B307" s="1124"/>
      <c r="C307" s="37"/>
      <c r="D307" s="1094"/>
      <c r="E307" s="38"/>
      <c r="F307" s="39"/>
      <c r="G307" s="40"/>
      <c r="H307" s="41"/>
      <c r="I307" s="42"/>
      <c r="J307" s="43"/>
      <c r="K307" s="44"/>
      <c r="L307" s="257"/>
      <c r="M307" s="11"/>
      <c r="N307" s="11"/>
      <c r="O307" s="11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76"/>
      <c r="B308" s="48"/>
      <c r="C308" s="37"/>
      <c r="D308" s="1094"/>
      <c r="E308" s="38"/>
      <c r="F308" s="39"/>
      <c r="G308" s="40"/>
      <c r="H308" s="41"/>
      <c r="I308" s="42"/>
      <c r="J308" s="43"/>
      <c r="K308" s="44"/>
      <c r="L308" s="270"/>
      <c r="M308" s="11"/>
      <c r="N308" s="11"/>
      <c r="O308" s="11"/>
      <c r="P308" s="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76"/>
      <c r="B309" s="48"/>
      <c r="C309" s="37"/>
      <c r="D309" s="1094"/>
      <c r="E309" s="38"/>
      <c r="F309" s="39"/>
      <c r="G309" s="40"/>
      <c r="H309" s="41"/>
      <c r="I309" s="42"/>
      <c r="J309" s="43"/>
      <c r="K309" s="44"/>
      <c r="L309" s="270"/>
      <c r="M309" s="11"/>
      <c r="N309" s="11"/>
      <c r="O309" s="11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343"/>
      <c r="B310" s="392"/>
      <c r="C310" s="69"/>
      <c r="D310" s="1102"/>
      <c r="E310" s="53"/>
      <c r="F310" s="28"/>
      <c r="G310" s="54"/>
      <c r="H310" s="101"/>
      <c r="I310" s="102"/>
      <c r="J310" s="103"/>
      <c r="K310" s="104"/>
      <c r="L310" s="270"/>
      <c r="M310" s="11"/>
      <c r="N310" s="11"/>
      <c r="O310" s="11"/>
      <c r="P310" s="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69"/>
      <c r="B311" s="1029"/>
      <c r="C311" s="51"/>
      <c r="D311" s="52"/>
      <c r="E311" s="105"/>
      <c r="F311" s="28"/>
      <c r="G311" s="1090"/>
      <c r="H311" s="29"/>
      <c r="I311" s="30"/>
      <c r="J311" s="31"/>
      <c r="K311" s="1006"/>
      <c r="L311" s="257"/>
      <c r="M311" s="11"/>
      <c r="N311" s="11"/>
      <c r="O311" s="11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969"/>
      <c r="B312" s="1029"/>
      <c r="C312" s="51"/>
      <c r="D312" s="52"/>
      <c r="E312" s="105"/>
      <c r="F312" s="28"/>
      <c r="G312" s="1090"/>
      <c r="H312" s="29"/>
      <c r="I312" s="30"/>
      <c r="J312" s="31"/>
      <c r="K312" s="1006"/>
      <c r="L312" s="257"/>
      <c r="M312" s="11"/>
      <c r="N312" s="11"/>
      <c r="O312" s="11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76"/>
      <c r="B313" s="152"/>
      <c r="C313" s="51"/>
      <c r="D313" s="52"/>
      <c r="E313" s="105"/>
      <c r="F313" s="28"/>
      <c r="G313" s="1090"/>
      <c r="H313" s="29"/>
      <c r="I313" s="30"/>
      <c r="J313" s="31"/>
      <c r="K313" s="1006"/>
      <c r="L313" s="257"/>
      <c r="M313" s="11"/>
      <c r="N313" s="11"/>
      <c r="O313" s="11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69"/>
      <c r="B314" s="1029"/>
      <c r="C314" s="51"/>
      <c r="D314" s="52"/>
      <c r="E314" s="105"/>
      <c r="F314" s="28"/>
      <c r="G314" s="1090"/>
      <c r="H314" s="29"/>
      <c r="I314" s="30"/>
      <c r="J314" s="55"/>
      <c r="K314" s="1006"/>
      <c r="L314" s="257"/>
      <c r="M314" s="11"/>
      <c r="N314" s="11"/>
      <c r="O314" s="11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71"/>
      <c r="B315" s="1029"/>
      <c r="C315" s="51"/>
      <c r="D315" s="52"/>
      <c r="E315" s="228"/>
      <c r="F315" s="28"/>
      <c r="G315" s="1090"/>
      <c r="H315" s="29"/>
      <c r="I315" s="30"/>
      <c r="J315" s="31"/>
      <c r="K315" s="1006"/>
      <c r="L315" s="257"/>
      <c r="M315" s="11"/>
      <c r="N315" s="11"/>
      <c r="O315" s="11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1031"/>
      <c r="B316" s="1029"/>
      <c r="C316" s="51"/>
      <c r="D316" s="52"/>
      <c r="E316" s="988"/>
      <c r="F316" s="28"/>
      <c r="G316" s="1090"/>
      <c r="H316" s="1104"/>
      <c r="I316" s="1105"/>
      <c r="J316" s="1106"/>
      <c r="K316" s="1016"/>
      <c r="L316" s="257"/>
      <c r="M316" s="11"/>
      <c r="N316" s="11"/>
      <c r="O316" s="11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69"/>
      <c r="B317" s="1029"/>
      <c r="C317" s="51"/>
      <c r="D317" s="52"/>
      <c r="E317" s="229"/>
      <c r="F317" s="28"/>
      <c r="G317" s="1090"/>
      <c r="H317" s="29"/>
      <c r="I317" s="30"/>
      <c r="J317" s="31"/>
      <c r="K317" s="1006"/>
      <c r="L317" s="257"/>
      <c r="M317" s="11"/>
      <c r="N317" s="11"/>
      <c r="O317" s="11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69"/>
      <c r="B318" s="1029"/>
      <c r="C318" s="51"/>
      <c r="D318" s="1164"/>
      <c r="E318" s="229"/>
      <c r="F318" s="28"/>
      <c r="G318" s="1090"/>
      <c r="H318" s="29"/>
      <c r="I318" s="42"/>
      <c r="J318" s="31"/>
      <c r="K318" s="1006"/>
      <c r="L318" s="257"/>
      <c r="M318" s="11"/>
      <c r="N318" s="11"/>
      <c r="O318" s="11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76"/>
      <c r="B319" s="48"/>
      <c r="C319" s="37"/>
      <c r="D319" s="1094"/>
      <c r="E319" s="339"/>
      <c r="F319" s="39"/>
      <c r="G319" s="40"/>
      <c r="H319" s="41"/>
      <c r="I319" s="42"/>
      <c r="J319" s="43"/>
      <c r="K319" s="44"/>
      <c r="L319" s="257"/>
      <c r="M319" s="11"/>
      <c r="N319" s="11"/>
      <c r="O319" s="11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76"/>
      <c r="B320" s="48"/>
      <c r="C320" s="37"/>
      <c r="D320" s="89"/>
      <c r="E320" s="90"/>
      <c r="F320" s="91"/>
      <c r="G320" s="40"/>
      <c r="H320" s="92"/>
      <c r="I320" s="42"/>
      <c r="J320" s="43"/>
      <c r="K320" s="44"/>
      <c r="L320" s="257"/>
      <c r="M320" s="11"/>
      <c r="N320" s="11"/>
      <c r="O320" s="11"/>
      <c r="P320" s="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76"/>
      <c r="B321" s="48"/>
      <c r="C321" s="37"/>
      <c r="D321" s="89"/>
      <c r="E321" s="150"/>
      <c r="F321" s="91"/>
      <c r="G321" s="40"/>
      <c r="H321" s="92"/>
      <c r="I321" s="42"/>
      <c r="J321" s="157"/>
      <c r="K321" s="342"/>
      <c r="L321" s="360"/>
      <c r="M321" s="11"/>
      <c r="N321" s="11"/>
      <c r="O321" s="11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76"/>
      <c r="B322" s="48"/>
      <c r="C322" s="37"/>
      <c r="D322" s="89"/>
      <c r="E322" s="150"/>
      <c r="F322" s="91"/>
      <c r="G322" s="40"/>
      <c r="H322" s="92"/>
      <c r="I322" s="42"/>
      <c r="J322" s="157"/>
      <c r="K322" s="342"/>
      <c r="L322" s="360"/>
      <c r="M322" s="11"/>
      <c r="N322" s="11"/>
      <c r="O322" s="11"/>
      <c r="P322" s="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69"/>
      <c r="B323" s="1029"/>
      <c r="C323" s="51"/>
      <c r="D323" s="1107"/>
      <c r="E323" s="106"/>
      <c r="F323" s="28"/>
      <c r="G323" s="1090"/>
      <c r="H323" s="29"/>
      <c r="I323" s="30"/>
      <c r="J323" s="31"/>
      <c r="K323" s="1006"/>
      <c r="L323" s="257"/>
      <c r="M323" s="11"/>
      <c r="N323" s="11"/>
      <c r="O323" s="11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34"/>
      <c r="B324" s="1177"/>
      <c r="C324" s="1178"/>
      <c r="D324" s="1178"/>
      <c r="E324" s="958"/>
      <c r="F324" s="1179"/>
      <c r="G324" s="1180"/>
      <c r="H324" s="1181"/>
      <c r="I324" s="1182"/>
      <c r="J324" s="1188"/>
      <c r="K324" s="1189"/>
      <c r="L324" s="257"/>
      <c r="M324" s="11"/>
      <c r="N324" s="11"/>
      <c r="O324" s="11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1"/>
      <c r="B325" s="2"/>
      <c r="C325" s="250"/>
      <c r="D325" s="250"/>
      <c r="E325" s="4"/>
      <c r="F325" s="251"/>
      <c r="G325" s="252"/>
      <c r="H325" s="253"/>
      <c r="I325" s="254"/>
      <c r="J325" s="255"/>
      <c r="K325" s="257"/>
      <c r="L325" s="257"/>
      <c r="M325" s="11"/>
      <c r="N325" s="11"/>
      <c r="O325" s="11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4" t="s">
        <v>0</v>
      </c>
      <c r="B326" s="1368"/>
      <c r="C326" s="250"/>
      <c r="D326" s="250"/>
      <c r="E326" s="4"/>
      <c r="F326" s="251"/>
      <c r="G326" s="252"/>
      <c r="H326" s="253"/>
      <c r="I326" s="254"/>
      <c r="J326" s="255"/>
      <c r="K326" s="257"/>
      <c r="L326" s="257"/>
      <c r="M326" s="11"/>
      <c r="N326" s="11"/>
      <c r="O326" s="11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4" t="s">
        <v>1031</v>
      </c>
      <c r="B327" s="4"/>
      <c r="C327" s="96"/>
      <c r="D327" s="250"/>
      <c r="E327" s="4"/>
      <c r="F327" s="251"/>
      <c r="G327" s="252"/>
      <c r="H327" s="253"/>
      <c r="I327" s="254"/>
      <c r="J327" s="255"/>
      <c r="K327" s="257"/>
      <c r="L327" s="257"/>
      <c r="M327" s="11"/>
      <c r="N327" s="11"/>
      <c r="O327" s="11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2"/>
      <c r="C328" s="250"/>
      <c r="D328" s="250"/>
      <c r="E328" s="4"/>
      <c r="F328" s="251"/>
      <c r="G328" s="252"/>
      <c r="H328" s="253"/>
      <c r="I328" s="254"/>
      <c r="J328" s="255"/>
      <c r="K328" s="257"/>
      <c r="L328" s="257"/>
      <c r="M328" s="11"/>
      <c r="N328" s="11"/>
      <c r="O328" s="11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1381" t="s">
        <v>2</v>
      </c>
      <c r="B329" s="1388"/>
      <c r="C329" s="258" t="s">
        <v>3</v>
      </c>
      <c r="D329" s="1140" t="s">
        <v>4</v>
      </c>
      <c r="E329" s="17" t="s">
        <v>5</v>
      </c>
      <c r="F329" s="919" t="s">
        <v>5</v>
      </c>
      <c r="G329" s="259" t="s">
        <v>6</v>
      </c>
      <c r="H329" s="16" t="s">
        <v>7</v>
      </c>
      <c r="I329" s="260" t="s">
        <v>8</v>
      </c>
      <c r="J329" s="21" t="s">
        <v>9</v>
      </c>
      <c r="K329" s="920" t="s">
        <v>9</v>
      </c>
      <c r="L329" s="262"/>
      <c r="M329" s="23"/>
      <c r="N329" s="11"/>
      <c r="O329" s="11"/>
      <c r="P329" s="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5.25" customHeight="1">
      <c r="A330" s="996"/>
      <c r="B330" s="922"/>
      <c r="C330" s="923"/>
      <c r="D330" s="1142" t="s">
        <v>10</v>
      </c>
      <c r="E330" s="24" t="s">
        <v>11</v>
      </c>
      <c r="F330" s="925" t="s">
        <v>12</v>
      </c>
      <c r="G330" s="1144"/>
      <c r="H330" s="927" t="s">
        <v>13</v>
      </c>
      <c r="I330" s="1145" t="s">
        <v>14</v>
      </c>
      <c r="J330" s="1087" t="s">
        <v>15</v>
      </c>
      <c r="K330" s="930" t="s">
        <v>16</v>
      </c>
      <c r="L330" s="262"/>
      <c r="M330" s="23"/>
      <c r="N330" s="11"/>
      <c r="O330" s="11"/>
      <c r="P330" s="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75"/>
      <c r="B331" s="152"/>
      <c r="C331" s="51"/>
      <c r="D331" s="52"/>
      <c r="E331" s="70"/>
      <c r="F331" s="1098"/>
      <c r="G331" s="1090"/>
      <c r="H331" s="29"/>
      <c r="I331" s="30"/>
      <c r="J331" s="31"/>
      <c r="K331" s="995"/>
      <c r="L331" s="257"/>
      <c r="M331" s="11"/>
      <c r="N331" s="11"/>
      <c r="O331" s="11"/>
      <c r="P331" s="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969"/>
      <c r="B332" s="1029"/>
      <c r="C332" s="51"/>
      <c r="D332" s="52"/>
      <c r="E332" s="53"/>
      <c r="F332" s="28"/>
      <c r="G332" s="1090"/>
      <c r="H332" s="29"/>
      <c r="I332" s="30"/>
      <c r="J332" s="31"/>
      <c r="K332" s="1006"/>
      <c r="L332" s="257"/>
      <c r="M332" s="11"/>
      <c r="N332" s="11"/>
      <c r="O332" s="11"/>
      <c r="P332" s="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969"/>
      <c r="B333" s="1029"/>
      <c r="C333" s="51"/>
      <c r="D333" s="52"/>
      <c r="E333" s="53"/>
      <c r="F333" s="28"/>
      <c r="G333" s="1090"/>
      <c r="H333" s="29"/>
      <c r="I333" s="30"/>
      <c r="J333" s="31"/>
      <c r="K333" s="1006"/>
      <c r="L333" s="257"/>
      <c r="M333" s="11"/>
      <c r="N333" s="11"/>
      <c r="O333" s="11"/>
      <c r="P333" s="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969"/>
      <c r="B334" s="1029"/>
      <c r="C334" s="51"/>
      <c r="D334" s="52"/>
      <c r="E334" s="53"/>
      <c r="F334" s="28"/>
      <c r="G334" s="1090"/>
      <c r="H334" s="29"/>
      <c r="I334" s="30"/>
      <c r="J334" s="31"/>
      <c r="K334" s="1006"/>
      <c r="L334" s="257"/>
      <c r="M334" s="11"/>
      <c r="N334" s="11"/>
      <c r="O334" s="11"/>
      <c r="P334" s="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969"/>
      <c r="B335" s="1168"/>
      <c r="C335" s="51"/>
      <c r="D335" s="52"/>
      <c r="E335" s="53"/>
      <c r="F335" s="108"/>
      <c r="G335" s="1090"/>
      <c r="H335" s="29"/>
      <c r="I335" s="30"/>
      <c r="J335" s="31"/>
      <c r="K335" s="1006"/>
      <c r="L335" s="257"/>
      <c r="M335" s="11"/>
      <c r="N335" s="11"/>
      <c r="O335" s="11"/>
      <c r="P335" s="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969"/>
      <c r="B336" s="1029"/>
      <c r="C336" s="51"/>
      <c r="D336" s="52"/>
      <c r="E336" s="53"/>
      <c r="F336" s="28"/>
      <c r="G336" s="1090"/>
      <c r="H336" s="29"/>
      <c r="I336" s="30"/>
      <c r="J336" s="31"/>
      <c r="K336" s="1006"/>
      <c r="L336" s="257"/>
      <c r="M336" s="11"/>
      <c r="N336" s="11"/>
      <c r="O336" s="11"/>
      <c r="P336" s="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969"/>
      <c r="B337" s="1029"/>
      <c r="C337" s="51"/>
      <c r="D337" s="52"/>
      <c r="E337" s="53"/>
      <c r="F337" s="28"/>
      <c r="G337" s="1090"/>
      <c r="H337" s="29"/>
      <c r="I337" s="30"/>
      <c r="J337" s="396"/>
      <c r="K337" s="1006"/>
      <c r="L337" s="257"/>
      <c r="M337" s="11"/>
      <c r="N337" s="11"/>
      <c r="O337" s="11"/>
      <c r="P337" s="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969"/>
      <c r="B338" s="1029"/>
      <c r="C338" s="69"/>
      <c r="D338" s="1102"/>
      <c r="E338" s="53"/>
      <c r="F338" s="28"/>
      <c r="G338" s="54"/>
      <c r="H338" s="101"/>
      <c r="I338" s="102"/>
      <c r="J338" s="103"/>
      <c r="K338" s="104"/>
      <c r="L338" s="257"/>
      <c r="M338" s="11"/>
      <c r="N338" s="11"/>
      <c r="O338" s="11"/>
      <c r="P338" s="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969"/>
      <c r="B339" s="1029"/>
      <c r="C339" s="51"/>
      <c r="D339" s="52"/>
      <c r="E339" s="53"/>
      <c r="F339" s="28"/>
      <c r="G339" s="1090"/>
      <c r="H339" s="29"/>
      <c r="I339" s="30"/>
      <c r="J339" s="31"/>
      <c r="K339" s="1006"/>
      <c r="L339" s="257"/>
      <c r="M339" s="11"/>
      <c r="N339" s="11"/>
      <c r="O339" s="11"/>
      <c r="P339" s="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969"/>
      <c r="B340" s="1029"/>
      <c r="C340" s="51"/>
      <c r="D340" s="52"/>
      <c r="E340" s="53"/>
      <c r="F340" s="28"/>
      <c r="G340" s="1090"/>
      <c r="H340" s="29"/>
      <c r="I340" s="30"/>
      <c r="J340" s="31"/>
      <c r="K340" s="1006"/>
      <c r="L340" s="270"/>
      <c r="M340" s="11"/>
      <c r="N340" s="11"/>
      <c r="O340" s="11"/>
      <c r="P340" s="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969"/>
      <c r="B341" s="1029"/>
      <c r="C341" s="69"/>
      <c r="D341" s="1102"/>
      <c r="E341" s="53"/>
      <c r="F341" s="28"/>
      <c r="G341" s="54"/>
      <c r="H341" s="101"/>
      <c r="I341" s="102"/>
      <c r="J341" s="103"/>
      <c r="K341" s="104"/>
      <c r="L341" s="257"/>
      <c r="M341" s="11"/>
      <c r="N341" s="11"/>
      <c r="O341" s="11"/>
      <c r="P341" s="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69"/>
      <c r="B342" s="1029"/>
      <c r="C342" s="51"/>
      <c r="D342" s="52"/>
      <c r="E342" s="53"/>
      <c r="F342" s="28"/>
      <c r="G342" s="1090"/>
      <c r="H342" s="29"/>
      <c r="I342" s="30"/>
      <c r="J342" s="31"/>
      <c r="K342" s="1006"/>
      <c r="L342" s="257"/>
      <c r="M342" s="11"/>
      <c r="N342" s="11"/>
      <c r="O342" s="11"/>
      <c r="P342" s="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69"/>
      <c r="B343" s="1029"/>
      <c r="C343" s="51"/>
      <c r="D343" s="52"/>
      <c r="E343" s="53"/>
      <c r="F343" s="28"/>
      <c r="G343" s="1090"/>
      <c r="H343" s="29"/>
      <c r="I343" s="30"/>
      <c r="J343" s="31"/>
      <c r="K343" s="1006"/>
      <c r="L343" s="270"/>
      <c r="M343" s="11"/>
      <c r="N343" s="11"/>
      <c r="O343" s="11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69"/>
      <c r="B344" s="1110"/>
      <c r="C344" s="51"/>
      <c r="D344" s="52"/>
      <c r="E344" s="53"/>
      <c r="F344" s="28"/>
      <c r="G344" s="1090"/>
      <c r="H344" s="29"/>
      <c r="I344" s="30"/>
      <c r="J344" s="295"/>
      <c r="K344" s="1006"/>
      <c r="L344" s="257"/>
      <c r="M344" s="11"/>
      <c r="N344" s="11"/>
      <c r="O344" s="11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76"/>
      <c r="B345" s="1110"/>
      <c r="C345" s="37"/>
      <c r="D345" s="1094"/>
      <c r="E345" s="53"/>
      <c r="F345" s="28"/>
      <c r="G345" s="40"/>
      <c r="H345" s="41"/>
      <c r="I345" s="42"/>
      <c r="J345" s="74"/>
      <c r="K345" s="44"/>
      <c r="L345" s="270"/>
      <c r="M345" s="11"/>
      <c r="N345" s="11"/>
      <c r="O345" s="11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76"/>
      <c r="B346" s="48"/>
      <c r="C346" s="37"/>
      <c r="D346" s="1094"/>
      <c r="E346" s="53"/>
      <c r="F346" s="28"/>
      <c r="G346" s="40"/>
      <c r="H346" s="41"/>
      <c r="I346" s="42"/>
      <c r="J346" s="43"/>
      <c r="K346" s="44"/>
      <c r="L346" s="270"/>
      <c r="M346" s="11"/>
      <c r="N346" s="11"/>
      <c r="O346" s="11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76"/>
      <c r="B347" s="152"/>
      <c r="C347" s="69"/>
      <c r="D347" s="1102"/>
      <c r="E347" s="53"/>
      <c r="F347" s="28"/>
      <c r="G347" s="54"/>
      <c r="H347" s="101"/>
      <c r="I347" s="102"/>
      <c r="J347" s="103"/>
      <c r="K347" s="104"/>
      <c r="L347" s="270"/>
      <c r="M347" s="11"/>
      <c r="N347" s="11"/>
      <c r="O347" s="11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969"/>
      <c r="B348" s="1029"/>
      <c r="C348" s="69"/>
      <c r="D348" s="1102"/>
      <c r="E348" s="53"/>
      <c r="F348" s="28"/>
      <c r="G348" s="54"/>
      <c r="H348" s="101"/>
      <c r="I348" s="102"/>
      <c r="J348" s="103"/>
      <c r="K348" s="104"/>
      <c r="L348" s="257"/>
      <c r="M348" s="11"/>
      <c r="N348" s="11"/>
      <c r="O348" s="11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343"/>
      <c r="B349" s="1029"/>
      <c r="C349" s="69"/>
      <c r="D349" s="1102"/>
      <c r="E349" s="53"/>
      <c r="F349" s="28"/>
      <c r="G349" s="54"/>
      <c r="H349" s="101"/>
      <c r="I349" s="102"/>
      <c r="J349" s="103"/>
      <c r="K349" s="104"/>
      <c r="L349" s="257"/>
      <c r="M349" s="11"/>
      <c r="N349" s="11"/>
      <c r="O349" s="11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69"/>
      <c r="B350" s="1029"/>
      <c r="C350" s="51"/>
      <c r="D350" s="52"/>
      <c r="E350" s="53"/>
      <c r="F350" s="28"/>
      <c r="G350" s="1090"/>
      <c r="H350" s="29"/>
      <c r="I350" s="30"/>
      <c r="J350" s="103"/>
      <c r="K350" s="1006"/>
      <c r="L350" s="257"/>
      <c r="M350" s="11"/>
      <c r="N350" s="11"/>
      <c r="O350" s="11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69"/>
      <c r="B351" s="1029"/>
      <c r="C351" s="51"/>
      <c r="D351" s="52"/>
      <c r="E351" s="53"/>
      <c r="F351" s="28"/>
      <c r="G351" s="1090"/>
      <c r="H351" s="29"/>
      <c r="I351" s="30"/>
      <c r="J351" s="31"/>
      <c r="K351" s="1006"/>
      <c r="L351" s="257"/>
      <c r="M351" s="11"/>
      <c r="N351" s="11"/>
      <c r="O351" s="11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69"/>
      <c r="B352" s="1029"/>
      <c r="C352" s="51"/>
      <c r="D352" s="52"/>
      <c r="E352" s="105"/>
      <c r="F352" s="28"/>
      <c r="G352" s="1090"/>
      <c r="H352" s="29"/>
      <c r="I352" s="30"/>
      <c r="J352" s="31"/>
      <c r="K352" s="1006"/>
      <c r="L352" s="257"/>
      <c r="M352" s="11"/>
      <c r="N352" s="11"/>
      <c r="O352" s="11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69"/>
      <c r="B353" s="1029"/>
      <c r="C353" s="51"/>
      <c r="D353" s="52"/>
      <c r="E353" s="105"/>
      <c r="F353" s="28"/>
      <c r="G353" s="1090"/>
      <c r="H353" s="29"/>
      <c r="I353" s="30"/>
      <c r="J353" s="55"/>
      <c r="K353" s="1006"/>
      <c r="L353" s="257"/>
      <c r="M353" s="11"/>
      <c r="N353" s="11"/>
      <c r="O353" s="11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69"/>
      <c r="B354" s="1029"/>
      <c r="C354" s="51"/>
      <c r="D354" s="52"/>
      <c r="E354" s="105"/>
      <c r="F354" s="28"/>
      <c r="G354" s="1090"/>
      <c r="H354" s="29"/>
      <c r="I354" s="30"/>
      <c r="J354" s="31"/>
      <c r="K354" s="1006"/>
      <c r="L354" s="257"/>
      <c r="M354" s="11"/>
      <c r="N354" s="11"/>
      <c r="O354" s="11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76"/>
      <c r="B355" s="152"/>
      <c r="C355" s="51"/>
      <c r="D355" s="52"/>
      <c r="E355" s="229"/>
      <c r="F355" s="28"/>
      <c r="G355" s="1090"/>
      <c r="H355" s="29"/>
      <c r="I355" s="30"/>
      <c r="J355" s="31"/>
      <c r="K355" s="1006"/>
      <c r="L355" s="257"/>
      <c r="M355" s="11"/>
      <c r="N355" s="11"/>
      <c r="O355" s="11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76"/>
      <c r="B356" s="48"/>
      <c r="C356" s="51"/>
      <c r="D356" s="52"/>
      <c r="E356" s="106"/>
      <c r="F356" s="28"/>
      <c r="G356" s="1090"/>
      <c r="H356" s="29"/>
      <c r="I356" s="30"/>
      <c r="J356" s="55"/>
      <c r="K356" s="1006"/>
      <c r="L356" s="257"/>
      <c r="M356" s="11"/>
      <c r="N356" s="11"/>
      <c r="O356" s="11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69"/>
      <c r="B357" s="1029"/>
      <c r="C357" s="51"/>
      <c r="D357" s="1107"/>
      <c r="E357" s="107"/>
      <c r="F357" s="108"/>
      <c r="G357" s="1090"/>
      <c r="H357" s="109"/>
      <c r="I357" s="30"/>
      <c r="J357" s="55"/>
      <c r="K357" s="1006"/>
      <c r="L357" s="257"/>
      <c r="M357" s="11"/>
      <c r="N357" s="11"/>
      <c r="O357" s="11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69"/>
      <c r="B358" s="1029"/>
      <c r="C358" s="51"/>
      <c r="D358" s="1107"/>
      <c r="E358" s="131"/>
      <c r="F358" s="108"/>
      <c r="G358" s="1090"/>
      <c r="H358" s="109"/>
      <c r="I358" s="30"/>
      <c r="J358" s="55"/>
      <c r="K358" s="1006"/>
      <c r="L358" s="257"/>
      <c r="M358" s="11"/>
      <c r="N358" s="11"/>
      <c r="O358" s="11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69"/>
      <c r="B359" s="1029"/>
      <c r="C359" s="51"/>
      <c r="D359" s="1107"/>
      <c r="E359" s="131"/>
      <c r="F359" s="108"/>
      <c r="G359" s="1090"/>
      <c r="H359" s="109"/>
      <c r="I359" s="30"/>
      <c r="J359" s="31"/>
      <c r="K359" s="1006"/>
      <c r="L359" s="257"/>
      <c r="M359" s="11"/>
      <c r="N359" s="11"/>
      <c r="O359" s="11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34"/>
      <c r="B360" s="1177"/>
      <c r="C360" s="1178"/>
      <c r="D360" s="1178"/>
      <c r="E360" s="958"/>
      <c r="F360" s="1179"/>
      <c r="G360" s="1180"/>
      <c r="H360" s="1181"/>
      <c r="I360" s="1182"/>
      <c r="J360" s="1181"/>
      <c r="K360" s="1189"/>
      <c r="L360" s="257"/>
      <c r="M360" s="11"/>
      <c r="N360" s="11"/>
      <c r="O360" s="11"/>
      <c r="P360" s="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1"/>
      <c r="B361" s="2"/>
      <c r="C361" s="250"/>
      <c r="D361" s="250"/>
      <c r="E361" s="4"/>
      <c r="F361" s="251"/>
      <c r="G361" s="252"/>
      <c r="H361" s="253"/>
      <c r="I361" s="254"/>
      <c r="J361" s="255"/>
      <c r="K361" s="257"/>
      <c r="L361" s="257"/>
      <c r="M361" s="11"/>
      <c r="N361" s="11"/>
      <c r="O361" s="11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4" t="s">
        <v>0</v>
      </c>
      <c r="B362" s="1368"/>
      <c r="C362" s="250"/>
      <c r="D362" s="250"/>
      <c r="E362" s="4"/>
      <c r="F362" s="251"/>
      <c r="G362" s="252"/>
      <c r="H362" s="253"/>
      <c r="I362" s="254"/>
      <c r="J362" s="255"/>
      <c r="K362" s="257"/>
      <c r="L362" s="257"/>
      <c r="M362" s="11"/>
      <c r="N362" s="11"/>
      <c r="O362" s="11"/>
      <c r="P362" s="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4" t="s">
        <v>1031</v>
      </c>
      <c r="B363" s="4"/>
      <c r="C363" s="96"/>
      <c r="D363" s="250"/>
      <c r="E363" s="4"/>
      <c r="F363" s="251"/>
      <c r="G363" s="252"/>
      <c r="H363" s="253"/>
      <c r="I363" s="254"/>
      <c r="J363" s="255"/>
      <c r="K363" s="257"/>
      <c r="L363" s="257"/>
      <c r="M363" s="11"/>
      <c r="N363" s="11"/>
      <c r="O363" s="11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>
      <c r="A364" s="1"/>
      <c r="B364" s="2"/>
      <c r="C364" s="250"/>
      <c r="D364" s="250"/>
      <c r="E364" s="4"/>
      <c r="F364" s="251"/>
      <c r="G364" s="252"/>
      <c r="H364" s="253"/>
      <c r="I364" s="254"/>
      <c r="J364" s="255"/>
      <c r="K364" s="257"/>
      <c r="L364" s="257"/>
      <c r="M364" s="11"/>
      <c r="N364" s="11"/>
      <c r="O364" s="11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1381" t="s">
        <v>2</v>
      </c>
      <c r="B365" s="1388"/>
      <c r="C365" s="258" t="s">
        <v>3</v>
      </c>
      <c r="D365" s="1140" t="s">
        <v>4</v>
      </c>
      <c r="E365" s="17" t="s">
        <v>5</v>
      </c>
      <c r="F365" s="919" t="s">
        <v>5</v>
      </c>
      <c r="G365" s="259" t="s">
        <v>6</v>
      </c>
      <c r="H365" s="16" t="s">
        <v>7</v>
      </c>
      <c r="I365" s="260" t="s">
        <v>8</v>
      </c>
      <c r="J365" s="21" t="s">
        <v>9</v>
      </c>
      <c r="K365" s="920" t="s">
        <v>9</v>
      </c>
      <c r="L365" s="262"/>
      <c r="M365" s="23"/>
      <c r="N365" s="11"/>
      <c r="O365" s="11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5.25" customHeight="1">
      <c r="A366" s="996"/>
      <c r="B366" s="922"/>
      <c r="C366" s="923"/>
      <c r="D366" s="1142" t="s">
        <v>10</v>
      </c>
      <c r="E366" s="24" t="s">
        <v>11</v>
      </c>
      <c r="F366" s="925" t="s">
        <v>12</v>
      </c>
      <c r="G366" s="1144"/>
      <c r="H366" s="927" t="s">
        <v>13</v>
      </c>
      <c r="I366" s="1145" t="s">
        <v>14</v>
      </c>
      <c r="J366" s="1087" t="s">
        <v>15</v>
      </c>
      <c r="K366" s="930" t="s">
        <v>16</v>
      </c>
      <c r="L366" s="262"/>
      <c r="M366" s="23"/>
      <c r="N366" s="11"/>
      <c r="O366" s="11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395"/>
      <c r="B367" s="394"/>
      <c r="C367" s="51"/>
      <c r="D367" s="52"/>
      <c r="E367" s="70"/>
      <c r="F367" s="1098"/>
      <c r="G367" s="1090"/>
      <c r="H367" s="29"/>
      <c r="I367" s="30"/>
      <c r="J367" s="31"/>
      <c r="K367" s="995"/>
      <c r="L367" s="257"/>
      <c r="M367" s="11"/>
      <c r="N367" s="11"/>
      <c r="O367" s="11"/>
      <c r="P367" s="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969"/>
      <c r="B368" s="1029"/>
      <c r="C368" s="51"/>
      <c r="D368" s="52"/>
      <c r="E368" s="53"/>
      <c r="F368" s="28"/>
      <c r="G368" s="1090"/>
      <c r="H368" s="29"/>
      <c r="I368" s="30"/>
      <c r="J368" s="31"/>
      <c r="K368" s="1006"/>
      <c r="L368" s="257"/>
      <c r="M368" s="11"/>
      <c r="N368" s="11"/>
      <c r="O368" s="11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969"/>
      <c r="B369" s="1029"/>
      <c r="C369" s="51"/>
      <c r="D369" s="52"/>
      <c r="E369" s="53"/>
      <c r="F369" s="28"/>
      <c r="G369" s="1090"/>
      <c r="H369" s="29"/>
      <c r="I369" s="30"/>
      <c r="J369" s="31"/>
      <c r="K369" s="1006"/>
      <c r="L369" s="257"/>
      <c r="M369" s="11"/>
      <c r="N369" s="11"/>
      <c r="O369" s="11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969"/>
      <c r="B370" s="1029"/>
      <c r="C370" s="51"/>
      <c r="D370" s="52"/>
      <c r="E370" s="53"/>
      <c r="F370" s="28"/>
      <c r="G370" s="1090"/>
      <c r="H370" s="29"/>
      <c r="I370" s="30"/>
      <c r="J370" s="31"/>
      <c r="K370" s="1006"/>
      <c r="L370" s="257"/>
      <c r="M370" s="11"/>
      <c r="N370" s="11"/>
      <c r="O370" s="11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969"/>
      <c r="B371" s="1029"/>
      <c r="C371" s="51"/>
      <c r="D371" s="52"/>
      <c r="E371" s="53"/>
      <c r="F371" s="28"/>
      <c r="G371" s="1090"/>
      <c r="H371" s="29"/>
      <c r="I371" s="30"/>
      <c r="J371" s="31"/>
      <c r="K371" s="1006"/>
      <c r="L371" s="257"/>
      <c r="M371" s="11"/>
      <c r="N371" s="11"/>
      <c r="O371" s="11"/>
      <c r="P371" s="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969"/>
      <c r="B372" s="1029"/>
      <c r="C372" s="51"/>
      <c r="D372" s="52"/>
      <c r="E372" s="53"/>
      <c r="F372" s="28"/>
      <c r="G372" s="1090"/>
      <c r="H372" s="29"/>
      <c r="I372" s="30"/>
      <c r="J372" s="31"/>
      <c r="K372" s="1006"/>
      <c r="L372" s="257"/>
      <c r="M372" s="11"/>
      <c r="N372" s="11"/>
      <c r="O372" s="11"/>
      <c r="P372" s="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969"/>
      <c r="B373" s="1029"/>
      <c r="C373" s="51"/>
      <c r="D373" s="52"/>
      <c r="E373" s="53"/>
      <c r="F373" s="28"/>
      <c r="G373" s="1090"/>
      <c r="H373" s="29"/>
      <c r="I373" s="30"/>
      <c r="J373" s="31"/>
      <c r="K373" s="1006"/>
      <c r="L373" s="257"/>
      <c r="M373" s="11"/>
      <c r="N373" s="11"/>
      <c r="O373" s="11"/>
      <c r="P373" s="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969"/>
      <c r="B374" s="1029"/>
      <c r="C374" s="51"/>
      <c r="D374" s="52"/>
      <c r="E374" s="53"/>
      <c r="F374" s="28"/>
      <c r="G374" s="1090"/>
      <c r="H374" s="29"/>
      <c r="I374" s="30"/>
      <c r="J374" s="31"/>
      <c r="K374" s="1006"/>
      <c r="L374" s="257"/>
      <c r="M374" s="11"/>
      <c r="N374" s="11"/>
      <c r="O374" s="11"/>
      <c r="P374" s="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969"/>
      <c r="B375" s="1029"/>
      <c r="C375" s="69"/>
      <c r="D375" s="1102"/>
      <c r="E375" s="53"/>
      <c r="F375" s="28"/>
      <c r="G375" s="54"/>
      <c r="H375" s="101"/>
      <c r="I375" s="102"/>
      <c r="J375" s="103"/>
      <c r="K375" s="104"/>
      <c r="L375" s="270"/>
      <c r="M375" s="11"/>
      <c r="N375" s="11"/>
      <c r="O375" s="11"/>
      <c r="P375" s="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969"/>
      <c r="B376" s="1110"/>
      <c r="C376" s="51"/>
      <c r="D376" s="52"/>
      <c r="E376" s="53"/>
      <c r="F376" s="28"/>
      <c r="G376" s="1090"/>
      <c r="H376" s="147"/>
      <c r="I376" s="30"/>
      <c r="J376" s="31"/>
      <c r="K376" s="1006"/>
      <c r="L376" s="257"/>
      <c r="M376" s="11"/>
      <c r="N376" s="11"/>
      <c r="O376" s="11"/>
      <c r="P376" s="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969"/>
      <c r="B377" s="1110"/>
      <c r="C377" s="51"/>
      <c r="D377" s="52"/>
      <c r="E377" s="53"/>
      <c r="F377" s="28"/>
      <c r="G377" s="1090"/>
      <c r="H377" s="29"/>
      <c r="I377" s="30"/>
      <c r="J377" s="55"/>
      <c r="K377" s="1117"/>
      <c r="L377" s="360"/>
      <c r="M377" s="11"/>
      <c r="N377" s="11"/>
      <c r="O377" s="11"/>
      <c r="P377" s="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69"/>
      <c r="B378" s="1110"/>
      <c r="C378" s="69"/>
      <c r="D378" s="1102"/>
      <c r="E378" s="143"/>
      <c r="F378" s="144"/>
      <c r="G378" s="54"/>
      <c r="H378" s="101"/>
      <c r="I378" s="102"/>
      <c r="J378" s="103"/>
      <c r="K378" s="397"/>
      <c r="L378" s="388"/>
      <c r="M378" s="11"/>
      <c r="N378" s="11"/>
      <c r="O378" s="11"/>
      <c r="P378" s="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69"/>
      <c r="B379" s="1110"/>
      <c r="C379" s="51"/>
      <c r="D379" s="52"/>
      <c r="E379" s="53"/>
      <c r="F379" s="28"/>
      <c r="G379" s="1090"/>
      <c r="H379" s="29"/>
      <c r="I379" s="30"/>
      <c r="J379" s="31"/>
      <c r="K379" s="1117"/>
      <c r="L379" s="360"/>
      <c r="M379" s="11"/>
      <c r="N379" s="11"/>
      <c r="O379" s="11"/>
      <c r="P379" s="8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69"/>
      <c r="B380" s="990"/>
      <c r="C380" s="69"/>
      <c r="D380" s="1102"/>
      <c r="E380" s="53"/>
      <c r="F380" s="28"/>
      <c r="G380" s="54"/>
      <c r="H380" s="101"/>
      <c r="I380" s="102"/>
      <c r="J380" s="103"/>
      <c r="K380" s="397"/>
      <c r="L380" s="388"/>
      <c r="M380" s="11"/>
      <c r="N380" s="11"/>
      <c r="O380" s="11"/>
      <c r="P380" s="8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343"/>
      <c r="B381" s="398"/>
      <c r="C381" s="399"/>
      <c r="D381" s="400"/>
      <c r="E381" s="53"/>
      <c r="F381" s="28"/>
      <c r="G381" s="54"/>
      <c r="H381" s="101"/>
      <c r="I381" s="102"/>
      <c r="J381" s="103"/>
      <c r="K381" s="397"/>
      <c r="L381" s="388"/>
      <c r="M381" s="11"/>
      <c r="N381" s="11"/>
      <c r="O381" s="11"/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343"/>
      <c r="B382" s="56"/>
      <c r="C382" s="69"/>
      <c r="D382" s="1102"/>
      <c r="E382" s="53"/>
      <c r="F382" s="28"/>
      <c r="G382" s="54"/>
      <c r="H382" s="101"/>
      <c r="I382" s="102"/>
      <c r="J382" s="178"/>
      <c r="K382" s="397"/>
      <c r="L382" s="388"/>
      <c r="M382" s="11"/>
      <c r="N382" s="11"/>
      <c r="O382" s="11"/>
      <c r="P382" s="8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69"/>
      <c r="B383" s="56"/>
      <c r="C383" s="51"/>
      <c r="D383" s="52"/>
      <c r="E383" s="53"/>
      <c r="F383" s="28"/>
      <c r="G383" s="54"/>
      <c r="H383" s="29"/>
      <c r="I383" s="30"/>
      <c r="J383" s="178"/>
      <c r="K383" s="1117"/>
      <c r="L383" s="360"/>
      <c r="M383" s="11"/>
      <c r="N383" s="11"/>
      <c r="O383" s="11"/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401"/>
      <c r="B384" s="402"/>
      <c r="C384" s="51"/>
      <c r="D384" s="52"/>
      <c r="E384" s="53"/>
      <c r="F384" s="28"/>
      <c r="G384" s="54"/>
      <c r="H384" s="29"/>
      <c r="I384" s="30"/>
      <c r="J384" s="55"/>
      <c r="K384" s="1006"/>
      <c r="L384" s="257"/>
      <c r="M384" s="11"/>
      <c r="N384" s="11"/>
      <c r="O384" s="11"/>
      <c r="P384" s="8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69"/>
      <c r="B385" s="56"/>
      <c r="C385" s="51"/>
      <c r="D385" s="52"/>
      <c r="E385" s="57"/>
      <c r="F385" s="28"/>
      <c r="G385" s="54"/>
      <c r="H385" s="29"/>
      <c r="I385" s="30"/>
      <c r="J385" s="58"/>
      <c r="K385" s="1006"/>
      <c r="L385" s="257"/>
      <c r="M385" s="11">
        <v>1815</v>
      </c>
      <c r="N385" s="11">
        <v>7.0000000000000007E-2</v>
      </c>
      <c r="O385" s="11">
        <f t="shared" ref="O385:O387" si="2">(M385*N385)+M385</f>
        <v>1942.05</v>
      </c>
      <c r="P385" s="8">
        <f t="shared" ref="P385:P387" si="3">O385</f>
        <v>1942.05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69"/>
      <c r="B386" s="56"/>
      <c r="C386" s="51"/>
      <c r="D386" s="52"/>
      <c r="E386" s="57"/>
      <c r="F386" s="28"/>
      <c r="G386" s="1090"/>
      <c r="H386" s="29"/>
      <c r="I386" s="30"/>
      <c r="J386" s="58"/>
      <c r="K386" s="1006"/>
      <c r="L386" s="257"/>
      <c r="M386" s="11">
        <f>1942.05/120</f>
        <v>16.18375</v>
      </c>
      <c r="N386" s="11"/>
      <c r="O386" s="11">
        <f t="shared" si="2"/>
        <v>16.18375</v>
      </c>
      <c r="P386" s="8">
        <f t="shared" si="3"/>
        <v>16.18375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69"/>
      <c r="B387" s="56"/>
      <c r="C387" s="51"/>
      <c r="D387" s="52"/>
      <c r="E387" s="57"/>
      <c r="F387" s="28"/>
      <c r="G387" s="1090"/>
      <c r="H387" s="29"/>
      <c r="I387" s="30"/>
      <c r="J387" s="31"/>
      <c r="K387" s="1006"/>
      <c r="L387" s="257"/>
      <c r="M387" s="11">
        <v>1734</v>
      </c>
      <c r="N387" s="11">
        <v>7.0000000000000007E-2</v>
      </c>
      <c r="O387" s="11">
        <f t="shared" si="2"/>
        <v>1855.38</v>
      </c>
      <c r="P387" s="8">
        <f t="shared" si="3"/>
        <v>1855.38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71"/>
      <c r="B388" s="56"/>
      <c r="C388" s="51"/>
      <c r="D388" s="52"/>
      <c r="E388" s="57"/>
      <c r="F388" s="28"/>
      <c r="G388" s="1090"/>
      <c r="H388" s="29"/>
      <c r="I388" s="30"/>
      <c r="J388" s="31"/>
      <c r="K388" s="1006"/>
      <c r="L388" s="257"/>
      <c r="M388" s="11"/>
      <c r="N388" s="11"/>
      <c r="O388" s="11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1031"/>
      <c r="B389" s="56"/>
      <c r="C389" s="51"/>
      <c r="D389" s="52"/>
      <c r="E389" s="1014"/>
      <c r="F389" s="28"/>
      <c r="G389" s="1090"/>
      <c r="H389" s="1104"/>
      <c r="I389" s="1105"/>
      <c r="J389" s="1106"/>
      <c r="K389" s="1016"/>
      <c r="L389" s="257"/>
      <c r="M389" s="11"/>
      <c r="N389" s="11"/>
      <c r="O389" s="11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69"/>
      <c r="B390" s="1029"/>
      <c r="C390" s="51"/>
      <c r="D390" s="52"/>
      <c r="E390" s="229"/>
      <c r="F390" s="28"/>
      <c r="G390" s="1090"/>
      <c r="H390" s="29"/>
      <c r="I390" s="30"/>
      <c r="J390" s="31"/>
      <c r="K390" s="1006"/>
      <c r="L390" s="257"/>
      <c r="M390" s="11"/>
      <c r="N390" s="11"/>
      <c r="O390" s="11"/>
      <c r="P390" s="8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343"/>
      <c r="B391" s="56"/>
      <c r="C391" s="51"/>
      <c r="D391" s="52"/>
      <c r="E391" s="106"/>
      <c r="F391" s="28"/>
      <c r="G391" s="1090"/>
      <c r="H391" s="29"/>
      <c r="I391" s="30"/>
      <c r="J391" s="31"/>
      <c r="K391" s="1006"/>
      <c r="L391" s="257"/>
      <c r="M391" s="11"/>
      <c r="N391" s="11"/>
      <c r="O391" s="11"/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69"/>
      <c r="B392" s="1029"/>
      <c r="C392" s="51"/>
      <c r="D392" s="1107"/>
      <c r="E392" s="107"/>
      <c r="F392" s="108"/>
      <c r="G392" s="1090"/>
      <c r="H392" s="109"/>
      <c r="I392" s="30"/>
      <c r="J392" s="31"/>
      <c r="K392" s="1006"/>
      <c r="L392" s="257"/>
      <c r="M392" s="11"/>
      <c r="N392" s="11"/>
      <c r="O392" s="11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69"/>
      <c r="B393" s="1029"/>
      <c r="C393" s="51"/>
      <c r="D393" s="1107"/>
      <c r="E393" s="131"/>
      <c r="F393" s="108"/>
      <c r="G393" s="1090"/>
      <c r="H393" s="109"/>
      <c r="I393" s="30"/>
      <c r="J393" s="55"/>
      <c r="K393" s="1117"/>
      <c r="L393" s="360"/>
      <c r="M393" s="11"/>
      <c r="N393" s="11"/>
      <c r="O393" s="11"/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69"/>
      <c r="B394" s="1029"/>
      <c r="C394" s="51"/>
      <c r="D394" s="1107"/>
      <c r="E394" s="131"/>
      <c r="F394" s="108"/>
      <c r="G394" s="1090"/>
      <c r="H394" s="109"/>
      <c r="I394" s="30"/>
      <c r="J394" s="55"/>
      <c r="K394" s="1117"/>
      <c r="L394" s="360"/>
      <c r="M394" s="11"/>
      <c r="N394" s="11"/>
      <c r="O394" s="11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69"/>
      <c r="B395" s="1029"/>
      <c r="C395" s="51"/>
      <c r="D395" s="1107"/>
      <c r="E395" s="131"/>
      <c r="F395" s="108"/>
      <c r="G395" s="1090"/>
      <c r="H395" s="109"/>
      <c r="I395" s="30"/>
      <c r="J395" s="31"/>
      <c r="K395" s="1006"/>
      <c r="L395" s="257"/>
      <c r="M395" s="11"/>
      <c r="N395" s="11"/>
      <c r="O395" s="11"/>
      <c r="P395" s="8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34"/>
      <c r="B396" s="1177"/>
      <c r="C396" s="1078"/>
      <c r="D396" s="1079"/>
      <c r="E396" s="1177"/>
      <c r="F396" s="1080"/>
      <c r="G396" s="1198"/>
      <c r="H396" s="1199"/>
      <c r="I396" s="1200"/>
      <c r="J396" s="1199"/>
      <c r="K396" s="1080"/>
      <c r="L396" s="251"/>
      <c r="M396" s="11"/>
      <c r="N396" s="11"/>
      <c r="O396" s="11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250"/>
      <c r="D397" s="250"/>
      <c r="E397" s="4"/>
      <c r="F397" s="251"/>
      <c r="G397" s="252"/>
      <c r="H397" s="253"/>
      <c r="I397" s="254"/>
      <c r="J397" s="255"/>
      <c r="K397" s="257"/>
      <c r="L397" s="257"/>
      <c r="M397" s="11"/>
      <c r="N397" s="11"/>
      <c r="O397" s="11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4" t="s">
        <v>0</v>
      </c>
      <c r="B398" s="1368"/>
      <c r="C398" s="250"/>
      <c r="D398" s="250"/>
      <c r="E398" s="4"/>
      <c r="F398" s="251"/>
      <c r="G398" s="252"/>
      <c r="H398" s="253"/>
      <c r="I398" s="254"/>
      <c r="J398" s="255"/>
      <c r="K398" s="257"/>
      <c r="L398" s="257"/>
      <c r="M398" s="11"/>
      <c r="N398" s="11"/>
      <c r="O398" s="11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4" t="s">
        <v>1031</v>
      </c>
      <c r="B399" s="4"/>
      <c r="C399" s="96"/>
      <c r="D399" s="250"/>
      <c r="E399" s="4"/>
      <c r="F399" s="251"/>
      <c r="G399" s="252"/>
      <c r="H399" s="253"/>
      <c r="I399" s="254"/>
      <c r="J399" s="255"/>
      <c r="K399" s="257"/>
      <c r="L399" s="257"/>
      <c r="M399" s="11"/>
      <c r="N399" s="11"/>
      <c r="O399" s="11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1"/>
      <c r="B400" s="2"/>
      <c r="C400" s="250"/>
      <c r="D400" s="250"/>
      <c r="E400" s="4"/>
      <c r="F400" s="251"/>
      <c r="G400" s="252"/>
      <c r="H400" s="253"/>
      <c r="I400" s="254"/>
      <c r="J400" s="255"/>
      <c r="K400" s="257"/>
      <c r="L400" s="257"/>
      <c r="M400" s="11"/>
      <c r="N400" s="11"/>
      <c r="O400" s="11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1375" t="s">
        <v>2</v>
      </c>
      <c r="B401" s="1388"/>
      <c r="C401" s="361" t="s">
        <v>3</v>
      </c>
      <c r="D401" s="1140" t="s">
        <v>4</v>
      </c>
      <c r="E401" s="17" t="s">
        <v>5</v>
      </c>
      <c r="F401" s="1141" t="s">
        <v>5</v>
      </c>
      <c r="G401" s="362" t="s">
        <v>6</v>
      </c>
      <c r="H401" s="363" t="s">
        <v>7</v>
      </c>
      <c r="I401" s="260" t="s">
        <v>8</v>
      </c>
      <c r="J401" s="364" t="s">
        <v>9</v>
      </c>
      <c r="K401" s="995" t="s">
        <v>9</v>
      </c>
      <c r="L401" s="257"/>
      <c r="M401" s="23"/>
      <c r="N401" s="11"/>
      <c r="O401" s="11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5.25" customHeight="1">
      <c r="A402" s="921"/>
      <c r="B402" s="922"/>
      <c r="C402" s="1191"/>
      <c r="D402" s="1142" t="s">
        <v>10</v>
      </c>
      <c r="E402" s="24" t="s">
        <v>11</v>
      </c>
      <c r="F402" s="1143" t="s">
        <v>12</v>
      </c>
      <c r="G402" s="1192"/>
      <c r="H402" s="1193" t="s">
        <v>13</v>
      </c>
      <c r="I402" s="1145" t="s">
        <v>14</v>
      </c>
      <c r="J402" s="1194" t="s">
        <v>16</v>
      </c>
      <c r="K402" s="1001" t="s">
        <v>15</v>
      </c>
      <c r="L402" s="257"/>
      <c r="M402" s="23"/>
      <c r="N402" s="11"/>
      <c r="O402" s="11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1201"/>
      <c r="B403" s="394"/>
      <c r="C403" s="1383"/>
      <c r="D403" s="1394"/>
      <c r="E403" s="1392"/>
      <c r="F403" s="1098"/>
      <c r="G403" s="1090"/>
      <c r="H403" s="29"/>
      <c r="I403" s="30"/>
      <c r="J403" s="31"/>
      <c r="K403" s="995"/>
      <c r="L403" s="257"/>
      <c r="M403" s="11"/>
      <c r="N403" s="11"/>
      <c r="O403" s="11"/>
      <c r="P403" s="8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934"/>
      <c r="B404" s="390"/>
      <c r="C404" s="51"/>
      <c r="D404" s="52"/>
      <c r="E404" s="53"/>
      <c r="F404" s="28"/>
      <c r="G404" s="1090"/>
      <c r="H404" s="29"/>
      <c r="I404" s="30"/>
      <c r="J404" s="31"/>
      <c r="K404" s="1006"/>
      <c r="L404" s="257"/>
      <c r="M404" s="11"/>
      <c r="N404" s="11"/>
      <c r="O404" s="11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934"/>
      <c r="B405" s="390"/>
      <c r="C405" s="51"/>
      <c r="D405" s="52"/>
      <c r="E405" s="53"/>
      <c r="F405" s="28"/>
      <c r="G405" s="1090"/>
      <c r="H405" s="29"/>
      <c r="I405" s="30"/>
      <c r="J405" s="31"/>
      <c r="K405" s="1006"/>
      <c r="L405" s="257"/>
      <c r="M405" s="11"/>
      <c r="N405" s="11"/>
      <c r="O405" s="11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934"/>
      <c r="B406" s="390"/>
      <c r="C406" s="51"/>
      <c r="D406" s="52"/>
      <c r="E406" s="53"/>
      <c r="F406" s="28"/>
      <c r="G406" s="1090"/>
      <c r="H406" s="29"/>
      <c r="I406" s="30"/>
      <c r="J406" s="31"/>
      <c r="K406" s="1006"/>
      <c r="L406" s="257"/>
      <c r="M406" s="11"/>
      <c r="N406" s="11"/>
      <c r="O406" s="11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934"/>
      <c r="B407" s="390"/>
      <c r="C407" s="51"/>
      <c r="D407" s="52"/>
      <c r="E407" s="53"/>
      <c r="F407" s="28"/>
      <c r="G407" s="1090"/>
      <c r="H407" s="29"/>
      <c r="I407" s="30"/>
      <c r="J407" s="31"/>
      <c r="K407" s="1006"/>
      <c r="L407" s="257"/>
      <c r="M407" s="11"/>
      <c r="N407" s="11"/>
      <c r="O407" s="11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934"/>
      <c r="B408" s="390"/>
      <c r="C408" s="51"/>
      <c r="D408" s="52"/>
      <c r="E408" s="53"/>
      <c r="F408" s="28"/>
      <c r="G408" s="1090"/>
      <c r="H408" s="29"/>
      <c r="I408" s="30"/>
      <c r="J408" s="31"/>
      <c r="K408" s="1006"/>
      <c r="L408" s="257"/>
      <c r="M408" s="11"/>
      <c r="N408" s="11"/>
      <c r="O408" s="11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934"/>
      <c r="B409" s="390"/>
      <c r="C409" s="51"/>
      <c r="D409" s="52"/>
      <c r="E409" s="53"/>
      <c r="F409" s="28"/>
      <c r="G409" s="1090"/>
      <c r="H409" s="29"/>
      <c r="I409" s="30"/>
      <c r="J409" s="31"/>
      <c r="K409" s="1006"/>
      <c r="L409" s="257"/>
      <c r="M409" s="11"/>
      <c r="N409" s="11"/>
      <c r="O409" s="11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934"/>
      <c r="B410" s="56"/>
      <c r="C410" s="69"/>
      <c r="D410" s="1102"/>
      <c r="E410" s="53"/>
      <c r="F410" s="28"/>
      <c r="G410" s="54"/>
      <c r="H410" s="101"/>
      <c r="I410" s="102"/>
      <c r="J410" s="178"/>
      <c r="K410" s="397"/>
      <c r="L410" s="270"/>
      <c r="M410" s="11"/>
      <c r="N410" s="11"/>
      <c r="O410" s="11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934"/>
      <c r="B411" s="390"/>
      <c r="C411" s="51"/>
      <c r="D411" s="52"/>
      <c r="E411" s="53"/>
      <c r="F411" s="28"/>
      <c r="G411" s="1090"/>
      <c r="H411" s="29"/>
      <c r="I411" s="30"/>
      <c r="J411" s="31"/>
      <c r="K411" s="1006"/>
      <c r="L411" s="257"/>
      <c r="M411" s="11"/>
      <c r="N411" s="11"/>
      <c r="O411" s="11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934"/>
      <c r="B412" s="390"/>
      <c r="C412" s="51"/>
      <c r="D412" s="52"/>
      <c r="E412" s="53"/>
      <c r="F412" s="28"/>
      <c r="G412" s="1090"/>
      <c r="H412" s="29"/>
      <c r="I412" s="30"/>
      <c r="J412" s="31"/>
      <c r="K412" s="1006"/>
      <c r="L412" s="257"/>
      <c r="M412" s="11"/>
      <c r="N412" s="11"/>
      <c r="O412" s="11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934"/>
      <c r="B413" s="390"/>
      <c r="C413" s="51"/>
      <c r="D413" s="52"/>
      <c r="E413" s="53"/>
      <c r="F413" s="28"/>
      <c r="G413" s="1090"/>
      <c r="H413" s="29"/>
      <c r="I413" s="30"/>
      <c r="J413" s="31"/>
      <c r="K413" s="1006"/>
      <c r="L413" s="270"/>
      <c r="M413" s="11"/>
      <c r="N413" s="11"/>
      <c r="O413" s="11"/>
      <c r="P413" s="8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34"/>
      <c r="B414" s="390"/>
      <c r="C414" s="51"/>
      <c r="D414" s="52"/>
      <c r="E414" s="53"/>
      <c r="F414" s="28"/>
      <c r="G414" s="1090"/>
      <c r="H414" s="29"/>
      <c r="I414" s="30"/>
      <c r="J414" s="31"/>
      <c r="K414" s="1006"/>
      <c r="L414" s="257"/>
      <c r="M414" s="11"/>
      <c r="N414" s="11"/>
      <c r="O414" s="11"/>
      <c r="P414" s="8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34"/>
      <c r="B415" s="390"/>
      <c r="C415" s="51"/>
      <c r="D415" s="52"/>
      <c r="E415" s="53"/>
      <c r="F415" s="28"/>
      <c r="G415" s="1090"/>
      <c r="H415" s="29"/>
      <c r="I415" s="30"/>
      <c r="J415" s="31"/>
      <c r="K415" s="1006"/>
      <c r="L415" s="270"/>
      <c r="M415" s="11"/>
      <c r="N415" s="11"/>
      <c r="O415" s="11"/>
      <c r="P415" s="8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34"/>
      <c r="B416" s="390"/>
      <c r="C416" s="51"/>
      <c r="D416" s="52"/>
      <c r="E416" s="53"/>
      <c r="F416" s="28"/>
      <c r="G416" s="1090"/>
      <c r="H416" s="29"/>
      <c r="I416" s="30"/>
      <c r="J416" s="31"/>
      <c r="K416" s="1006"/>
      <c r="L416" s="270"/>
      <c r="M416" s="11"/>
      <c r="N416" s="11"/>
      <c r="O416" s="11"/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34"/>
      <c r="B417" s="390"/>
      <c r="C417" s="51"/>
      <c r="D417" s="52"/>
      <c r="E417" s="53"/>
      <c r="F417" s="28"/>
      <c r="G417" s="1090"/>
      <c r="H417" s="29"/>
      <c r="I417" s="30"/>
      <c r="J417" s="103"/>
      <c r="K417" s="1006"/>
      <c r="L417" s="270"/>
      <c r="M417" s="11"/>
      <c r="N417" s="11"/>
      <c r="O417" s="11"/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34"/>
      <c r="B418" s="56"/>
      <c r="C418" s="51"/>
      <c r="D418" s="52"/>
      <c r="E418" s="53"/>
      <c r="F418" s="28"/>
      <c r="G418" s="54"/>
      <c r="H418" s="29"/>
      <c r="I418" s="30"/>
      <c r="J418" s="178"/>
      <c r="K418" s="1117"/>
      <c r="L418" s="257"/>
      <c r="M418" s="11"/>
      <c r="N418" s="11"/>
      <c r="O418" s="11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34"/>
      <c r="B419" s="1029"/>
      <c r="C419" s="51"/>
      <c r="D419" s="52"/>
      <c r="E419" s="53"/>
      <c r="F419" s="28"/>
      <c r="G419" s="54"/>
      <c r="H419" s="29"/>
      <c r="I419" s="30"/>
      <c r="J419" s="55"/>
      <c r="K419" s="1006"/>
      <c r="L419" s="257"/>
      <c r="M419" s="11"/>
      <c r="N419" s="11"/>
      <c r="O419" s="11"/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934"/>
      <c r="B420" s="56"/>
      <c r="C420" s="51"/>
      <c r="D420" s="52"/>
      <c r="E420" s="105"/>
      <c r="F420" s="28"/>
      <c r="G420" s="54"/>
      <c r="H420" s="29"/>
      <c r="I420" s="30"/>
      <c r="J420" s="31"/>
      <c r="K420" s="1006"/>
      <c r="L420" s="257"/>
      <c r="M420" s="11"/>
      <c r="N420" s="11"/>
      <c r="O420" s="11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34"/>
      <c r="B421" s="56"/>
      <c r="C421" s="51"/>
      <c r="D421" s="52"/>
      <c r="E421" s="105"/>
      <c r="F421" s="28"/>
      <c r="G421" s="1090"/>
      <c r="H421" s="29"/>
      <c r="I421" s="30"/>
      <c r="J421" s="31"/>
      <c r="K421" s="1006"/>
      <c r="L421" s="257"/>
      <c r="M421" s="11"/>
      <c r="N421" s="11"/>
      <c r="O421" s="11"/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34"/>
      <c r="B422" s="56"/>
      <c r="C422" s="51"/>
      <c r="D422" s="52"/>
      <c r="E422" s="105"/>
      <c r="F422" s="28"/>
      <c r="G422" s="54"/>
      <c r="H422" s="29"/>
      <c r="I422" s="30"/>
      <c r="J422" s="31"/>
      <c r="K422" s="1006"/>
      <c r="L422" s="257"/>
      <c r="M422" s="11"/>
      <c r="N422" s="11"/>
      <c r="O422" s="11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45"/>
      <c r="B423" s="56"/>
      <c r="C423" s="51"/>
      <c r="D423" s="52"/>
      <c r="E423" s="228"/>
      <c r="F423" s="28"/>
      <c r="G423" s="1090"/>
      <c r="H423" s="29"/>
      <c r="I423" s="30"/>
      <c r="J423" s="31"/>
      <c r="K423" s="1006"/>
      <c r="L423" s="257"/>
      <c r="M423" s="11"/>
      <c r="N423" s="11"/>
      <c r="O423" s="11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46"/>
      <c r="B424" s="56"/>
      <c r="C424" s="51"/>
      <c r="D424" s="52"/>
      <c r="E424" s="988"/>
      <c r="F424" s="28"/>
      <c r="G424" s="1090"/>
      <c r="H424" s="1104"/>
      <c r="I424" s="1105"/>
      <c r="J424" s="1106"/>
      <c r="K424" s="1016"/>
      <c r="L424" s="257"/>
      <c r="M424" s="11"/>
      <c r="N424" s="11"/>
      <c r="O424" s="11"/>
      <c r="P424" s="8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34"/>
      <c r="B425" s="390"/>
      <c r="C425" s="51"/>
      <c r="D425" s="52"/>
      <c r="E425" s="229"/>
      <c r="F425" s="28"/>
      <c r="G425" s="1090"/>
      <c r="H425" s="29"/>
      <c r="I425" s="30"/>
      <c r="J425" s="31"/>
      <c r="K425" s="1006"/>
      <c r="L425" s="257"/>
      <c r="M425" s="11"/>
      <c r="N425" s="11"/>
      <c r="O425" s="11"/>
      <c r="P425" s="8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34"/>
      <c r="B426" s="56"/>
      <c r="C426" s="69"/>
      <c r="D426" s="1102"/>
      <c r="E426" s="53"/>
      <c r="F426" s="28"/>
      <c r="G426" s="54"/>
      <c r="H426" s="101"/>
      <c r="I426" s="102"/>
      <c r="J426" s="178"/>
      <c r="K426" s="397"/>
      <c r="L426" s="257"/>
      <c r="M426" s="11"/>
      <c r="N426" s="11"/>
      <c r="O426" s="11"/>
      <c r="P426" s="8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34"/>
      <c r="B427" s="56"/>
      <c r="C427" s="51"/>
      <c r="D427" s="52"/>
      <c r="E427" s="53"/>
      <c r="F427" s="28"/>
      <c r="G427" s="54"/>
      <c r="H427" s="29"/>
      <c r="I427" s="30"/>
      <c r="J427" s="178"/>
      <c r="K427" s="1117"/>
      <c r="L427" s="257"/>
      <c r="M427" s="11"/>
      <c r="N427" s="11"/>
      <c r="O427" s="11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34"/>
      <c r="B428" s="56"/>
      <c r="C428" s="51"/>
      <c r="D428" s="52"/>
      <c r="E428" s="53"/>
      <c r="F428" s="28"/>
      <c r="G428" s="54"/>
      <c r="H428" s="29"/>
      <c r="I428" s="30"/>
      <c r="J428" s="178"/>
      <c r="K428" s="1117"/>
      <c r="L428" s="257"/>
      <c r="M428" s="11"/>
      <c r="N428" s="11"/>
      <c r="O428" s="11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34"/>
      <c r="B429" s="1029"/>
      <c r="C429" s="51"/>
      <c r="D429" s="52"/>
      <c r="E429" s="53"/>
      <c r="F429" s="28"/>
      <c r="G429" s="54"/>
      <c r="H429" s="29"/>
      <c r="I429" s="30"/>
      <c r="J429" s="55"/>
      <c r="K429" s="1006"/>
      <c r="L429" s="257"/>
      <c r="M429" s="11"/>
      <c r="N429" s="11"/>
      <c r="O429" s="11"/>
      <c r="P429" s="8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34"/>
      <c r="B430" s="56"/>
      <c r="C430" s="51"/>
      <c r="D430" s="52"/>
      <c r="E430" s="105"/>
      <c r="F430" s="28"/>
      <c r="G430" s="54"/>
      <c r="H430" s="29"/>
      <c r="I430" s="30"/>
      <c r="J430" s="31"/>
      <c r="K430" s="1006"/>
      <c r="L430" s="257"/>
      <c r="M430" s="11"/>
      <c r="N430" s="11"/>
      <c r="O430" s="11"/>
      <c r="P430" s="8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56"/>
      <c r="B431" s="56"/>
      <c r="C431" s="51"/>
      <c r="D431" s="52"/>
      <c r="E431" s="105"/>
      <c r="F431" s="28"/>
      <c r="G431" s="54"/>
      <c r="H431" s="29"/>
      <c r="I431" s="30"/>
      <c r="J431" s="31"/>
      <c r="K431" s="1006"/>
      <c r="L431" s="257"/>
      <c r="M431" s="11"/>
      <c r="N431" s="11"/>
      <c r="O431" s="11"/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56"/>
      <c r="B432" s="56"/>
      <c r="C432" s="51"/>
      <c r="D432" s="52"/>
      <c r="E432" s="105"/>
      <c r="F432" s="28"/>
      <c r="G432" s="54"/>
      <c r="H432" s="29"/>
      <c r="I432" s="30"/>
      <c r="J432" s="31"/>
      <c r="K432" s="1006"/>
      <c r="L432" s="251"/>
      <c r="M432" s="11"/>
      <c r="N432" s="11"/>
      <c r="O432" s="11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1"/>
      <c r="B433" s="2"/>
      <c r="C433" s="250"/>
      <c r="D433" s="250"/>
      <c r="E433" s="4"/>
      <c r="F433" s="251"/>
      <c r="G433" s="252"/>
      <c r="H433" s="253"/>
      <c r="I433" s="254"/>
      <c r="J433" s="255"/>
      <c r="K433" s="257"/>
      <c r="L433" s="257"/>
      <c r="M433" s="11"/>
      <c r="N433" s="11"/>
      <c r="O433" s="11"/>
      <c r="P433" s="8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4" t="s">
        <v>0</v>
      </c>
      <c r="B434" s="1368"/>
      <c r="C434" s="250"/>
      <c r="D434" s="250"/>
      <c r="E434" s="4"/>
      <c r="F434" s="251"/>
      <c r="G434" s="252"/>
      <c r="H434" s="253"/>
      <c r="I434" s="254"/>
      <c r="J434" s="255"/>
      <c r="K434" s="257"/>
      <c r="L434" s="257"/>
      <c r="M434" s="11"/>
      <c r="N434" s="11"/>
      <c r="O434" s="11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1376" t="s">
        <v>94</v>
      </c>
      <c r="B435" s="1387"/>
      <c r="C435" s="96"/>
      <c r="D435" s="250"/>
      <c r="E435" s="4"/>
      <c r="F435" s="251"/>
      <c r="G435" s="252"/>
      <c r="H435" s="253"/>
      <c r="I435" s="254"/>
      <c r="J435" s="255"/>
      <c r="K435" s="257"/>
      <c r="L435" s="257"/>
      <c r="M435" s="11"/>
      <c r="N435" s="11"/>
      <c r="O435" s="11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2"/>
      <c r="C436" s="250"/>
      <c r="D436" s="250"/>
      <c r="E436" s="4"/>
      <c r="F436" s="251"/>
      <c r="G436" s="252"/>
      <c r="H436" s="253"/>
      <c r="I436" s="254"/>
      <c r="J436" s="255"/>
      <c r="K436" s="257"/>
      <c r="L436" s="257"/>
      <c r="M436" s="11"/>
      <c r="N436" s="11"/>
      <c r="O436" s="11"/>
      <c r="P436" s="8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1375" t="s">
        <v>2</v>
      </c>
      <c r="B437" s="1388"/>
      <c r="C437" s="361" t="s">
        <v>3</v>
      </c>
      <c r="D437" s="1140" t="s">
        <v>4</v>
      </c>
      <c r="E437" s="17" t="s">
        <v>5</v>
      </c>
      <c r="F437" s="1141" t="s">
        <v>5</v>
      </c>
      <c r="G437" s="362" t="s">
        <v>6</v>
      </c>
      <c r="H437" s="363" t="s">
        <v>7</v>
      </c>
      <c r="I437" s="260" t="s">
        <v>8</v>
      </c>
      <c r="J437" s="364" t="s">
        <v>9</v>
      </c>
      <c r="K437" s="995" t="s">
        <v>9</v>
      </c>
      <c r="L437" s="257"/>
      <c r="M437" s="23"/>
      <c r="N437" s="11"/>
      <c r="O437" s="11"/>
      <c r="P437" s="8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5.25" customHeight="1">
      <c r="A438" s="921"/>
      <c r="B438" s="922"/>
      <c r="C438" s="1191"/>
      <c r="D438" s="1142" t="s">
        <v>10</v>
      </c>
      <c r="E438" s="24" t="s">
        <v>11</v>
      </c>
      <c r="F438" s="1143" t="s">
        <v>12</v>
      </c>
      <c r="G438" s="1192"/>
      <c r="H438" s="1193" t="s">
        <v>13</v>
      </c>
      <c r="I438" s="1145" t="s">
        <v>14</v>
      </c>
      <c r="J438" s="1194" t="s">
        <v>16</v>
      </c>
      <c r="K438" s="1001" t="s">
        <v>15</v>
      </c>
      <c r="L438" s="257"/>
      <c r="M438" s="23"/>
      <c r="N438" s="11"/>
      <c r="O438" s="11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986"/>
      <c r="B439" s="990"/>
      <c r="C439" s="51"/>
      <c r="D439" s="52"/>
      <c r="E439" s="70"/>
      <c r="F439" s="1098"/>
      <c r="G439" s="1090"/>
      <c r="H439" s="29"/>
      <c r="I439" s="30"/>
      <c r="J439" s="31"/>
      <c r="K439" s="995"/>
      <c r="L439" s="257"/>
      <c r="M439" s="11"/>
      <c r="N439" s="11"/>
      <c r="O439" s="11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934"/>
      <c r="B440" s="990"/>
      <c r="C440" s="51"/>
      <c r="D440" s="52"/>
      <c r="E440" s="53"/>
      <c r="F440" s="28"/>
      <c r="G440" s="1090"/>
      <c r="H440" s="29"/>
      <c r="I440" s="30"/>
      <c r="J440" s="31"/>
      <c r="K440" s="1006"/>
      <c r="L440" s="257"/>
      <c r="M440" s="11"/>
      <c r="N440" s="11"/>
      <c r="O440" s="11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934"/>
      <c r="B441" s="992"/>
      <c r="C441" s="51"/>
      <c r="D441" s="52"/>
      <c r="E441" s="53"/>
      <c r="F441" s="28"/>
      <c r="G441" s="1090"/>
      <c r="H441" s="29"/>
      <c r="I441" s="30"/>
      <c r="J441" s="31"/>
      <c r="K441" s="1006"/>
      <c r="L441" s="257"/>
      <c r="M441" s="11"/>
      <c r="N441" s="11"/>
      <c r="O441" s="11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934"/>
      <c r="B442" s="992"/>
      <c r="C442" s="51"/>
      <c r="D442" s="52"/>
      <c r="E442" s="53"/>
      <c r="F442" s="28"/>
      <c r="G442" s="1090"/>
      <c r="H442" s="29"/>
      <c r="I442" s="30"/>
      <c r="J442" s="31"/>
      <c r="K442" s="1006"/>
      <c r="L442" s="257"/>
      <c r="M442" s="11"/>
      <c r="N442" s="11"/>
      <c r="O442" s="11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934"/>
      <c r="B443" s="990"/>
      <c r="C443" s="51"/>
      <c r="D443" s="52"/>
      <c r="E443" s="53"/>
      <c r="F443" s="28"/>
      <c r="G443" s="1090"/>
      <c r="H443" s="29"/>
      <c r="I443" s="30"/>
      <c r="J443" s="31"/>
      <c r="K443" s="1006"/>
      <c r="L443" s="257"/>
      <c r="M443" s="11"/>
      <c r="N443" s="11"/>
      <c r="O443" s="11"/>
      <c r="P443" s="8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934"/>
      <c r="B444" s="990"/>
      <c r="C444" s="51"/>
      <c r="D444" s="52"/>
      <c r="E444" s="53"/>
      <c r="F444" s="28"/>
      <c r="G444" s="1090"/>
      <c r="H444" s="29"/>
      <c r="I444" s="30"/>
      <c r="J444" s="31"/>
      <c r="K444" s="1006"/>
      <c r="L444" s="257"/>
      <c r="M444" s="11"/>
      <c r="N444" s="11"/>
      <c r="O444" s="11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934"/>
      <c r="B445" s="990"/>
      <c r="C445" s="51"/>
      <c r="D445" s="52"/>
      <c r="E445" s="53"/>
      <c r="F445" s="28"/>
      <c r="G445" s="1090"/>
      <c r="H445" s="29"/>
      <c r="I445" s="30"/>
      <c r="J445" s="31"/>
      <c r="K445" s="1006"/>
      <c r="L445" s="257"/>
      <c r="M445" s="11"/>
      <c r="N445" s="11"/>
      <c r="O445" s="11"/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934"/>
      <c r="B446" s="992"/>
      <c r="C446" s="69"/>
      <c r="D446" s="1102"/>
      <c r="E446" s="53"/>
      <c r="F446" s="28"/>
      <c r="G446" s="54"/>
      <c r="H446" s="101"/>
      <c r="I446" s="102"/>
      <c r="J446" s="103"/>
      <c r="K446" s="104"/>
      <c r="L446" s="270"/>
      <c r="M446" s="11"/>
      <c r="N446" s="11"/>
      <c r="O446" s="11"/>
      <c r="P446" s="8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934"/>
      <c r="B447" s="989"/>
      <c r="C447" s="51"/>
      <c r="D447" s="52"/>
      <c r="E447" s="53"/>
      <c r="F447" s="28"/>
      <c r="G447" s="1090"/>
      <c r="H447" s="29"/>
      <c r="I447" s="30"/>
      <c r="J447" s="31"/>
      <c r="K447" s="1006"/>
      <c r="L447" s="257"/>
      <c r="M447" s="11"/>
      <c r="N447" s="11"/>
      <c r="O447" s="11"/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934"/>
      <c r="B448" s="989"/>
      <c r="C448" s="51"/>
      <c r="D448" s="52"/>
      <c r="E448" s="53"/>
      <c r="F448" s="28"/>
      <c r="G448" s="1090"/>
      <c r="H448" s="29"/>
      <c r="I448" s="30"/>
      <c r="J448" s="31"/>
      <c r="K448" s="1006"/>
      <c r="L448" s="257"/>
      <c r="M448" s="11"/>
      <c r="N448" s="11"/>
      <c r="O448" s="11"/>
      <c r="P448" s="8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934"/>
      <c r="B449" s="989"/>
      <c r="C449" s="69"/>
      <c r="D449" s="1102"/>
      <c r="E449" s="143"/>
      <c r="F449" s="144"/>
      <c r="G449" s="54"/>
      <c r="H449" s="101"/>
      <c r="I449" s="102"/>
      <c r="J449" s="103"/>
      <c r="K449" s="104"/>
      <c r="L449" s="270"/>
      <c r="M449" s="11"/>
      <c r="N449" s="11"/>
      <c r="O449" s="11"/>
      <c r="P449" s="8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34"/>
      <c r="B450" s="989"/>
      <c r="C450" s="51"/>
      <c r="D450" s="52"/>
      <c r="E450" s="53"/>
      <c r="F450" s="28"/>
      <c r="G450" s="1090"/>
      <c r="H450" s="29"/>
      <c r="I450" s="30"/>
      <c r="J450" s="31"/>
      <c r="K450" s="1006"/>
      <c r="L450" s="257"/>
      <c r="M450" s="11"/>
      <c r="N450" s="11"/>
      <c r="O450" s="11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34"/>
      <c r="B451" s="990"/>
      <c r="C451" s="69"/>
      <c r="D451" s="1102"/>
      <c r="E451" s="53"/>
      <c r="F451" s="28"/>
      <c r="G451" s="54"/>
      <c r="H451" s="101"/>
      <c r="I451" s="102"/>
      <c r="J451" s="103"/>
      <c r="K451" s="104"/>
      <c r="L451" s="270"/>
      <c r="M451" s="11"/>
      <c r="N451" s="11"/>
      <c r="O451" s="11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34"/>
      <c r="B452" s="990"/>
      <c r="C452" s="69"/>
      <c r="D452" s="1102"/>
      <c r="E452" s="53"/>
      <c r="F452" s="28"/>
      <c r="G452" s="54"/>
      <c r="H452" s="101"/>
      <c r="I452" s="102"/>
      <c r="J452" s="103"/>
      <c r="K452" s="104"/>
      <c r="L452" s="270"/>
      <c r="M452" s="11"/>
      <c r="N452" s="11"/>
      <c r="O452" s="11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244"/>
      <c r="B453" s="245"/>
      <c r="C453" s="69"/>
      <c r="D453" s="1102"/>
      <c r="E453" s="53"/>
      <c r="F453" s="28"/>
      <c r="G453" s="54"/>
      <c r="H453" s="101"/>
      <c r="I453" s="102"/>
      <c r="J453" s="103"/>
      <c r="K453" s="104"/>
      <c r="L453" s="270"/>
      <c r="M453" s="11"/>
      <c r="N453" s="11"/>
      <c r="O453" s="11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34"/>
      <c r="B454" s="990"/>
      <c r="C454" s="51"/>
      <c r="D454" s="52"/>
      <c r="E454" s="53"/>
      <c r="F454" s="28"/>
      <c r="G454" s="1090"/>
      <c r="H454" s="29"/>
      <c r="I454" s="30"/>
      <c r="J454" s="103"/>
      <c r="K454" s="1006"/>
      <c r="L454" s="257"/>
      <c r="M454" s="11"/>
      <c r="N454" s="11"/>
      <c r="O454" s="11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34"/>
      <c r="B455" s="990"/>
      <c r="C455" s="51"/>
      <c r="D455" s="52"/>
      <c r="E455" s="53"/>
      <c r="F455" s="28"/>
      <c r="G455" s="1090"/>
      <c r="H455" s="29"/>
      <c r="I455" s="30"/>
      <c r="J455" s="31"/>
      <c r="K455" s="1006"/>
      <c r="L455" s="257"/>
      <c r="M455" s="11"/>
      <c r="N455" s="11"/>
      <c r="O455" s="11"/>
      <c r="P455" s="8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934"/>
      <c r="B456" s="990"/>
      <c r="C456" s="51"/>
      <c r="D456" s="52"/>
      <c r="E456" s="105"/>
      <c r="F456" s="28"/>
      <c r="G456" s="1090"/>
      <c r="H456" s="29"/>
      <c r="I456" s="30"/>
      <c r="J456" s="31"/>
      <c r="K456" s="1006"/>
      <c r="L456" s="257"/>
      <c r="M456" s="11"/>
      <c r="N456" s="11"/>
      <c r="O456" s="11"/>
      <c r="P456" s="8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34"/>
      <c r="B457" s="990"/>
      <c r="C457" s="51"/>
      <c r="D457" s="52"/>
      <c r="E457" s="105"/>
      <c r="F457" s="28"/>
      <c r="G457" s="1090"/>
      <c r="H457" s="29"/>
      <c r="I457" s="30"/>
      <c r="J457" s="31"/>
      <c r="K457" s="1006"/>
      <c r="L457" s="257"/>
      <c r="M457" s="11"/>
      <c r="N457" s="11"/>
      <c r="O457" s="11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34"/>
      <c r="B458" s="990"/>
      <c r="C458" s="51"/>
      <c r="D458" s="52"/>
      <c r="E458" s="105"/>
      <c r="F458" s="28"/>
      <c r="G458" s="1090"/>
      <c r="H458" s="29"/>
      <c r="I458" s="30"/>
      <c r="J458" s="31"/>
      <c r="K458" s="1006"/>
      <c r="L458" s="257"/>
      <c r="M458" s="11"/>
      <c r="N458" s="11"/>
      <c r="O458" s="11"/>
      <c r="P458" s="8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34"/>
      <c r="B459" s="990"/>
      <c r="C459" s="51"/>
      <c r="D459" s="52"/>
      <c r="E459" s="105"/>
      <c r="F459" s="28"/>
      <c r="G459" s="1090"/>
      <c r="H459" s="29"/>
      <c r="I459" s="30"/>
      <c r="J459" s="31"/>
      <c r="K459" s="1006"/>
      <c r="L459" s="257"/>
      <c r="M459" s="11"/>
      <c r="N459" s="11"/>
      <c r="O459" s="11"/>
      <c r="P459" s="8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45"/>
      <c r="B460" s="990"/>
      <c r="C460" s="51"/>
      <c r="D460" s="52"/>
      <c r="E460" s="228"/>
      <c r="F460" s="28"/>
      <c r="G460" s="1090"/>
      <c r="H460" s="29"/>
      <c r="I460" s="30"/>
      <c r="J460" s="31"/>
      <c r="K460" s="1006"/>
      <c r="L460" s="257"/>
      <c r="M460" s="11"/>
      <c r="N460" s="11"/>
      <c r="O460" s="11"/>
      <c r="P460" s="8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46"/>
      <c r="B461" s="990"/>
      <c r="C461" s="51"/>
      <c r="D461" s="52"/>
      <c r="E461" s="988"/>
      <c r="F461" s="28"/>
      <c r="G461" s="1090"/>
      <c r="H461" s="1104"/>
      <c r="I461" s="1105"/>
      <c r="J461" s="1106"/>
      <c r="K461" s="1016"/>
      <c r="L461" s="257"/>
      <c r="M461" s="11"/>
      <c r="N461" s="11"/>
      <c r="O461" s="11"/>
      <c r="P461" s="8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34"/>
      <c r="B462" s="990"/>
      <c r="C462" s="51"/>
      <c r="D462" s="52"/>
      <c r="E462" s="229"/>
      <c r="F462" s="28"/>
      <c r="G462" s="1090"/>
      <c r="H462" s="29"/>
      <c r="I462" s="30"/>
      <c r="J462" s="31"/>
      <c r="K462" s="1006"/>
      <c r="L462" s="257"/>
      <c r="M462" s="11"/>
      <c r="N462" s="11"/>
      <c r="O462" s="11"/>
      <c r="P462" s="8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34"/>
      <c r="B463" s="990"/>
      <c r="C463" s="51"/>
      <c r="D463" s="52"/>
      <c r="E463" s="106"/>
      <c r="F463" s="28"/>
      <c r="G463" s="1090"/>
      <c r="H463" s="29"/>
      <c r="I463" s="30"/>
      <c r="J463" s="31"/>
      <c r="K463" s="1006"/>
      <c r="L463" s="257"/>
      <c r="M463" s="11"/>
      <c r="N463" s="11"/>
      <c r="O463" s="11"/>
      <c r="P463" s="8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34"/>
      <c r="B464" s="990"/>
      <c r="C464" s="51"/>
      <c r="D464" s="1107"/>
      <c r="E464" s="131"/>
      <c r="F464" s="108"/>
      <c r="G464" s="1090"/>
      <c r="H464" s="109"/>
      <c r="I464" s="30"/>
      <c r="J464" s="31"/>
      <c r="K464" s="1006"/>
      <c r="L464" s="257"/>
      <c r="M464" s="11"/>
      <c r="N464" s="11"/>
      <c r="O464" s="11"/>
      <c r="P464" s="8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34"/>
      <c r="B465" s="990"/>
      <c r="C465" s="51"/>
      <c r="D465" s="1107"/>
      <c r="E465" s="131"/>
      <c r="F465" s="108"/>
      <c r="G465" s="1090"/>
      <c r="H465" s="109"/>
      <c r="I465" s="30"/>
      <c r="J465" s="31"/>
      <c r="K465" s="1006"/>
      <c r="L465" s="257"/>
      <c r="M465" s="11"/>
      <c r="N465" s="11"/>
      <c r="O465" s="11"/>
      <c r="P465" s="8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34"/>
      <c r="B466" s="990"/>
      <c r="C466" s="51"/>
      <c r="D466" s="1107"/>
      <c r="E466" s="131"/>
      <c r="F466" s="108"/>
      <c r="G466" s="1090"/>
      <c r="H466" s="109"/>
      <c r="I466" s="30"/>
      <c r="J466" s="31"/>
      <c r="K466" s="1006"/>
      <c r="L466" s="257"/>
      <c r="M466" s="11"/>
      <c r="N466" s="11"/>
      <c r="O466" s="11"/>
      <c r="P466" s="8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34"/>
      <c r="B467" s="990"/>
      <c r="C467" s="51"/>
      <c r="D467" s="1107"/>
      <c r="E467" s="131"/>
      <c r="F467" s="108"/>
      <c r="G467" s="1090"/>
      <c r="H467" s="109"/>
      <c r="I467" s="30"/>
      <c r="J467" s="31"/>
      <c r="K467" s="1006"/>
      <c r="L467" s="257"/>
      <c r="M467" s="11"/>
      <c r="N467" s="11"/>
      <c r="O467" s="11"/>
      <c r="P467" s="8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34"/>
      <c r="B468" s="990"/>
      <c r="C468" s="51"/>
      <c r="D468" s="1107"/>
      <c r="E468" s="131"/>
      <c r="F468" s="108"/>
      <c r="G468" s="1090"/>
      <c r="H468" s="109"/>
      <c r="I468" s="30"/>
      <c r="J468" s="31"/>
      <c r="K468" s="1006"/>
      <c r="L468" s="257"/>
      <c r="M468" s="11"/>
      <c r="N468" s="11"/>
      <c r="O468" s="11"/>
      <c r="P468" s="8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1"/>
      <c r="B469" s="2"/>
      <c r="C469" s="250"/>
      <c r="D469" s="250"/>
      <c r="E469" s="4"/>
      <c r="F469" s="251"/>
      <c r="G469" s="252"/>
      <c r="H469" s="253"/>
      <c r="I469" s="254"/>
      <c r="J469" s="255"/>
      <c r="K469" s="257"/>
      <c r="L469" s="257"/>
      <c r="M469" s="11"/>
      <c r="N469" s="11"/>
      <c r="O469" s="11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4" t="s">
        <v>0</v>
      </c>
      <c r="B470" s="1368"/>
      <c r="C470" s="250"/>
      <c r="D470" s="250"/>
      <c r="E470" s="4"/>
      <c r="F470" s="251"/>
      <c r="G470" s="252"/>
      <c r="H470" s="253"/>
      <c r="I470" s="254"/>
      <c r="J470" s="255"/>
      <c r="K470" s="257"/>
      <c r="L470" s="257"/>
      <c r="M470" s="11"/>
      <c r="N470" s="11"/>
      <c r="O470" s="11"/>
      <c r="P470" s="8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1376" t="s">
        <v>94</v>
      </c>
      <c r="B471" s="1387"/>
      <c r="C471" s="96"/>
      <c r="D471" s="250"/>
      <c r="E471" s="4"/>
      <c r="F471" s="251"/>
      <c r="G471" s="252"/>
      <c r="H471" s="253"/>
      <c r="I471" s="254"/>
      <c r="J471" s="255"/>
      <c r="K471" s="257"/>
      <c r="L471" s="257"/>
      <c r="M471" s="11"/>
      <c r="N471" s="11"/>
      <c r="O471" s="11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5.25" customHeight="1">
      <c r="A472" s="1"/>
      <c r="B472" s="2"/>
      <c r="C472" s="250"/>
      <c r="D472" s="250"/>
      <c r="E472" s="4"/>
      <c r="F472" s="251"/>
      <c r="G472" s="252"/>
      <c r="H472" s="253"/>
      <c r="I472" s="254"/>
      <c r="J472" s="255"/>
      <c r="K472" s="257"/>
      <c r="L472" s="257"/>
      <c r="M472" s="11"/>
      <c r="N472" s="11"/>
      <c r="O472" s="11"/>
      <c r="P472" s="8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1375" t="s">
        <v>2</v>
      </c>
      <c r="B473" s="1388"/>
      <c r="C473" s="361" t="s">
        <v>3</v>
      </c>
      <c r="D473" s="1140" t="s">
        <v>4</v>
      </c>
      <c r="E473" s="17" t="s">
        <v>5</v>
      </c>
      <c r="F473" s="1141" t="s">
        <v>5</v>
      </c>
      <c r="G473" s="362" t="s">
        <v>6</v>
      </c>
      <c r="H473" s="363" t="s">
        <v>7</v>
      </c>
      <c r="I473" s="260" t="s">
        <v>8</v>
      </c>
      <c r="J473" s="364" t="s">
        <v>9</v>
      </c>
      <c r="K473" s="995" t="s">
        <v>9</v>
      </c>
      <c r="L473" s="257"/>
      <c r="M473" s="23"/>
      <c r="N473" s="11"/>
      <c r="O473" s="11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5.25" customHeight="1">
      <c r="A474" s="921"/>
      <c r="B474" s="922"/>
      <c r="C474" s="1191"/>
      <c r="D474" s="1142" t="s">
        <v>10</v>
      </c>
      <c r="E474" s="24" t="s">
        <v>11</v>
      </c>
      <c r="F474" s="1143" t="s">
        <v>12</v>
      </c>
      <c r="G474" s="1192"/>
      <c r="H474" s="1193" t="s">
        <v>13</v>
      </c>
      <c r="I474" s="1145" t="s">
        <v>14</v>
      </c>
      <c r="J474" s="1194" t="s">
        <v>16</v>
      </c>
      <c r="K474" s="1001" t="s">
        <v>15</v>
      </c>
      <c r="L474" s="257"/>
      <c r="M474" s="23"/>
      <c r="N474" s="11"/>
      <c r="O474" s="11"/>
      <c r="P474" s="8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986"/>
      <c r="B475" s="990"/>
      <c r="C475" s="51"/>
      <c r="D475" s="52"/>
      <c r="E475" s="70"/>
      <c r="F475" s="1098"/>
      <c r="G475" s="1090"/>
      <c r="H475" s="29"/>
      <c r="I475" s="30"/>
      <c r="J475" s="31"/>
      <c r="K475" s="995"/>
      <c r="L475" s="257"/>
      <c r="M475" s="11"/>
      <c r="N475" s="11"/>
      <c r="O475" s="11"/>
      <c r="P475" s="8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934"/>
      <c r="B476" s="990"/>
      <c r="C476" s="51"/>
      <c r="D476" s="52"/>
      <c r="E476" s="53"/>
      <c r="F476" s="28"/>
      <c r="G476" s="1090"/>
      <c r="H476" s="29"/>
      <c r="I476" s="30"/>
      <c r="J476" s="31"/>
      <c r="K476" s="1006"/>
      <c r="L476" s="257"/>
      <c r="M476" s="11"/>
      <c r="N476" s="11"/>
      <c r="O476" s="11"/>
      <c r="P476" s="8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934"/>
      <c r="B477" s="992"/>
      <c r="C477" s="51"/>
      <c r="D477" s="52"/>
      <c r="E477" s="53"/>
      <c r="F477" s="28"/>
      <c r="G477" s="1090"/>
      <c r="H477" s="29"/>
      <c r="I477" s="30"/>
      <c r="J477" s="31"/>
      <c r="K477" s="1006"/>
      <c r="L477" s="257"/>
      <c r="M477" s="11"/>
      <c r="N477" s="11"/>
      <c r="O477" s="11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934"/>
      <c r="B478" s="992"/>
      <c r="C478" s="51"/>
      <c r="D478" s="52"/>
      <c r="E478" s="53"/>
      <c r="F478" s="28"/>
      <c r="G478" s="1090"/>
      <c r="H478" s="29"/>
      <c r="I478" s="30"/>
      <c r="J478" s="31"/>
      <c r="K478" s="1006"/>
      <c r="L478" s="257"/>
      <c r="M478" s="11"/>
      <c r="N478" s="11"/>
      <c r="O478" s="11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934"/>
      <c r="B479" s="990"/>
      <c r="C479" s="51"/>
      <c r="D479" s="52"/>
      <c r="E479" s="53"/>
      <c r="F479" s="28"/>
      <c r="G479" s="1090"/>
      <c r="H479" s="29"/>
      <c r="I479" s="30"/>
      <c r="J479" s="31"/>
      <c r="K479" s="1006"/>
      <c r="L479" s="257"/>
      <c r="M479" s="11"/>
      <c r="N479" s="11"/>
      <c r="O479" s="11"/>
      <c r="P479" s="8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934"/>
      <c r="B480" s="990"/>
      <c r="C480" s="51"/>
      <c r="D480" s="52"/>
      <c r="E480" s="53"/>
      <c r="F480" s="28"/>
      <c r="G480" s="1090"/>
      <c r="H480" s="29"/>
      <c r="I480" s="30"/>
      <c r="J480" s="31"/>
      <c r="K480" s="1006"/>
      <c r="L480" s="257"/>
      <c r="M480" s="11"/>
      <c r="N480" s="11"/>
      <c r="O480" s="11"/>
      <c r="P480" s="8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934"/>
      <c r="B481" s="990"/>
      <c r="C481" s="51"/>
      <c r="D481" s="52"/>
      <c r="E481" s="53"/>
      <c r="F481" s="28"/>
      <c r="G481" s="1090"/>
      <c r="H481" s="29"/>
      <c r="I481" s="30"/>
      <c r="J481" s="31"/>
      <c r="K481" s="1006"/>
      <c r="L481" s="257"/>
      <c r="M481" s="11"/>
      <c r="N481" s="11"/>
      <c r="O481" s="11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934"/>
      <c r="B482" s="992"/>
      <c r="C482" s="69"/>
      <c r="D482" s="1102"/>
      <c r="E482" s="53"/>
      <c r="F482" s="28"/>
      <c r="G482" s="54"/>
      <c r="H482" s="101"/>
      <c r="I482" s="102"/>
      <c r="J482" s="103"/>
      <c r="K482" s="104"/>
      <c r="L482" s="270"/>
      <c r="M482" s="11"/>
      <c r="N482" s="11"/>
      <c r="O482" s="11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934"/>
      <c r="B483" s="989"/>
      <c r="C483" s="51"/>
      <c r="D483" s="52"/>
      <c r="E483" s="53"/>
      <c r="F483" s="28"/>
      <c r="G483" s="1090"/>
      <c r="H483" s="29"/>
      <c r="I483" s="30"/>
      <c r="J483" s="31"/>
      <c r="K483" s="1006"/>
      <c r="L483" s="257"/>
      <c r="M483" s="11"/>
      <c r="N483" s="11"/>
      <c r="O483" s="11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934"/>
      <c r="B484" s="989"/>
      <c r="C484" s="51"/>
      <c r="D484" s="52"/>
      <c r="E484" s="53"/>
      <c r="F484" s="28"/>
      <c r="G484" s="1090"/>
      <c r="H484" s="29"/>
      <c r="I484" s="30"/>
      <c r="J484" s="31"/>
      <c r="K484" s="1006"/>
      <c r="L484" s="257"/>
      <c r="M484" s="11"/>
      <c r="N484" s="11"/>
      <c r="O484" s="11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934"/>
      <c r="B485" s="989"/>
      <c r="C485" s="69"/>
      <c r="D485" s="1102"/>
      <c r="E485" s="143"/>
      <c r="F485" s="144"/>
      <c r="G485" s="54"/>
      <c r="H485" s="101"/>
      <c r="I485" s="102"/>
      <c r="J485" s="103"/>
      <c r="K485" s="104"/>
      <c r="L485" s="270"/>
      <c r="M485" s="11"/>
      <c r="N485" s="11"/>
      <c r="O485" s="11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34"/>
      <c r="B486" s="989"/>
      <c r="C486" s="51"/>
      <c r="D486" s="52"/>
      <c r="E486" s="53"/>
      <c r="F486" s="28"/>
      <c r="G486" s="1090"/>
      <c r="H486" s="29"/>
      <c r="I486" s="30"/>
      <c r="J486" s="31"/>
      <c r="K486" s="1006"/>
      <c r="L486" s="257"/>
      <c r="M486" s="11"/>
      <c r="N486" s="11"/>
      <c r="O486" s="11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34"/>
      <c r="B487" s="990"/>
      <c r="C487" s="69"/>
      <c r="D487" s="1102"/>
      <c r="E487" s="53"/>
      <c r="F487" s="28"/>
      <c r="G487" s="54"/>
      <c r="H487" s="101"/>
      <c r="I487" s="102"/>
      <c r="J487" s="103"/>
      <c r="K487" s="104"/>
      <c r="L487" s="270"/>
      <c r="M487" s="11"/>
      <c r="N487" s="11"/>
      <c r="O487" s="11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34"/>
      <c r="B488" s="990"/>
      <c r="C488" s="69"/>
      <c r="D488" s="1102"/>
      <c r="E488" s="53"/>
      <c r="F488" s="28"/>
      <c r="G488" s="54"/>
      <c r="H488" s="101"/>
      <c r="I488" s="102"/>
      <c r="J488" s="103"/>
      <c r="K488" s="104"/>
      <c r="L488" s="270"/>
      <c r="M488" s="11"/>
      <c r="N488" s="11"/>
      <c r="O488" s="11"/>
      <c r="P488" s="8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244"/>
      <c r="B489" s="245"/>
      <c r="C489" s="69"/>
      <c r="D489" s="1102"/>
      <c r="E489" s="53"/>
      <c r="F489" s="28"/>
      <c r="G489" s="54"/>
      <c r="H489" s="101"/>
      <c r="I489" s="102"/>
      <c r="J489" s="103"/>
      <c r="K489" s="104"/>
      <c r="L489" s="270"/>
      <c r="M489" s="11"/>
      <c r="N489" s="11"/>
      <c r="O489" s="11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34"/>
      <c r="B490" s="990"/>
      <c r="C490" s="51"/>
      <c r="D490" s="52"/>
      <c r="E490" s="53"/>
      <c r="F490" s="28"/>
      <c r="G490" s="1090"/>
      <c r="H490" s="29"/>
      <c r="I490" s="30"/>
      <c r="J490" s="103"/>
      <c r="K490" s="1006"/>
      <c r="L490" s="257"/>
      <c r="M490" s="11"/>
      <c r="N490" s="11"/>
      <c r="O490" s="11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34"/>
      <c r="B491" s="990"/>
      <c r="C491" s="51"/>
      <c r="D491" s="52"/>
      <c r="E491" s="53"/>
      <c r="F491" s="28"/>
      <c r="G491" s="1090"/>
      <c r="H491" s="29"/>
      <c r="I491" s="30"/>
      <c r="J491" s="31"/>
      <c r="K491" s="1006"/>
      <c r="L491" s="257"/>
      <c r="M491" s="11"/>
      <c r="N491" s="11"/>
      <c r="O491" s="11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934"/>
      <c r="B492" s="990"/>
      <c r="C492" s="51"/>
      <c r="D492" s="52"/>
      <c r="E492" s="105"/>
      <c r="F492" s="28"/>
      <c r="G492" s="1090"/>
      <c r="H492" s="29"/>
      <c r="I492" s="30"/>
      <c r="J492" s="31"/>
      <c r="K492" s="1006"/>
      <c r="L492" s="257"/>
      <c r="M492" s="11"/>
      <c r="N492" s="11"/>
      <c r="O492" s="11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34"/>
      <c r="B493" s="990"/>
      <c r="C493" s="51"/>
      <c r="D493" s="52"/>
      <c r="E493" s="105"/>
      <c r="F493" s="28"/>
      <c r="G493" s="1090"/>
      <c r="H493" s="29"/>
      <c r="I493" s="30"/>
      <c r="J493" s="31"/>
      <c r="K493" s="1006"/>
      <c r="L493" s="257"/>
      <c r="M493" s="11"/>
      <c r="N493" s="11"/>
      <c r="O493" s="11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34"/>
      <c r="B494" s="990"/>
      <c r="C494" s="51"/>
      <c r="D494" s="52"/>
      <c r="E494" s="105"/>
      <c r="F494" s="28"/>
      <c r="G494" s="1090"/>
      <c r="H494" s="29"/>
      <c r="I494" s="30"/>
      <c r="J494" s="31"/>
      <c r="K494" s="1006"/>
      <c r="L494" s="257"/>
      <c r="M494" s="11"/>
      <c r="N494" s="11"/>
      <c r="O494" s="11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34"/>
      <c r="B495" s="990"/>
      <c r="C495" s="51"/>
      <c r="D495" s="52"/>
      <c r="E495" s="105"/>
      <c r="F495" s="28"/>
      <c r="G495" s="1090"/>
      <c r="H495" s="29"/>
      <c r="I495" s="30"/>
      <c r="J495" s="31"/>
      <c r="K495" s="1006"/>
      <c r="L495" s="257"/>
      <c r="M495" s="11"/>
      <c r="N495" s="11"/>
      <c r="O495" s="11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45"/>
      <c r="B496" s="990"/>
      <c r="C496" s="51"/>
      <c r="D496" s="52"/>
      <c r="E496" s="228"/>
      <c r="F496" s="28"/>
      <c r="G496" s="1090"/>
      <c r="H496" s="29"/>
      <c r="I496" s="30"/>
      <c r="J496" s="31"/>
      <c r="K496" s="1006"/>
      <c r="L496" s="257"/>
      <c r="M496" s="11"/>
      <c r="N496" s="11"/>
      <c r="O496" s="11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46"/>
      <c r="B497" s="990"/>
      <c r="C497" s="51"/>
      <c r="D497" s="52"/>
      <c r="E497" s="988"/>
      <c r="F497" s="28"/>
      <c r="G497" s="1090"/>
      <c r="H497" s="1104"/>
      <c r="I497" s="1105"/>
      <c r="J497" s="1106"/>
      <c r="K497" s="1016"/>
      <c r="L497" s="257"/>
      <c r="M497" s="11"/>
      <c r="N497" s="11"/>
      <c r="O497" s="11"/>
      <c r="P497" s="8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34"/>
      <c r="B498" s="990"/>
      <c r="C498" s="51"/>
      <c r="D498" s="52"/>
      <c r="E498" s="229"/>
      <c r="F498" s="28"/>
      <c r="G498" s="1090"/>
      <c r="H498" s="29"/>
      <c r="I498" s="30"/>
      <c r="J498" s="31"/>
      <c r="K498" s="1006"/>
      <c r="L498" s="257"/>
      <c r="M498" s="11"/>
      <c r="N498" s="11"/>
      <c r="O498" s="11"/>
      <c r="P498" s="8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34"/>
      <c r="B499" s="990"/>
      <c r="C499" s="51"/>
      <c r="D499" s="52"/>
      <c r="E499" s="106"/>
      <c r="F499" s="28"/>
      <c r="G499" s="1090"/>
      <c r="H499" s="29"/>
      <c r="I499" s="30"/>
      <c r="J499" s="31"/>
      <c r="K499" s="1006"/>
      <c r="L499" s="257"/>
      <c r="M499" s="11"/>
      <c r="N499" s="11"/>
      <c r="O499" s="11"/>
      <c r="P499" s="8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34"/>
      <c r="B500" s="990"/>
      <c r="C500" s="51"/>
      <c r="D500" s="1107"/>
      <c r="E500" s="107"/>
      <c r="F500" s="108"/>
      <c r="G500" s="1090"/>
      <c r="H500" s="109"/>
      <c r="I500" s="30"/>
      <c r="J500" s="31"/>
      <c r="K500" s="1006"/>
      <c r="L500" s="257"/>
      <c r="M500" s="11"/>
      <c r="N500" s="11"/>
      <c r="O500" s="11"/>
      <c r="P500" s="8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34"/>
      <c r="B501" s="990"/>
      <c r="C501" s="51"/>
      <c r="D501" s="1107"/>
      <c r="E501" s="131"/>
      <c r="F501" s="108"/>
      <c r="G501" s="1090"/>
      <c r="H501" s="109"/>
      <c r="I501" s="30"/>
      <c r="J501" s="31"/>
      <c r="K501" s="1006"/>
      <c r="L501" s="257"/>
      <c r="M501" s="11"/>
      <c r="N501" s="11"/>
      <c r="O501" s="11"/>
      <c r="P501" s="8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34"/>
      <c r="B502" s="990"/>
      <c r="C502" s="51"/>
      <c r="D502" s="1107"/>
      <c r="E502" s="131"/>
      <c r="F502" s="108"/>
      <c r="G502" s="1090"/>
      <c r="H502" s="109"/>
      <c r="I502" s="30"/>
      <c r="J502" s="31"/>
      <c r="K502" s="1006"/>
      <c r="L502" s="257"/>
      <c r="M502" s="11"/>
      <c r="N502" s="11"/>
      <c r="O502" s="11"/>
      <c r="P502" s="8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34"/>
      <c r="B503" s="990"/>
      <c r="C503" s="51"/>
      <c r="D503" s="1107"/>
      <c r="E503" s="131"/>
      <c r="F503" s="108"/>
      <c r="G503" s="1090"/>
      <c r="H503" s="109"/>
      <c r="I503" s="30"/>
      <c r="J503" s="31"/>
      <c r="K503" s="1006"/>
      <c r="L503" s="257"/>
      <c r="M503" s="11"/>
      <c r="N503" s="11"/>
      <c r="O503" s="11"/>
      <c r="P503" s="8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34"/>
      <c r="B504" s="990"/>
      <c r="C504" s="51"/>
      <c r="D504" s="1107"/>
      <c r="E504" s="106"/>
      <c r="F504" s="28"/>
      <c r="G504" s="1090"/>
      <c r="H504" s="29"/>
      <c r="I504" s="30"/>
      <c r="J504" s="31"/>
      <c r="K504" s="1006"/>
      <c r="L504" s="257"/>
      <c r="M504" s="11"/>
      <c r="N504" s="11"/>
      <c r="O504" s="11"/>
      <c r="P504" s="8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934"/>
      <c r="B505" s="990"/>
      <c r="C505" s="51"/>
      <c r="D505" s="1107"/>
      <c r="E505" s="106"/>
      <c r="F505" s="28"/>
      <c r="G505" s="1090"/>
      <c r="H505" s="29"/>
      <c r="I505" s="30"/>
      <c r="J505" s="31"/>
      <c r="K505" s="1006"/>
      <c r="L505" s="257"/>
      <c r="M505" s="11"/>
      <c r="N505" s="11"/>
      <c r="O505" s="11"/>
      <c r="P505" s="8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934"/>
      <c r="B506" s="991"/>
      <c r="C506" s="51"/>
      <c r="D506" s="1107"/>
      <c r="E506" s="106"/>
      <c r="F506" s="28"/>
      <c r="G506" s="1090"/>
      <c r="H506" s="29"/>
      <c r="I506" s="30"/>
      <c r="J506" s="31"/>
      <c r="K506" s="1006"/>
      <c r="L506" s="257"/>
      <c r="M506" s="11"/>
      <c r="N506" s="11"/>
      <c r="O506" s="11"/>
      <c r="P506" s="8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934"/>
      <c r="B507" s="991"/>
      <c r="C507" s="51"/>
      <c r="D507" s="1107"/>
      <c r="E507" s="106"/>
      <c r="F507" s="28"/>
      <c r="G507" s="1090"/>
      <c r="H507" s="29"/>
      <c r="I507" s="30"/>
      <c r="J507" s="31"/>
      <c r="K507" s="1006"/>
      <c r="L507" s="257"/>
      <c r="M507" s="11"/>
      <c r="N507" s="11"/>
      <c r="O507" s="11"/>
      <c r="P507" s="8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>
      <c r="A508" s="1"/>
      <c r="B508" s="2"/>
      <c r="C508" s="250"/>
      <c r="D508" s="250"/>
      <c r="E508" s="4"/>
      <c r="F508" s="251"/>
      <c r="G508" s="252"/>
      <c r="H508" s="253"/>
      <c r="I508" s="254"/>
      <c r="J508" s="255"/>
      <c r="K508" s="257"/>
      <c r="L508" s="257"/>
      <c r="M508" s="11"/>
      <c r="N508" s="11"/>
      <c r="O508" s="11"/>
      <c r="P508" s="8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4" t="s">
        <v>0</v>
      </c>
      <c r="B509" s="1368"/>
      <c r="C509" s="250"/>
      <c r="D509" s="250"/>
      <c r="E509" s="4"/>
      <c r="F509" s="251"/>
      <c r="G509" s="252"/>
      <c r="H509" s="253"/>
      <c r="I509" s="254"/>
      <c r="J509" s="255"/>
      <c r="K509" s="257"/>
      <c r="L509" s="257"/>
      <c r="M509" s="11"/>
      <c r="N509" s="11"/>
      <c r="O509" s="11"/>
      <c r="P509" s="8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>
      <c r="A510" s="1376" t="s">
        <v>94</v>
      </c>
      <c r="B510" s="1387"/>
      <c r="C510" s="96"/>
      <c r="D510" s="250"/>
      <c r="E510" s="4"/>
      <c r="F510" s="251"/>
      <c r="G510" s="252"/>
      <c r="H510" s="253"/>
      <c r="I510" s="254"/>
      <c r="J510" s="255"/>
      <c r="K510" s="257"/>
      <c r="L510" s="257"/>
      <c r="M510" s="11"/>
      <c r="N510" s="11"/>
      <c r="O510" s="11"/>
      <c r="P510" s="8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5.25" customHeight="1">
      <c r="A511" s="1"/>
      <c r="B511" s="2"/>
      <c r="C511" s="250"/>
      <c r="D511" s="250"/>
      <c r="E511" s="4"/>
      <c r="F511" s="251"/>
      <c r="G511" s="252"/>
      <c r="H511" s="253"/>
      <c r="I511" s="254"/>
      <c r="J511" s="255"/>
      <c r="K511" s="257"/>
      <c r="L511" s="257"/>
      <c r="M511" s="11"/>
      <c r="N511" s="11"/>
      <c r="O511" s="11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1375" t="s">
        <v>2</v>
      </c>
      <c r="B512" s="1388"/>
      <c r="C512" s="361" t="s">
        <v>3</v>
      </c>
      <c r="D512" s="1140" t="s">
        <v>4</v>
      </c>
      <c r="E512" s="17" t="s">
        <v>5</v>
      </c>
      <c r="F512" s="1141" t="s">
        <v>5</v>
      </c>
      <c r="G512" s="362" t="s">
        <v>6</v>
      </c>
      <c r="H512" s="363" t="s">
        <v>7</v>
      </c>
      <c r="I512" s="260" t="s">
        <v>8</v>
      </c>
      <c r="J512" s="364" t="s">
        <v>9</v>
      </c>
      <c r="K512" s="995" t="s">
        <v>9</v>
      </c>
      <c r="L512" s="257"/>
      <c r="M512" s="23"/>
      <c r="N512" s="11"/>
      <c r="O512" s="11"/>
      <c r="P512" s="8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5.25" customHeight="1">
      <c r="A513" s="921"/>
      <c r="B513" s="922"/>
      <c r="C513" s="1191"/>
      <c r="D513" s="1142" t="s">
        <v>10</v>
      </c>
      <c r="E513" s="24" t="s">
        <v>11</v>
      </c>
      <c r="F513" s="1143" t="s">
        <v>12</v>
      </c>
      <c r="G513" s="1192"/>
      <c r="H513" s="1193" t="s">
        <v>13</v>
      </c>
      <c r="I513" s="1145" t="s">
        <v>14</v>
      </c>
      <c r="J513" s="1194" t="s">
        <v>16</v>
      </c>
      <c r="K513" s="1001" t="s">
        <v>15</v>
      </c>
      <c r="L513" s="257"/>
      <c r="M513" s="23"/>
      <c r="N513" s="11"/>
      <c r="O513" s="11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986"/>
      <c r="B514" s="990"/>
      <c r="C514" s="51"/>
      <c r="D514" s="52"/>
      <c r="E514" s="70"/>
      <c r="F514" s="1098"/>
      <c r="G514" s="1090"/>
      <c r="H514" s="29"/>
      <c r="I514" s="30"/>
      <c r="J514" s="31"/>
      <c r="K514" s="995"/>
      <c r="L514" s="257"/>
      <c r="M514" s="11"/>
      <c r="N514" s="11"/>
      <c r="O514" s="11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934"/>
      <c r="B515" s="990"/>
      <c r="C515" s="51"/>
      <c r="D515" s="52"/>
      <c r="E515" s="53"/>
      <c r="F515" s="28"/>
      <c r="G515" s="1090"/>
      <c r="H515" s="29"/>
      <c r="I515" s="30"/>
      <c r="J515" s="31"/>
      <c r="K515" s="1006"/>
      <c r="L515" s="257"/>
      <c r="M515" s="11"/>
      <c r="N515" s="11"/>
      <c r="O515" s="11"/>
      <c r="P515" s="8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934"/>
      <c r="B516" s="992"/>
      <c r="C516" s="51"/>
      <c r="D516" s="52"/>
      <c r="E516" s="53"/>
      <c r="F516" s="28"/>
      <c r="G516" s="1090"/>
      <c r="H516" s="29"/>
      <c r="I516" s="30"/>
      <c r="J516" s="31"/>
      <c r="K516" s="1006"/>
      <c r="L516" s="257"/>
      <c r="M516" s="11"/>
      <c r="N516" s="11"/>
      <c r="O516" s="11"/>
      <c r="P516" s="8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934"/>
      <c r="B517" s="992"/>
      <c r="C517" s="51"/>
      <c r="D517" s="52"/>
      <c r="E517" s="53"/>
      <c r="F517" s="28"/>
      <c r="G517" s="1090"/>
      <c r="H517" s="29"/>
      <c r="I517" s="30"/>
      <c r="J517" s="31"/>
      <c r="K517" s="1006"/>
      <c r="L517" s="257"/>
      <c r="M517" s="11"/>
      <c r="N517" s="11"/>
      <c r="O517" s="11"/>
      <c r="P517" s="8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934"/>
      <c r="B518" s="990"/>
      <c r="C518" s="51"/>
      <c r="D518" s="52"/>
      <c r="E518" s="53"/>
      <c r="F518" s="28"/>
      <c r="G518" s="1090"/>
      <c r="H518" s="29"/>
      <c r="I518" s="30"/>
      <c r="J518" s="31"/>
      <c r="K518" s="1006"/>
      <c r="L518" s="257"/>
      <c r="M518" s="11"/>
      <c r="N518" s="11"/>
      <c r="O518" s="11"/>
      <c r="P518" s="8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934"/>
      <c r="B519" s="990"/>
      <c r="C519" s="51"/>
      <c r="D519" s="52"/>
      <c r="E519" s="53"/>
      <c r="F519" s="28"/>
      <c r="G519" s="1090"/>
      <c r="H519" s="29"/>
      <c r="I519" s="30"/>
      <c r="J519" s="31"/>
      <c r="K519" s="1006"/>
      <c r="L519" s="257"/>
      <c r="M519" s="11"/>
      <c r="N519" s="11"/>
      <c r="O519" s="11"/>
      <c r="P519" s="8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934"/>
      <c r="B520" s="990"/>
      <c r="C520" s="51"/>
      <c r="D520" s="52"/>
      <c r="E520" s="53"/>
      <c r="F520" s="28"/>
      <c r="G520" s="1090"/>
      <c r="H520" s="29"/>
      <c r="I520" s="30"/>
      <c r="J520" s="31"/>
      <c r="K520" s="1006"/>
      <c r="L520" s="257"/>
      <c r="M520" s="11"/>
      <c r="N520" s="11"/>
      <c r="O520" s="11"/>
      <c r="P520" s="8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934"/>
      <c r="B521" s="992"/>
      <c r="C521" s="69"/>
      <c r="D521" s="1102"/>
      <c r="E521" s="53"/>
      <c r="F521" s="28"/>
      <c r="G521" s="54"/>
      <c r="H521" s="101"/>
      <c r="I521" s="102"/>
      <c r="J521" s="103"/>
      <c r="K521" s="104"/>
      <c r="L521" s="270"/>
      <c r="M521" s="11"/>
      <c r="N521" s="11"/>
      <c r="O521" s="11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34"/>
      <c r="B522" s="989"/>
      <c r="C522" s="51"/>
      <c r="D522" s="52"/>
      <c r="E522" s="53"/>
      <c r="F522" s="28"/>
      <c r="G522" s="1090"/>
      <c r="H522" s="29"/>
      <c r="I522" s="30"/>
      <c r="J522" s="31"/>
      <c r="K522" s="1006"/>
      <c r="L522" s="257"/>
      <c r="M522" s="11"/>
      <c r="N522" s="11"/>
      <c r="O522" s="11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34"/>
      <c r="B523" s="989"/>
      <c r="C523" s="51"/>
      <c r="D523" s="52"/>
      <c r="E523" s="53"/>
      <c r="F523" s="28"/>
      <c r="G523" s="1090"/>
      <c r="H523" s="29"/>
      <c r="I523" s="30"/>
      <c r="J523" s="31"/>
      <c r="K523" s="1006"/>
      <c r="L523" s="257"/>
      <c r="M523" s="11"/>
      <c r="N523" s="11"/>
      <c r="O523" s="11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34"/>
      <c r="B524" s="989"/>
      <c r="C524" s="69"/>
      <c r="D524" s="1102"/>
      <c r="E524" s="143"/>
      <c r="F524" s="144"/>
      <c r="G524" s="54"/>
      <c r="H524" s="101"/>
      <c r="I524" s="102"/>
      <c r="J524" s="103"/>
      <c r="K524" s="104"/>
      <c r="L524" s="270"/>
      <c r="M524" s="11"/>
      <c r="N524" s="11"/>
      <c r="O524" s="11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34"/>
      <c r="B525" s="989"/>
      <c r="C525" s="51"/>
      <c r="D525" s="52"/>
      <c r="E525" s="53"/>
      <c r="F525" s="28"/>
      <c r="G525" s="1090"/>
      <c r="H525" s="29"/>
      <c r="I525" s="30"/>
      <c r="J525" s="31"/>
      <c r="K525" s="1006"/>
      <c r="L525" s="257"/>
      <c r="M525" s="11"/>
      <c r="N525" s="11"/>
      <c r="O525" s="11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34"/>
      <c r="B526" s="990"/>
      <c r="C526" s="69"/>
      <c r="D526" s="1102"/>
      <c r="E526" s="53"/>
      <c r="F526" s="28"/>
      <c r="G526" s="54"/>
      <c r="H526" s="101"/>
      <c r="I526" s="102"/>
      <c r="J526" s="103"/>
      <c r="K526" s="104"/>
      <c r="L526" s="270"/>
      <c r="M526" s="11"/>
      <c r="N526" s="11"/>
      <c r="O526" s="11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34"/>
      <c r="B527" s="990"/>
      <c r="C527" s="69"/>
      <c r="D527" s="1102"/>
      <c r="E527" s="53"/>
      <c r="F527" s="28"/>
      <c r="G527" s="54"/>
      <c r="H527" s="101"/>
      <c r="I527" s="102"/>
      <c r="J527" s="103"/>
      <c r="K527" s="104"/>
      <c r="L527" s="270"/>
      <c r="M527" s="11"/>
      <c r="N527" s="11"/>
      <c r="O527" s="11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244"/>
      <c r="B528" s="245"/>
      <c r="C528" s="69"/>
      <c r="D528" s="1102"/>
      <c r="E528" s="53"/>
      <c r="F528" s="28"/>
      <c r="G528" s="54"/>
      <c r="H528" s="101"/>
      <c r="I528" s="102"/>
      <c r="J528" s="103"/>
      <c r="K528" s="104"/>
      <c r="L528" s="270"/>
      <c r="M528" s="11"/>
      <c r="N528" s="11"/>
      <c r="O528" s="11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34"/>
      <c r="B529" s="990"/>
      <c r="C529" s="51"/>
      <c r="D529" s="52"/>
      <c r="E529" s="53"/>
      <c r="F529" s="28"/>
      <c r="G529" s="1090"/>
      <c r="H529" s="29"/>
      <c r="I529" s="30"/>
      <c r="J529" s="103"/>
      <c r="K529" s="1006"/>
      <c r="L529" s="257"/>
      <c r="M529" s="11"/>
      <c r="N529" s="11"/>
      <c r="O529" s="11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34"/>
      <c r="B530" s="990"/>
      <c r="C530" s="51"/>
      <c r="D530" s="52"/>
      <c r="E530" s="53"/>
      <c r="F530" s="28"/>
      <c r="G530" s="1090"/>
      <c r="H530" s="29"/>
      <c r="I530" s="30"/>
      <c r="J530" s="31"/>
      <c r="K530" s="1006"/>
      <c r="L530" s="257"/>
      <c r="M530" s="11"/>
      <c r="N530" s="11"/>
      <c r="O530" s="11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34"/>
      <c r="B531" s="990"/>
      <c r="C531" s="51"/>
      <c r="D531" s="52"/>
      <c r="E531" s="105"/>
      <c r="F531" s="28"/>
      <c r="G531" s="1090"/>
      <c r="H531" s="29"/>
      <c r="I531" s="30"/>
      <c r="J531" s="31"/>
      <c r="K531" s="1006"/>
      <c r="L531" s="257"/>
      <c r="M531" s="11"/>
      <c r="N531" s="11"/>
      <c r="O531" s="11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34"/>
      <c r="B532" s="990"/>
      <c r="C532" s="51"/>
      <c r="D532" s="52"/>
      <c r="E532" s="105"/>
      <c r="F532" s="28"/>
      <c r="G532" s="1090"/>
      <c r="H532" s="29"/>
      <c r="I532" s="30"/>
      <c r="J532" s="31"/>
      <c r="K532" s="1006"/>
      <c r="L532" s="257"/>
      <c r="M532" s="11"/>
      <c r="N532" s="11"/>
      <c r="O532" s="11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34"/>
      <c r="B533" s="990"/>
      <c r="C533" s="51"/>
      <c r="D533" s="52"/>
      <c r="E533" s="105"/>
      <c r="F533" s="28"/>
      <c r="G533" s="1090"/>
      <c r="H533" s="29"/>
      <c r="I533" s="30"/>
      <c r="J533" s="31"/>
      <c r="K533" s="1006"/>
      <c r="L533" s="257"/>
      <c r="M533" s="11"/>
      <c r="N533" s="11"/>
      <c r="O533" s="11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34"/>
      <c r="B534" s="990"/>
      <c r="C534" s="51"/>
      <c r="D534" s="52"/>
      <c r="E534" s="105"/>
      <c r="F534" s="28"/>
      <c r="G534" s="1090"/>
      <c r="H534" s="29"/>
      <c r="I534" s="30"/>
      <c r="J534" s="31"/>
      <c r="K534" s="1006"/>
      <c r="L534" s="257"/>
      <c r="M534" s="11"/>
      <c r="N534" s="11"/>
      <c r="O534" s="11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45"/>
      <c r="B535" s="990"/>
      <c r="C535" s="51"/>
      <c r="D535" s="52"/>
      <c r="E535" s="228"/>
      <c r="F535" s="28"/>
      <c r="G535" s="1090"/>
      <c r="H535" s="29"/>
      <c r="I535" s="30"/>
      <c r="J535" s="31"/>
      <c r="K535" s="1006"/>
      <c r="L535" s="257"/>
      <c r="M535" s="11"/>
      <c r="N535" s="11"/>
      <c r="O535" s="11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46"/>
      <c r="B536" s="990"/>
      <c r="C536" s="51"/>
      <c r="D536" s="52"/>
      <c r="E536" s="988"/>
      <c r="F536" s="28"/>
      <c r="G536" s="1090"/>
      <c r="H536" s="1104"/>
      <c r="I536" s="1105"/>
      <c r="J536" s="1106"/>
      <c r="K536" s="1016"/>
      <c r="L536" s="257"/>
      <c r="M536" s="11"/>
      <c r="N536" s="11"/>
      <c r="O536" s="11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34"/>
      <c r="B537" s="990"/>
      <c r="C537" s="51"/>
      <c r="D537" s="52"/>
      <c r="E537" s="229"/>
      <c r="F537" s="28"/>
      <c r="G537" s="1090"/>
      <c r="H537" s="29"/>
      <c r="I537" s="30"/>
      <c r="J537" s="31"/>
      <c r="K537" s="1006"/>
      <c r="L537" s="257"/>
      <c r="M537" s="11"/>
      <c r="N537" s="11"/>
      <c r="O537" s="11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34"/>
      <c r="B538" s="990"/>
      <c r="C538" s="51"/>
      <c r="D538" s="52"/>
      <c r="E538" s="106"/>
      <c r="F538" s="28"/>
      <c r="G538" s="1090"/>
      <c r="H538" s="29"/>
      <c r="I538" s="30"/>
      <c r="J538" s="31"/>
      <c r="K538" s="1006"/>
      <c r="L538" s="257"/>
      <c r="M538" s="11"/>
      <c r="N538" s="11"/>
      <c r="O538" s="11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34"/>
      <c r="B539" s="990"/>
      <c r="C539" s="51"/>
      <c r="D539" s="1107"/>
      <c r="E539" s="107"/>
      <c r="F539" s="108"/>
      <c r="G539" s="1090"/>
      <c r="H539" s="109"/>
      <c r="I539" s="30"/>
      <c r="J539" s="31"/>
      <c r="K539" s="1006"/>
      <c r="L539" s="257"/>
      <c r="M539" s="11"/>
      <c r="N539" s="11"/>
      <c r="O539" s="11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34"/>
      <c r="B540" s="990"/>
      <c r="C540" s="51"/>
      <c r="D540" s="1107"/>
      <c r="E540" s="131"/>
      <c r="F540" s="108"/>
      <c r="G540" s="1090"/>
      <c r="H540" s="109"/>
      <c r="I540" s="30"/>
      <c r="J540" s="31"/>
      <c r="K540" s="1006"/>
      <c r="L540" s="257"/>
      <c r="M540" s="11"/>
      <c r="N540" s="11"/>
      <c r="O540" s="11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934"/>
      <c r="B541" s="990"/>
      <c r="C541" s="51"/>
      <c r="D541" s="1107"/>
      <c r="E541" s="131"/>
      <c r="F541" s="108"/>
      <c r="G541" s="1090"/>
      <c r="H541" s="109"/>
      <c r="I541" s="30"/>
      <c r="J541" s="31"/>
      <c r="K541" s="1006"/>
      <c r="L541" s="257"/>
      <c r="M541" s="11"/>
      <c r="N541" s="11"/>
      <c r="O541" s="11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934"/>
      <c r="B542" s="990"/>
      <c r="C542" s="51"/>
      <c r="D542" s="1107"/>
      <c r="E542" s="131"/>
      <c r="F542" s="108"/>
      <c r="G542" s="1090"/>
      <c r="H542" s="109"/>
      <c r="I542" s="30"/>
      <c r="J542" s="31"/>
      <c r="K542" s="1006"/>
      <c r="L542" s="257"/>
      <c r="M542" s="11"/>
      <c r="N542" s="11"/>
      <c r="O542" s="11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934"/>
      <c r="B543" s="990"/>
      <c r="C543" s="51"/>
      <c r="D543" s="1107"/>
      <c r="E543" s="106"/>
      <c r="F543" s="28"/>
      <c r="G543" s="1090"/>
      <c r="H543" s="29"/>
      <c r="I543" s="30"/>
      <c r="J543" s="31"/>
      <c r="K543" s="1006"/>
      <c r="L543" s="257"/>
      <c r="M543" s="11"/>
      <c r="N543" s="11"/>
      <c r="O543" s="11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>
      <c r="A544" s="934"/>
      <c r="B544" s="991"/>
      <c r="C544" s="51"/>
      <c r="D544" s="1107"/>
      <c r="E544" s="106"/>
      <c r="F544" s="28"/>
      <c r="G544" s="1090"/>
      <c r="H544" s="29"/>
      <c r="I544" s="30"/>
      <c r="J544" s="31"/>
      <c r="K544" s="1006"/>
      <c r="L544" s="257"/>
      <c r="M544" s="11"/>
      <c r="N544" s="11"/>
      <c r="O544" s="11"/>
      <c r="P544" s="8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984"/>
      <c r="B545" s="990"/>
      <c r="C545" s="51"/>
      <c r="D545" s="1107"/>
      <c r="E545" s="107"/>
      <c r="F545" s="108"/>
      <c r="G545" s="1090"/>
      <c r="H545" s="109"/>
      <c r="I545" s="30"/>
      <c r="J545" s="295"/>
      <c r="K545" s="1041"/>
      <c r="L545" s="403"/>
      <c r="M545" s="11"/>
      <c r="N545" s="11"/>
      <c r="O545" s="11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>
      <c r="A546" s="247"/>
      <c r="B546" s="1368"/>
      <c r="C546" s="314"/>
      <c r="D546" s="250"/>
      <c r="E546" s="1368"/>
      <c r="F546" s="251"/>
      <c r="G546" s="404"/>
      <c r="H546" s="253"/>
      <c r="I546" s="405"/>
      <c r="J546" s="406"/>
      <c r="K546" s="407"/>
      <c r="L546" s="407"/>
      <c r="M546" s="1368"/>
      <c r="N546" s="11"/>
      <c r="O546" s="11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1"/>
      <c r="B547" s="2"/>
      <c r="C547" s="250"/>
      <c r="D547" s="250"/>
      <c r="E547" s="4"/>
      <c r="F547" s="408"/>
      <c r="G547" s="252"/>
      <c r="H547" s="253"/>
      <c r="I547" s="254"/>
      <c r="J547" s="255"/>
      <c r="K547" s="257"/>
      <c r="L547" s="257"/>
      <c r="M547" s="11"/>
      <c r="N547" s="11"/>
      <c r="O547" s="11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1"/>
      <c r="B548" s="2"/>
      <c r="C548" s="250"/>
      <c r="D548" s="250"/>
      <c r="E548" s="4"/>
      <c r="F548" s="408"/>
      <c r="G548" s="252"/>
      <c r="H548" s="253"/>
      <c r="I548" s="254"/>
      <c r="J548" s="255"/>
      <c r="K548" s="257"/>
      <c r="L548" s="257"/>
      <c r="M548" s="11"/>
      <c r="N548" s="11"/>
      <c r="O548" s="11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1"/>
      <c r="B549" s="2"/>
      <c r="C549" s="250"/>
      <c r="D549" s="250"/>
      <c r="E549" s="4"/>
      <c r="F549" s="408"/>
      <c r="G549" s="252"/>
      <c r="H549" s="253"/>
      <c r="I549" s="254"/>
      <c r="J549" s="255"/>
      <c r="K549" s="257"/>
      <c r="L549" s="257"/>
      <c r="M549" s="11"/>
      <c r="N549" s="11"/>
      <c r="O549" s="11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1"/>
      <c r="B550" s="2"/>
      <c r="C550" s="250"/>
      <c r="D550" s="250"/>
      <c r="E550" s="4"/>
      <c r="F550" s="408"/>
      <c r="G550" s="252"/>
      <c r="H550" s="253"/>
      <c r="I550" s="254"/>
      <c r="J550" s="255"/>
      <c r="K550" s="257"/>
      <c r="L550" s="257"/>
      <c r="M550" s="11"/>
      <c r="N550" s="11"/>
      <c r="O550" s="11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1"/>
      <c r="B551" s="2"/>
      <c r="C551" s="250"/>
      <c r="D551" s="250"/>
      <c r="E551" s="4"/>
      <c r="F551" s="408"/>
      <c r="G551" s="252"/>
      <c r="H551" s="253"/>
      <c r="I551" s="254"/>
      <c r="J551" s="255"/>
      <c r="K551" s="257"/>
      <c r="L551" s="257"/>
      <c r="M551" s="11"/>
      <c r="N551" s="11"/>
      <c r="O551" s="11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1"/>
      <c r="B552" s="2"/>
      <c r="C552" s="250"/>
      <c r="D552" s="250"/>
      <c r="E552" s="4"/>
      <c r="F552" s="408"/>
      <c r="G552" s="252"/>
      <c r="H552" s="253"/>
      <c r="I552" s="254"/>
      <c r="J552" s="255"/>
      <c r="K552" s="257"/>
      <c r="L552" s="257"/>
      <c r="M552" s="11"/>
      <c r="N552" s="11"/>
      <c r="O552" s="11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1"/>
      <c r="B553" s="2"/>
      <c r="C553" s="250"/>
      <c r="D553" s="250"/>
      <c r="E553" s="4"/>
      <c r="F553" s="408"/>
      <c r="G553" s="252"/>
      <c r="H553" s="253"/>
      <c r="I553" s="254"/>
      <c r="J553" s="255"/>
      <c r="K553" s="257"/>
      <c r="L553" s="257"/>
      <c r="M553" s="11"/>
      <c r="N553" s="11"/>
      <c r="O553" s="11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1"/>
      <c r="B554" s="2"/>
      <c r="C554" s="250"/>
      <c r="D554" s="250"/>
      <c r="E554" s="4"/>
      <c r="F554" s="408"/>
      <c r="G554" s="252"/>
      <c r="H554" s="253"/>
      <c r="I554" s="254"/>
      <c r="J554" s="255"/>
      <c r="K554" s="257"/>
      <c r="L554" s="257"/>
      <c r="M554" s="11"/>
      <c r="N554" s="11"/>
      <c r="O554" s="11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1"/>
      <c r="B555" s="2"/>
      <c r="C555" s="250"/>
      <c r="D555" s="250"/>
      <c r="E555" s="4"/>
      <c r="F555" s="408"/>
      <c r="G555" s="252"/>
      <c r="H555" s="253"/>
      <c r="I555" s="254"/>
      <c r="J555" s="255"/>
      <c r="K555" s="257"/>
      <c r="L555" s="257"/>
      <c r="M555" s="11"/>
      <c r="N555" s="11"/>
      <c r="O555" s="11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1"/>
      <c r="B556" s="2"/>
      <c r="C556" s="250"/>
      <c r="D556" s="250"/>
      <c r="E556" s="4"/>
      <c r="F556" s="408"/>
      <c r="G556" s="252"/>
      <c r="H556" s="253"/>
      <c r="I556" s="254"/>
      <c r="J556" s="255"/>
      <c r="K556" s="257"/>
      <c r="L556" s="257"/>
      <c r="M556" s="11"/>
      <c r="N556" s="11"/>
      <c r="O556" s="11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1"/>
      <c r="B557" s="2"/>
      <c r="C557" s="250"/>
      <c r="D557" s="250"/>
      <c r="E557" s="4"/>
      <c r="F557" s="408"/>
      <c r="G557" s="252"/>
      <c r="H557" s="253"/>
      <c r="I557" s="254"/>
      <c r="J557" s="255"/>
      <c r="K557" s="257"/>
      <c r="L557" s="257"/>
      <c r="M557" s="11"/>
      <c r="N557" s="11"/>
      <c r="O557" s="11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1"/>
      <c r="B558" s="2"/>
      <c r="C558" s="250"/>
      <c r="D558" s="250"/>
      <c r="E558" s="4"/>
      <c r="F558" s="408"/>
      <c r="G558" s="252"/>
      <c r="H558" s="253"/>
      <c r="I558" s="254"/>
      <c r="J558" s="255"/>
      <c r="K558" s="257"/>
      <c r="L558" s="257"/>
      <c r="M558" s="11"/>
      <c r="N558" s="11"/>
      <c r="O558" s="11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1"/>
      <c r="B559" s="2"/>
      <c r="C559" s="250"/>
      <c r="D559" s="250"/>
      <c r="E559" s="4"/>
      <c r="F559" s="408"/>
      <c r="G559" s="252"/>
      <c r="H559" s="253"/>
      <c r="I559" s="254"/>
      <c r="J559" s="255"/>
      <c r="K559" s="257"/>
      <c r="L559" s="257"/>
      <c r="M559" s="11"/>
      <c r="N559" s="11"/>
      <c r="O559" s="11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1"/>
      <c r="B560" s="2"/>
      <c r="C560" s="250"/>
      <c r="D560" s="250"/>
      <c r="E560" s="4"/>
      <c r="F560" s="408"/>
      <c r="G560" s="252"/>
      <c r="H560" s="253"/>
      <c r="I560" s="254"/>
      <c r="J560" s="255"/>
      <c r="K560" s="257"/>
      <c r="L560" s="257"/>
      <c r="M560" s="11"/>
      <c r="N560" s="11"/>
      <c r="O560" s="11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1"/>
      <c r="B561" s="2"/>
      <c r="C561" s="250"/>
      <c r="D561" s="250"/>
      <c r="E561" s="4"/>
      <c r="F561" s="408"/>
      <c r="G561" s="252"/>
      <c r="H561" s="253"/>
      <c r="I561" s="254"/>
      <c r="J561" s="255"/>
      <c r="K561" s="257"/>
      <c r="L561" s="257"/>
      <c r="M561" s="11"/>
      <c r="N561" s="11"/>
      <c r="O561" s="11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1"/>
      <c r="B562" s="2"/>
      <c r="C562" s="250"/>
      <c r="D562" s="250"/>
      <c r="E562" s="4"/>
      <c r="F562" s="408"/>
      <c r="G562" s="252"/>
      <c r="H562" s="253"/>
      <c r="I562" s="254"/>
      <c r="J562" s="255"/>
      <c r="K562" s="257"/>
      <c r="L562" s="257"/>
      <c r="M562" s="11"/>
      <c r="N562" s="11"/>
      <c r="O562" s="11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1"/>
      <c r="B563" s="2"/>
      <c r="C563" s="250"/>
      <c r="D563" s="250"/>
      <c r="E563" s="4"/>
      <c r="F563" s="408"/>
      <c r="G563" s="252"/>
      <c r="H563" s="253"/>
      <c r="I563" s="254"/>
      <c r="J563" s="255"/>
      <c r="K563" s="257"/>
      <c r="L563" s="257"/>
      <c r="M563" s="11"/>
      <c r="N563" s="11"/>
      <c r="O563" s="11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"/>
      <c r="B564" s="2"/>
      <c r="C564" s="250"/>
      <c r="D564" s="250"/>
      <c r="E564" s="4"/>
      <c r="F564" s="408"/>
      <c r="G564" s="252"/>
      <c r="H564" s="253"/>
      <c r="I564" s="254"/>
      <c r="J564" s="255"/>
      <c r="K564" s="257"/>
      <c r="L564" s="257"/>
      <c r="M564" s="11"/>
      <c r="N564" s="11"/>
      <c r="O564" s="11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1"/>
      <c r="B565" s="2"/>
      <c r="C565" s="250"/>
      <c r="D565" s="250"/>
      <c r="E565" s="4"/>
      <c r="F565" s="408"/>
      <c r="G565" s="252"/>
      <c r="H565" s="253"/>
      <c r="I565" s="254"/>
      <c r="J565" s="255"/>
      <c r="K565" s="257"/>
      <c r="L565" s="257"/>
      <c r="M565" s="11"/>
      <c r="N565" s="11"/>
      <c r="O565" s="11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1"/>
      <c r="B566" s="2"/>
      <c r="C566" s="250"/>
      <c r="D566" s="250"/>
      <c r="E566" s="4"/>
      <c r="F566" s="408"/>
      <c r="G566" s="252"/>
      <c r="H566" s="253"/>
      <c r="I566" s="254"/>
      <c r="J566" s="255"/>
      <c r="K566" s="257"/>
      <c r="L566" s="257"/>
      <c r="M566" s="11"/>
      <c r="N566" s="11"/>
      <c r="O566" s="11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1"/>
      <c r="B567" s="2"/>
      <c r="C567" s="250"/>
      <c r="D567" s="250"/>
      <c r="E567" s="4"/>
      <c r="F567" s="408"/>
      <c r="G567" s="252"/>
      <c r="H567" s="253"/>
      <c r="I567" s="254"/>
      <c r="J567" s="255"/>
      <c r="K567" s="257"/>
      <c r="L567" s="257"/>
      <c r="M567" s="11"/>
      <c r="N567" s="11"/>
      <c r="O567" s="11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1"/>
      <c r="B568" s="2"/>
      <c r="C568" s="250"/>
      <c r="D568" s="250"/>
      <c r="E568" s="4"/>
      <c r="F568" s="408"/>
      <c r="G568" s="252"/>
      <c r="H568" s="253"/>
      <c r="I568" s="254"/>
      <c r="J568" s="255"/>
      <c r="K568" s="257"/>
      <c r="L568" s="257"/>
      <c r="M568" s="11"/>
      <c r="N568" s="11"/>
      <c r="O568" s="11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1"/>
      <c r="B569" s="2"/>
      <c r="C569" s="250"/>
      <c r="D569" s="250"/>
      <c r="E569" s="4"/>
      <c r="F569" s="408"/>
      <c r="G569" s="252"/>
      <c r="H569" s="253"/>
      <c r="I569" s="254"/>
      <c r="J569" s="255"/>
      <c r="K569" s="257"/>
      <c r="L569" s="257"/>
      <c r="M569" s="11"/>
      <c r="N569" s="11"/>
      <c r="O569" s="11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1"/>
      <c r="B570" s="2"/>
      <c r="C570" s="250"/>
      <c r="D570" s="250"/>
      <c r="E570" s="4"/>
      <c r="F570" s="408"/>
      <c r="G570" s="252"/>
      <c r="H570" s="253"/>
      <c r="I570" s="254"/>
      <c r="J570" s="255"/>
      <c r="K570" s="257"/>
      <c r="L570" s="257"/>
      <c r="M570" s="11"/>
      <c r="N570" s="11"/>
      <c r="O570" s="11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1"/>
      <c r="B571" s="2"/>
      <c r="C571" s="250"/>
      <c r="D571" s="250"/>
      <c r="E571" s="4"/>
      <c r="F571" s="408"/>
      <c r="G571" s="252"/>
      <c r="H571" s="253"/>
      <c r="I571" s="254"/>
      <c r="J571" s="255"/>
      <c r="K571" s="257"/>
      <c r="L571" s="257"/>
      <c r="M571" s="11"/>
      <c r="N571" s="11"/>
      <c r="O571" s="11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1"/>
      <c r="B572" s="2"/>
      <c r="C572" s="250"/>
      <c r="D572" s="250"/>
      <c r="E572" s="4"/>
      <c r="F572" s="408"/>
      <c r="G572" s="252"/>
      <c r="H572" s="253"/>
      <c r="I572" s="254"/>
      <c r="J572" s="255"/>
      <c r="K572" s="257"/>
      <c r="L572" s="257"/>
      <c r="M572" s="11"/>
      <c r="N572" s="11"/>
      <c r="O572" s="11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1"/>
      <c r="B573" s="2"/>
      <c r="C573" s="250"/>
      <c r="D573" s="250"/>
      <c r="E573" s="4"/>
      <c r="F573" s="408"/>
      <c r="G573" s="252"/>
      <c r="H573" s="253"/>
      <c r="I573" s="254"/>
      <c r="J573" s="255"/>
      <c r="K573" s="257"/>
      <c r="L573" s="257"/>
      <c r="M573" s="11"/>
      <c r="N573" s="11"/>
      <c r="O573" s="11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1"/>
      <c r="B574" s="2"/>
      <c r="C574" s="250"/>
      <c r="D574" s="250"/>
      <c r="E574" s="4"/>
      <c r="F574" s="408"/>
      <c r="G574" s="252"/>
      <c r="H574" s="253"/>
      <c r="I574" s="254"/>
      <c r="J574" s="255"/>
      <c r="K574" s="257"/>
      <c r="L574" s="257"/>
      <c r="M574" s="11"/>
      <c r="N574" s="11"/>
      <c r="O574" s="11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1"/>
      <c r="B575" s="2"/>
      <c r="C575" s="250"/>
      <c r="D575" s="250"/>
      <c r="E575" s="4"/>
      <c r="F575" s="408"/>
      <c r="G575" s="252"/>
      <c r="H575" s="253"/>
      <c r="I575" s="254"/>
      <c r="J575" s="255"/>
      <c r="K575" s="257"/>
      <c r="L575" s="257"/>
      <c r="M575" s="11"/>
      <c r="N575" s="11"/>
      <c r="O575" s="11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1"/>
      <c r="B576" s="2"/>
      <c r="C576" s="250"/>
      <c r="D576" s="250"/>
      <c r="E576" s="4"/>
      <c r="F576" s="408"/>
      <c r="G576" s="252"/>
      <c r="H576" s="253"/>
      <c r="I576" s="254"/>
      <c r="J576" s="255"/>
      <c r="K576" s="257"/>
      <c r="L576" s="257"/>
      <c r="M576" s="11"/>
      <c r="N576" s="11"/>
      <c r="O576" s="11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250"/>
      <c r="D577" s="250"/>
      <c r="E577" s="4"/>
      <c r="F577" s="408"/>
      <c r="G577" s="252"/>
      <c r="H577" s="253"/>
      <c r="I577" s="254"/>
      <c r="J577" s="255"/>
      <c r="K577" s="257"/>
      <c r="L577" s="257"/>
      <c r="M577" s="11"/>
      <c r="N577" s="11"/>
      <c r="O577" s="11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1"/>
      <c r="B578" s="2"/>
      <c r="C578" s="250"/>
      <c r="D578" s="250"/>
      <c r="E578" s="4"/>
      <c r="F578" s="408"/>
      <c r="G578" s="252"/>
      <c r="H578" s="253"/>
      <c r="I578" s="254"/>
      <c r="J578" s="255"/>
      <c r="K578" s="257"/>
      <c r="L578" s="257"/>
      <c r="M578" s="11"/>
      <c r="N578" s="11"/>
      <c r="O578" s="11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1"/>
      <c r="B579" s="2"/>
      <c r="C579" s="250"/>
      <c r="D579" s="250"/>
      <c r="E579" s="4"/>
      <c r="F579" s="408"/>
      <c r="G579" s="252"/>
      <c r="H579" s="253"/>
      <c r="I579" s="254"/>
      <c r="J579" s="255"/>
      <c r="K579" s="257"/>
      <c r="L579" s="257"/>
      <c r="M579" s="11"/>
      <c r="N579" s="11"/>
      <c r="O579" s="11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>
      <c r="A580" s="1"/>
      <c r="B580" s="2"/>
      <c r="C580" s="250"/>
      <c r="D580" s="250"/>
      <c r="E580" s="4"/>
      <c r="F580" s="408"/>
      <c r="G580" s="252"/>
      <c r="H580" s="253"/>
      <c r="I580" s="254"/>
      <c r="J580" s="255"/>
      <c r="K580" s="257"/>
      <c r="L580" s="257"/>
      <c r="M580" s="11"/>
      <c r="N580" s="11"/>
      <c r="O580" s="11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"/>
      <c r="B581" s="2"/>
      <c r="C581" s="250"/>
      <c r="D581" s="250"/>
      <c r="E581" s="4"/>
      <c r="F581" s="408"/>
      <c r="G581" s="252"/>
      <c r="H581" s="253"/>
      <c r="I581" s="254"/>
      <c r="J581" s="255"/>
      <c r="K581" s="257"/>
      <c r="L581" s="257"/>
      <c r="M581" s="11"/>
      <c r="N581" s="11"/>
      <c r="O581" s="11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>
      <c r="A582" s="1"/>
      <c r="B582" s="2"/>
      <c r="C582" s="250"/>
      <c r="D582" s="250"/>
      <c r="E582" s="4"/>
      <c r="F582" s="408"/>
      <c r="G582" s="252"/>
      <c r="H582" s="253"/>
      <c r="I582" s="254"/>
      <c r="J582" s="255"/>
      <c r="K582" s="257"/>
      <c r="L582" s="257"/>
      <c r="M582" s="11"/>
      <c r="N582" s="11"/>
      <c r="O582" s="11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"/>
      <c r="B583" s="2"/>
      <c r="C583" s="250"/>
      <c r="D583" s="250"/>
      <c r="E583" s="4"/>
      <c r="F583" s="408"/>
      <c r="G583" s="252"/>
      <c r="H583" s="253"/>
      <c r="I583" s="254"/>
      <c r="J583" s="255"/>
      <c r="K583" s="257"/>
      <c r="L583" s="257"/>
      <c r="M583" s="11"/>
      <c r="N583" s="11"/>
      <c r="O583" s="11"/>
      <c r="P583" s="8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"/>
      <c r="B584" s="2"/>
      <c r="C584" s="250"/>
      <c r="D584" s="250"/>
      <c r="E584" s="4"/>
      <c r="F584" s="408"/>
      <c r="G584" s="252"/>
      <c r="H584" s="253"/>
      <c r="I584" s="254"/>
      <c r="J584" s="255"/>
      <c r="K584" s="257"/>
      <c r="L584" s="257"/>
      <c r="M584" s="11"/>
      <c r="N584" s="11"/>
      <c r="O584" s="11"/>
      <c r="P584" s="8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1"/>
      <c r="B585" s="2"/>
      <c r="C585" s="250"/>
      <c r="D585" s="250"/>
      <c r="E585" s="4"/>
      <c r="F585" s="408"/>
      <c r="G585" s="252"/>
      <c r="H585" s="253"/>
      <c r="I585" s="254"/>
      <c r="J585" s="255"/>
      <c r="K585" s="257"/>
      <c r="L585" s="257"/>
      <c r="M585" s="11"/>
      <c r="N585" s="11"/>
      <c r="O585" s="11"/>
      <c r="P585" s="8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1"/>
      <c r="B586" s="2"/>
      <c r="C586" s="250"/>
      <c r="D586" s="250"/>
      <c r="E586" s="4"/>
      <c r="F586" s="408"/>
      <c r="G586" s="252"/>
      <c r="H586" s="253"/>
      <c r="I586" s="254"/>
      <c r="J586" s="255"/>
      <c r="K586" s="257"/>
      <c r="L586" s="257"/>
      <c r="M586" s="11"/>
      <c r="N586" s="11"/>
      <c r="O586" s="11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1"/>
      <c r="B587" s="2"/>
      <c r="C587" s="250"/>
      <c r="D587" s="250"/>
      <c r="E587" s="4"/>
      <c r="F587" s="408"/>
      <c r="G587" s="252"/>
      <c r="H587" s="253"/>
      <c r="I587" s="254"/>
      <c r="J587" s="255"/>
      <c r="K587" s="257"/>
      <c r="L587" s="257"/>
      <c r="M587" s="11"/>
      <c r="N587" s="11"/>
      <c r="O587" s="11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1"/>
      <c r="B588" s="2"/>
      <c r="C588" s="250"/>
      <c r="D588" s="250"/>
      <c r="E588" s="4"/>
      <c r="F588" s="408"/>
      <c r="G588" s="252"/>
      <c r="H588" s="253"/>
      <c r="I588" s="254"/>
      <c r="J588" s="255"/>
      <c r="K588" s="257"/>
      <c r="L588" s="257"/>
      <c r="M588" s="11"/>
      <c r="N588" s="11"/>
      <c r="O588" s="11"/>
      <c r="P588" s="8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1"/>
      <c r="B589" s="2"/>
      <c r="C589" s="250"/>
      <c r="D589" s="250"/>
      <c r="E589" s="4"/>
      <c r="F589" s="408"/>
      <c r="G589" s="252"/>
      <c r="H589" s="253"/>
      <c r="I589" s="254"/>
      <c r="J589" s="255"/>
      <c r="K589" s="257"/>
      <c r="L589" s="257"/>
      <c r="M589" s="11"/>
      <c r="N589" s="11"/>
      <c r="O589" s="11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1"/>
      <c r="B590" s="2"/>
      <c r="C590" s="250"/>
      <c r="D590" s="250"/>
      <c r="E590" s="4"/>
      <c r="F590" s="408"/>
      <c r="G590" s="252"/>
      <c r="H590" s="253"/>
      <c r="I590" s="254"/>
      <c r="J590" s="255"/>
      <c r="K590" s="257"/>
      <c r="L590" s="257"/>
      <c r="M590" s="11"/>
      <c r="N590" s="11"/>
      <c r="O590" s="11"/>
      <c r="P590" s="8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1"/>
      <c r="B591" s="2"/>
      <c r="C591" s="250"/>
      <c r="D591" s="250"/>
      <c r="E591" s="4"/>
      <c r="F591" s="408"/>
      <c r="G591" s="252"/>
      <c r="H591" s="253"/>
      <c r="I591" s="254"/>
      <c r="J591" s="255"/>
      <c r="K591" s="257"/>
      <c r="L591" s="257"/>
      <c r="M591" s="11"/>
      <c r="N591" s="11"/>
      <c r="O591" s="11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1"/>
      <c r="B592" s="2"/>
      <c r="C592" s="250"/>
      <c r="D592" s="250"/>
      <c r="E592" s="4"/>
      <c r="F592" s="408"/>
      <c r="G592" s="252"/>
      <c r="H592" s="253"/>
      <c r="I592" s="254"/>
      <c r="J592" s="255"/>
      <c r="K592" s="257"/>
      <c r="L592" s="257"/>
      <c r="M592" s="11"/>
      <c r="N592" s="11"/>
      <c r="O592" s="11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1"/>
      <c r="B593" s="2"/>
      <c r="C593" s="250"/>
      <c r="D593" s="250"/>
      <c r="E593" s="4"/>
      <c r="F593" s="408"/>
      <c r="G593" s="252"/>
      <c r="H593" s="253"/>
      <c r="I593" s="254"/>
      <c r="J593" s="255"/>
      <c r="K593" s="257"/>
      <c r="L593" s="257"/>
      <c r="M593" s="11"/>
      <c r="N593" s="11"/>
      <c r="O593" s="11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1"/>
      <c r="B594" s="2"/>
      <c r="C594" s="250"/>
      <c r="D594" s="250"/>
      <c r="E594" s="4"/>
      <c r="F594" s="408"/>
      <c r="G594" s="252"/>
      <c r="H594" s="253"/>
      <c r="I594" s="254"/>
      <c r="J594" s="255"/>
      <c r="K594" s="257"/>
      <c r="L594" s="257"/>
      <c r="M594" s="11"/>
      <c r="N594" s="11"/>
      <c r="O594" s="11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1"/>
      <c r="B595" s="2"/>
      <c r="C595" s="250"/>
      <c r="D595" s="250"/>
      <c r="E595" s="4"/>
      <c r="F595" s="408"/>
      <c r="G595" s="252"/>
      <c r="H595" s="253"/>
      <c r="I595" s="254"/>
      <c r="J595" s="255"/>
      <c r="K595" s="257"/>
      <c r="L595" s="257"/>
      <c r="M595" s="11"/>
      <c r="N595" s="11"/>
      <c r="O595" s="11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1"/>
      <c r="B596" s="2"/>
      <c r="C596" s="250"/>
      <c r="D596" s="250"/>
      <c r="E596" s="4"/>
      <c r="F596" s="408"/>
      <c r="G596" s="252"/>
      <c r="H596" s="253"/>
      <c r="I596" s="254"/>
      <c r="J596" s="255"/>
      <c r="K596" s="257"/>
      <c r="L596" s="257"/>
      <c r="M596" s="11"/>
      <c r="N596" s="11"/>
      <c r="O596" s="11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1"/>
      <c r="B597" s="2"/>
      <c r="C597" s="250"/>
      <c r="D597" s="250"/>
      <c r="E597" s="4"/>
      <c r="F597" s="408"/>
      <c r="G597" s="252"/>
      <c r="H597" s="253"/>
      <c r="I597" s="254"/>
      <c r="J597" s="255"/>
      <c r="K597" s="257"/>
      <c r="L597" s="257"/>
      <c r="M597" s="11"/>
      <c r="N597" s="11"/>
      <c r="O597" s="11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1"/>
      <c r="B598" s="2"/>
      <c r="C598" s="250"/>
      <c r="D598" s="250"/>
      <c r="E598" s="4"/>
      <c r="F598" s="408"/>
      <c r="G598" s="252"/>
      <c r="H598" s="253"/>
      <c r="I598" s="254"/>
      <c r="J598" s="255"/>
      <c r="K598" s="257"/>
      <c r="L598" s="257"/>
      <c r="M598" s="11"/>
      <c r="N598" s="11"/>
      <c r="O598" s="11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1"/>
      <c r="B599" s="2"/>
      <c r="C599" s="250"/>
      <c r="D599" s="250"/>
      <c r="E599" s="4"/>
      <c r="F599" s="408"/>
      <c r="G599" s="252"/>
      <c r="H599" s="253"/>
      <c r="I599" s="254"/>
      <c r="J599" s="255"/>
      <c r="K599" s="257"/>
      <c r="L599" s="257"/>
      <c r="M599" s="11"/>
      <c r="N599" s="11"/>
      <c r="O599" s="11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"/>
      <c r="B600" s="2"/>
      <c r="C600" s="250"/>
      <c r="D600" s="250"/>
      <c r="E600" s="4"/>
      <c r="F600" s="408"/>
      <c r="G600" s="252"/>
      <c r="H600" s="253"/>
      <c r="I600" s="254"/>
      <c r="J600" s="255"/>
      <c r="K600" s="257"/>
      <c r="L600" s="257"/>
      <c r="M600" s="11"/>
      <c r="N600" s="11"/>
      <c r="O600" s="11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1"/>
      <c r="B601" s="2"/>
      <c r="C601" s="250"/>
      <c r="D601" s="250"/>
      <c r="E601" s="4"/>
      <c r="F601" s="408"/>
      <c r="G601" s="252"/>
      <c r="H601" s="253"/>
      <c r="I601" s="254"/>
      <c r="J601" s="255"/>
      <c r="K601" s="257"/>
      <c r="L601" s="257"/>
      <c r="M601" s="11"/>
      <c r="N601" s="11"/>
      <c r="O601" s="11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1"/>
      <c r="B602" s="2"/>
      <c r="C602" s="250"/>
      <c r="D602" s="250"/>
      <c r="E602" s="4"/>
      <c r="F602" s="408"/>
      <c r="G602" s="252"/>
      <c r="H602" s="253"/>
      <c r="I602" s="254"/>
      <c r="J602" s="255"/>
      <c r="K602" s="257"/>
      <c r="L602" s="257"/>
      <c r="M602" s="11"/>
      <c r="N602" s="11"/>
      <c r="O602" s="11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1"/>
      <c r="B603" s="2"/>
      <c r="C603" s="250"/>
      <c r="D603" s="250"/>
      <c r="E603" s="4"/>
      <c r="F603" s="408"/>
      <c r="G603" s="252"/>
      <c r="H603" s="253"/>
      <c r="I603" s="254"/>
      <c r="J603" s="255"/>
      <c r="K603" s="257"/>
      <c r="L603" s="257"/>
      <c r="M603" s="11"/>
      <c r="N603" s="11"/>
      <c r="O603" s="11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1"/>
      <c r="B604" s="2"/>
      <c r="C604" s="250"/>
      <c r="D604" s="250"/>
      <c r="E604" s="4"/>
      <c r="F604" s="408"/>
      <c r="G604" s="252"/>
      <c r="H604" s="253"/>
      <c r="I604" s="254"/>
      <c r="J604" s="255"/>
      <c r="K604" s="257"/>
      <c r="L604" s="257"/>
      <c r="M604" s="11"/>
      <c r="N604" s="11"/>
      <c r="O604" s="11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1"/>
      <c r="B605" s="2"/>
      <c r="C605" s="250"/>
      <c r="D605" s="250"/>
      <c r="E605" s="4"/>
      <c r="F605" s="408"/>
      <c r="G605" s="252"/>
      <c r="H605" s="253"/>
      <c r="I605" s="254"/>
      <c r="J605" s="255"/>
      <c r="K605" s="257"/>
      <c r="L605" s="257"/>
      <c r="M605" s="11"/>
      <c r="N605" s="11"/>
      <c r="O605" s="11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1"/>
      <c r="B606" s="2"/>
      <c r="C606" s="250"/>
      <c r="D606" s="250"/>
      <c r="E606" s="4"/>
      <c r="F606" s="408"/>
      <c r="G606" s="252"/>
      <c r="H606" s="253"/>
      <c r="I606" s="254"/>
      <c r="J606" s="255"/>
      <c r="K606" s="257"/>
      <c r="L606" s="257"/>
      <c r="M606" s="11"/>
      <c r="N606" s="11"/>
      <c r="O606" s="11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1"/>
      <c r="B607" s="2"/>
      <c r="C607" s="250"/>
      <c r="D607" s="250"/>
      <c r="E607" s="4"/>
      <c r="F607" s="408"/>
      <c r="G607" s="252"/>
      <c r="H607" s="253"/>
      <c r="I607" s="254"/>
      <c r="J607" s="255"/>
      <c r="K607" s="257"/>
      <c r="L607" s="257"/>
      <c r="M607" s="11"/>
      <c r="N607" s="11"/>
      <c r="O607" s="11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1"/>
      <c r="B608" s="2"/>
      <c r="C608" s="250"/>
      <c r="D608" s="250"/>
      <c r="E608" s="4"/>
      <c r="F608" s="408"/>
      <c r="G608" s="252"/>
      <c r="H608" s="253"/>
      <c r="I608" s="254"/>
      <c r="J608" s="255"/>
      <c r="K608" s="257"/>
      <c r="L608" s="257"/>
      <c r="M608" s="11"/>
      <c r="N608" s="11"/>
      <c r="O608" s="11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1"/>
      <c r="B609" s="2"/>
      <c r="C609" s="250"/>
      <c r="D609" s="250"/>
      <c r="E609" s="4"/>
      <c r="F609" s="408"/>
      <c r="G609" s="252"/>
      <c r="H609" s="253"/>
      <c r="I609" s="254"/>
      <c r="J609" s="255"/>
      <c r="K609" s="257"/>
      <c r="L609" s="257"/>
      <c r="M609" s="11"/>
      <c r="N609" s="11"/>
      <c r="O609" s="11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1"/>
      <c r="B610" s="2"/>
      <c r="C610" s="250"/>
      <c r="D610" s="250"/>
      <c r="E610" s="4"/>
      <c r="F610" s="408"/>
      <c r="G610" s="252"/>
      <c r="H610" s="253"/>
      <c r="I610" s="254"/>
      <c r="J610" s="255"/>
      <c r="K610" s="257"/>
      <c r="L610" s="257"/>
      <c r="M610" s="11"/>
      <c r="N610" s="11"/>
      <c r="O610" s="11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1"/>
      <c r="B611" s="2"/>
      <c r="C611" s="250"/>
      <c r="D611" s="250"/>
      <c r="E611" s="4"/>
      <c r="F611" s="408"/>
      <c r="G611" s="252"/>
      <c r="H611" s="253"/>
      <c r="I611" s="254"/>
      <c r="J611" s="255"/>
      <c r="K611" s="257"/>
      <c r="L611" s="257"/>
      <c r="M611" s="11"/>
      <c r="N611" s="11"/>
      <c r="O611" s="11"/>
      <c r="P611" s="8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1"/>
      <c r="B612" s="2"/>
      <c r="C612" s="250"/>
      <c r="D612" s="250"/>
      <c r="E612" s="4"/>
      <c r="F612" s="408"/>
      <c r="G612" s="252"/>
      <c r="H612" s="253"/>
      <c r="I612" s="254"/>
      <c r="J612" s="255"/>
      <c r="K612" s="257"/>
      <c r="L612" s="257"/>
      <c r="M612" s="11"/>
      <c r="N612" s="11"/>
      <c r="O612" s="11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250"/>
      <c r="E613" s="4"/>
      <c r="F613" s="408"/>
      <c r="G613" s="252"/>
      <c r="H613" s="253"/>
      <c r="I613" s="254"/>
      <c r="J613" s="255"/>
      <c r="K613" s="257"/>
      <c r="L613" s="257"/>
      <c r="M613" s="11"/>
      <c r="N613" s="11"/>
      <c r="O613" s="11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1"/>
      <c r="B614" s="2"/>
      <c r="C614" s="250"/>
      <c r="D614" s="250"/>
      <c r="E614" s="4"/>
      <c r="F614" s="408"/>
      <c r="G614" s="252"/>
      <c r="H614" s="253"/>
      <c r="I614" s="254"/>
      <c r="J614" s="255"/>
      <c r="K614" s="257"/>
      <c r="L614" s="257"/>
      <c r="M614" s="11"/>
      <c r="N614" s="11"/>
      <c r="O614" s="11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1"/>
      <c r="B615" s="2"/>
      <c r="C615" s="250"/>
      <c r="D615" s="250"/>
      <c r="E615" s="4"/>
      <c r="F615" s="408"/>
      <c r="G615" s="252"/>
      <c r="H615" s="253"/>
      <c r="I615" s="254"/>
      <c r="J615" s="255"/>
      <c r="K615" s="257"/>
      <c r="L615" s="257"/>
      <c r="M615" s="11"/>
      <c r="N615" s="11"/>
      <c r="O615" s="11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>
      <c r="A616" s="1"/>
      <c r="B616" s="2"/>
      <c r="C616" s="250"/>
      <c r="D616" s="250"/>
      <c r="E616" s="4"/>
      <c r="F616" s="408"/>
      <c r="G616" s="252"/>
      <c r="H616" s="253"/>
      <c r="I616" s="254"/>
      <c r="J616" s="255"/>
      <c r="K616" s="257"/>
      <c r="L616" s="257"/>
      <c r="M616" s="11"/>
      <c r="N616" s="11"/>
      <c r="O616" s="11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"/>
      <c r="B617" s="2"/>
      <c r="C617" s="250"/>
      <c r="D617" s="250"/>
      <c r="E617" s="4"/>
      <c r="F617" s="408"/>
      <c r="G617" s="252"/>
      <c r="H617" s="253"/>
      <c r="I617" s="254"/>
      <c r="J617" s="255"/>
      <c r="K617" s="257"/>
      <c r="L617" s="257"/>
      <c r="M617" s="11"/>
      <c r="N617" s="11"/>
      <c r="O617" s="11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>
      <c r="A618" s="1"/>
      <c r="B618" s="2"/>
      <c r="C618" s="250"/>
      <c r="D618" s="250"/>
      <c r="E618" s="4"/>
      <c r="F618" s="408"/>
      <c r="G618" s="252"/>
      <c r="H618" s="253"/>
      <c r="I618" s="254"/>
      <c r="J618" s="255"/>
      <c r="K618" s="257"/>
      <c r="L618" s="257"/>
      <c r="M618" s="11"/>
      <c r="N618" s="11"/>
      <c r="O618" s="11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"/>
      <c r="B619" s="2"/>
      <c r="C619" s="250"/>
      <c r="D619" s="250"/>
      <c r="E619" s="4"/>
      <c r="F619" s="408"/>
      <c r="G619" s="252"/>
      <c r="H619" s="253"/>
      <c r="I619" s="254"/>
      <c r="J619" s="255"/>
      <c r="K619" s="257"/>
      <c r="L619" s="257"/>
      <c r="M619" s="11"/>
      <c r="N619" s="11"/>
      <c r="O619" s="11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"/>
      <c r="B620" s="2"/>
      <c r="C620" s="250"/>
      <c r="D620" s="250"/>
      <c r="E620" s="4"/>
      <c r="F620" s="408"/>
      <c r="G620" s="252"/>
      <c r="H620" s="253"/>
      <c r="I620" s="254"/>
      <c r="J620" s="255"/>
      <c r="K620" s="257"/>
      <c r="L620" s="257"/>
      <c r="M620" s="11"/>
      <c r="N620" s="11"/>
      <c r="O620" s="11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1"/>
      <c r="B621" s="2"/>
      <c r="C621" s="250"/>
      <c r="D621" s="250"/>
      <c r="E621" s="4"/>
      <c r="F621" s="408"/>
      <c r="G621" s="252"/>
      <c r="H621" s="253"/>
      <c r="I621" s="254"/>
      <c r="J621" s="255"/>
      <c r="K621" s="257"/>
      <c r="L621" s="257"/>
      <c r="M621" s="11"/>
      <c r="N621" s="11"/>
      <c r="O621" s="11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1"/>
      <c r="B622" s="2"/>
      <c r="C622" s="250"/>
      <c r="D622" s="250"/>
      <c r="E622" s="4"/>
      <c r="F622" s="408"/>
      <c r="G622" s="252"/>
      <c r="H622" s="253"/>
      <c r="I622" s="254"/>
      <c r="J622" s="255"/>
      <c r="K622" s="257"/>
      <c r="L622" s="257"/>
      <c r="M622" s="11"/>
      <c r="N622" s="11"/>
      <c r="O622" s="11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1"/>
      <c r="B623" s="2"/>
      <c r="C623" s="250"/>
      <c r="D623" s="250"/>
      <c r="E623" s="4"/>
      <c r="F623" s="408"/>
      <c r="G623" s="252"/>
      <c r="H623" s="253"/>
      <c r="I623" s="254"/>
      <c r="J623" s="255"/>
      <c r="K623" s="257"/>
      <c r="L623" s="257"/>
      <c r="M623" s="11"/>
      <c r="N623" s="11"/>
      <c r="O623" s="11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1"/>
      <c r="B624" s="2"/>
      <c r="C624" s="250"/>
      <c r="D624" s="250"/>
      <c r="E624" s="4"/>
      <c r="F624" s="408"/>
      <c r="G624" s="252"/>
      <c r="H624" s="253"/>
      <c r="I624" s="254"/>
      <c r="J624" s="255"/>
      <c r="K624" s="257"/>
      <c r="L624" s="257"/>
      <c r="M624" s="11"/>
      <c r="N624" s="11"/>
      <c r="O624" s="11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1"/>
      <c r="B625" s="2"/>
      <c r="C625" s="250"/>
      <c r="D625" s="250"/>
      <c r="E625" s="4"/>
      <c r="F625" s="408"/>
      <c r="G625" s="252"/>
      <c r="H625" s="253"/>
      <c r="I625" s="254"/>
      <c r="J625" s="255"/>
      <c r="K625" s="257"/>
      <c r="L625" s="257"/>
      <c r="M625" s="11"/>
      <c r="N625" s="11"/>
      <c r="O625" s="11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1"/>
      <c r="B626" s="2"/>
      <c r="C626" s="250"/>
      <c r="D626" s="250"/>
      <c r="E626" s="4"/>
      <c r="F626" s="408"/>
      <c r="G626" s="252"/>
      <c r="H626" s="253"/>
      <c r="I626" s="254"/>
      <c r="J626" s="255"/>
      <c r="K626" s="257"/>
      <c r="L626" s="257"/>
      <c r="M626" s="11"/>
      <c r="N626" s="11"/>
      <c r="O626" s="11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1"/>
      <c r="B627" s="2"/>
      <c r="C627" s="250"/>
      <c r="D627" s="250"/>
      <c r="E627" s="4"/>
      <c r="F627" s="408"/>
      <c r="G627" s="252"/>
      <c r="H627" s="253"/>
      <c r="I627" s="254"/>
      <c r="J627" s="255"/>
      <c r="K627" s="257"/>
      <c r="L627" s="257"/>
      <c r="M627" s="11"/>
      <c r="N627" s="11"/>
      <c r="O627" s="11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1"/>
      <c r="B628" s="2"/>
      <c r="C628" s="250"/>
      <c r="D628" s="250"/>
      <c r="E628" s="4"/>
      <c r="F628" s="408"/>
      <c r="G628" s="252"/>
      <c r="H628" s="253"/>
      <c r="I628" s="254"/>
      <c r="J628" s="255"/>
      <c r="K628" s="257"/>
      <c r="L628" s="257"/>
      <c r="M628" s="11"/>
      <c r="N628" s="11"/>
      <c r="O628" s="11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1"/>
      <c r="B629" s="2"/>
      <c r="C629" s="250"/>
      <c r="D629" s="250"/>
      <c r="E629" s="4"/>
      <c r="F629" s="408"/>
      <c r="G629" s="252"/>
      <c r="H629" s="253"/>
      <c r="I629" s="254"/>
      <c r="J629" s="255"/>
      <c r="K629" s="257"/>
      <c r="L629" s="257"/>
      <c r="M629" s="11"/>
      <c r="N629" s="11"/>
      <c r="O629" s="11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1"/>
      <c r="B630" s="2"/>
      <c r="C630" s="250"/>
      <c r="D630" s="250"/>
      <c r="E630" s="4"/>
      <c r="F630" s="408"/>
      <c r="G630" s="252"/>
      <c r="H630" s="253"/>
      <c r="I630" s="254"/>
      <c r="J630" s="255"/>
      <c r="K630" s="257"/>
      <c r="L630" s="257"/>
      <c r="M630" s="11"/>
      <c r="N630" s="11"/>
      <c r="O630" s="11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1"/>
      <c r="B631" s="2"/>
      <c r="C631" s="250"/>
      <c r="D631" s="250"/>
      <c r="E631" s="4"/>
      <c r="F631" s="408"/>
      <c r="G631" s="252"/>
      <c r="H631" s="253"/>
      <c r="I631" s="254"/>
      <c r="J631" s="255"/>
      <c r="K631" s="257"/>
      <c r="L631" s="257"/>
      <c r="M631" s="11"/>
      <c r="N631" s="11"/>
      <c r="O631" s="11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1"/>
      <c r="B632" s="2"/>
      <c r="C632" s="250"/>
      <c r="D632" s="250"/>
      <c r="E632" s="4"/>
      <c r="F632" s="408"/>
      <c r="G632" s="252"/>
      <c r="H632" s="253"/>
      <c r="I632" s="254"/>
      <c r="J632" s="255"/>
      <c r="K632" s="257"/>
      <c r="L632" s="257"/>
      <c r="M632" s="11"/>
      <c r="N632" s="11"/>
      <c r="O632" s="11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1"/>
      <c r="B633" s="2"/>
      <c r="C633" s="250"/>
      <c r="D633" s="250"/>
      <c r="E633" s="4"/>
      <c r="F633" s="408"/>
      <c r="G633" s="252"/>
      <c r="H633" s="253"/>
      <c r="I633" s="254"/>
      <c r="J633" s="255"/>
      <c r="K633" s="257"/>
      <c r="L633" s="257"/>
      <c r="M633" s="11"/>
      <c r="N633" s="11"/>
      <c r="O633" s="11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1"/>
      <c r="B634" s="2"/>
      <c r="C634" s="250"/>
      <c r="D634" s="250"/>
      <c r="E634" s="4"/>
      <c r="F634" s="408"/>
      <c r="G634" s="252"/>
      <c r="H634" s="253"/>
      <c r="I634" s="254"/>
      <c r="J634" s="255"/>
      <c r="K634" s="257"/>
      <c r="L634" s="257"/>
      <c r="M634" s="11"/>
      <c r="N634" s="11"/>
      <c r="O634" s="11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1"/>
      <c r="B635" s="2"/>
      <c r="C635" s="250"/>
      <c r="D635" s="250"/>
      <c r="E635" s="4"/>
      <c r="F635" s="408"/>
      <c r="G635" s="252"/>
      <c r="H635" s="253"/>
      <c r="I635" s="254"/>
      <c r="J635" s="255"/>
      <c r="K635" s="257"/>
      <c r="L635" s="257"/>
      <c r="M635" s="11"/>
      <c r="N635" s="11"/>
      <c r="O635" s="11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"/>
      <c r="B636" s="2"/>
      <c r="C636" s="250"/>
      <c r="D636" s="250"/>
      <c r="E636" s="4"/>
      <c r="F636" s="408"/>
      <c r="G636" s="252"/>
      <c r="H636" s="253"/>
      <c r="I636" s="254"/>
      <c r="J636" s="255"/>
      <c r="K636" s="257"/>
      <c r="L636" s="257"/>
      <c r="M636" s="11"/>
      <c r="N636" s="11"/>
      <c r="O636" s="11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1"/>
      <c r="B637" s="2"/>
      <c r="C637" s="250"/>
      <c r="D637" s="250"/>
      <c r="E637" s="4"/>
      <c r="F637" s="408"/>
      <c r="G637" s="252"/>
      <c r="H637" s="253"/>
      <c r="I637" s="254"/>
      <c r="J637" s="255"/>
      <c r="K637" s="257"/>
      <c r="L637" s="257"/>
      <c r="M637" s="11"/>
      <c r="N637" s="11"/>
      <c r="O637" s="11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1"/>
      <c r="B638" s="2"/>
      <c r="C638" s="250"/>
      <c r="D638" s="250"/>
      <c r="E638" s="4"/>
      <c r="F638" s="408"/>
      <c r="G638" s="252"/>
      <c r="H638" s="253"/>
      <c r="I638" s="254"/>
      <c r="J638" s="255"/>
      <c r="K638" s="257"/>
      <c r="L638" s="257"/>
      <c r="M638" s="11"/>
      <c r="N638" s="11"/>
      <c r="O638" s="11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1"/>
      <c r="B639" s="2"/>
      <c r="C639" s="250"/>
      <c r="D639" s="250"/>
      <c r="E639" s="4"/>
      <c r="F639" s="408"/>
      <c r="G639" s="252"/>
      <c r="H639" s="253"/>
      <c r="I639" s="254"/>
      <c r="J639" s="255"/>
      <c r="K639" s="257"/>
      <c r="L639" s="257"/>
      <c r="M639" s="11"/>
      <c r="N639" s="11"/>
      <c r="O639" s="11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1"/>
      <c r="B640" s="2"/>
      <c r="C640" s="250"/>
      <c r="D640" s="250"/>
      <c r="E640" s="4"/>
      <c r="F640" s="408"/>
      <c r="G640" s="252"/>
      <c r="H640" s="253"/>
      <c r="I640" s="254"/>
      <c r="J640" s="255"/>
      <c r="K640" s="257"/>
      <c r="L640" s="257"/>
      <c r="M640" s="11"/>
      <c r="N640" s="11"/>
      <c r="O640" s="11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1"/>
      <c r="B641" s="2"/>
      <c r="C641" s="250"/>
      <c r="D641" s="250"/>
      <c r="E641" s="4"/>
      <c r="F641" s="408"/>
      <c r="G641" s="252"/>
      <c r="H641" s="253"/>
      <c r="I641" s="254"/>
      <c r="J641" s="255"/>
      <c r="K641" s="257"/>
      <c r="L641" s="257"/>
      <c r="M641" s="11"/>
      <c r="N641" s="11"/>
      <c r="O641" s="11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1"/>
      <c r="B642" s="2"/>
      <c r="C642" s="250"/>
      <c r="D642" s="250"/>
      <c r="E642" s="4"/>
      <c r="F642" s="408"/>
      <c r="G642" s="252"/>
      <c r="H642" s="253"/>
      <c r="I642" s="254"/>
      <c r="J642" s="255"/>
      <c r="K642" s="257"/>
      <c r="L642" s="257"/>
      <c r="M642" s="11"/>
      <c r="N642" s="11"/>
      <c r="O642" s="11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1"/>
      <c r="B643" s="2"/>
      <c r="C643" s="250"/>
      <c r="D643" s="250"/>
      <c r="E643" s="4"/>
      <c r="F643" s="408"/>
      <c r="G643" s="252"/>
      <c r="H643" s="253"/>
      <c r="I643" s="254"/>
      <c r="J643" s="255"/>
      <c r="K643" s="257"/>
      <c r="L643" s="257"/>
      <c r="M643" s="11"/>
      <c r="N643" s="11"/>
      <c r="O643" s="11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1"/>
      <c r="B644" s="2"/>
      <c r="C644" s="250"/>
      <c r="D644" s="250"/>
      <c r="E644" s="4"/>
      <c r="F644" s="408"/>
      <c r="G644" s="252"/>
      <c r="H644" s="253"/>
      <c r="I644" s="254"/>
      <c r="J644" s="255"/>
      <c r="K644" s="257"/>
      <c r="L644" s="257"/>
      <c r="M644" s="11"/>
      <c r="N644" s="11"/>
      <c r="O644" s="11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1"/>
      <c r="B645" s="2"/>
      <c r="C645" s="250"/>
      <c r="D645" s="250"/>
      <c r="E645" s="4"/>
      <c r="F645" s="408"/>
      <c r="G645" s="252"/>
      <c r="H645" s="253"/>
      <c r="I645" s="254"/>
      <c r="J645" s="255"/>
      <c r="K645" s="257"/>
      <c r="L645" s="257"/>
      <c r="M645" s="11"/>
      <c r="N645" s="11"/>
      <c r="O645" s="11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1"/>
      <c r="B646" s="2"/>
      <c r="C646" s="250"/>
      <c r="D646" s="250"/>
      <c r="E646" s="4"/>
      <c r="F646" s="408"/>
      <c r="G646" s="252"/>
      <c r="H646" s="253"/>
      <c r="I646" s="254"/>
      <c r="J646" s="255"/>
      <c r="K646" s="257"/>
      <c r="L646" s="257"/>
      <c r="M646" s="11"/>
      <c r="N646" s="11"/>
      <c r="O646" s="11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1"/>
      <c r="B647" s="2"/>
      <c r="C647" s="250"/>
      <c r="D647" s="250"/>
      <c r="E647" s="4"/>
      <c r="F647" s="408"/>
      <c r="G647" s="252"/>
      <c r="H647" s="253"/>
      <c r="I647" s="254"/>
      <c r="J647" s="255"/>
      <c r="K647" s="257"/>
      <c r="L647" s="257"/>
      <c r="M647" s="11"/>
      <c r="N647" s="11"/>
      <c r="O647" s="11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1"/>
      <c r="B648" s="2"/>
      <c r="C648" s="250"/>
      <c r="D648" s="250"/>
      <c r="E648" s="4"/>
      <c r="F648" s="408"/>
      <c r="G648" s="252"/>
      <c r="H648" s="253"/>
      <c r="I648" s="254"/>
      <c r="J648" s="255"/>
      <c r="K648" s="257"/>
      <c r="L648" s="257"/>
      <c r="M648" s="11"/>
      <c r="N648" s="11"/>
      <c r="O648" s="11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250"/>
      <c r="E649" s="4"/>
      <c r="F649" s="408"/>
      <c r="G649" s="252"/>
      <c r="H649" s="253"/>
      <c r="I649" s="254"/>
      <c r="J649" s="255"/>
      <c r="K649" s="257"/>
      <c r="L649" s="257"/>
      <c r="M649" s="11"/>
      <c r="N649" s="11"/>
      <c r="O649" s="11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250"/>
      <c r="E650" s="4"/>
      <c r="F650" s="408"/>
      <c r="G650" s="252"/>
      <c r="H650" s="253"/>
      <c r="I650" s="254"/>
      <c r="J650" s="255"/>
      <c r="K650" s="257"/>
      <c r="L650" s="257"/>
      <c r="M650" s="11"/>
      <c r="N650" s="11"/>
      <c r="O650" s="11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250"/>
      <c r="E651" s="4"/>
      <c r="F651" s="408"/>
      <c r="G651" s="252"/>
      <c r="H651" s="253"/>
      <c r="I651" s="254"/>
      <c r="J651" s="255"/>
      <c r="K651" s="257"/>
      <c r="L651" s="257"/>
      <c r="M651" s="11"/>
      <c r="N651" s="11"/>
      <c r="O651" s="11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250"/>
      <c r="E652" s="4"/>
      <c r="F652" s="408"/>
      <c r="G652" s="252"/>
      <c r="H652" s="253"/>
      <c r="I652" s="254"/>
      <c r="J652" s="255"/>
      <c r="K652" s="257"/>
      <c r="L652" s="257"/>
      <c r="M652" s="11"/>
      <c r="N652" s="11"/>
      <c r="O652" s="11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250"/>
      <c r="E653" s="4"/>
      <c r="F653" s="408"/>
      <c r="G653" s="252"/>
      <c r="H653" s="253"/>
      <c r="I653" s="254"/>
      <c r="J653" s="255"/>
      <c r="K653" s="257"/>
      <c r="L653" s="257"/>
      <c r="M653" s="11"/>
      <c r="N653" s="11"/>
      <c r="O653" s="11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250"/>
      <c r="E654" s="4"/>
      <c r="F654" s="408"/>
      <c r="G654" s="252"/>
      <c r="H654" s="253"/>
      <c r="I654" s="254"/>
      <c r="J654" s="255"/>
      <c r="K654" s="257"/>
      <c r="L654" s="257"/>
      <c r="M654" s="11"/>
      <c r="N654" s="11"/>
      <c r="O654" s="11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250"/>
      <c r="E655" s="4"/>
      <c r="F655" s="408"/>
      <c r="G655" s="252"/>
      <c r="H655" s="253"/>
      <c r="I655" s="254"/>
      <c r="J655" s="255"/>
      <c r="K655" s="257"/>
      <c r="L655" s="257"/>
      <c r="M655" s="11"/>
      <c r="N655" s="11"/>
      <c r="O655" s="11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250"/>
      <c r="E656" s="4"/>
      <c r="F656" s="408"/>
      <c r="G656" s="252"/>
      <c r="H656" s="253"/>
      <c r="I656" s="254"/>
      <c r="J656" s="255"/>
      <c r="K656" s="257"/>
      <c r="L656" s="257"/>
      <c r="M656" s="11"/>
      <c r="N656" s="11"/>
      <c r="O656" s="11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250"/>
      <c r="E657" s="4"/>
      <c r="F657" s="408"/>
      <c r="G657" s="252"/>
      <c r="H657" s="253"/>
      <c r="I657" s="254"/>
      <c r="J657" s="255"/>
      <c r="K657" s="257"/>
      <c r="L657" s="257"/>
      <c r="M657" s="11"/>
      <c r="N657" s="11"/>
      <c r="O657" s="11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250"/>
      <c r="E658" s="4"/>
      <c r="F658" s="408"/>
      <c r="G658" s="252"/>
      <c r="H658" s="253"/>
      <c r="I658" s="254"/>
      <c r="J658" s="255"/>
      <c r="K658" s="257"/>
      <c r="L658" s="257"/>
      <c r="M658" s="11"/>
      <c r="N658" s="11"/>
      <c r="O658" s="11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250"/>
      <c r="E659" s="4"/>
      <c r="F659" s="408"/>
      <c r="G659" s="252"/>
      <c r="H659" s="253"/>
      <c r="I659" s="254"/>
      <c r="J659" s="255"/>
      <c r="K659" s="257"/>
      <c r="L659" s="257"/>
      <c r="M659" s="11"/>
      <c r="N659" s="11"/>
      <c r="O659" s="11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250"/>
      <c r="E660" s="4"/>
      <c r="F660" s="408"/>
      <c r="G660" s="252"/>
      <c r="H660" s="253"/>
      <c r="I660" s="254"/>
      <c r="J660" s="255"/>
      <c r="K660" s="257"/>
      <c r="L660" s="257"/>
      <c r="M660" s="11"/>
      <c r="N660" s="11"/>
      <c r="O660" s="11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250"/>
      <c r="E661" s="4"/>
      <c r="F661" s="408"/>
      <c r="G661" s="252"/>
      <c r="H661" s="253"/>
      <c r="I661" s="254"/>
      <c r="J661" s="255"/>
      <c r="K661" s="257"/>
      <c r="L661" s="257"/>
      <c r="M661" s="11"/>
      <c r="N661" s="11"/>
      <c r="O661" s="11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250"/>
      <c r="E662" s="4"/>
      <c r="F662" s="408"/>
      <c r="G662" s="252"/>
      <c r="H662" s="253"/>
      <c r="I662" s="254"/>
      <c r="J662" s="255"/>
      <c r="K662" s="257"/>
      <c r="L662" s="257"/>
      <c r="M662" s="11"/>
      <c r="N662" s="11"/>
      <c r="O662" s="11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250"/>
      <c r="E663" s="4"/>
      <c r="F663" s="408"/>
      <c r="G663" s="252"/>
      <c r="H663" s="253"/>
      <c r="I663" s="254"/>
      <c r="J663" s="255"/>
      <c r="K663" s="257"/>
      <c r="L663" s="257"/>
      <c r="M663" s="11"/>
      <c r="N663" s="11"/>
      <c r="O663" s="11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250"/>
      <c r="E664" s="4"/>
      <c r="F664" s="408"/>
      <c r="G664" s="252"/>
      <c r="H664" s="253"/>
      <c r="I664" s="254"/>
      <c r="J664" s="255"/>
      <c r="K664" s="257"/>
      <c r="L664" s="257"/>
      <c r="M664" s="11"/>
      <c r="N664" s="11"/>
      <c r="O664" s="11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250"/>
      <c r="E665" s="4"/>
      <c r="F665" s="408"/>
      <c r="G665" s="252"/>
      <c r="H665" s="253"/>
      <c r="I665" s="254"/>
      <c r="J665" s="255"/>
      <c r="K665" s="257"/>
      <c r="L665" s="257"/>
      <c r="M665" s="11"/>
      <c r="N665" s="11"/>
      <c r="O665" s="11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250"/>
      <c r="E666" s="4"/>
      <c r="F666" s="408"/>
      <c r="G666" s="252"/>
      <c r="H666" s="253"/>
      <c r="I666" s="254"/>
      <c r="J666" s="255"/>
      <c r="K666" s="257"/>
      <c r="L666" s="257"/>
      <c r="M666" s="11"/>
      <c r="N666" s="11"/>
      <c r="O666" s="11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250"/>
      <c r="E667" s="4"/>
      <c r="F667" s="408"/>
      <c r="G667" s="252"/>
      <c r="H667" s="253"/>
      <c r="I667" s="254"/>
      <c r="J667" s="255"/>
      <c r="K667" s="257"/>
      <c r="L667" s="257"/>
      <c r="M667" s="11"/>
      <c r="N667" s="11"/>
      <c r="O667" s="11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250"/>
      <c r="E668" s="4"/>
      <c r="F668" s="408"/>
      <c r="G668" s="252"/>
      <c r="H668" s="253"/>
      <c r="I668" s="254"/>
      <c r="J668" s="255"/>
      <c r="K668" s="257"/>
      <c r="L668" s="257"/>
      <c r="M668" s="11"/>
      <c r="N668" s="11"/>
      <c r="O668" s="11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250"/>
      <c r="E669" s="4"/>
      <c r="F669" s="408"/>
      <c r="G669" s="252"/>
      <c r="H669" s="253"/>
      <c r="I669" s="254"/>
      <c r="J669" s="255"/>
      <c r="K669" s="257"/>
      <c r="L669" s="257"/>
      <c r="M669" s="11"/>
      <c r="N669" s="11"/>
      <c r="O669" s="11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250"/>
      <c r="E670" s="4"/>
      <c r="F670" s="408"/>
      <c r="G670" s="252"/>
      <c r="H670" s="253"/>
      <c r="I670" s="254"/>
      <c r="J670" s="255"/>
      <c r="K670" s="257"/>
      <c r="L670" s="257"/>
      <c r="M670" s="11"/>
      <c r="N670" s="11"/>
      <c r="O670" s="11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250"/>
      <c r="E671" s="4"/>
      <c r="F671" s="408"/>
      <c r="G671" s="252"/>
      <c r="H671" s="253"/>
      <c r="I671" s="254"/>
      <c r="J671" s="255"/>
      <c r="K671" s="257"/>
      <c r="L671" s="257"/>
      <c r="M671" s="11"/>
      <c r="N671" s="11"/>
      <c r="O671" s="11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250"/>
      <c r="E672" s="4"/>
      <c r="F672" s="408"/>
      <c r="G672" s="252"/>
      <c r="H672" s="253"/>
      <c r="I672" s="254"/>
      <c r="J672" s="255"/>
      <c r="K672" s="257"/>
      <c r="L672" s="257"/>
      <c r="M672" s="11"/>
      <c r="N672" s="11"/>
      <c r="O672" s="11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250"/>
      <c r="E673" s="4"/>
      <c r="F673" s="408"/>
      <c r="G673" s="252"/>
      <c r="H673" s="253"/>
      <c r="I673" s="254"/>
      <c r="J673" s="255"/>
      <c r="K673" s="257"/>
      <c r="L673" s="257"/>
      <c r="M673" s="11"/>
      <c r="N673" s="11"/>
      <c r="O673" s="11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250"/>
      <c r="E674" s="4"/>
      <c r="F674" s="408"/>
      <c r="G674" s="252"/>
      <c r="H674" s="253"/>
      <c r="I674" s="254"/>
      <c r="J674" s="255"/>
      <c r="K674" s="257"/>
      <c r="L674" s="257"/>
      <c r="M674" s="11"/>
      <c r="N674" s="11"/>
      <c r="O674" s="11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250"/>
      <c r="E675" s="4"/>
      <c r="F675" s="408"/>
      <c r="G675" s="252"/>
      <c r="H675" s="253"/>
      <c r="I675" s="254"/>
      <c r="J675" s="255"/>
      <c r="K675" s="257"/>
      <c r="L675" s="257"/>
      <c r="M675" s="11"/>
      <c r="N675" s="11"/>
      <c r="O675" s="11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250"/>
      <c r="E676" s="4"/>
      <c r="F676" s="408"/>
      <c r="G676" s="252"/>
      <c r="H676" s="253"/>
      <c r="I676" s="254"/>
      <c r="J676" s="255"/>
      <c r="K676" s="257"/>
      <c r="L676" s="257"/>
      <c r="M676" s="11"/>
      <c r="N676" s="11"/>
      <c r="O676" s="11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250"/>
      <c r="E677" s="4"/>
      <c r="F677" s="408"/>
      <c r="G677" s="252"/>
      <c r="H677" s="253"/>
      <c r="I677" s="254"/>
      <c r="J677" s="255"/>
      <c r="K677" s="257"/>
      <c r="L677" s="257"/>
      <c r="M677" s="11"/>
      <c r="N677" s="11"/>
      <c r="O677" s="11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250"/>
      <c r="E678" s="4"/>
      <c r="F678" s="408"/>
      <c r="G678" s="252"/>
      <c r="H678" s="253"/>
      <c r="I678" s="254"/>
      <c r="J678" s="255"/>
      <c r="K678" s="257"/>
      <c r="L678" s="257"/>
      <c r="M678" s="11"/>
      <c r="N678" s="11"/>
      <c r="O678" s="11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250"/>
      <c r="E679" s="4"/>
      <c r="F679" s="408"/>
      <c r="G679" s="252"/>
      <c r="H679" s="253"/>
      <c r="I679" s="254"/>
      <c r="J679" s="255"/>
      <c r="K679" s="257"/>
      <c r="L679" s="257"/>
      <c r="M679" s="11"/>
      <c r="N679" s="11"/>
      <c r="O679" s="11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250"/>
      <c r="E680" s="4"/>
      <c r="F680" s="408"/>
      <c r="G680" s="252"/>
      <c r="H680" s="253"/>
      <c r="I680" s="254"/>
      <c r="J680" s="255"/>
      <c r="K680" s="257"/>
      <c r="L680" s="257"/>
      <c r="M680" s="11"/>
      <c r="N680" s="11"/>
      <c r="O680" s="11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250"/>
      <c r="E681" s="4"/>
      <c r="F681" s="408"/>
      <c r="G681" s="252"/>
      <c r="H681" s="253"/>
      <c r="I681" s="254"/>
      <c r="J681" s="255"/>
      <c r="K681" s="257"/>
      <c r="L681" s="257"/>
      <c r="M681" s="11"/>
      <c r="N681" s="11"/>
      <c r="O681" s="11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250"/>
      <c r="E682" s="4"/>
      <c r="F682" s="408"/>
      <c r="G682" s="252"/>
      <c r="H682" s="253"/>
      <c r="I682" s="254"/>
      <c r="J682" s="255"/>
      <c r="K682" s="257"/>
      <c r="L682" s="257"/>
      <c r="M682" s="11"/>
      <c r="N682" s="11"/>
      <c r="O682" s="11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250"/>
      <c r="E683" s="4"/>
      <c r="F683" s="408"/>
      <c r="G683" s="252"/>
      <c r="H683" s="253"/>
      <c r="I683" s="254"/>
      <c r="J683" s="255"/>
      <c r="K683" s="257"/>
      <c r="L683" s="257"/>
      <c r="M683" s="11"/>
      <c r="N683" s="11"/>
      <c r="O683" s="11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250"/>
      <c r="E684" s="4"/>
      <c r="F684" s="408"/>
      <c r="G684" s="252"/>
      <c r="H684" s="253"/>
      <c r="I684" s="254"/>
      <c r="J684" s="255"/>
      <c r="K684" s="257"/>
      <c r="L684" s="257"/>
      <c r="M684" s="11"/>
      <c r="N684" s="11"/>
      <c r="O684" s="11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250"/>
      <c r="E685" s="4"/>
      <c r="F685" s="408"/>
      <c r="G685" s="252"/>
      <c r="H685" s="253"/>
      <c r="I685" s="254"/>
      <c r="J685" s="255"/>
      <c r="K685" s="257"/>
      <c r="L685" s="257"/>
      <c r="M685" s="11"/>
      <c r="N685" s="11"/>
      <c r="O685" s="11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250"/>
      <c r="E686" s="4"/>
      <c r="F686" s="408"/>
      <c r="G686" s="252"/>
      <c r="H686" s="253"/>
      <c r="I686" s="254"/>
      <c r="J686" s="255"/>
      <c r="K686" s="257"/>
      <c r="L686" s="257"/>
      <c r="M686" s="11"/>
      <c r="N686" s="11"/>
      <c r="O686" s="11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250"/>
      <c r="E687" s="4"/>
      <c r="F687" s="408"/>
      <c r="G687" s="252"/>
      <c r="H687" s="253"/>
      <c r="I687" s="254"/>
      <c r="J687" s="255"/>
      <c r="K687" s="257"/>
      <c r="L687" s="257"/>
      <c r="M687" s="11"/>
      <c r="N687" s="11"/>
      <c r="O687" s="11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250"/>
      <c r="E688" s="4"/>
      <c r="F688" s="408"/>
      <c r="G688" s="252"/>
      <c r="H688" s="253"/>
      <c r="I688" s="254"/>
      <c r="J688" s="255"/>
      <c r="K688" s="257"/>
      <c r="L688" s="257"/>
      <c r="M688" s="11"/>
      <c r="N688" s="11"/>
      <c r="O688" s="11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250"/>
      <c r="E689" s="4"/>
      <c r="F689" s="408"/>
      <c r="G689" s="252"/>
      <c r="H689" s="253"/>
      <c r="I689" s="254"/>
      <c r="J689" s="255"/>
      <c r="K689" s="257"/>
      <c r="L689" s="257"/>
      <c r="M689" s="11"/>
      <c r="N689" s="11"/>
      <c r="O689" s="11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250"/>
      <c r="E690" s="4"/>
      <c r="F690" s="408"/>
      <c r="G690" s="252"/>
      <c r="H690" s="253"/>
      <c r="I690" s="254"/>
      <c r="J690" s="255"/>
      <c r="K690" s="257"/>
      <c r="L690" s="257"/>
      <c r="M690" s="11"/>
      <c r="N690" s="11"/>
      <c r="O690" s="11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250"/>
      <c r="E691" s="4"/>
      <c r="F691" s="408"/>
      <c r="G691" s="252"/>
      <c r="H691" s="253"/>
      <c r="I691" s="254"/>
      <c r="J691" s="255"/>
      <c r="K691" s="257"/>
      <c r="L691" s="257"/>
      <c r="M691" s="11"/>
      <c r="N691" s="11"/>
      <c r="O691" s="11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250"/>
      <c r="E692" s="4"/>
      <c r="F692" s="408"/>
      <c r="G692" s="252"/>
      <c r="H692" s="253"/>
      <c r="I692" s="254"/>
      <c r="J692" s="255"/>
      <c r="K692" s="257"/>
      <c r="L692" s="257"/>
      <c r="M692" s="11"/>
      <c r="N692" s="11"/>
      <c r="O692" s="11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250"/>
      <c r="E693" s="4"/>
      <c r="F693" s="408"/>
      <c r="G693" s="252"/>
      <c r="H693" s="253"/>
      <c r="I693" s="254"/>
      <c r="J693" s="255"/>
      <c r="K693" s="257"/>
      <c r="L693" s="257"/>
      <c r="M693" s="11"/>
      <c r="N693" s="11"/>
      <c r="O693" s="11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250"/>
      <c r="E694" s="4"/>
      <c r="F694" s="408"/>
      <c r="G694" s="252"/>
      <c r="H694" s="253"/>
      <c r="I694" s="254"/>
      <c r="J694" s="255"/>
      <c r="K694" s="257"/>
      <c r="L694" s="257"/>
      <c r="M694" s="11"/>
      <c r="N694" s="11"/>
      <c r="O694" s="11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250"/>
      <c r="E695" s="4"/>
      <c r="F695" s="408"/>
      <c r="G695" s="252"/>
      <c r="H695" s="253"/>
      <c r="I695" s="254"/>
      <c r="J695" s="255"/>
      <c r="K695" s="257"/>
      <c r="L695" s="257"/>
      <c r="M695" s="11"/>
      <c r="N695" s="11"/>
      <c r="O695" s="11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250"/>
      <c r="E696" s="4"/>
      <c r="F696" s="408"/>
      <c r="G696" s="252"/>
      <c r="H696" s="253"/>
      <c r="I696" s="254"/>
      <c r="J696" s="255"/>
      <c r="K696" s="257"/>
      <c r="L696" s="257"/>
      <c r="M696" s="11"/>
      <c r="N696" s="11"/>
      <c r="O696" s="11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250"/>
      <c r="E697" s="4"/>
      <c r="F697" s="408"/>
      <c r="G697" s="252"/>
      <c r="H697" s="253"/>
      <c r="I697" s="254"/>
      <c r="J697" s="255"/>
      <c r="K697" s="257"/>
      <c r="L697" s="257"/>
      <c r="M697" s="11"/>
      <c r="N697" s="11"/>
      <c r="O697" s="11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250"/>
      <c r="E698" s="4"/>
      <c r="F698" s="408"/>
      <c r="G698" s="252"/>
      <c r="H698" s="253"/>
      <c r="I698" s="254"/>
      <c r="J698" s="255"/>
      <c r="K698" s="257"/>
      <c r="L698" s="257"/>
      <c r="M698" s="11"/>
      <c r="N698" s="11"/>
      <c r="O698" s="11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250"/>
      <c r="E699" s="4"/>
      <c r="F699" s="408"/>
      <c r="G699" s="252"/>
      <c r="H699" s="253"/>
      <c r="I699" s="254"/>
      <c r="J699" s="255"/>
      <c r="K699" s="257"/>
      <c r="L699" s="257"/>
      <c r="M699" s="11"/>
      <c r="N699" s="11"/>
      <c r="O699" s="11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250"/>
      <c r="E700" s="4"/>
      <c r="F700" s="408"/>
      <c r="G700" s="252"/>
      <c r="H700" s="253"/>
      <c r="I700" s="254"/>
      <c r="J700" s="255"/>
      <c r="K700" s="257"/>
      <c r="L700" s="257"/>
      <c r="M700" s="11"/>
      <c r="N700" s="11"/>
      <c r="O700" s="11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250"/>
      <c r="E701" s="4"/>
      <c r="F701" s="408"/>
      <c r="G701" s="252"/>
      <c r="H701" s="253"/>
      <c r="I701" s="254"/>
      <c r="J701" s="255"/>
      <c r="K701" s="257"/>
      <c r="L701" s="257"/>
      <c r="M701" s="11"/>
      <c r="N701" s="11"/>
      <c r="O701" s="11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250"/>
      <c r="E702" s="4"/>
      <c r="F702" s="408"/>
      <c r="G702" s="252"/>
      <c r="H702" s="253"/>
      <c r="I702" s="254"/>
      <c r="J702" s="255"/>
      <c r="K702" s="257"/>
      <c r="L702" s="257"/>
      <c r="M702" s="11"/>
      <c r="N702" s="11"/>
      <c r="O702" s="11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250"/>
      <c r="E703" s="4"/>
      <c r="F703" s="408"/>
      <c r="G703" s="252"/>
      <c r="H703" s="253"/>
      <c r="I703" s="254"/>
      <c r="J703" s="255"/>
      <c r="K703" s="257"/>
      <c r="L703" s="257"/>
      <c r="M703" s="11"/>
      <c r="N703" s="11"/>
      <c r="O703" s="11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250"/>
      <c r="E704" s="4"/>
      <c r="F704" s="408"/>
      <c r="G704" s="252"/>
      <c r="H704" s="253"/>
      <c r="I704" s="254"/>
      <c r="J704" s="255"/>
      <c r="K704" s="257"/>
      <c r="L704" s="257"/>
      <c r="M704" s="11"/>
      <c r="N704" s="11"/>
      <c r="O704" s="11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250"/>
      <c r="E705" s="4"/>
      <c r="F705" s="408"/>
      <c r="G705" s="252"/>
      <c r="H705" s="253"/>
      <c r="I705" s="254"/>
      <c r="J705" s="255"/>
      <c r="K705" s="257"/>
      <c r="L705" s="257"/>
      <c r="M705" s="11"/>
      <c r="N705" s="11"/>
      <c r="O705" s="11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250"/>
      <c r="E706" s="4"/>
      <c r="F706" s="408"/>
      <c r="G706" s="252"/>
      <c r="H706" s="253"/>
      <c r="I706" s="254"/>
      <c r="J706" s="255"/>
      <c r="K706" s="257"/>
      <c r="L706" s="257"/>
      <c r="M706" s="11"/>
      <c r="N706" s="11"/>
      <c r="O706" s="11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250"/>
      <c r="E707" s="4"/>
      <c r="F707" s="408"/>
      <c r="G707" s="252"/>
      <c r="H707" s="253"/>
      <c r="I707" s="254"/>
      <c r="J707" s="255"/>
      <c r="K707" s="257"/>
      <c r="L707" s="257"/>
      <c r="M707" s="11"/>
      <c r="N707" s="11"/>
      <c r="O707" s="11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250"/>
      <c r="E708" s="4"/>
      <c r="F708" s="408"/>
      <c r="G708" s="252"/>
      <c r="H708" s="253"/>
      <c r="I708" s="254"/>
      <c r="J708" s="255"/>
      <c r="K708" s="257"/>
      <c r="L708" s="257"/>
      <c r="M708" s="11"/>
      <c r="N708" s="11"/>
      <c r="O708" s="11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250"/>
      <c r="E709" s="4"/>
      <c r="F709" s="408"/>
      <c r="G709" s="252"/>
      <c r="H709" s="253"/>
      <c r="I709" s="254"/>
      <c r="J709" s="255"/>
      <c r="K709" s="257"/>
      <c r="L709" s="257"/>
      <c r="M709" s="11"/>
      <c r="N709" s="11"/>
      <c r="O709" s="11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250"/>
      <c r="E710" s="4"/>
      <c r="F710" s="408"/>
      <c r="G710" s="252"/>
      <c r="H710" s="253"/>
      <c r="I710" s="254"/>
      <c r="J710" s="255"/>
      <c r="K710" s="257"/>
      <c r="L710" s="257"/>
      <c r="M710" s="11"/>
      <c r="N710" s="11"/>
      <c r="O710" s="11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250"/>
      <c r="E711" s="4"/>
      <c r="F711" s="408"/>
      <c r="G711" s="252"/>
      <c r="H711" s="253"/>
      <c r="I711" s="254"/>
      <c r="J711" s="255"/>
      <c r="K711" s="257"/>
      <c r="L711" s="257"/>
      <c r="M711" s="11"/>
      <c r="N711" s="11"/>
      <c r="O711" s="11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250"/>
      <c r="E712" s="4"/>
      <c r="F712" s="408"/>
      <c r="G712" s="252"/>
      <c r="H712" s="253"/>
      <c r="I712" s="254"/>
      <c r="J712" s="255"/>
      <c r="K712" s="257"/>
      <c r="L712" s="257"/>
      <c r="M712" s="11"/>
      <c r="N712" s="11"/>
      <c r="O712" s="11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250"/>
      <c r="E713" s="4"/>
      <c r="F713" s="408"/>
      <c r="G713" s="252"/>
      <c r="H713" s="253"/>
      <c r="I713" s="254"/>
      <c r="J713" s="255"/>
      <c r="K713" s="257"/>
      <c r="L713" s="257"/>
      <c r="M713" s="11"/>
      <c r="N713" s="11"/>
      <c r="O713" s="11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250"/>
      <c r="E714" s="4"/>
      <c r="F714" s="408"/>
      <c r="G714" s="252"/>
      <c r="H714" s="253"/>
      <c r="I714" s="254"/>
      <c r="J714" s="255"/>
      <c r="K714" s="257"/>
      <c r="L714" s="257"/>
      <c r="M714" s="11"/>
      <c r="N714" s="11"/>
      <c r="O714" s="11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250"/>
      <c r="E715" s="4"/>
      <c r="F715" s="408"/>
      <c r="G715" s="252"/>
      <c r="H715" s="253"/>
      <c r="I715" s="254"/>
      <c r="J715" s="255"/>
      <c r="K715" s="257"/>
      <c r="L715" s="257"/>
      <c r="M715" s="11"/>
      <c r="N715" s="11"/>
      <c r="O715" s="11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250"/>
      <c r="E716" s="4"/>
      <c r="F716" s="408"/>
      <c r="G716" s="252"/>
      <c r="H716" s="253"/>
      <c r="I716" s="254"/>
      <c r="J716" s="255"/>
      <c r="K716" s="257"/>
      <c r="L716" s="257"/>
      <c r="M716" s="11"/>
      <c r="N716" s="11"/>
      <c r="O716" s="11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250"/>
      <c r="E717" s="4"/>
      <c r="F717" s="408"/>
      <c r="G717" s="252"/>
      <c r="H717" s="253"/>
      <c r="I717" s="254"/>
      <c r="J717" s="255"/>
      <c r="K717" s="257"/>
      <c r="L717" s="257"/>
      <c r="M717" s="11"/>
      <c r="N717" s="11"/>
      <c r="O717" s="11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250"/>
      <c r="E718" s="4"/>
      <c r="F718" s="408"/>
      <c r="G718" s="252"/>
      <c r="H718" s="253"/>
      <c r="I718" s="254"/>
      <c r="J718" s="255"/>
      <c r="K718" s="257"/>
      <c r="L718" s="257"/>
      <c r="M718" s="11"/>
      <c r="N718" s="11"/>
      <c r="O718" s="11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250"/>
      <c r="E719" s="4"/>
      <c r="F719" s="408"/>
      <c r="G719" s="252"/>
      <c r="H719" s="253"/>
      <c r="I719" s="254"/>
      <c r="J719" s="255"/>
      <c r="K719" s="257"/>
      <c r="L719" s="257"/>
      <c r="M719" s="11"/>
      <c r="N719" s="11"/>
      <c r="O719" s="11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250"/>
      <c r="E720" s="4"/>
      <c r="F720" s="408"/>
      <c r="G720" s="252"/>
      <c r="H720" s="253"/>
      <c r="I720" s="254"/>
      <c r="J720" s="255"/>
      <c r="K720" s="257"/>
      <c r="L720" s="257"/>
      <c r="M720" s="11"/>
      <c r="N720" s="11"/>
      <c r="O720" s="11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250"/>
      <c r="E721" s="4"/>
      <c r="F721" s="408"/>
      <c r="G721" s="252"/>
      <c r="H721" s="253"/>
      <c r="I721" s="254"/>
      <c r="J721" s="255"/>
      <c r="K721" s="257"/>
      <c r="L721" s="257"/>
      <c r="M721" s="11"/>
      <c r="N721" s="11"/>
      <c r="O721" s="11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250"/>
      <c r="E722" s="4"/>
      <c r="F722" s="408"/>
      <c r="G722" s="252"/>
      <c r="H722" s="253"/>
      <c r="I722" s="254"/>
      <c r="J722" s="255"/>
      <c r="K722" s="257"/>
      <c r="L722" s="257"/>
      <c r="M722" s="11"/>
      <c r="N722" s="11"/>
      <c r="O722" s="11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250"/>
      <c r="E723" s="4"/>
      <c r="F723" s="408"/>
      <c r="G723" s="252"/>
      <c r="H723" s="253"/>
      <c r="I723" s="254"/>
      <c r="J723" s="255"/>
      <c r="K723" s="257"/>
      <c r="L723" s="257"/>
      <c r="M723" s="11"/>
      <c r="N723" s="11"/>
      <c r="O723" s="11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250"/>
      <c r="E724" s="4"/>
      <c r="F724" s="408"/>
      <c r="G724" s="252"/>
      <c r="H724" s="253"/>
      <c r="I724" s="254"/>
      <c r="J724" s="255"/>
      <c r="K724" s="257"/>
      <c r="L724" s="257"/>
      <c r="M724" s="11"/>
      <c r="N724" s="11"/>
      <c r="O724" s="11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250"/>
      <c r="E725" s="4"/>
      <c r="F725" s="408"/>
      <c r="G725" s="252"/>
      <c r="H725" s="253"/>
      <c r="I725" s="254"/>
      <c r="J725" s="255"/>
      <c r="K725" s="257"/>
      <c r="L725" s="257"/>
      <c r="M725" s="11"/>
      <c r="N725" s="11"/>
      <c r="O725" s="11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250"/>
      <c r="E726" s="4"/>
      <c r="F726" s="408"/>
      <c r="G726" s="252"/>
      <c r="H726" s="253"/>
      <c r="I726" s="254"/>
      <c r="J726" s="255"/>
      <c r="K726" s="257"/>
      <c r="L726" s="257"/>
      <c r="M726" s="11"/>
      <c r="N726" s="11"/>
      <c r="O726" s="11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250"/>
      <c r="E727" s="4"/>
      <c r="F727" s="408"/>
      <c r="G727" s="252"/>
      <c r="H727" s="253"/>
      <c r="I727" s="254"/>
      <c r="J727" s="255"/>
      <c r="K727" s="257"/>
      <c r="L727" s="257"/>
      <c r="M727" s="11"/>
      <c r="N727" s="11"/>
      <c r="O727" s="11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250"/>
      <c r="E728" s="4"/>
      <c r="F728" s="408"/>
      <c r="G728" s="252"/>
      <c r="H728" s="253"/>
      <c r="I728" s="254"/>
      <c r="J728" s="255"/>
      <c r="K728" s="257"/>
      <c r="L728" s="257"/>
      <c r="M728" s="11"/>
      <c r="N728" s="11"/>
      <c r="O728" s="11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250"/>
      <c r="E729" s="4"/>
      <c r="F729" s="408"/>
      <c r="G729" s="252"/>
      <c r="H729" s="253"/>
      <c r="I729" s="254"/>
      <c r="J729" s="255"/>
      <c r="K729" s="257"/>
      <c r="L729" s="257"/>
      <c r="M729" s="11"/>
      <c r="N729" s="11"/>
      <c r="O729" s="11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250"/>
      <c r="E730" s="4"/>
      <c r="F730" s="408"/>
      <c r="G730" s="252"/>
      <c r="H730" s="253"/>
      <c r="I730" s="254"/>
      <c r="J730" s="255"/>
      <c r="K730" s="257"/>
      <c r="L730" s="257"/>
      <c r="M730" s="11"/>
      <c r="N730" s="11"/>
      <c r="O730" s="11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250"/>
      <c r="E731" s="4"/>
      <c r="F731" s="408"/>
      <c r="G731" s="252"/>
      <c r="H731" s="253"/>
      <c r="I731" s="254"/>
      <c r="J731" s="255"/>
      <c r="K731" s="257"/>
      <c r="L731" s="257"/>
      <c r="M731" s="11"/>
      <c r="N731" s="11"/>
      <c r="O731" s="11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250"/>
      <c r="E732" s="4"/>
      <c r="F732" s="408"/>
      <c r="G732" s="252"/>
      <c r="H732" s="253"/>
      <c r="I732" s="254"/>
      <c r="J732" s="255"/>
      <c r="K732" s="257"/>
      <c r="L732" s="257"/>
      <c r="M732" s="11"/>
      <c r="N732" s="11"/>
      <c r="O732" s="11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250"/>
      <c r="E733" s="4"/>
      <c r="F733" s="408"/>
      <c r="G733" s="252"/>
      <c r="H733" s="253"/>
      <c r="I733" s="254"/>
      <c r="J733" s="255"/>
      <c r="K733" s="257"/>
      <c r="L733" s="257"/>
      <c r="M733" s="11"/>
      <c r="N733" s="11"/>
      <c r="O733" s="11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250"/>
      <c r="E734" s="4"/>
      <c r="F734" s="408"/>
      <c r="G734" s="252"/>
      <c r="H734" s="253"/>
      <c r="I734" s="254"/>
      <c r="J734" s="255"/>
      <c r="K734" s="257"/>
      <c r="L734" s="257"/>
      <c r="M734" s="11"/>
      <c r="N734" s="11"/>
      <c r="O734" s="11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250"/>
      <c r="E735" s="4"/>
      <c r="F735" s="408"/>
      <c r="G735" s="252"/>
      <c r="H735" s="253"/>
      <c r="I735" s="254"/>
      <c r="J735" s="255"/>
      <c r="K735" s="257"/>
      <c r="L735" s="257"/>
      <c r="M735" s="11"/>
      <c r="N735" s="11"/>
      <c r="O735" s="11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250"/>
      <c r="E736" s="4"/>
      <c r="F736" s="408"/>
      <c r="G736" s="252"/>
      <c r="H736" s="253"/>
      <c r="I736" s="254"/>
      <c r="J736" s="255"/>
      <c r="K736" s="257"/>
      <c r="L736" s="257"/>
      <c r="M736" s="11"/>
      <c r="N736" s="11"/>
      <c r="O736" s="11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250"/>
      <c r="E737" s="4"/>
      <c r="F737" s="408"/>
      <c r="G737" s="252"/>
      <c r="H737" s="253"/>
      <c r="I737" s="254"/>
      <c r="J737" s="255"/>
      <c r="K737" s="257"/>
      <c r="L737" s="257"/>
      <c r="M737" s="11"/>
      <c r="N737" s="11"/>
      <c r="O737" s="11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250"/>
      <c r="E738" s="4"/>
      <c r="F738" s="408"/>
      <c r="G738" s="252"/>
      <c r="H738" s="253"/>
      <c r="I738" s="254"/>
      <c r="J738" s="255"/>
      <c r="K738" s="257"/>
      <c r="L738" s="257"/>
      <c r="M738" s="11"/>
      <c r="N738" s="11"/>
      <c r="O738" s="11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250"/>
      <c r="E739" s="4"/>
      <c r="F739" s="408"/>
      <c r="G739" s="252"/>
      <c r="H739" s="253"/>
      <c r="I739" s="254"/>
      <c r="J739" s="255"/>
      <c r="K739" s="257"/>
      <c r="L739" s="257"/>
      <c r="M739" s="11"/>
      <c r="N739" s="11"/>
      <c r="O739" s="11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250"/>
      <c r="E740" s="4"/>
      <c r="F740" s="408"/>
      <c r="G740" s="252"/>
      <c r="H740" s="253"/>
      <c r="I740" s="254"/>
      <c r="J740" s="255"/>
      <c r="K740" s="257"/>
      <c r="L740" s="257"/>
      <c r="M740" s="11"/>
      <c r="N740" s="11"/>
      <c r="O740" s="11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250"/>
      <c r="E741" s="4"/>
      <c r="F741" s="408"/>
      <c r="G741" s="252"/>
      <c r="H741" s="253"/>
      <c r="I741" s="254"/>
      <c r="J741" s="255"/>
      <c r="K741" s="257"/>
      <c r="L741" s="257"/>
      <c r="M741" s="11"/>
      <c r="N741" s="11"/>
      <c r="O741" s="11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250"/>
      <c r="E742" s="4"/>
      <c r="F742" s="408"/>
      <c r="G742" s="252"/>
      <c r="H742" s="253"/>
      <c r="I742" s="254"/>
      <c r="J742" s="255"/>
      <c r="K742" s="257"/>
      <c r="L742" s="257"/>
      <c r="M742" s="11"/>
      <c r="N742" s="11"/>
      <c r="O742" s="11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250"/>
      <c r="E743" s="4"/>
      <c r="F743" s="408"/>
      <c r="G743" s="252"/>
      <c r="H743" s="253"/>
      <c r="I743" s="254"/>
      <c r="J743" s="255"/>
      <c r="K743" s="257"/>
      <c r="L743" s="257"/>
      <c r="M743" s="11"/>
      <c r="N743" s="11"/>
      <c r="O743" s="11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250"/>
      <c r="E744" s="4"/>
      <c r="F744" s="408"/>
      <c r="G744" s="252"/>
      <c r="H744" s="253"/>
      <c r="I744" s="254"/>
      <c r="J744" s="255"/>
      <c r="K744" s="257"/>
      <c r="L744" s="257"/>
      <c r="M744" s="11"/>
      <c r="N744" s="11"/>
      <c r="O744" s="11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250"/>
      <c r="E745" s="4"/>
      <c r="F745" s="408"/>
      <c r="G745" s="252"/>
      <c r="H745" s="253"/>
      <c r="I745" s="254"/>
      <c r="J745" s="255"/>
      <c r="K745" s="257"/>
      <c r="L745" s="257"/>
      <c r="M745" s="11"/>
      <c r="N745" s="11"/>
      <c r="O745" s="11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250"/>
      <c r="E746" s="4"/>
      <c r="F746" s="408"/>
      <c r="G746" s="252"/>
      <c r="H746" s="253"/>
      <c r="I746" s="254"/>
      <c r="J746" s="255"/>
      <c r="K746" s="257"/>
      <c r="L746" s="257"/>
      <c r="M746" s="11"/>
      <c r="N746" s="11"/>
      <c r="O746" s="11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250"/>
      <c r="E747" s="4"/>
      <c r="F747" s="408"/>
      <c r="G747" s="252"/>
      <c r="H747" s="253"/>
      <c r="I747" s="254"/>
      <c r="J747" s="255"/>
      <c r="K747" s="257"/>
      <c r="L747" s="257"/>
      <c r="M747" s="11"/>
      <c r="N747" s="11"/>
      <c r="O747" s="11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250"/>
      <c r="E748" s="4"/>
      <c r="F748" s="408"/>
      <c r="G748" s="252"/>
      <c r="H748" s="253"/>
      <c r="I748" s="254"/>
      <c r="J748" s="255"/>
      <c r="K748" s="257"/>
      <c r="L748" s="257"/>
      <c r="M748" s="11"/>
      <c r="N748" s="11"/>
      <c r="O748" s="11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250"/>
      <c r="E749" s="4"/>
      <c r="F749" s="408"/>
      <c r="G749" s="252"/>
      <c r="H749" s="253"/>
      <c r="I749" s="254"/>
      <c r="J749" s="255"/>
      <c r="K749" s="257"/>
      <c r="L749" s="257"/>
      <c r="M749" s="11"/>
      <c r="N749" s="11"/>
      <c r="O749" s="11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250"/>
      <c r="E750" s="4"/>
      <c r="F750" s="408"/>
      <c r="G750" s="252"/>
      <c r="H750" s="253"/>
      <c r="I750" s="254"/>
      <c r="J750" s="255"/>
      <c r="K750" s="257"/>
      <c r="L750" s="257"/>
      <c r="M750" s="11"/>
      <c r="N750" s="11"/>
      <c r="O750" s="11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250"/>
      <c r="E751" s="4"/>
      <c r="F751" s="408"/>
      <c r="G751" s="252"/>
      <c r="H751" s="253"/>
      <c r="I751" s="254"/>
      <c r="J751" s="255"/>
      <c r="K751" s="257"/>
      <c r="L751" s="257"/>
      <c r="M751" s="11"/>
      <c r="N751" s="11"/>
      <c r="O751" s="11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250"/>
      <c r="E752" s="4"/>
      <c r="F752" s="408"/>
      <c r="G752" s="252"/>
      <c r="H752" s="253"/>
      <c r="I752" s="254"/>
      <c r="J752" s="255"/>
      <c r="K752" s="257"/>
      <c r="L752" s="257"/>
      <c r="M752" s="11"/>
      <c r="N752" s="11"/>
      <c r="O752" s="11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250"/>
      <c r="E753" s="4"/>
      <c r="F753" s="408"/>
      <c r="G753" s="252"/>
      <c r="H753" s="253"/>
      <c r="I753" s="254"/>
      <c r="J753" s="255"/>
      <c r="K753" s="257"/>
      <c r="L753" s="257"/>
      <c r="M753" s="11"/>
      <c r="N753" s="11"/>
      <c r="O753" s="11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250"/>
      <c r="E754" s="4"/>
      <c r="F754" s="408"/>
      <c r="G754" s="252"/>
      <c r="H754" s="253"/>
      <c r="I754" s="254"/>
      <c r="J754" s="255"/>
      <c r="K754" s="257"/>
      <c r="L754" s="257"/>
      <c r="M754" s="11"/>
      <c r="N754" s="11"/>
      <c r="O754" s="11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250"/>
      <c r="E755" s="4"/>
      <c r="F755" s="408"/>
      <c r="G755" s="252"/>
      <c r="H755" s="253"/>
      <c r="I755" s="254"/>
      <c r="J755" s="255"/>
      <c r="K755" s="257"/>
      <c r="L755" s="257"/>
      <c r="M755" s="11"/>
      <c r="N755" s="11"/>
      <c r="O755" s="11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250"/>
      <c r="E756" s="4"/>
      <c r="F756" s="408"/>
      <c r="G756" s="252"/>
      <c r="H756" s="253"/>
      <c r="I756" s="254"/>
      <c r="J756" s="255"/>
      <c r="K756" s="257"/>
      <c r="L756" s="257"/>
      <c r="M756" s="11"/>
      <c r="N756" s="11"/>
      <c r="O756" s="11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250"/>
      <c r="E757" s="4"/>
      <c r="F757" s="408"/>
      <c r="G757" s="252"/>
      <c r="H757" s="253"/>
      <c r="I757" s="254"/>
      <c r="J757" s="255"/>
      <c r="K757" s="257"/>
      <c r="L757" s="257"/>
      <c r="M757" s="11"/>
      <c r="N757" s="11"/>
      <c r="O757" s="11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250"/>
      <c r="E758" s="4"/>
      <c r="F758" s="408"/>
      <c r="G758" s="252"/>
      <c r="H758" s="253"/>
      <c r="I758" s="254"/>
      <c r="J758" s="255"/>
      <c r="K758" s="257"/>
      <c r="L758" s="257"/>
      <c r="M758" s="11"/>
      <c r="N758" s="11"/>
      <c r="O758" s="11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250"/>
      <c r="E759" s="4"/>
      <c r="F759" s="408"/>
      <c r="G759" s="252"/>
      <c r="H759" s="253"/>
      <c r="I759" s="254"/>
      <c r="J759" s="255"/>
      <c r="K759" s="257"/>
      <c r="L759" s="257"/>
      <c r="M759" s="11"/>
      <c r="N759" s="11"/>
      <c r="O759" s="11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250"/>
      <c r="E760" s="4"/>
      <c r="F760" s="408"/>
      <c r="G760" s="252"/>
      <c r="H760" s="253"/>
      <c r="I760" s="254"/>
      <c r="J760" s="255"/>
      <c r="K760" s="257"/>
      <c r="L760" s="257"/>
      <c r="M760" s="11"/>
      <c r="N760" s="11"/>
      <c r="O760" s="11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250"/>
      <c r="E761" s="4"/>
      <c r="F761" s="408"/>
      <c r="G761" s="252"/>
      <c r="H761" s="253"/>
      <c r="I761" s="254"/>
      <c r="J761" s="255"/>
      <c r="K761" s="257"/>
      <c r="L761" s="257"/>
      <c r="M761" s="11"/>
      <c r="N761" s="11"/>
      <c r="O761" s="11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250"/>
      <c r="E762" s="4"/>
      <c r="F762" s="408"/>
      <c r="G762" s="252"/>
      <c r="H762" s="253"/>
      <c r="I762" s="254"/>
      <c r="J762" s="255"/>
      <c r="K762" s="257"/>
      <c r="L762" s="257"/>
      <c r="M762" s="11"/>
      <c r="N762" s="11"/>
      <c r="O762" s="11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250"/>
      <c r="E763" s="4"/>
      <c r="F763" s="408"/>
      <c r="G763" s="252"/>
      <c r="H763" s="253"/>
      <c r="I763" s="254"/>
      <c r="J763" s="255"/>
      <c r="K763" s="257"/>
      <c r="L763" s="257"/>
      <c r="M763" s="11"/>
      <c r="N763" s="11"/>
      <c r="O763" s="11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250"/>
      <c r="E764" s="4"/>
      <c r="F764" s="408"/>
      <c r="G764" s="252"/>
      <c r="H764" s="253"/>
      <c r="I764" s="254"/>
      <c r="J764" s="255"/>
      <c r="K764" s="257"/>
      <c r="L764" s="257"/>
      <c r="M764" s="11"/>
      <c r="N764" s="11"/>
      <c r="O764" s="11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250"/>
      <c r="E765" s="4"/>
      <c r="F765" s="408"/>
      <c r="G765" s="252"/>
      <c r="H765" s="253"/>
      <c r="I765" s="254"/>
      <c r="J765" s="255"/>
      <c r="K765" s="257"/>
      <c r="L765" s="257"/>
      <c r="M765" s="11"/>
      <c r="N765" s="11"/>
      <c r="O765" s="11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250"/>
      <c r="E766" s="4"/>
      <c r="F766" s="408"/>
      <c r="G766" s="252"/>
      <c r="H766" s="253"/>
      <c r="I766" s="254"/>
      <c r="J766" s="255"/>
      <c r="K766" s="257"/>
      <c r="L766" s="257"/>
      <c r="M766" s="11"/>
      <c r="N766" s="11"/>
      <c r="O766" s="11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250"/>
      <c r="E767" s="4"/>
      <c r="F767" s="408"/>
      <c r="G767" s="252"/>
      <c r="H767" s="253"/>
      <c r="I767" s="254"/>
      <c r="J767" s="255"/>
      <c r="K767" s="257"/>
      <c r="L767" s="257"/>
      <c r="M767" s="11"/>
      <c r="N767" s="11"/>
      <c r="O767" s="11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250"/>
      <c r="E768" s="4"/>
      <c r="F768" s="408"/>
      <c r="G768" s="252"/>
      <c r="H768" s="253"/>
      <c r="I768" s="254"/>
      <c r="J768" s="255"/>
      <c r="K768" s="257"/>
      <c r="L768" s="257"/>
      <c r="M768" s="11"/>
      <c r="N768" s="11"/>
      <c r="O768" s="11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250"/>
      <c r="E769" s="4"/>
      <c r="F769" s="408"/>
      <c r="G769" s="252"/>
      <c r="H769" s="253"/>
      <c r="I769" s="254"/>
      <c r="J769" s="255"/>
      <c r="K769" s="257"/>
      <c r="L769" s="257"/>
      <c r="M769" s="11"/>
      <c r="N769" s="11"/>
      <c r="O769" s="11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250"/>
      <c r="E770" s="4"/>
      <c r="F770" s="408"/>
      <c r="G770" s="252"/>
      <c r="H770" s="253"/>
      <c r="I770" s="254"/>
      <c r="J770" s="255"/>
      <c r="K770" s="257"/>
      <c r="L770" s="257"/>
      <c r="M770" s="11"/>
      <c r="N770" s="11"/>
      <c r="O770" s="11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250"/>
      <c r="E771" s="4"/>
      <c r="F771" s="408"/>
      <c r="G771" s="252"/>
      <c r="H771" s="253"/>
      <c r="I771" s="254"/>
      <c r="J771" s="255"/>
      <c r="K771" s="257"/>
      <c r="L771" s="257"/>
      <c r="M771" s="11"/>
      <c r="N771" s="11"/>
      <c r="O771" s="11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250"/>
      <c r="E772" s="4"/>
      <c r="F772" s="408"/>
      <c r="G772" s="252"/>
      <c r="H772" s="253"/>
      <c r="I772" s="254"/>
      <c r="J772" s="255"/>
      <c r="K772" s="257"/>
      <c r="L772" s="257"/>
      <c r="M772" s="11"/>
      <c r="N772" s="11"/>
      <c r="O772" s="11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250"/>
      <c r="E773" s="4"/>
      <c r="F773" s="408"/>
      <c r="G773" s="252"/>
      <c r="H773" s="253"/>
      <c r="I773" s="254"/>
      <c r="J773" s="255"/>
      <c r="K773" s="257"/>
      <c r="L773" s="257"/>
      <c r="M773" s="11"/>
      <c r="N773" s="11"/>
      <c r="O773" s="11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250"/>
      <c r="E774" s="4"/>
      <c r="F774" s="408"/>
      <c r="G774" s="252"/>
      <c r="H774" s="253"/>
      <c r="I774" s="254"/>
      <c r="J774" s="255"/>
      <c r="K774" s="257"/>
      <c r="L774" s="257"/>
      <c r="M774" s="11"/>
      <c r="N774" s="11"/>
      <c r="O774" s="11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250"/>
      <c r="E775" s="4"/>
      <c r="F775" s="408"/>
      <c r="G775" s="252"/>
      <c r="H775" s="253"/>
      <c r="I775" s="254"/>
      <c r="J775" s="255"/>
      <c r="K775" s="257"/>
      <c r="L775" s="257"/>
      <c r="M775" s="11"/>
      <c r="N775" s="11"/>
      <c r="O775" s="11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250"/>
      <c r="E776" s="4"/>
      <c r="F776" s="408"/>
      <c r="G776" s="252"/>
      <c r="H776" s="253"/>
      <c r="I776" s="254"/>
      <c r="J776" s="255"/>
      <c r="K776" s="257"/>
      <c r="L776" s="257"/>
      <c r="M776" s="11"/>
      <c r="N776" s="11"/>
      <c r="O776" s="11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250"/>
      <c r="E777" s="4"/>
      <c r="F777" s="408"/>
      <c r="G777" s="252"/>
      <c r="H777" s="253"/>
      <c r="I777" s="254"/>
      <c r="J777" s="255"/>
      <c r="K777" s="257"/>
      <c r="L777" s="257"/>
      <c r="M777" s="11"/>
      <c r="N777" s="11"/>
      <c r="O777" s="11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250"/>
      <c r="E778" s="4"/>
      <c r="F778" s="408"/>
      <c r="G778" s="252"/>
      <c r="H778" s="253"/>
      <c r="I778" s="254"/>
      <c r="J778" s="255"/>
      <c r="K778" s="257"/>
      <c r="L778" s="257"/>
      <c r="M778" s="11"/>
      <c r="N778" s="11"/>
      <c r="O778" s="11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250"/>
      <c r="E779" s="4"/>
      <c r="F779" s="408"/>
      <c r="G779" s="252"/>
      <c r="H779" s="253"/>
      <c r="I779" s="254"/>
      <c r="J779" s="255"/>
      <c r="K779" s="257"/>
      <c r="L779" s="257"/>
      <c r="M779" s="11"/>
      <c r="N779" s="11"/>
      <c r="O779" s="11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250"/>
      <c r="E780" s="4"/>
      <c r="F780" s="408"/>
      <c r="G780" s="252"/>
      <c r="H780" s="253"/>
      <c r="I780" s="254"/>
      <c r="J780" s="255"/>
      <c r="K780" s="257"/>
      <c r="L780" s="257"/>
      <c r="M780" s="11"/>
      <c r="N780" s="11"/>
      <c r="O780" s="11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250"/>
      <c r="E781" s="4"/>
      <c r="F781" s="408"/>
      <c r="G781" s="252"/>
      <c r="H781" s="253"/>
      <c r="I781" s="254"/>
      <c r="J781" s="255"/>
      <c r="K781" s="257"/>
      <c r="L781" s="257"/>
      <c r="M781" s="11"/>
      <c r="N781" s="11"/>
      <c r="O781" s="11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250"/>
      <c r="E782" s="4"/>
      <c r="F782" s="408"/>
      <c r="G782" s="252"/>
      <c r="H782" s="253"/>
      <c r="I782" s="254"/>
      <c r="J782" s="255"/>
      <c r="K782" s="257"/>
      <c r="L782" s="257"/>
      <c r="M782" s="11"/>
      <c r="N782" s="11"/>
      <c r="O782" s="11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250"/>
      <c r="E783" s="4"/>
      <c r="F783" s="408"/>
      <c r="G783" s="252"/>
      <c r="H783" s="253"/>
      <c r="I783" s="254"/>
      <c r="J783" s="255"/>
      <c r="K783" s="257"/>
      <c r="L783" s="257"/>
      <c r="M783" s="11"/>
      <c r="N783" s="11"/>
      <c r="O783" s="11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250"/>
      <c r="E784" s="4"/>
      <c r="F784" s="408"/>
      <c r="G784" s="252"/>
      <c r="H784" s="253"/>
      <c r="I784" s="254"/>
      <c r="J784" s="255"/>
      <c r="K784" s="257"/>
      <c r="L784" s="257"/>
      <c r="M784" s="11"/>
      <c r="N784" s="11"/>
      <c r="O784" s="11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250"/>
      <c r="E785" s="4"/>
      <c r="F785" s="408"/>
      <c r="G785" s="252"/>
      <c r="H785" s="253"/>
      <c r="I785" s="254"/>
      <c r="J785" s="255"/>
      <c r="K785" s="257"/>
      <c r="L785" s="257"/>
      <c r="M785" s="11"/>
      <c r="N785" s="11"/>
      <c r="O785" s="11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250"/>
      <c r="E786" s="4"/>
      <c r="F786" s="408"/>
      <c r="G786" s="252"/>
      <c r="H786" s="253"/>
      <c r="I786" s="254"/>
      <c r="J786" s="255"/>
      <c r="K786" s="257"/>
      <c r="L786" s="257"/>
      <c r="M786" s="11"/>
      <c r="N786" s="11"/>
      <c r="O786" s="11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250"/>
      <c r="E787" s="4"/>
      <c r="F787" s="408"/>
      <c r="G787" s="252"/>
      <c r="H787" s="253"/>
      <c r="I787" s="254"/>
      <c r="J787" s="255"/>
      <c r="K787" s="257"/>
      <c r="L787" s="257"/>
      <c r="M787" s="11"/>
      <c r="N787" s="11"/>
      <c r="O787" s="11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250"/>
      <c r="E788" s="4"/>
      <c r="F788" s="408"/>
      <c r="G788" s="252"/>
      <c r="H788" s="253"/>
      <c r="I788" s="254"/>
      <c r="J788" s="255"/>
      <c r="K788" s="257"/>
      <c r="L788" s="257"/>
      <c r="M788" s="11"/>
      <c r="N788" s="11"/>
      <c r="O788" s="11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250"/>
      <c r="E789" s="4"/>
      <c r="F789" s="408"/>
      <c r="G789" s="252"/>
      <c r="H789" s="253"/>
      <c r="I789" s="254"/>
      <c r="J789" s="255"/>
      <c r="K789" s="257"/>
      <c r="L789" s="257"/>
      <c r="M789" s="11"/>
      <c r="N789" s="11"/>
      <c r="O789" s="11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250"/>
      <c r="E790" s="4"/>
      <c r="F790" s="408"/>
      <c r="G790" s="252"/>
      <c r="H790" s="253"/>
      <c r="I790" s="254"/>
      <c r="J790" s="255"/>
      <c r="K790" s="257"/>
      <c r="L790" s="257"/>
      <c r="M790" s="11"/>
      <c r="N790" s="11"/>
      <c r="O790" s="11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250"/>
      <c r="E791" s="4"/>
      <c r="F791" s="408"/>
      <c r="G791" s="252"/>
      <c r="H791" s="253"/>
      <c r="I791" s="254"/>
      <c r="J791" s="255"/>
      <c r="K791" s="257"/>
      <c r="L791" s="257"/>
      <c r="M791" s="11"/>
      <c r="N791" s="11"/>
      <c r="O791" s="11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250"/>
      <c r="E792" s="4"/>
      <c r="F792" s="408"/>
      <c r="G792" s="252"/>
      <c r="H792" s="253"/>
      <c r="I792" s="254"/>
      <c r="J792" s="255"/>
      <c r="K792" s="257"/>
      <c r="L792" s="257"/>
      <c r="M792" s="11"/>
      <c r="N792" s="11"/>
      <c r="O792" s="11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250"/>
      <c r="E793" s="4"/>
      <c r="F793" s="408"/>
      <c r="G793" s="252"/>
      <c r="H793" s="253"/>
      <c r="I793" s="254"/>
      <c r="J793" s="255"/>
      <c r="K793" s="257"/>
      <c r="L793" s="257"/>
      <c r="M793" s="11"/>
      <c r="N793" s="11"/>
      <c r="O793" s="11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250"/>
      <c r="E794" s="4"/>
      <c r="F794" s="408"/>
      <c r="G794" s="252"/>
      <c r="H794" s="253"/>
      <c r="I794" s="254"/>
      <c r="J794" s="255"/>
      <c r="K794" s="257"/>
      <c r="L794" s="257"/>
      <c r="M794" s="11"/>
      <c r="N794" s="11"/>
      <c r="O794" s="11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250"/>
      <c r="E795" s="4"/>
      <c r="F795" s="408"/>
      <c r="G795" s="252"/>
      <c r="H795" s="253"/>
      <c r="I795" s="254"/>
      <c r="J795" s="255"/>
      <c r="K795" s="257"/>
      <c r="L795" s="257"/>
      <c r="M795" s="11"/>
      <c r="N795" s="11"/>
      <c r="O795" s="11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250"/>
      <c r="E796" s="4"/>
      <c r="F796" s="408"/>
      <c r="G796" s="252"/>
      <c r="H796" s="253"/>
      <c r="I796" s="254"/>
      <c r="J796" s="255"/>
      <c r="K796" s="257"/>
      <c r="L796" s="257"/>
      <c r="M796" s="11"/>
      <c r="N796" s="11"/>
      <c r="O796" s="11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250"/>
      <c r="E797" s="4"/>
      <c r="F797" s="408"/>
      <c r="G797" s="252"/>
      <c r="H797" s="253"/>
      <c r="I797" s="254"/>
      <c r="J797" s="255"/>
      <c r="K797" s="257"/>
      <c r="L797" s="257"/>
      <c r="M797" s="11"/>
      <c r="N797" s="11"/>
      <c r="O797" s="11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250"/>
      <c r="E798" s="4"/>
      <c r="F798" s="408"/>
      <c r="G798" s="252"/>
      <c r="H798" s="253"/>
      <c r="I798" s="254"/>
      <c r="J798" s="255"/>
      <c r="K798" s="257"/>
      <c r="L798" s="257"/>
      <c r="M798" s="11"/>
      <c r="N798" s="11"/>
      <c r="O798" s="11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250"/>
      <c r="E799" s="4"/>
      <c r="F799" s="408"/>
      <c r="G799" s="252"/>
      <c r="H799" s="253"/>
      <c r="I799" s="254"/>
      <c r="J799" s="255"/>
      <c r="K799" s="257"/>
      <c r="L799" s="257"/>
      <c r="M799" s="11"/>
      <c r="N799" s="11"/>
      <c r="O799" s="11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250"/>
      <c r="E800" s="4"/>
      <c r="F800" s="408"/>
      <c r="G800" s="252"/>
      <c r="H800" s="253"/>
      <c r="I800" s="254"/>
      <c r="J800" s="255"/>
      <c r="K800" s="257"/>
      <c r="L800" s="257"/>
      <c r="M800" s="11"/>
      <c r="N800" s="11"/>
      <c r="O800" s="11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250"/>
      <c r="E801" s="4"/>
      <c r="F801" s="408"/>
      <c r="G801" s="252"/>
      <c r="H801" s="253"/>
      <c r="I801" s="254"/>
      <c r="J801" s="255"/>
      <c r="K801" s="257"/>
      <c r="L801" s="257"/>
      <c r="M801" s="11"/>
      <c r="N801" s="11"/>
      <c r="O801" s="11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250"/>
      <c r="E802" s="4"/>
      <c r="F802" s="408"/>
      <c r="G802" s="252"/>
      <c r="H802" s="253"/>
      <c r="I802" s="254"/>
      <c r="J802" s="255"/>
      <c r="K802" s="257"/>
      <c r="L802" s="257"/>
      <c r="M802" s="11"/>
      <c r="N802" s="11"/>
      <c r="O802" s="11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250"/>
      <c r="E803" s="4"/>
      <c r="F803" s="408"/>
      <c r="G803" s="252"/>
      <c r="H803" s="253"/>
      <c r="I803" s="254"/>
      <c r="J803" s="255"/>
      <c r="K803" s="257"/>
      <c r="L803" s="257"/>
      <c r="M803" s="11"/>
      <c r="N803" s="11"/>
      <c r="O803" s="11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250"/>
      <c r="E804" s="4"/>
      <c r="F804" s="408"/>
      <c r="G804" s="252"/>
      <c r="H804" s="253"/>
      <c r="I804" s="254"/>
      <c r="J804" s="255"/>
      <c r="K804" s="257"/>
      <c r="L804" s="257"/>
      <c r="M804" s="11"/>
      <c r="N804" s="11"/>
      <c r="O804" s="11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250"/>
      <c r="E805" s="4"/>
      <c r="F805" s="408"/>
      <c r="G805" s="252"/>
      <c r="H805" s="253"/>
      <c r="I805" s="254"/>
      <c r="J805" s="255"/>
      <c r="K805" s="257"/>
      <c r="L805" s="257"/>
      <c r="M805" s="11"/>
      <c r="N805" s="11"/>
      <c r="O805" s="11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250"/>
      <c r="E806" s="4"/>
      <c r="F806" s="408"/>
      <c r="G806" s="252"/>
      <c r="H806" s="253"/>
      <c r="I806" s="254"/>
      <c r="J806" s="255"/>
      <c r="K806" s="257"/>
      <c r="L806" s="257"/>
      <c r="M806" s="11"/>
      <c r="N806" s="11"/>
      <c r="O806" s="11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250"/>
      <c r="E807" s="4"/>
      <c r="F807" s="408"/>
      <c r="G807" s="252"/>
      <c r="H807" s="253"/>
      <c r="I807" s="254"/>
      <c r="J807" s="255"/>
      <c r="K807" s="257"/>
      <c r="L807" s="257"/>
      <c r="M807" s="11"/>
      <c r="N807" s="11"/>
      <c r="O807" s="11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250"/>
      <c r="E808" s="4"/>
      <c r="F808" s="408"/>
      <c r="G808" s="252"/>
      <c r="H808" s="253"/>
      <c r="I808" s="254"/>
      <c r="J808" s="255"/>
      <c r="K808" s="257"/>
      <c r="L808" s="257"/>
      <c r="M808" s="11"/>
      <c r="N808" s="11"/>
      <c r="O808" s="11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250"/>
      <c r="E809" s="4"/>
      <c r="F809" s="408"/>
      <c r="G809" s="252"/>
      <c r="H809" s="253"/>
      <c r="I809" s="254"/>
      <c r="J809" s="255"/>
      <c r="K809" s="257"/>
      <c r="L809" s="257"/>
      <c r="M809" s="11"/>
      <c r="N809" s="11"/>
      <c r="O809" s="11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250"/>
      <c r="E810" s="4"/>
      <c r="F810" s="408"/>
      <c r="G810" s="252"/>
      <c r="H810" s="253"/>
      <c r="I810" s="254"/>
      <c r="J810" s="255"/>
      <c r="K810" s="257"/>
      <c r="L810" s="257"/>
      <c r="M810" s="11"/>
      <c r="N810" s="11"/>
      <c r="O810" s="11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250"/>
      <c r="E811" s="4"/>
      <c r="F811" s="408"/>
      <c r="G811" s="252"/>
      <c r="H811" s="253"/>
      <c r="I811" s="254"/>
      <c r="J811" s="255"/>
      <c r="K811" s="257"/>
      <c r="L811" s="257"/>
      <c r="M811" s="11"/>
      <c r="N811" s="11"/>
      <c r="O811" s="11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250"/>
      <c r="E812" s="4"/>
      <c r="F812" s="408"/>
      <c r="G812" s="252"/>
      <c r="H812" s="253"/>
      <c r="I812" s="254"/>
      <c r="J812" s="255"/>
      <c r="K812" s="257"/>
      <c r="L812" s="257"/>
      <c r="M812" s="11"/>
      <c r="N812" s="11"/>
      <c r="O812" s="11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250"/>
      <c r="E813" s="4"/>
      <c r="F813" s="408"/>
      <c r="G813" s="252"/>
      <c r="H813" s="253"/>
      <c r="I813" s="254"/>
      <c r="J813" s="255"/>
      <c r="K813" s="257"/>
      <c r="L813" s="257"/>
      <c r="M813" s="11"/>
      <c r="N813" s="11"/>
      <c r="O813" s="11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250"/>
      <c r="E814" s="4"/>
      <c r="F814" s="408"/>
      <c r="G814" s="252"/>
      <c r="H814" s="253"/>
      <c r="I814" s="254"/>
      <c r="J814" s="255"/>
      <c r="K814" s="257"/>
      <c r="L814" s="257"/>
      <c r="M814" s="11"/>
      <c r="N814" s="11"/>
      <c r="O814" s="11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250"/>
      <c r="E815" s="4"/>
      <c r="F815" s="408"/>
      <c r="G815" s="252"/>
      <c r="H815" s="253"/>
      <c r="I815" s="254"/>
      <c r="J815" s="255"/>
      <c r="K815" s="257"/>
      <c r="L815" s="257"/>
      <c r="M815" s="11"/>
      <c r="N815" s="11"/>
      <c r="O815" s="11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250"/>
      <c r="E816" s="4"/>
      <c r="F816" s="408"/>
      <c r="G816" s="252"/>
      <c r="H816" s="253"/>
      <c r="I816" s="254"/>
      <c r="J816" s="255"/>
      <c r="K816" s="257"/>
      <c r="L816" s="257"/>
      <c r="M816" s="11"/>
      <c r="N816" s="11"/>
      <c r="O816" s="11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250"/>
      <c r="E817" s="4"/>
      <c r="F817" s="408"/>
      <c r="G817" s="252"/>
      <c r="H817" s="253"/>
      <c r="I817" s="254"/>
      <c r="J817" s="255"/>
      <c r="K817" s="257"/>
      <c r="L817" s="257"/>
      <c r="M817" s="11"/>
      <c r="N817" s="11"/>
      <c r="O817" s="11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250"/>
      <c r="E818" s="4"/>
      <c r="F818" s="408"/>
      <c r="G818" s="252"/>
      <c r="H818" s="253"/>
      <c r="I818" s="254"/>
      <c r="J818" s="255"/>
      <c r="K818" s="257"/>
      <c r="L818" s="257"/>
      <c r="M818" s="11"/>
      <c r="N818" s="11"/>
      <c r="O818" s="11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250"/>
      <c r="E819" s="4"/>
      <c r="F819" s="408"/>
      <c r="G819" s="252"/>
      <c r="H819" s="253"/>
      <c r="I819" s="254"/>
      <c r="J819" s="255"/>
      <c r="K819" s="257"/>
      <c r="L819" s="257"/>
      <c r="M819" s="11"/>
      <c r="N819" s="11"/>
      <c r="O819" s="11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250"/>
      <c r="E820" s="4"/>
      <c r="F820" s="408"/>
      <c r="G820" s="252"/>
      <c r="H820" s="253"/>
      <c r="I820" s="254"/>
      <c r="J820" s="255"/>
      <c r="K820" s="257"/>
      <c r="L820" s="257"/>
      <c r="M820" s="11"/>
      <c r="N820" s="11"/>
      <c r="O820" s="11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250"/>
      <c r="E821" s="4"/>
      <c r="F821" s="408"/>
      <c r="G821" s="252"/>
      <c r="H821" s="253"/>
      <c r="I821" s="254"/>
      <c r="J821" s="255"/>
      <c r="K821" s="257"/>
      <c r="L821" s="257"/>
      <c r="M821" s="11"/>
      <c r="N821" s="11"/>
      <c r="O821" s="11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250"/>
      <c r="E822" s="4"/>
      <c r="F822" s="408"/>
      <c r="G822" s="252"/>
      <c r="H822" s="253"/>
      <c r="I822" s="254"/>
      <c r="J822" s="255"/>
      <c r="K822" s="257"/>
      <c r="L822" s="257"/>
      <c r="M822" s="11"/>
      <c r="N822" s="11"/>
      <c r="O822" s="11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250"/>
      <c r="E823" s="4"/>
      <c r="F823" s="408"/>
      <c r="G823" s="252"/>
      <c r="H823" s="253"/>
      <c r="I823" s="254"/>
      <c r="J823" s="255"/>
      <c r="K823" s="257"/>
      <c r="L823" s="257"/>
      <c r="M823" s="11"/>
      <c r="N823" s="11"/>
      <c r="O823" s="11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250"/>
      <c r="E824" s="4"/>
      <c r="F824" s="408"/>
      <c r="G824" s="252"/>
      <c r="H824" s="253"/>
      <c r="I824" s="254"/>
      <c r="J824" s="255"/>
      <c r="K824" s="257"/>
      <c r="L824" s="257"/>
      <c r="M824" s="11"/>
      <c r="N824" s="11"/>
      <c r="O824" s="11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250"/>
      <c r="E825" s="4"/>
      <c r="F825" s="408"/>
      <c r="G825" s="252"/>
      <c r="H825" s="253"/>
      <c r="I825" s="254"/>
      <c r="J825" s="255"/>
      <c r="K825" s="257"/>
      <c r="L825" s="257"/>
      <c r="M825" s="11"/>
      <c r="N825" s="11"/>
      <c r="O825" s="11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250"/>
      <c r="E826" s="4"/>
      <c r="F826" s="408"/>
      <c r="G826" s="252"/>
      <c r="H826" s="253"/>
      <c r="I826" s="254"/>
      <c r="J826" s="255"/>
      <c r="K826" s="257"/>
      <c r="L826" s="257"/>
      <c r="M826" s="11"/>
      <c r="N826" s="11"/>
      <c r="O826" s="11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250"/>
      <c r="E827" s="4"/>
      <c r="F827" s="408"/>
      <c r="G827" s="252"/>
      <c r="H827" s="253"/>
      <c r="I827" s="254"/>
      <c r="J827" s="255"/>
      <c r="K827" s="257"/>
      <c r="L827" s="257"/>
      <c r="M827" s="11"/>
      <c r="N827" s="11"/>
      <c r="O827" s="11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250"/>
      <c r="E828" s="4"/>
      <c r="F828" s="408"/>
      <c r="G828" s="252"/>
      <c r="H828" s="253"/>
      <c r="I828" s="254"/>
      <c r="J828" s="255"/>
      <c r="K828" s="257"/>
      <c r="L828" s="257"/>
      <c r="M828" s="11"/>
      <c r="N828" s="11"/>
      <c r="O828" s="11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250"/>
      <c r="E829" s="4"/>
      <c r="F829" s="408"/>
      <c r="G829" s="252"/>
      <c r="H829" s="253"/>
      <c r="I829" s="254"/>
      <c r="J829" s="255"/>
      <c r="K829" s="257"/>
      <c r="L829" s="257"/>
      <c r="M829" s="11"/>
      <c r="N829" s="11"/>
      <c r="O829" s="11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250"/>
      <c r="E830" s="4"/>
      <c r="F830" s="408"/>
      <c r="G830" s="252"/>
      <c r="H830" s="253"/>
      <c r="I830" s="254"/>
      <c r="J830" s="255"/>
      <c r="K830" s="257"/>
      <c r="L830" s="257"/>
      <c r="M830" s="11"/>
      <c r="N830" s="11"/>
      <c r="O830" s="11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250"/>
      <c r="E831" s="4"/>
      <c r="F831" s="408"/>
      <c r="G831" s="252"/>
      <c r="H831" s="253"/>
      <c r="I831" s="254"/>
      <c r="J831" s="255"/>
      <c r="K831" s="257"/>
      <c r="L831" s="257"/>
      <c r="M831" s="11"/>
      <c r="N831" s="11"/>
      <c r="O831" s="11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250"/>
      <c r="E832" s="4"/>
      <c r="F832" s="408"/>
      <c r="G832" s="252"/>
      <c r="H832" s="253"/>
      <c r="I832" s="254"/>
      <c r="J832" s="255"/>
      <c r="K832" s="257"/>
      <c r="L832" s="257"/>
      <c r="M832" s="11"/>
      <c r="N832" s="11"/>
      <c r="O832" s="11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250"/>
      <c r="E833" s="4"/>
      <c r="F833" s="408"/>
      <c r="G833" s="252"/>
      <c r="H833" s="253"/>
      <c r="I833" s="254"/>
      <c r="J833" s="255"/>
      <c r="K833" s="257"/>
      <c r="L833" s="257"/>
      <c r="M833" s="11"/>
      <c r="N833" s="11"/>
      <c r="O833" s="11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250"/>
      <c r="E834" s="4"/>
      <c r="F834" s="408"/>
      <c r="G834" s="252"/>
      <c r="H834" s="253"/>
      <c r="I834" s="254"/>
      <c r="J834" s="255"/>
      <c r="K834" s="257"/>
      <c r="L834" s="257"/>
      <c r="M834" s="11"/>
      <c r="N834" s="11"/>
      <c r="O834" s="11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250"/>
      <c r="E835" s="4"/>
      <c r="F835" s="408"/>
      <c r="G835" s="252"/>
      <c r="H835" s="253"/>
      <c r="I835" s="254"/>
      <c r="J835" s="255"/>
      <c r="K835" s="257"/>
      <c r="L835" s="257"/>
      <c r="M835" s="11"/>
      <c r="N835" s="11"/>
      <c r="O835" s="11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250"/>
      <c r="E836" s="4"/>
      <c r="F836" s="408"/>
      <c r="G836" s="252"/>
      <c r="H836" s="253"/>
      <c r="I836" s="254"/>
      <c r="J836" s="255"/>
      <c r="K836" s="257"/>
      <c r="L836" s="257"/>
      <c r="M836" s="11"/>
      <c r="N836" s="11"/>
      <c r="O836" s="11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250"/>
      <c r="E837" s="4"/>
      <c r="F837" s="408"/>
      <c r="G837" s="252"/>
      <c r="H837" s="253"/>
      <c r="I837" s="254"/>
      <c r="J837" s="255"/>
      <c r="K837" s="257"/>
      <c r="L837" s="257"/>
      <c r="M837" s="11"/>
      <c r="N837" s="11"/>
      <c r="O837" s="11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250"/>
      <c r="E838" s="4"/>
      <c r="F838" s="408"/>
      <c r="G838" s="252"/>
      <c r="H838" s="253"/>
      <c r="I838" s="254"/>
      <c r="J838" s="255"/>
      <c r="K838" s="257"/>
      <c r="L838" s="257"/>
      <c r="M838" s="11"/>
      <c r="N838" s="11"/>
      <c r="O838" s="11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250"/>
      <c r="E839" s="4"/>
      <c r="F839" s="408"/>
      <c r="G839" s="252"/>
      <c r="H839" s="253"/>
      <c r="I839" s="254"/>
      <c r="J839" s="255"/>
      <c r="K839" s="257"/>
      <c r="L839" s="257"/>
      <c r="M839" s="11"/>
      <c r="N839" s="11"/>
      <c r="O839" s="11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250"/>
      <c r="E840" s="4"/>
      <c r="F840" s="408"/>
      <c r="G840" s="252"/>
      <c r="H840" s="253"/>
      <c r="I840" s="254"/>
      <c r="J840" s="255"/>
      <c r="K840" s="257"/>
      <c r="L840" s="257"/>
      <c r="M840" s="11"/>
      <c r="N840" s="11"/>
      <c r="O840" s="11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250"/>
      <c r="E841" s="4"/>
      <c r="F841" s="408"/>
      <c r="G841" s="252"/>
      <c r="H841" s="253"/>
      <c r="I841" s="254"/>
      <c r="J841" s="255"/>
      <c r="K841" s="257"/>
      <c r="L841" s="257"/>
      <c r="M841" s="11"/>
      <c r="N841" s="11"/>
      <c r="O841" s="11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250"/>
      <c r="E842" s="4"/>
      <c r="F842" s="408"/>
      <c r="G842" s="252"/>
      <c r="H842" s="253"/>
      <c r="I842" s="254"/>
      <c r="J842" s="255"/>
      <c r="K842" s="257"/>
      <c r="L842" s="257"/>
      <c r="M842" s="11"/>
      <c r="N842" s="11"/>
      <c r="O842" s="11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250"/>
      <c r="E843" s="4"/>
      <c r="F843" s="408"/>
      <c r="G843" s="252"/>
      <c r="H843" s="253"/>
      <c r="I843" s="254"/>
      <c r="J843" s="255"/>
      <c r="K843" s="257"/>
      <c r="L843" s="257"/>
      <c r="M843" s="11"/>
      <c r="N843" s="11"/>
      <c r="O843" s="11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250"/>
      <c r="E844" s="4"/>
      <c r="F844" s="408"/>
      <c r="G844" s="252"/>
      <c r="H844" s="253"/>
      <c r="I844" s="254"/>
      <c r="J844" s="255"/>
      <c r="K844" s="257"/>
      <c r="L844" s="257"/>
      <c r="M844" s="11"/>
      <c r="N844" s="11"/>
      <c r="O844" s="11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250"/>
      <c r="E845" s="4"/>
      <c r="F845" s="408"/>
      <c r="G845" s="252"/>
      <c r="H845" s="253"/>
      <c r="I845" s="254"/>
      <c r="J845" s="255"/>
      <c r="K845" s="257"/>
      <c r="L845" s="257"/>
      <c r="M845" s="11"/>
      <c r="N845" s="11"/>
      <c r="O845" s="11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250"/>
      <c r="E846" s="4"/>
      <c r="F846" s="408"/>
      <c r="G846" s="252"/>
      <c r="H846" s="253"/>
      <c r="I846" s="254"/>
      <c r="J846" s="255"/>
      <c r="K846" s="257"/>
      <c r="L846" s="257"/>
      <c r="M846" s="11"/>
      <c r="N846" s="11"/>
      <c r="O846" s="11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250"/>
      <c r="E847" s="4"/>
      <c r="F847" s="408"/>
      <c r="G847" s="252"/>
      <c r="H847" s="253"/>
      <c r="I847" s="254"/>
      <c r="J847" s="255"/>
      <c r="K847" s="257"/>
      <c r="L847" s="257"/>
      <c r="M847" s="11"/>
      <c r="N847" s="11"/>
      <c r="O847" s="11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250"/>
      <c r="E848" s="4"/>
      <c r="F848" s="408"/>
      <c r="G848" s="252"/>
      <c r="H848" s="253"/>
      <c r="I848" s="254"/>
      <c r="J848" s="255"/>
      <c r="K848" s="257"/>
      <c r="L848" s="257"/>
      <c r="M848" s="11"/>
      <c r="N848" s="11"/>
      <c r="O848" s="11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250"/>
      <c r="E849" s="4"/>
      <c r="F849" s="408"/>
      <c r="G849" s="252"/>
      <c r="H849" s="253"/>
      <c r="I849" s="254"/>
      <c r="J849" s="255"/>
      <c r="K849" s="257"/>
      <c r="L849" s="257"/>
      <c r="M849" s="11"/>
      <c r="N849" s="11"/>
      <c r="O849" s="11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250"/>
      <c r="E850" s="4"/>
      <c r="F850" s="408"/>
      <c r="G850" s="252"/>
      <c r="H850" s="253"/>
      <c r="I850" s="254"/>
      <c r="J850" s="255"/>
      <c r="K850" s="257"/>
      <c r="L850" s="257"/>
      <c r="M850" s="11"/>
      <c r="N850" s="11"/>
      <c r="O850" s="11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250"/>
      <c r="E851" s="4"/>
      <c r="F851" s="408"/>
      <c r="G851" s="252"/>
      <c r="H851" s="253"/>
      <c r="I851" s="254"/>
      <c r="J851" s="255"/>
      <c r="K851" s="257"/>
      <c r="L851" s="257"/>
      <c r="M851" s="11"/>
      <c r="N851" s="11"/>
      <c r="O851" s="11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250"/>
      <c r="E852" s="4"/>
      <c r="F852" s="408"/>
      <c r="G852" s="252"/>
      <c r="H852" s="253"/>
      <c r="I852" s="254"/>
      <c r="J852" s="255"/>
      <c r="K852" s="257"/>
      <c r="L852" s="257"/>
      <c r="M852" s="11"/>
      <c r="N852" s="11"/>
      <c r="O852" s="11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250"/>
      <c r="E853" s="4"/>
      <c r="F853" s="408"/>
      <c r="G853" s="252"/>
      <c r="H853" s="253"/>
      <c r="I853" s="254"/>
      <c r="J853" s="255"/>
      <c r="K853" s="257"/>
      <c r="L853" s="257"/>
      <c r="M853" s="11"/>
      <c r="N853" s="11"/>
      <c r="O853" s="11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250"/>
      <c r="E854" s="4"/>
      <c r="F854" s="408"/>
      <c r="G854" s="252"/>
      <c r="H854" s="253"/>
      <c r="I854" s="254"/>
      <c r="J854" s="255"/>
      <c r="K854" s="257"/>
      <c r="L854" s="257"/>
      <c r="M854" s="11"/>
      <c r="N854" s="11"/>
      <c r="O854" s="11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250"/>
      <c r="E855" s="4"/>
      <c r="F855" s="408"/>
      <c r="G855" s="252"/>
      <c r="H855" s="253"/>
      <c r="I855" s="254"/>
      <c r="J855" s="255"/>
      <c r="K855" s="257"/>
      <c r="L855" s="257"/>
      <c r="M855" s="11"/>
      <c r="N855" s="11"/>
      <c r="O855" s="11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250"/>
      <c r="E856" s="4"/>
      <c r="F856" s="408"/>
      <c r="G856" s="252"/>
      <c r="H856" s="253"/>
      <c r="I856" s="254"/>
      <c r="J856" s="255"/>
      <c r="K856" s="257"/>
      <c r="L856" s="257"/>
      <c r="M856" s="11"/>
      <c r="N856" s="11"/>
      <c r="O856" s="11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250"/>
      <c r="E857" s="4"/>
      <c r="F857" s="408"/>
      <c r="G857" s="252"/>
      <c r="H857" s="253"/>
      <c r="I857" s="254"/>
      <c r="J857" s="255"/>
      <c r="K857" s="257"/>
      <c r="L857" s="257"/>
      <c r="M857" s="11"/>
      <c r="N857" s="11"/>
      <c r="O857" s="11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250"/>
      <c r="E858" s="4"/>
      <c r="F858" s="408"/>
      <c r="G858" s="252"/>
      <c r="H858" s="253"/>
      <c r="I858" s="254"/>
      <c r="J858" s="255"/>
      <c r="K858" s="257"/>
      <c r="L858" s="257"/>
      <c r="M858" s="11"/>
      <c r="N858" s="11"/>
      <c r="O858" s="11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250"/>
      <c r="E859" s="4"/>
      <c r="F859" s="408"/>
      <c r="G859" s="252"/>
      <c r="H859" s="253"/>
      <c r="I859" s="254"/>
      <c r="J859" s="255"/>
      <c r="K859" s="257"/>
      <c r="L859" s="257"/>
      <c r="M859" s="11"/>
      <c r="N859" s="11"/>
      <c r="O859" s="11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250"/>
      <c r="E860" s="4"/>
      <c r="F860" s="408"/>
      <c r="G860" s="252"/>
      <c r="H860" s="253"/>
      <c r="I860" s="254"/>
      <c r="J860" s="255"/>
      <c r="K860" s="257"/>
      <c r="L860" s="257"/>
      <c r="M860" s="11"/>
      <c r="N860" s="11"/>
      <c r="O860" s="11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250"/>
      <c r="E861" s="4"/>
      <c r="F861" s="408"/>
      <c r="G861" s="252"/>
      <c r="H861" s="253"/>
      <c r="I861" s="254"/>
      <c r="J861" s="255"/>
      <c r="K861" s="257"/>
      <c r="L861" s="257"/>
      <c r="M861" s="11"/>
      <c r="N861" s="11"/>
      <c r="O861" s="11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250"/>
      <c r="E862" s="4"/>
      <c r="F862" s="408"/>
      <c r="G862" s="252"/>
      <c r="H862" s="253"/>
      <c r="I862" s="254"/>
      <c r="J862" s="255"/>
      <c r="K862" s="257"/>
      <c r="L862" s="257"/>
      <c r="M862" s="11"/>
      <c r="N862" s="11"/>
      <c r="O862" s="11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250"/>
      <c r="E863" s="4"/>
      <c r="F863" s="408"/>
      <c r="G863" s="252"/>
      <c r="H863" s="253"/>
      <c r="I863" s="254"/>
      <c r="J863" s="255"/>
      <c r="K863" s="257"/>
      <c r="L863" s="257"/>
      <c r="M863" s="11"/>
      <c r="N863" s="11"/>
      <c r="O863" s="11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250"/>
      <c r="E864" s="4"/>
      <c r="F864" s="408"/>
      <c r="G864" s="252"/>
      <c r="H864" s="253"/>
      <c r="I864" s="254"/>
      <c r="J864" s="255"/>
      <c r="K864" s="257"/>
      <c r="L864" s="257"/>
      <c r="M864" s="11"/>
      <c r="N864" s="11"/>
      <c r="O864" s="11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250"/>
      <c r="E865" s="4"/>
      <c r="F865" s="408"/>
      <c r="G865" s="252"/>
      <c r="H865" s="253"/>
      <c r="I865" s="254"/>
      <c r="J865" s="255"/>
      <c r="K865" s="257"/>
      <c r="L865" s="257"/>
      <c r="M865" s="11"/>
      <c r="N865" s="11"/>
      <c r="O865" s="11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250"/>
      <c r="E866" s="4"/>
      <c r="F866" s="408"/>
      <c r="G866" s="252"/>
      <c r="H866" s="253"/>
      <c r="I866" s="254"/>
      <c r="J866" s="255"/>
      <c r="K866" s="257"/>
      <c r="L866" s="257"/>
      <c r="M866" s="11"/>
      <c r="N866" s="11"/>
      <c r="O866" s="11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250"/>
      <c r="E867" s="4"/>
      <c r="F867" s="408"/>
      <c r="G867" s="252"/>
      <c r="H867" s="253"/>
      <c r="I867" s="254"/>
      <c r="J867" s="255"/>
      <c r="K867" s="257"/>
      <c r="L867" s="257"/>
      <c r="M867" s="11"/>
      <c r="N867" s="11"/>
      <c r="O867" s="11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250"/>
      <c r="E868" s="4"/>
      <c r="F868" s="408"/>
      <c r="G868" s="252"/>
      <c r="H868" s="253"/>
      <c r="I868" s="254"/>
      <c r="J868" s="255"/>
      <c r="K868" s="257"/>
      <c r="L868" s="257"/>
      <c r="M868" s="11"/>
      <c r="N868" s="11"/>
      <c r="O868" s="11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250"/>
      <c r="E869" s="4"/>
      <c r="F869" s="408"/>
      <c r="G869" s="252"/>
      <c r="H869" s="253"/>
      <c r="I869" s="254"/>
      <c r="J869" s="255"/>
      <c r="K869" s="257"/>
      <c r="L869" s="257"/>
      <c r="M869" s="11"/>
      <c r="N869" s="11"/>
      <c r="O869" s="11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250"/>
      <c r="E870" s="4"/>
      <c r="F870" s="408"/>
      <c r="G870" s="252"/>
      <c r="H870" s="253"/>
      <c r="I870" s="254"/>
      <c r="J870" s="255"/>
      <c r="K870" s="257"/>
      <c r="L870" s="257"/>
      <c r="M870" s="11"/>
      <c r="N870" s="11"/>
      <c r="O870" s="11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250"/>
      <c r="E871" s="4"/>
      <c r="F871" s="408"/>
      <c r="G871" s="252"/>
      <c r="H871" s="253"/>
      <c r="I871" s="254"/>
      <c r="J871" s="255"/>
      <c r="K871" s="257"/>
      <c r="L871" s="257"/>
      <c r="M871" s="11"/>
      <c r="N871" s="11"/>
      <c r="O871" s="11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250"/>
      <c r="E872" s="4"/>
      <c r="F872" s="408"/>
      <c r="G872" s="252"/>
      <c r="H872" s="253"/>
      <c r="I872" s="254"/>
      <c r="J872" s="255"/>
      <c r="K872" s="257"/>
      <c r="L872" s="257"/>
      <c r="M872" s="11"/>
      <c r="N872" s="11"/>
      <c r="O872" s="11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250"/>
      <c r="E873" s="4"/>
      <c r="F873" s="408"/>
      <c r="G873" s="252"/>
      <c r="H873" s="253"/>
      <c r="I873" s="254"/>
      <c r="J873" s="255"/>
      <c r="K873" s="257"/>
      <c r="L873" s="257"/>
      <c r="M873" s="11"/>
      <c r="N873" s="11"/>
      <c r="O873" s="11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250"/>
      <c r="E874" s="4"/>
      <c r="F874" s="408"/>
      <c r="G874" s="252"/>
      <c r="H874" s="253"/>
      <c r="I874" s="254"/>
      <c r="J874" s="255"/>
      <c r="K874" s="257"/>
      <c r="L874" s="257"/>
      <c r="M874" s="11"/>
      <c r="N874" s="11"/>
      <c r="O874" s="11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250"/>
      <c r="E875" s="4"/>
      <c r="F875" s="408"/>
      <c r="G875" s="252"/>
      <c r="H875" s="253"/>
      <c r="I875" s="254"/>
      <c r="J875" s="255"/>
      <c r="K875" s="257"/>
      <c r="L875" s="257"/>
      <c r="M875" s="11"/>
      <c r="N875" s="11"/>
      <c r="O875" s="11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250"/>
      <c r="E876" s="4"/>
      <c r="F876" s="408"/>
      <c r="G876" s="252"/>
      <c r="H876" s="253"/>
      <c r="I876" s="254"/>
      <c r="J876" s="255"/>
      <c r="K876" s="257"/>
      <c r="L876" s="257"/>
      <c r="M876" s="11"/>
      <c r="N876" s="11"/>
      <c r="O876" s="11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250"/>
      <c r="E877" s="4"/>
      <c r="F877" s="408"/>
      <c r="G877" s="252"/>
      <c r="H877" s="253"/>
      <c r="I877" s="254"/>
      <c r="J877" s="255"/>
      <c r="K877" s="257"/>
      <c r="L877" s="257"/>
      <c r="M877" s="11"/>
      <c r="N877" s="11"/>
      <c r="O877" s="11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250"/>
      <c r="E878" s="4"/>
      <c r="F878" s="408"/>
      <c r="G878" s="252"/>
      <c r="H878" s="253"/>
      <c r="I878" s="254"/>
      <c r="J878" s="255"/>
      <c r="K878" s="257"/>
      <c r="L878" s="257"/>
      <c r="M878" s="11"/>
      <c r="N878" s="11"/>
      <c r="O878" s="11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250"/>
      <c r="E879" s="4"/>
      <c r="F879" s="408"/>
      <c r="G879" s="252"/>
      <c r="H879" s="253"/>
      <c r="I879" s="254"/>
      <c r="J879" s="255"/>
      <c r="K879" s="257"/>
      <c r="L879" s="257"/>
      <c r="M879" s="11"/>
      <c r="N879" s="11"/>
      <c r="O879" s="11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250"/>
      <c r="E880" s="4"/>
      <c r="F880" s="408"/>
      <c r="G880" s="252"/>
      <c r="H880" s="253"/>
      <c r="I880" s="254"/>
      <c r="J880" s="255"/>
      <c r="K880" s="257"/>
      <c r="L880" s="257"/>
      <c r="M880" s="11"/>
      <c r="N880" s="11"/>
      <c r="O880" s="11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250"/>
      <c r="E881" s="4"/>
      <c r="F881" s="408"/>
      <c r="G881" s="252"/>
      <c r="H881" s="253"/>
      <c r="I881" s="254"/>
      <c r="J881" s="255"/>
      <c r="K881" s="257"/>
      <c r="L881" s="257"/>
      <c r="M881" s="11"/>
      <c r="N881" s="11"/>
      <c r="O881" s="11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250"/>
      <c r="E882" s="4"/>
      <c r="F882" s="408"/>
      <c r="G882" s="252"/>
      <c r="H882" s="253"/>
      <c r="I882" s="254"/>
      <c r="J882" s="255"/>
      <c r="K882" s="257"/>
      <c r="L882" s="257"/>
      <c r="M882" s="11"/>
      <c r="N882" s="11"/>
      <c r="O882" s="11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250"/>
      <c r="E883" s="4"/>
      <c r="F883" s="408"/>
      <c r="G883" s="252"/>
      <c r="H883" s="253"/>
      <c r="I883" s="254"/>
      <c r="J883" s="255"/>
      <c r="K883" s="257"/>
      <c r="L883" s="257"/>
      <c r="M883" s="11"/>
      <c r="N883" s="11"/>
      <c r="O883" s="11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250"/>
      <c r="E884" s="4"/>
      <c r="F884" s="408"/>
      <c r="G884" s="252"/>
      <c r="H884" s="253"/>
      <c r="I884" s="254"/>
      <c r="J884" s="255"/>
      <c r="K884" s="257"/>
      <c r="L884" s="257"/>
      <c r="M884" s="11"/>
      <c r="N884" s="11"/>
      <c r="O884" s="11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250"/>
      <c r="E885" s="4"/>
      <c r="F885" s="408"/>
      <c r="G885" s="252"/>
      <c r="H885" s="253"/>
      <c r="I885" s="254"/>
      <c r="J885" s="255"/>
      <c r="K885" s="257"/>
      <c r="L885" s="257"/>
      <c r="M885" s="11"/>
      <c r="N885" s="11"/>
      <c r="O885" s="11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250"/>
      <c r="E886" s="4"/>
      <c r="F886" s="408"/>
      <c r="G886" s="252"/>
      <c r="H886" s="253"/>
      <c r="I886" s="254"/>
      <c r="J886" s="255"/>
      <c r="K886" s="257"/>
      <c r="L886" s="257"/>
      <c r="M886" s="11"/>
      <c r="N886" s="11"/>
      <c r="O886" s="11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250"/>
      <c r="E887" s="4"/>
      <c r="F887" s="408"/>
      <c r="G887" s="252"/>
      <c r="H887" s="253"/>
      <c r="I887" s="254"/>
      <c r="J887" s="255"/>
      <c r="K887" s="257"/>
      <c r="L887" s="257"/>
      <c r="M887" s="11"/>
      <c r="N887" s="11"/>
      <c r="O887" s="11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250"/>
      <c r="E888" s="4"/>
      <c r="F888" s="408"/>
      <c r="G888" s="252"/>
      <c r="H888" s="253"/>
      <c r="I888" s="254"/>
      <c r="J888" s="255"/>
      <c r="K888" s="257"/>
      <c r="L888" s="257"/>
      <c r="M888" s="11"/>
      <c r="N888" s="11"/>
      <c r="O888" s="11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250"/>
      <c r="E889" s="4"/>
      <c r="F889" s="408"/>
      <c r="G889" s="252"/>
      <c r="H889" s="253"/>
      <c r="I889" s="254"/>
      <c r="J889" s="255"/>
      <c r="K889" s="257"/>
      <c r="L889" s="257"/>
      <c r="M889" s="11"/>
      <c r="N889" s="11"/>
      <c r="O889" s="11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250"/>
      <c r="E890" s="4"/>
      <c r="F890" s="408"/>
      <c r="G890" s="252"/>
      <c r="H890" s="253"/>
      <c r="I890" s="254"/>
      <c r="J890" s="255"/>
      <c r="K890" s="257"/>
      <c r="L890" s="257"/>
      <c r="M890" s="11"/>
      <c r="N890" s="11"/>
      <c r="O890" s="11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250"/>
      <c r="E891" s="4"/>
      <c r="F891" s="408"/>
      <c r="G891" s="252"/>
      <c r="H891" s="253"/>
      <c r="I891" s="254"/>
      <c r="J891" s="255"/>
      <c r="K891" s="257"/>
      <c r="L891" s="257"/>
      <c r="M891" s="11"/>
      <c r="N891" s="11"/>
      <c r="O891" s="11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250"/>
      <c r="E892" s="4"/>
      <c r="F892" s="408"/>
      <c r="G892" s="252"/>
      <c r="H892" s="253"/>
      <c r="I892" s="254"/>
      <c r="J892" s="255"/>
      <c r="K892" s="257"/>
      <c r="L892" s="257"/>
      <c r="M892" s="11"/>
      <c r="N892" s="11"/>
      <c r="O892" s="11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250"/>
      <c r="E893" s="4"/>
      <c r="F893" s="408"/>
      <c r="G893" s="252"/>
      <c r="H893" s="253"/>
      <c r="I893" s="254"/>
      <c r="J893" s="255"/>
      <c r="K893" s="257"/>
      <c r="L893" s="257"/>
      <c r="M893" s="11"/>
      <c r="N893" s="11"/>
      <c r="O893" s="11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250"/>
      <c r="E894" s="4"/>
      <c r="F894" s="408"/>
      <c r="G894" s="252"/>
      <c r="H894" s="253"/>
      <c r="I894" s="254"/>
      <c r="J894" s="255"/>
      <c r="K894" s="257"/>
      <c r="L894" s="257"/>
      <c r="M894" s="11"/>
      <c r="N894" s="11"/>
      <c r="O894" s="11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250"/>
      <c r="E895" s="4"/>
      <c r="F895" s="408"/>
      <c r="G895" s="252"/>
      <c r="H895" s="253"/>
      <c r="I895" s="254"/>
      <c r="J895" s="255"/>
      <c r="K895" s="257"/>
      <c r="L895" s="257"/>
      <c r="M895" s="11"/>
      <c r="N895" s="11"/>
      <c r="O895" s="11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250"/>
      <c r="E896" s="4"/>
      <c r="F896" s="408"/>
      <c r="G896" s="252"/>
      <c r="H896" s="253"/>
      <c r="I896" s="254"/>
      <c r="J896" s="255"/>
      <c r="K896" s="257"/>
      <c r="L896" s="257"/>
      <c r="M896" s="11"/>
      <c r="N896" s="11"/>
      <c r="O896" s="11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250"/>
      <c r="E897" s="4"/>
      <c r="F897" s="408"/>
      <c r="G897" s="252"/>
      <c r="H897" s="253"/>
      <c r="I897" s="254"/>
      <c r="J897" s="255"/>
      <c r="K897" s="257"/>
      <c r="L897" s="257"/>
      <c r="M897" s="11"/>
      <c r="N897" s="11"/>
      <c r="O897" s="11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250"/>
      <c r="E898" s="4"/>
      <c r="F898" s="408"/>
      <c r="G898" s="252"/>
      <c r="H898" s="253"/>
      <c r="I898" s="254"/>
      <c r="J898" s="255"/>
      <c r="K898" s="257"/>
      <c r="L898" s="257"/>
      <c r="M898" s="11"/>
      <c r="N898" s="11"/>
      <c r="O898" s="11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250"/>
      <c r="E899" s="4"/>
      <c r="F899" s="408"/>
      <c r="G899" s="252"/>
      <c r="H899" s="253"/>
      <c r="I899" s="254"/>
      <c r="J899" s="255"/>
      <c r="K899" s="257"/>
      <c r="L899" s="257"/>
      <c r="M899" s="11"/>
      <c r="N899" s="11"/>
      <c r="O899" s="11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250"/>
      <c r="E900" s="4"/>
      <c r="F900" s="408"/>
      <c r="G900" s="252"/>
      <c r="H900" s="253"/>
      <c r="I900" s="254"/>
      <c r="J900" s="255"/>
      <c r="K900" s="257"/>
      <c r="L900" s="257"/>
      <c r="M900" s="11"/>
      <c r="N900" s="11"/>
      <c r="O900" s="11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250"/>
      <c r="E901" s="4"/>
      <c r="F901" s="408"/>
      <c r="G901" s="252"/>
      <c r="H901" s="253"/>
      <c r="I901" s="254"/>
      <c r="J901" s="255"/>
      <c r="K901" s="257"/>
      <c r="L901" s="257"/>
      <c r="M901" s="11"/>
      <c r="N901" s="11"/>
      <c r="O901" s="11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250"/>
      <c r="E902" s="4"/>
      <c r="F902" s="408"/>
      <c r="G902" s="252"/>
      <c r="H902" s="253"/>
      <c r="I902" s="254"/>
      <c r="J902" s="255"/>
      <c r="K902" s="257"/>
      <c r="L902" s="257"/>
      <c r="M902" s="11"/>
      <c r="N902" s="11"/>
      <c r="O902" s="11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250"/>
      <c r="E903" s="4"/>
      <c r="F903" s="408"/>
      <c r="G903" s="252"/>
      <c r="H903" s="253"/>
      <c r="I903" s="254"/>
      <c r="J903" s="255"/>
      <c r="K903" s="257"/>
      <c r="L903" s="257"/>
      <c r="M903" s="11"/>
      <c r="N903" s="11"/>
      <c r="O903" s="11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250"/>
      <c r="E904" s="4"/>
      <c r="F904" s="408"/>
      <c r="G904" s="252"/>
      <c r="H904" s="253"/>
      <c r="I904" s="254"/>
      <c r="J904" s="255"/>
      <c r="K904" s="257"/>
      <c r="L904" s="257"/>
      <c r="M904" s="11"/>
      <c r="N904" s="11"/>
      <c r="O904" s="11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250"/>
      <c r="E905" s="4"/>
      <c r="F905" s="408"/>
      <c r="G905" s="252"/>
      <c r="H905" s="253"/>
      <c r="I905" s="254"/>
      <c r="J905" s="255"/>
      <c r="K905" s="257"/>
      <c r="L905" s="257"/>
      <c r="M905" s="11"/>
      <c r="N905" s="11"/>
      <c r="O905" s="11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250"/>
      <c r="E906" s="4"/>
      <c r="F906" s="408"/>
      <c r="G906" s="252"/>
      <c r="H906" s="253"/>
      <c r="I906" s="254"/>
      <c r="J906" s="255"/>
      <c r="K906" s="257"/>
      <c r="L906" s="257"/>
      <c r="M906" s="11"/>
      <c r="N906" s="11"/>
      <c r="O906" s="11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250"/>
      <c r="E907" s="4"/>
      <c r="F907" s="408"/>
      <c r="G907" s="252"/>
      <c r="H907" s="253"/>
      <c r="I907" s="254"/>
      <c r="J907" s="255"/>
      <c r="K907" s="257"/>
      <c r="L907" s="257"/>
      <c r="M907" s="11"/>
      <c r="N907" s="11"/>
      <c r="O907" s="11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250"/>
      <c r="E908" s="4"/>
      <c r="F908" s="408"/>
      <c r="G908" s="252"/>
      <c r="H908" s="253"/>
      <c r="I908" s="254"/>
      <c r="J908" s="255"/>
      <c r="K908" s="257"/>
      <c r="L908" s="257"/>
      <c r="M908" s="11"/>
      <c r="N908" s="11"/>
      <c r="O908" s="11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250"/>
      <c r="E909" s="4"/>
      <c r="F909" s="408"/>
      <c r="G909" s="252"/>
      <c r="H909" s="253"/>
      <c r="I909" s="254"/>
      <c r="J909" s="255"/>
      <c r="K909" s="257"/>
      <c r="L909" s="257"/>
      <c r="M909" s="11"/>
      <c r="N909" s="11"/>
      <c r="O909" s="11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250"/>
      <c r="E910" s="4"/>
      <c r="F910" s="408"/>
      <c r="G910" s="252"/>
      <c r="H910" s="253"/>
      <c r="I910" s="254"/>
      <c r="J910" s="255"/>
      <c r="K910" s="257"/>
      <c r="L910" s="257"/>
      <c r="M910" s="11"/>
      <c r="N910" s="11"/>
      <c r="O910" s="11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250"/>
      <c r="E911" s="4"/>
      <c r="F911" s="408"/>
      <c r="G911" s="252"/>
      <c r="H911" s="253"/>
      <c r="I911" s="254"/>
      <c r="J911" s="255"/>
      <c r="K911" s="257"/>
      <c r="L911" s="257"/>
      <c r="M911" s="11"/>
      <c r="N911" s="11"/>
      <c r="O911" s="11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250"/>
      <c r="E912" s="4"/>
      <c r="F912" s="408"/>
      <c r="G912" s="252"/>
      <c r="H912" s="253"/>
      <c r="I912" s="254"/>
      <c r="J912" s="255"/>
      <c r="K912" s="257"/>
      <c r="L912" s="257"/>
      <c r="M912" s="11"/>
      <c r="N912" s="11"/>
      <c r="O912" s="11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250"/>
      <c r="E913" s="4"/>
      <c r="F913" s="408"/>
      <c r="G913" s="252"/>
      <c r="H913" s="253"/>
      <c r="I913" s="254"/>
      <c r="J913" s="255"/>
      <c r="K913" s="257"/>
      <c r="L913" s="257"/>
      <c r="M913" s="11"/>
      <c r="N913" s="11"/>
      <c r="O913" s="11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250"/>
      <c r="E914" s="4"/>
      <c r="F914" s="408"/>
      <c r="G914" s="252"/>
      <c r="H914" s="253"/>
      <c r="I914" s="254"/>
      <c r="J914" s="255"/>
      <c r="K914" s="257"/>
      <c r="L914" s="257"/>
      <c r="M914" s="11"/>
      <c r="N914" s="11"/>
      <c r="O914" s="11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250"/>
      <c r="E915" s="4"/>
      <c r="F915" s="408"/>
      <c r="G915" s="252"/>
      <c r="H915" s="253"/>
      <c r="I915" s="254"/>
      <c r="J915" s="255"/>
      <c r="K915" s="257"/>
      <c r="L915" s="257"/>
      <c r="M915" s="11"/>
      <c r="N915" s="11"/>
      <c r="O915" s="11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250"/>
      <c r="E916" s="4"/>
      <c r="F916" s="408"/>
      <c r="G916" s="252"/>
      <c r="H916" s="253"/>
      <c r="I916" s="254"/>
      <c r="J916" s="255"/>
      <c r="K916" s="257"/>
      <c r="L916" s="257"/>
      <c r="M916" s="11"/>
      <c r="N916" s="11"/>
      <c r="O916" s="11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250"/>
      <c r="E917" s="4"/>
      <c r="F917" s="408"/>
      <c r="G917" s="252"/>
      <c r="H917" s="253"/>
      <c r="I917" s="254"/>
      <c r="J917" s="255"/>
      <c r="K917" s="257"/>
      <c r="L917" s="257"/>
      <c r="M917" s="11"/>
      <c r="N917" s="11"/>
      <c r="O917" s="11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250"/>
      <c r="E918" s="4"/>
      <c r="F918" s="408"/>
      <c r="G918" s="252"/>
      <c r="H918" s="253"/>
      <c r="I918" s="254"/>
      <c r="J918" s="255"/>
      <c r="K918" s="257"/>
      <c r="L918" s="257"/>
      <c r="M918" s="11"/>
      <c r="N918" s="11"/>
      <c r="O918" s="11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250"/>
      <c r="E919" s="4"/>
      <c r="F919" s="408"/>
      <c r="G919" s="252"/>
      <c r="H919" s="253"/>
      <c r="I919" s="254"/>
      <c r="J919" s="255"/>
      <c r="K919" s="257"/>
      <c r="L919" s="257"/>
      <c r="M919" s="11"/>
      <c r="N919" s="11"/>
      <c r="O919" s="11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250"/>
      <c r="E920" s="4"/>
      <c r="F920" s="408"/>
      <c r="G920" s="252"/>
      <c r="H920" s="253"/>
      <c r="I920" s="254"/>
      <c r="J920" s="255"/>
      <c r="K920" s="257"/>
      <c r="L920" s="257"/>
      <c r="M920" s="11"/>
      <c r="N920" s="11"/>
      <c r="O920" s="11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250"/>
      <c r="E921" s="4"/>
      <c r="F921" s="408"/>
      <c r="G921" s="252"/>
      <c r="H921" s="253"/>
      <c r="I921" s="254"/>
      <c r="J921" s="255"/>
      <c r="K921" s="257"/>
      <c r="L921" s="257"/>
      <c r="M921" s="11"/>
      <c r="N921" s="11"/>
      <c r="O921" s="11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250"/>
      <c r="E922" s="4"/>
      <c r="F922" s="408"/>
      <c r="G922" s="252"/>
      <c r="H922" s="253"/>
      <c r="I922" s="254"/>
      <c r="J922" s="255"/>
      <c r="K922" s="257"/>
      <c r="L922" s="257"/>
      <c r="M922" s="11"/>
      <c r="N922" s="11"/>
      <c r="O922" s="11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250"/>
      <c r="E923" s="4"/>
      <c r="F923" s="408"/>
      <c r="G923" s="252"/>
      <c r="H923" s="253"/>
      <c r="I923" s="254"/>
      <c r="J923" s="255"/>
      <c r="K923" s="257"/>
      <c r="L923" s="257"/>
      <c r="M923" s="11"/>
      <c r="N923" s="11"/>
      <c r="O923" s="11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250"/>
      <c r="E924" s="4"/>
      <c r="F924" s="408"/>
      <c r="G924" s="252"/>
      <c r="H924" s="253"/>
      <c r="I924" s="254"/>
      <c r="J924" s="255"/>
      <c r="K924" s="257"/>
      <c r="L924" s="257"/>
      <c r="M924" s="11"/>
      <c r="N924" s="11"/>
      <c r="O924" s="11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250"/>
      <c r="E925" s="4"/>
      <c r="F925" s="408"/>
      <c r="G925" s="252"/>
      <c r="H925" s="253"/>
      <c r="I925" s="254"/>
      <c r="J925" s="255"/>
      <c r="K925" s="257"/>
      <c r="L925" s="257"/>
      <c r="M925" s="11"/>
      <c r="N925" s="11"/>
      <c r="O925" s="11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250"/>
      <c r="E926" s="4"/>
      <c r="F926" s="408"/>
      <c r="G926" s="252"/>
      <c r="H926" s="253"/>
      <c r="I926" s="254"/>
      <c r="J926" s="255"/>
      <c r="K926" s="257"/>
      <c r="L926" s="257"/>
      <c r="M926" s="11"/>
      <c r="N926" s="11"/>
      <c r="O926" s="11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250"/>
      <c r="E927" s="4"/>
      <c r="F927" s="408"/>
      <c r="G927" s="252"/>
      <c r="H927" s="253"/>
      <c r="I927" s="254"/>
      <c r="J927" s="255"/>
      <c r="K927" s="257"/>
      <c r="L927" s="257"/>
      <c r="M927" s="11"/>
      <c r="N927" s="11"/>
      <c r="O927" s="11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250"/>
      <c r="E928" s="4"/>
      <c r="F928" s="408"/>
      <c r="G928" s="252"/>
      <c r="H928" s="253"/>
      <c r="I928" s="254"/>
      <c r="J928" s="255"/>
      <c r="K928" s="257"/>
      <c r="L928" s="257"/>
      <c r="M928" s="11"/>
      <c r="N928" s="11"/>
      <c r="O928" s="11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250"/>
      <c r="E929" s="4"/>
      <c r="F929" s="408"/>
      <c r="G929" s="252"/>
      <c r="H929" s="253"/>
      <c r="I929" s="254"/>
      <c r="J929" s="255"/>
      <c r="K929" s="257"/>
      <c r="L929" s="257"/>
      <c r="M929" s="11"/>
      <c r="N929" s="11"/>
      <c r="O929" s="11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250"/>
      <c r="E930" s="4"/>
      <c r="F930" s="408"/>
      <c r="G930" s="252"/>
      <c r="H930" s="253"/>
      <c r="I930" s="254"/>
      <c r="J930" s="255"/>
      <c r="K930" s="257"/>
      <c r="L930" s="257"/>
      <c r="M930" s="11"/>
      <c r="N930" s="11"/>
      <c r="O930" s="11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250"/>
      <c r="E931" s="4"/>
      <c r="F931" s="408"/>
      <c r="G931" s="252"/>
      <c r="H931" s="253"/>
      <c r="I931" s="254"/>
      <c r="J931" s="255"/>
      <c r="K931" s="257"/>
      <c r="L931" s="257"/>
      <c r="M931" s="11"/>
      <c r="N931" s="11"/>
      <c r="O931" s="11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250"/>
      <c r="E932" s="4"/>
      <c r="F932" s="408"/>
      <c r="G932" s="252"/>
      <c r="H932" s="253"/>
      <c r="I932" s="254"/>
      <c r="J932" s="255"/>
      <c r="K932" s="257"/>
      <c r="L932" s="257"/>
      <c r="M932" s="11"/>
      <c r="N932" s="11"/>
      <c r="O932" s="11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250"/>
      <c r="E933" s="4"/>
      <c r="F933" s="408"/>
      <c r="G933" s="252"/>
      <c r="H933" s="253"/>
      <c r="I933" s="254"/>
      <c r="J933" s="255"/>
      <c r="K933" s="257"/>
      <c r="L933" s="257"/>
      <c r="M933" s="11"/>
      <c r="N933" s="11"/>
      <c r="O933" s="11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250"/>
      <c r="E934" s="4"/>
      <c r="F934" s="408"/>
      <c r="G934" s="252"/>
      <c r="H934" s="253"/>
      <c r="I934" s="254"/>
      <c r="J934" s="255"/>
      <c r="K934" s="257"/>
      <c r="L934" s="257"/>
      <c r="M934" s="11"/>
      <c r="N934" s="11"/>
      <c r="O934" s="11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250"/>
      <c r="E935" s="4"/>
      <c r="F935" s="408"/>
      <c r="G935" s="252"/>
      <c r="H935" s="253"/>
      <c r="I935" s="254"/>
      <c r="J935" s="255"/>
      <c r="K935" s="257"/>
      <c r="L935" s="257"/>
      <c r="M935" s="11"/>
      <c r="N935" s="11"/>
      <c r="O935" s="11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250"/>
      <c r="E936" s="4"/>
      <c r="F936" s="408"/>
      <c r="G936" s="252"/>
      <c r="H936" s="253"/>
      <c r="I936" s="254"/>
      <c r="J936" s="255"/>
      <c r="K936" s="257"/>
      <c r="L936" s="257"/>
      <c r="M936" s="11"/>
      <c r="N936" s="11"/>
      <c r="O936" s="11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250"/>
      <c r="E937" s="4"/>
      <c r="F937" s="408"/>
      <c r="G937" s="252"/>
      <c r="H937" s="253"/>
      <c r="I937" s="254"/>
      <c r="J937" s="255"/>
      <c r="K937" s="257"/>
      <c r="L937" s="257"/>
      <c r="M937" s="11"/>
      <c r="N937" s="11"/>
      <c r="O937" s="11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250"/>
      <c r="E938" s="4"/>
      <c r="F938" s="408"/>
      <c r="G938" s="252"/>
      <c r="H938" s="253"/>
      <c r="I938" s="254"/>
      <c r="J938" s="255"/>
      <c r="K938" s="257"/>
      <c r="L938" s="257"/>
      <c r="M938" s="11"/>
      <c r="N938" s="11"/>
      <c r="O938" s="11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250"/>
      <c r="E939" s="4"/>
      <c r="F939" s="408"/>
      <c r="G939" s="252"/>
      <c r="H939" s="253"/>
      <c r="I939" s="254"/>
      <c r="J939" s="255"/>
      <c r="K939" s="257"/>
      <c r="L939" s="257"/>
      <c r="M939" s="11"/>
      <c r="N939" s="11"/>
      <c r="O939" s="11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250"/>
      <c r="E940" s="4"/>
      <c r="F940" s="408"/>
      <c r="G940" s="252"/>
      <c r="H940" s="253"/>
      <c r="I940" s="254"/>
      <c r="J940" s="255"/>
      <c r="K940" s="257"/>
      <c r="L940" s="257"/>
      <c r="M940" s="11"/>
      <c r="N940" s="11"/>
      <c r="O940" s="11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250"/>
      <c r="E941" s="4"/>
      <c r="F941" s="408"/>
      <c r="G941" s="252"/>
      <c r="H941" s="253"/>
      <c r="I941" s="254"/>
      <c r="J941" s="255"/>
      <c r="K941" s="257"/>
      <c r="L941" s="257"/>
      <c r="M941" s="11"/>
      <c r="N941" s="11"/>
      <c r="O941" s="11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250"/>
      <c r="E942" s="4"/>
      <c r="F942" s="408"/>
      <c r="G942" s="252"/>
      <c r="H942" s="253"/>
      <c r="I942" s="254"/>
      <c r="J942" s="255"/>
      <c r="K942" s="257"/>
      <c r="L942" s="257"/>
      <c r="M942" s="11"/>
      <c r="N942" s="11"/>
      <c r="O942" s="11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250"/>
      <c r="E943" s="4"/>
      <c r="F943" s="408"/>
      <c r="G943" s="252"/>
      <c r="H943" s="253"/>
      <c r="I943" s="254"/>
      <c r="J943" s="255"/>
      <c r="K943" s="257"/>
      <c r="L943" s="257"/>
      <c r="M943" s="11"/>
      <c r="N943" s="11"/>
      <c r="O943" s="11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250"/>
      <c r="E944" s="4"/>
      <c r="F944" s="408"/>
      <c r="G944" s="252"/>
      <c r="H944" s="253"/>
      <c r="I944" s="254"/>
      <c r="J944" s="255"/>
      <c r="K944" s="257"/>
      <c r="L944" s="257"/>
      <c r="M944" s="11"/>
      <c r="N944" s="11"/>
      <c r="O944" s="11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250"/>
      <c r="E945" s="4"/>
      <c r="F945" s="408"/>
      <c r="G945" s="252"/>
      <c r="H945" s="253"/>
      <c r="I945" s="254"/>
      <c r="J945" s="255"/>
      <c r="K945" s="257"/>
      <c r="L945" s="257"/>
      <c r="M945" s="11"/>
      <c r="N945" s="11"/>
      <c r="O945" s="11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250"/>
      <c r="E946" s="4"/>
      <c r="F946" s="408"/>
      <c r="G946" s="252"/>
      <c r="H946" s="253"/>
      <c r="I946" s="254"/>
      <c r="J946" s="255"/>
      <c r="K946" s="257"/>
      <c r="L946" s="257"/>
      <c r="M946" s="11"/>
      <c r="N946" s="11"/>
      <c r="O946" s="11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250"/>
      <c r="E947" s="4"/>
      <c r="F947" s="408"/>
      <c r="G947" s="252"/>
      <c r="H947" s="253"/>
      <c r="I947" s="254"/>
      <c r="J947" s="255"/>
      <c r="K947" s="257"/>
      <c r="L947" s="257"/>
      <c r="M947" s="11"/>
      <c r="N947" s="11"/>
      <c r="O947" s="11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250"/>
      <c r="E948" s="4"/>
      <c r="F948" s="408"/>
      <c r="G948" s="252"/>
      <c r="H948" s="253"/>
      <c r="I948" s="254"/>
      <c r="J948" s="255"/>
      <c r="K948" s="257"/>
      <c r="L948" s="257"/>
      <c r="M948" s="11"/>
      <c r="N948" s="11"/>
      <c r="O948" s="11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250"/>
      <c r="E949" s="4"/>
      <c r="F949" s="408"/>
      <c r="G949" s="252"/>
      <c r="H949" s="253"/>
      <c r="I949" s="254"/>
      <c r="J949" s="255"/>
      <c r="K949" s="257"/>
      <c r="L949" s="257"/>
      <c r="M949" s="11"/>
      <c r="N949" s="11"/>
      <c r="O949" s="11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250"/>
      <c r="E950" s="4"/>
      <c r="F950" s="408"/>
      <c r="G950" s="252"/>
      <c r="H950" s="253"/>
      <c r="I950" s="254"/>
      <c r="J950" s="255"/>
      <c r="K950" s="257"/>
      <c r="L950" s="257"/>
      <c r="M950" s="11"/>
      <c r="N950" s="11"/>
      <c r="O950" s="11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250"/>
      <c r="E951" s="4"/>
      <c r="F951" s="408"/>
      <c r="G951" s="252"/>
      <c r="H951" s="253"/>
      <c r="I951" s="254"/>
      <c r="J951" s="255"/>
      <c r="K951" s="257"/>
      <c r="L951" s="257"/>
      <c r="M951" s="11"/>
      <c r="N951" s="11"/>
      <c r="O951" s="11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250"/>
      <c r="E952" s="4"/>
      <c r="F952" s="408"/>
      <c r="G952" s="252"/>
      <c r="H952" s="253"/>
      <c r="I952" s="254"/>
      <c r="J952" s="255"/>
      <c r="K952" s="257"/>
      <c r="L952" s="257"/>
      <c r="M952" s="11"/>
      <c r="N952" s="11"/>
      <c r="O952" s="11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250"/>
      <c r="E953" s="4"/>
      <c r="F953" s="408"/>
      <c r="G953" s="252"/>
      <c r="H953" s="253"/>
      <c r="I953" s="254"/>
      <c r="J953" s="255"/>
      <c r="K953" s="257"/>
      <c r="L953" s="257"/>
      <c r="M953" s="11"/>
      <c r="N953" s="11"/>
      <c r="O953" s="11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250"/>
      <c r="E954" s="4"/>
      <c r="F954" s="408"/>
      <c r="G954" s="252"/>
      <c r="H954" s="253"/>
      <c r="I954" s="254"/>
      <c r="J954" s="255"/>
      <c r="K954" s="257"/>
      <c r="L954" s="257"/>
      <c r="M954" s="11"/>
      <c r="N954" s="11"/>
      <c r="O954" s="11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250"/>
      <c r="E955" s="4"/>
      <c r="F955" s="408"/>
      <c r="G955" s="252"/>
      <c r="H955" s="253"/>
      <c r="I955" s="254"/>
      <c r="J955" s="255"/>
      <c r="K955" s="257"/>
      <c r="L955" s="257"/>
      <c r="M955" s="11"/>
      <c r="N955" s="11"/>
      <c r="O955" s="11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250"/>
      <c r="E956" s="4"/>
      <c r="F956" s="408"/>
      <c r="G956" s="252"/>
      <c r="H956" s="253"/>
      <c r="I956" s="254"/>
      <c r="J956" s="255"/>
      <c r="K956" s="257"/>
      <c r="L956" s="257"/>
      <c r="M956" s="11"/>
      <c r="N956" s="11"/>
      <c r="O956" s="11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250"/>
      <c r="E957" s="4"/>
      <c r="F957" s="408"/>
      <c r="G957" s="252"/>
      <c r="H957" s="253"/>
      <c r="I957" s="254"/>
      <c r="J957" s="255"/>
      <c r="K957" s="257"/>
      <c r="L957" s="257"/>
      <c r="M957" s="11"/>
      <c r="N957" s="11"/>
      <c r="O957" s="11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250"/>
      <c r="E958" s="4"/>
      <c r="F958" s="408"/>
      <c r="G958" s="252"/>
      <c r="H958" s="253"/>
      <c r="I958" s="254"/>
      <c r="J958" s="255"/>
      <c r="K958" s="257"/>
      <c r="L958" s="257"/>
      <c r="M958" s="11"/>
      <c r="N958" s="11"/>
      <c r="O958" s="11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250"/>
      <c r="E959" s="4"/>
      <c r="F959" s="408"/>
      <c r="G959" s="252"/>
      <c r="H959" s="253"/>
      <c r="I959" s="254"/>
      <c r="J959" s="255"/>
      <c r="K959" s="257"/>
      <c r="L959" s="257"/>
      <c r="M959" s="11"/>
      <c r="N959" s="11"/>
      <c r="O959" s="11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250"/>
      <c r="E960" s="4"/>
      <c r="F960" s="408"/>
      <c r="G960" s="252"/>
      <c r="H960" s="253"/>
      <c r="I960" s="254"/>
      <c r="J960" s="255"/>
      <c r="K960" s="257"/>
      <c r="L960" s="257"/>
      <c r="M960" s="11"/>
      <c r="N960" s="11"/>
      <c r="O960" s="11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250"/>
      <c r="E961" s="4"/>
      <c r="F961" s="408"/>
      <c r="G961" s="252"/>
      <c r="H961" s="253"/>
      <c r="I961" s="254"/>
      <c r="J961" s="255"/>
      <c r="K961" s="257"/>
      <c r="L961" s="257"/>
      <c r="M961" s="11"/>
      <c r="N961" s="11"/>
      <c r="O961" s="11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250"/>
      <c r="E962" s="4"/>
      <c r="F962" s="408"/>
      <c r="G962" s="252"/>
      <c r="H962" s="253"/>
      <c r="I962" s="254"/>
      <c r="J962" s="255"/>
      <c r="K962" s="257"/>
      <c r="L962" s="257"/>
      <c r="M962" s="11"/>
      <c r="N962" s="11"/>
      <c r="O962" s="11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250"/>
      <c r="E963" s="4"/>
      <c r="F963" s="408"/>
      <c r="G963" s="252"/>
      <c r="H963" s="253"/>
      <c r="I963" s="254"/>
      <c r="J963" s="255"/>
      <c r="K963" s="257"/>
      <c r="L963" s="257"/>
      <c r="M963" s="11"/>
      <c r="N963" s="11"/>
      <c r="O963" s="11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250"/>
      <c r="E964" s="4"/>
      <c r="F964" s="408"/>
      <c r="G964" s="252"/>
      <c r="H964" s="253"/>
      <c r="I964" s="254"/>
      <c r="J964" s="255"/>
      <c r="K964" s="257"/>
      <c r="L964" s="257"/>
      <c r="M964" s="11"/>
      <c r="N964" s="11"/>
      <c r="O964" s="11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250"/>
      <c r="E965" s="4"/>
      <c r="F965" s="408"/>
      <c r="G965" s="252"/>
      <c r="H965" s="253"/>
      <c r="I965" s="254"/>
      <c r="J965" s="255"/>
      <c r="K965" s="257"/>
      <c r="L965" s="257"/>
      <c r="M965" s="11"/>
      <c r="N965" s="11"/>
      <c r="O965" s="11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250"/>
      <c r="E966" s="4"/>
      <c r="F966" s="408"/>
      <c r="G966" s="252"/>
      <c r="H966" s="253"/>
      <c r="I966" s="254"/>
      <c r="J966" s="255"/>
      <c r="K966" s="257"/>
      <c r="L966" s="257"/>
      <c r="M966" s="11"/>
      <c r="N966" s="11"/>
      <c r="O966" s="11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250"/>
      <c r="E967" s="4"/>
      <c r="F967" s="408"/>
      <c r="G967" s="252"/>
      <c r="H967" s="253"/>
      <c r="I967" s="254"/>
      <c r="J967" s="255"/>
      <c r="K967" s="257"/>
      <c r="L967" s="257"/>
      <c r="M967" s="11"/>
      <c r="N967" s="11"/>
      <c r="O967" s="11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250"/>
      <c r="E968" s="4"/>
      <c r="F968" s="408"/>
      <c r="G968" s="252"/>
      <c r="H968" s="253"/>
      <c r="I968" s="254"/>
      <c r="J968" s="255"/>
      <c r="K968" s="257"/>
      <c r="L968" s="257"/>
      <c r="M968" s="11"/>
      <c r="N968" s="11"/>
      <c r="O968" s="11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250"/>
      <c r="E969" s="4"/>
      <c r="F969" s="408"/>
      <c r="G969" s="252"/>
      <c r="H969" s="253"/>
      <c r="I969" s="254"/>
      <c r="J969" s="255"/>
      <c r="K969" s="257"/>
      <c r="L969" s="257"/>
      <c r="M969" s="11"/>
      <c r="N969" s="11"/>
      <c r="O969" s="11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250"/>
      <c r="E970" s="4"/>
      <c r="F970" s="408"/>
      <c r="G970" s="252"/>
      <c r="H970" s="253"/>
      <c r="I970" s="254"/>
      <c r="J970" s="255"/>
      <c r="K970" s="257"/>
      <c r="L970" s="257"/>
      <c r="M970" s="11"/>
      <c r="N970" s="11"/>
      <c r="O970" s="11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250"/>
      <c r="E971" s="4"/>
      <c r="F971" s="408"/>
      <c r="G971" s="252"/>
      <c r="H971" s="253"/>
      <c r="I971" s="254"/>
      <c r="J971" s="255"/>
      <c r="K971" s="257"/>
      <c r="L971" s="257"/>
      <c r="M971" s="11"/>
      <c r="N971" s="11"/>
      <c r="O971" s="11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250"/>
      <c r="E972" s="4"/>
      <c r="F972" s="408"/>
      <c r="G972" s="252"/>
      <c r="H972" s="253"/>
      <c r="I972" s="254"/>
      <c r="J972" s="255"/>
      <c r="K972" s="257"/>
      <c r="L972" s="257"/>
      <c r="M972" s="11"/>
      <c r="N972" s="11"/>
      <c r="O972" s="11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250"/>
      <c r="E973" s="4"/>
      <c r="F973" s="408"/>
      <c r="G973" s="252"/>
      <c r="H973" s="253"/>
      <c r="I973" s="254"/>
      <c r="J973" s="255"/>
      <c r="K973" s="257"/>
      <c r="L973" s="257"/>
      <c r="M973" s="11"/>
      <c r="N973" s="11"/>
      <c r="O973" s="11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250"/>
      <c r="E974" s="4"/>
      <c r="F974" s="408"/>
      <c r="G974" s="252"/>
      <c r="H974" s="253"/>
      <c r="I974" s="254"/>
      <c r="J974" s="255"/>
      <c r="K974" s="257"/>
      <c r="L974" s="257"/>
      <c r="M974" s="11"/>
      <c r="N974" s="11"/>
      <c r="O974" s="11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250"/>
      <c r="E975" s="4"/>
      <c r="F975" s="408"/>
      <c r="G975" s="252"/>
      <c r="H975" s="253"/>
      <c r="I975" s="254"/>
      <c r="J975" s="255"/>
      <c r="K975" s="257"/>
      <c r="L975" s="257"/>
      <c r="M975" s="11"/>
      <c r="N975" s="11"/>
      <c r="O975" s="11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250"/>
      <c r="E976" s="4"/>
      <c r="F976" s="408"/>
      <c r="G976" s="252"/>
      <c r="H976" s="253"/>
      <c r="I976" s="254"/>
      <c r="J976" s="255"/>
      <c r="K976" s="257"/>
      <c r="L976" s="257"/>
      <c r="M976" s="11"/>
      <c r="N976" s="11"/>
      <c r="O976" s="11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250"/>
      <c r="E977" s="4"/>
      <c r="F977" s="408"/>
      <c r="G977" s="252"/>
      <c r="H977" s="253"/>
      <c r="I977" s="254"/>
      <c r="J977" s="255"/>
      <c r="K977" s="257"/>
      <c r="L977" s="257"/>
      <c r="M977" s="11"/>
      <c r="N977" s="11"/>
      <c r="O977" s="11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250"/>
      <c r="E978" s="4"/>
      <c r="F978" s="408"/>
      <c r="G978" s="252"/>
      <c r="H978" s="253"/>
      <c r="I978" s="254"/>
      <c r="J978" s="255"/>
      <c r="K978" s="257"/>
      <c r="L978" s="257"/>
      <c r="M978" s="11"/>
      <c r="N978" s="11"/>
      <c r="O978" s="11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250"/>
      <c r="E979" s="4"/>
      <c r="F979" s="408"/>
      <c r="G979" s="252"/>
      <c r="H979" s="253"/>
      <c r="I979" s="254"/>
      <c r="J979" s="255"/>
      <c r="K979" s="257"/>
      <c r="L979" s="257"/>
      <c r="M979" s="11"/>
      <c r="N979" s="11"/>
      <c r="O979" s="11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250"/>
      <c r="E980" s="4"/>
      <c r="F980" s="408"/>
      <c r="G980" s="252"/>
      <c r="H980" s="253"/>
      <c r="I980" s="254"/>
      <c r="J980" s="255"/>
      <c r="K980" s="257"/>
      <c r="L980" s="257"/>
      <c r="M980" s="11"/>
      <c r="N980" s="11"/>
      <c r="O980" s="11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250"/>
      <c r="E981" s="4"/>
      <c r="F981" s="408"/>
      <c r="G981" s="252"/>
      <c r="H981" s="253"/>
      <c r="I981" s="254"/>
      <c r="J981" s="255"/>
      <c r="K981" s="257"/>
      <c r="L981" s="257"/>
      <c r="M981" s="11"/>
      <c r="N981" s="11"/>
      <c r="O981" s="11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250"/>
      <c r="E982" s="4"/>
      <c r="F982" s="408"/>
      <c r="G982" s="252"/>
      <c r="H982" s="253"/>
      <c r="I982" s="254"/>
      <c r="J982" s="255"/>
      <c r="K982" s="257"/>
      <c r="L982" s="257"/>
      <c r="M982" s="11"/>
      <c r="N982" s="11"/>
      <c r="O982" s="11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250"/>
      <c r="E983" s="4"/>
      <c r="F983" s="408"/>
      <c r="G983" s="252"/>
      <c r="H983" s="253"/>
      <c r="I983" s="254"/>
      <c r="J983" s="255"/>
      <c r="K983" s="257"/>
      <c r="L983" s="257"/>
      <c r="M983" s="11"/>
      <c r="N983" s="11"/>
      <c r="O983" s="11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250"/>
      <c r="E984" s="4"/>
      <c r="F984" s="408"/>
      <c r="G984" s="252"/>
      <c r="H984" s="253"/>
      <c r="I984" s="254"/>
      <c r="J984" s="255"/>
      <c r="K984" s="257"/>
      <c r="L984" s="257"/>
      <c r="M984" s="11"/>
      <c r="N984" s="11"/>
      <c r="O984" s="11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250"/>
      <c r="E985" s="4"/>
      <c r="F985" s="408"/>
      <c r="G985" s="252"/>
      <c r="H985" s="253"/>
      <c r="I985" s="254"/>
      <c r="J985" s="255"/>
      <c r="K985" s="257"/>
      <c r="L985" s="257"/>
      <c r="M985" s="11"/>
      <c r="N985" s="11"/>
      <c r="O985" s="11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250"/>
      <c r="E986" s="4"/>
      <c r="F986" s="408"/>
      <c r="G986" s="252"/>
      <c r="H986" s="253"/>
      <c r="I986" s="254"/>
      <c r="J986" s="255"/>
      <c r="K986" s="257"/>
      <c r="L986" s="257"/>
      <c r="M986" s="11"/>
      <c r="N986" s="11"/>
      <c r="O986" s="11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250"/>
      <c r="E987" s="4"/>
      <c r="F987" s="408"/>
      <c r="G987" s="252"/>
      <c r="H987" s="253"/>
      <c r="I987" s="254"/>
      <c r="J987" s="255"/>
      <c r="K987" s="257"/>
      <c r="L987" s="257"/>
      <c r="M987" s="11"/>
      <c r="N987" s="11"/>
      <c r="O987" s="11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250"/>
      <c r="E988" s="4"/>
      <c r="F988" s="408"/>
      <c r="G988" s="252"/>
      <c r="H988" s="253"/>
      <c r="I988" s="254"/>
      <c r="J988" s="255"/>
      <c r="K988" s="257"/>
      <c r="L988" s="257"/>
      <c r="M988" s="11"/>
      <c r="N988" s="11"/>
      <c r="O988" s="11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250"/>
      <c r="E989" s="4"/>
      <c r="F989" s="408"/>
      <c r="G989" s="252"/>
      <c r="H989" s="253"/>
      <c r="I989" s="254"/>
      <c r="J989" s="255"/>
      <c r="K989" s="257"/>
      <c r="L989" s="257"/>
      <c r="M989" s="11"/>
      <c r="N989" s="11"/>
      <c r="O989" s="11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250"/>
      <c r="E990" s="4"/>
      <c r="F990" s="408"/>
      <c r="G990" s="252"/>
      <c r="H990" s="253"/>
      <c r="I990" s="254"/>
      <c r="J990" s="255"/>
      <c r="K990" s="257"/>
      <c r="L990" s="257"/>
      <c r="M990" s="11"/>
      <c r="N990" s="11"/>
      <c r="O990" s="11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250"/>
      <c r="E991" s="4"/>
      <c r="F991" s="408"/>
      <c r="G991" s="252"/>
      <c r="H991" s="253"/>
      <c r="I991" s="254"/>
      <c r="J991" s="255"/>
      <c r="K991" s="257"/>
      <c r="L991" s="257"/>
      <c r="M991" s="11"/>
      <c r="N991" s="11"/>
      <c r="O991" s="11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250"/>
      <c r="E992" s="4"/>
      <c r="F992" s="408"/>
      <c r="G992" s="252"/>
      <c r="H992" s="253"/>
      <c r="I992" s="254"/>
      <c r="J992" s="255"/>
      <c r="K992" s="257"/>
      <c r="L992" s="257"/>
      <c r="M992" s="11"/>
      <c r="N992" s="11"/>
      <c r="O992" s="11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250"/>
      <c r="E993" s="4"/>
      <c r="F993" s="408"/>
      <c r="G993" s="252"/>
      <c r="H993" s="253"/>
      <c r="I993" s="254"/>
      <c r="J993" s="255"/>
      <c r="K993" s="257"/>
      <c r="L993" s="257"/>
      <c r="M993" s="11"/>
      <c r="N993" s="11"/>
      <c r="O993" s="11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250"/>
      <c r="E994" s="4"/>
      <c r="F994" s="408"/>
      <c r="G994" s="252"/>
      <c r="H994" s="253"/>
      <c r="I994" s="254"/>
      <c r="J994" s="255"/>
      <c r="K994" s="257"/>
      <c r="L994" s="257"/>
      <c r="M994" s="11"/>
      <c r="N994" s="11"/>
      <c r="O994" s="11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250"/>
      <c r="E995" s="4"/>
      <c r="F995" s="408"/>
      <c r="G995" s="252"/>
      <c r="H995" s="253"/>
      <c r="I995" s="254"/>
      <c r="J995" s="255"/>
      <c r="K995" s="257"/>
      <c r="L995" s="257"/>
      <c r="M995" s="11"/>
      <c r="N995" s="11"/>
      <c r="O995" s="11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250"/>
      <c r="E996" s="4"/>
      <c r="F996" s="408"/>
      <c r="G996" s="252"/>
      <c r="H996" s="253"/>
      <c r="I996" s="254"/>
      <c r="J996" s="255"/>
      <c r="K996" s="257"/>
      <c r="L996" s="257"/>
      <c r="M996" s="11"/>
      <c r="N996" s="11"/>
      <c r="O996" s="11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250"/>
      <c r="E997" s="4"/>
      <c r="F997" s="408"/>
      <c r="G997" s="252"/>
      <c r="H997" s="253"/>
      <c r="I997" s="254"/>
      <c r="J997" s="255"/>
      <c r="K997" s="257"/>
      <c r="L997" s="257"/>
      <c r="M997" s="11"/>
      <c r="N997" s="11"/>
      <c r="O997" s="11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250"/>
      <c r="E998" s="4"/>
      <c r="F998" s="408"/>
      <c r="G998" s="252"/>
      <c r="H998" s="253"/>
      <c r="I998" s="254"/>
      <c r="J998" s="255"/>
      <c r="K998" s="257"/>
      <c r="L998" s="257"/>
      <c r="M998" s="11"/>
      <c r="N998" s="11"/>
      <c r="O998" s="11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250"/>
      <c r="E999" s="4"/>
      <c r="F999" s="408"/>
      <c r="G999" s="252"/>
      <c r="H999" s="253"/>
      <c r="I999" s="254"/>
      <c r="J999" s="255"/>
      <c r="K999" s="257"/>
      <c r="L999" s="257"/>
      <c r="M999" s="11"/>
      <c r="N999" s="11"/>
      <c r="O999" s="11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250"/>
      <c r="E1000" s="4"/>
      <c r="F1000" s="408"/>
      <c r="G1000" s="252"/>
      <c r="H1000" s="253"/>
      <c r="I1000" s="254"/>
      <c r="J1000" s="255"/>
      <c r="K1000" s="257"/>
      <c r="L1000" s="257"/>
      <c r="M1000" s="11"/>
      <c r="N1000" s="11"/>
      <c r="O1000" s="11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A5:B5"/>
    <mergeCell ref="A39:B39"/>
    <mergeCell ref="A41:B41"/>
    <mergeCell ref="A75:B75"/>
    <mergeCell ref="A77:B77"/>
    <mergeCell ref="A111:B111"/>
    <mergeCell ref="A113:B113"/>
    <mergeCell ref="A147:B147"/>
    <mergeCell ref="A149:B149"/>
    <mergeCell ref="A183:B183"/>
    <mergeCell ref="A512:B512"/>
    <mergeCell ref="A329:B329"/>
    <mergeCell ref="A365:B365"/>
    <mergeCell ref="A401:B401"/>
    <mergeCell ref="A185:B185"/>
    <mergeCell ref="A221:B221"/>
    <mergeCell ref="A257:B257"/>
    <mergeCell ref="A293:B293"/>
    <mergeCell ref="A473:B473"/>
    <mergeCell ref="C403:E403"/>
    <mergeCell ref="A435:B435"/>
    <mergeCell ref="A437:B437"/>
    <mergeCell ref="A471:B471"/>
    <mergeCell ref="A510:B510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/>
  <cols>
    <col min="1" max="1" width="1.85546875" customWidth="1"/>
    <col min="2" max="2" width="32" customWidth="1"/>
    <col min="3" max="3" width="11.5703125" customWidth="1"/>
    <col min="4" max="4" width="10.28515625" customWidth="1"/>
    <col min="5" max="5" width="9.85546875" customWidth="1"/>
    <col min="6" max="6" width="11.28515625" customWidth="1"/>
    <col min="7" max="7" width="10.5703125" customWidth="1"/>
    <col min="8" max="8" width="12.42578125" customWidth="1"/>
    <col min="9" max="9" width="27.28515625" customWidth="1"/>
    <col min="10" max="10" width="11.85546875" customWidth="1"/>
    <col min="11" max="12" width="11.28515625" customWidth="1"/>
    <col min="13" max="13" width="14.7109375" customWidth="1"/>
    <col min="14" max="14" width="13.85546875" customWidth="1"/>
    <col min="15" max="15" width="14.5703125" customWidth="1"/>
    <col min="16" max="16" width="18.140625" customWidth="1"/>
    <col min="17" max="17" width="12.140625" customWidth="1"/>
    <col min="18" max="26" width="8" customWidth="1"/>
  </cols>
  <sheetData>
    <row r="1" spans="1:26" ht="34.5" customHeight="1">
      <c r="A1" s="1"/>
      <c r="B1" s="2"/>
      <c r="C1" s="250"/>
      <c r="D1" s="250"/>
      <c r="E1" s="4"/>
      <c r="F1" s="251"/>
      <c r="G1" s="252"/>
      <c r="H1" s="253"/>
      <c r="I1" s="254"/>
      <c r="J1" s="255"/>
      <c r="K1" s="256">
        <v>1</v>
      </c>
      <c r="L1" s="256"/>
      <c r="M1" s="11"/>
      <c r="N1" s="11"/>
      <c r="O1" s="11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4" t="s">
        <v>0</v>
      </c>
      <c r="B2" s="1368"/>
      <c r="C2" s="250"/>
      <c r="D2" s="250"/>
      <c r="E2" s="4"/>
      <c r="F2" s="251"/>
      <c r="G2" s="252"/>
      <c r="H2" s="253"/>
      <c r="I2" s="254"/>
      <c r="J2" s="255"/>
      <c r="K2" s="257"/>
      <c r="L2" s="257"/>
      <c r="M2" s="11"/>
      <c r="N2" s="11"/>
      <c r="O2" s="11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4" t="s">
        <v>1031</v>
      </c>
      <c r="B3" s="4"/>
      <c r="C3" s="96"/>
      <c r="D3" s="250"/>
      <c r="E3" s="4"/>
      <c r="F3" s="251"/>
      <c r="G3" s="252"/>
      <c r="H3" s="253"/>
      <c r="I3" s="254"/>
      <c r="J3" s="255"/>
      <c r="K3" s="257"/>
      <c r="L3" s="257"/>
      <c r="M3" s="11"/>
      <c r="N3" s="11"/>
      <c r="O3" s="11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891"/>
      <c r="B4" s="892"/>
      <c r="C4" s="250"/>
      <c r="D4" s="250"/>
      <c r="E4" s="4"/>
      <c r="F4" s="251"/>
      <c r="G4" s="252"/>
      <c r="H4" s="253"/>
      <c r="I4" s="254"/>
      <c r="J4" s="255"/>
      <c r="K4" s="257"/>
      <c r="L4" s="257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386" t="s">
        <v>2</v>
      </c>
      <c r="B5" s="1395"/>
      <c r="C5" s="258" t="s">
        <v>3</v>
      </c>
      <c r="D5" s="893" t="s">
        <v>4</v>
      </c>
      <c r="E5" s="17" t="s">
        <v>5</v>
      </c>
      <c r="F5" s="919" t="s">
        <v>5</v>
      </c>
      <c r="G5" s="259" t="s">
        <v>6</v>
      </c>
      <c r="H5" s="19" t="s">
        <v>7</v>
      </c>
      <c r="I5" s="260" t="s">
        <v>8</v>
      </c>
      <c r="J5" s="261" t="s">
        <v>9</v>
      </c>
      <c r="K5" s="920" t="s">
        <v>9</v>
      </c>
      <c r="L5" s="262"/>
      <c r="M5" s="23"/>
      <c r="N5" s="11"/>
      <c r="O5" s="11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25" customHeight="1">
      <c r="A6" s="996"/>
      <c r="B6" s="922"/>
      <c r="C6" s="923"/>
      <c r="D6" s="316" t="s">
        <v>10</v>
      </c>
      <c r="E6" s="24" t="s">
        <v>11</v>
      </c>
      <c r="F6" s="925" t="s">
        <v>12</v>
      </c>
      <c r="G6" s="1144"/>
      <c r="H6" s="965" t="s">
        <v>13</v>
      </c>
      <c r="I6" s="1145" t="s">
        <v>14</v>
      </c>
      <c r="J6" s="1146" t="s">
        <v>15</v>
      </c>
      <c r="K6" s="930" t="s">
        <v>16</v>
      </c>
      <c r="L6" s="262"/>
      <c r="M6" s="23"/>
      <c r="N6" s="11"/>
      <c r="O6" s="11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174"/>
      <c r="B7" s="36"/>
      <c r="C7" s="37"/>
      <c r="D7" s="1094"/>
      <c r="E7" s="71"/>
      <c r="F7" s="72"/>
      <c r="G7" s="40"/>
      <c r="H7" s="41"/>
      <c r="I7" s="42"/>
      <c r="J7" s="43"/>
      <c r="K7" s="153"/>
      <c r="L7" s="257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174"/>
      <c r="B8" s="45"/>
      <c r="C8" s="37"/>
      <c r="D8" s="1094"/>
      <c r="E8" s="86"/>
      <c r="F8" s="87"/>
      <c r="G8" s="40"/>
      <c r="H8" s="41"/>
      <c r="I8" s="42"/>
      <c r="J8" s="43"/>
      <c r="K8" s="44"/>
      <c r="L8" s="257"/>
      <c r="M8" s="11"/>
      <c r="N8" s="11"/>
      <c r="O8" s="11"/>
      <c r="P8" s="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76"/>
      <c r="B9" s="48"/>
      <c r="C9" s="37"/>
      <c r="D9" s="1094"/>
      <c r="E9" s="71"/>
      <c r="F9" s="72"/>
      <c r="G9" s="40"/>
      <c r="H9" s="41"/>
      <c r="I9" s="42"/>
      <c r="J9" s="43"/>
      <c r="K9" s="44"/>
      <c r="L9" s="257"/>
      <c r="M9" s="11"/>
      <c r="N9" s="11"/>
      <c r="O9" s="11"/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76"/>
      <c r="B10" s="88"/>
      <c r="C10" s="37"/>
      <c r="D10" s="1094"/>
      <c r="E10" s="71"/>
      <c r="F10" s="72"/>
      <c r="G10" s="40"/>
      <c r="H10" s="41"/>
      <c r="I10" s="42"/>
      <c r="J10" s="43"/>
      <c r="K10" s="44"/>
      <c r="L10" s="257"/>
      <c r="M10" s="11"/>
      <c r="N10" s="11"/>
      <c r="O10" s="11"/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76"/>
      <c r="B11" s="935"/>
      <c r="C11" s="51"/>
      <c r="D11" s="1107"/>
      <c r="E11" s="894"/>
      <c r="F11" s="895"/>
      <c r="G11" s="1090"/>
      <c r="H11" s="41"/>
      <c r="I11" s="42"/>
      <c r="J11" s="43"/>
      <c r="K11" s="44"/>
      <c r="L11" s="257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76"/>
      <c r="B12" s="45"/>
      <c r="C12" s="37"/>
      <c r="D12" s="1094"/>
      <c r="E12" s="71"/>
      <c r="F12" s="72"/>
      <c r="G12" s="40"/>
      <c r="H12" s="41"/>
      <c r="I12" s="42"/>
      <c r="J12" s="43"/>
      <c r="K12" s="44"/>
      <c r="L12" s="257"/>
      <c r="M12" s="11"/>
      <c r="N12" s="11"/>
      <c r="O12" s="11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76"/>
      <c r="B13" s="73"/>
      <c r="C13" s="37"/>
      <c r="D13" s="1094"/>
      <c r="E13" s="71"/>
      <c r="F13" s="72"/>
      <c r="G13" s="40"/>
      <c r="H13" s="41"/>
      <c r="I13" s="42"/>
      <c r="J13" s="43"/>
      <c r="K13" s="44"/>
      <c r="L13" s="257"/>
      <c r="M13" s="11"/>
      <c r="N13" s="11"/>
      <c r="O13" s="11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76"/>
      <c r="B14" s="73"/>
      <c r="C14" s="37"/>
      <c r="D14" s="1094"/>
      <c r="E14" s="71"/>
      <c r="F14" s="72"/>
      <c r="G14" s="40"/>
      <c r="H14" s="41"/>
      <c r="I14" s="42"/>
      <c r="J14" s="43"/>
      <c r="K14" s="44"/>
      <c r="L14" s="270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76"/>
      <c r="B15" s="73"/>
      <c r="C15" s="37"/>
      <c r="D15" s="1094"/>
      <c r="E15" s="71"/>
      <c r="F15" s="72"/>
      <c r="G15" s="40"/>
      <c r="H15" s="41"/>
      <c r="I15" s="42"/>
      <c r="J15" s="43"/>
      <c r="K15" s="44"/>
      <c r="L15" s="270"/>
      <c r="M15" s="11"/>
      <c r="N15" s="11"/>
      <c r="O15" s="11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76"/>
      <c r="B16" s="45"/>
      <c r="C16" s="37"/>
      <c r="D16" s="1094"/>
      <c r="E16" s="71"/>
      <c r="F16" s="72"/>
      <c r="G16" s="40"/>
      <c r="H16" s="41"/>
      <c r="I16" s="42"/>
      <c r="J16" s="43"/>
      <c r="K16" s="44"/>
      <c r="L16" s="257"/>
      <c r="M16" s="11"/>
      <c r="N16" s="11"/>
      <c r="O16" s="11"/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76"/>
      <c r="B17" s="45"/>
      <c r="C17" s="37"/>
      <c r="D17" s="1094"/>
      <c r="E17" s="71"/>
      <c r="F17" s="72"/>
      <c r="G17" s="40"/>
      <c r="H17" s="41"/>
      <c r="I17" s="42"/>
      <c r="J17" s="43"/>
      <c r="K17" s="44"/>
      <c r="L17" s="257"/>
      <c r="M17" s="11"/>
      <c r="N17" s="11"/>
      <c r="O17" s="11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969"/>
      <c r="B18" s="73"/>
      <c r="C18" s="37"/>
      <c r="D18" s="1094"/>
      <c r="E18" s="71"/>
      <c r="F18" s="72"/>
      <c r="G18" s="40"/>
      <c r="H18" s="41"/>
      <c r="I18" s="42"/>
      <c r="J18" s="43"/>
      <c r="K18" s="44"/>
      <c r="L18" s="270"/>
      <c r="M18" s="11"/>
      <c r="N18" s="11"/>
      <c r="O18" s="11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customHeight="1">
      <c r="A19" s="969"/>
      <c r="B19" s="73"/>
      <c r="C19" s="37"/>
      <c r="D19" s="1094"/>
      <c r="E19" s="71"/>
      <c r="F19" s="72"/>
      <c r="G19" s="40"/>
      <c r="H19" s="41"/>
      <c r="I19" s="42"/>
      <c r="J19" s="43"/>
      <c r="K19" s="44"/>
      <c r="L19" s="257"/>
      <c r="M19" s="11"/>
      <c r="N19" s="11"/>
      <c r="O19" s="11"/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customHeight="1">
      <c r="A20" s="969"/>
      <c r="B20" s="48"/>
      <c r="C20" s="37"/>
      <c r="D20" s="1094"/>
      <c r="E20" s="71"/>
      <c r="F20" s="72"/>
      <c r="G20" s="40"/>
      <c r="H20" s="41"/>
      <c r="I20" s="49"/>
      <c r="J20" s="43"/>
      <c r="K20" s="44"/>
      <c r="L20" s="270"/>
      <c r="M20" s="11"/>
      <c r="N20" s="11"/>
      <c r="O20" s="11"/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customHeight="1">
      <c r="A21" s="969"/>
      <c r="B21" s="88"/>
      <c r="C21" s="37"/>
      <c r="D21" s="1094"/>
      <c r="E21" s="71"/>
      <c r="F21" s="72"/>
      <c r="G21" s="40"/>
      <c r="H21" s="41"/>
      <c r="I21" s="42"/>
      <c r="J21" s="43"/>
      <c r="K21" s="44"/>
      <c r="L21" s="257"/>
      <c r="M21" s="11"/>
      <c r="N21" s="11"/>
      <c r="O21" s="11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>
      <c r="A22" s="969"/>
      <c r="B22" s="935"/>
      <c r="C22" s="51"/>
      <c r="D22" s="1107"/>
      <c r="E22" s="894"/>
      <c r="F22" s="895"/>
      <c r="G22" s="1090"/>
      <c r="H22" s="1104"/>
      <c r="I22" s="1105"/>
      <c r="J22" s="1106"/>
      <c r="K22" s="1016"/>
      <c r="L22" s="257"/>
      <c r="M22" s="11"/>
      <c r="N22" s="11"/>
      <c r="O22" s="11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971"/>
      <c r="B23" s="45"/>
      <c r="C23" s="37"/>
      <c r="D23" s="1094"/>
      <c r="E23" s="71"/>
      <c r="F23" s="72"/>
      <c r="G23" s="40"/>
      <c r="H23" s="41"/>
      <c r="I23" s="42"/>
      <c r="J23" s="43"/>
      <c r="K23" s="44"/>
      <c r="L23" s="257"/>
      <c r="M23" s="11"/>
      <c r="N23" s="11"/>
      <c r="O23" s="11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>
      <c r="A24" s="1031"/>
      <c r="B24" s="73"/>
      <c r="C24" s="37"/>
      <c r="D24" s="1094"/>
      <c r="E24" s="71"/>
      <c r="F24" s="72"/>
      <c r="G24" s="40"/>
      <c r="H24" s="41"/>
      <c r="I24" s="42"/>
      <c r="J24" s="43"/>
      <c r="K24" s="44"/>
      <c r="L24" s="257"/>
      <c r="M24" s="11"/>
      <c r="N24" s="11"/>
      <c r="O24" s="11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>
      <c r="A25" s="969"/>
      <c r="B25" s="73"/>
      <c r="C25" s="37"/>
      <c r="D25" s="1094"/>
      <c r="E25" s="71"/>
      <c r="F25" s="72"/>
      <c r="G25" s="40"/>
      <c r="H25" s="41"/>
      <c r="I25" s="42"/>
      <c r="J25" s="43"/>
      <c r="K25" s="44"/>
      <c r="L25" s="257"/>
      <c r="M25" s="11"/>
      <c r="N25" s="11"/>
      <c r="O25" s="11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969"/>
      <c r="B26" s="73"/>
      <c r="C26" s="37"/>
      <c r="D26" s="1094"/>
      <c r="E26" s="71"/>
      <c r="F26" s="72"/>
      <c r="G26" s="40"/>
      <c r="H26" s="41"/>
      <c r="I26" s="42"/>
      <c r="J26" s="43"/>
      <c r="K26" s="44"/>
      <c r="L26" s="257"/>
      <c r="M26" s="11"/>
      <c r="N26" s="11"/>
      <c r="O26" s="11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969"/>
      <c r="B27" s="45"/>
      <c r="C27" s="37"/>
      <c r="D27" s="1094"/>
      <c r="E27" s="71"/>
      <c r="F27" s="72"/>
      <c r="G27" s="40"/>
      <c r="H27" s="41"/>
      <c r="I27" s="42"/>
      <c r="J27" s="43"/>
      <c r="K27" s="44"/>
      <c r="L27" s="257"/>
      <c r="M27" s="11"/>
      <c r="N27" s="11"/>
      <c r="O27" s="11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>
      <c r="A28" s="969"/>
      <c r="B28" s="45"/>
      <c r="C28" s="37"/>
      <c r="D28" s="1094"/>
      <c r="E28" s="71"/>
      <c r="F28" s="72"/>
      <c r="G28" s="40"/>
      <c r="H28" s="41"/>
      <c r="I28" s="42"/>
      <c r="J28" s="43"/>
      <c r="K28" s="44"/>
      <c r="L28" s="257"/>
      <c r="M28" s="11"/>
      <c r="N28" s="11"/>
      <c r="O28" s="11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>
      <c r="A29" s="969"/>
      <c r="B29" s="73"/>
      <c r="C29" s="37"/>
      <c r="D29" s="1094"/>
      <c r="E29" s="71"/>
      <c r="F29" s="72"/>
      <c r="G29" s="40"/>
      <c r="H29" s="41"/>
      <c r="I29" s="42"/>
      <c r="J29" s="43"/>
      <c r="K29" s="44"/>
      <c r="L29" s="257"/>
      <c r="M29" s="11"/>
      <c r="N29" s="11"/>
      <c r="O29" s="11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>
      <c r="A30" s="969"/>
      <c r="B30" s="73"/>
      <c r="C30" s="37"/>
      <c r="D30" s="1094"/>
      <c r="E30" s="71"/>
      <c r="F30" s="72"/>
      <c r="G30" s="40"/>
      <c r="H30" s="41"/>
      <c r="I30" s="42"/>
      <c r="J30" s="43"/>
      <c r="K30" s="44"/>
      <c r="L30" s="257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.75" customHeight="1">
      <c r="A31" s="969"/>
      <c r="B31" s="1277"/>
      <c r="C31" s="37"/>
      <c r="D31" s="1094"/>
      <c r="E31" s="71"/>
      <c r="F31" s="72"/>
      <c r="G31" s="40"/>
      <c r="H31" s="41"/>
      <c r="I31" s="42"/>
      <c r="J31" s="43"/>
      <c r="K31" s="44"/>
      <c r="L31" s="257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6.75" customHeight="1">
      <c r="A32" s="969"/>
      <c r="B32" s="1277"/>
      <c r="C32" s="37"/>
      <c r="D32" s="1094"/>
      <c r="E32" s="71"/>
      <c r="F32" s="72"/>
      <c r="G32" s="40"/>
      <c r="H32" s="41"/>
      <c r="I32" s="42"/>
      <c r="J32" s="43"/>
      <c r="K32" s="44"/>
      <c r="L32" s="257"/>
      <c r="M32" s="11"/>
      <c r="N32" s="11"/>
      <c r="O32" s="11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969"/>
      <c r="B33" s="36"/>
      <c r="C33" s="37"/>
      <c r="D33" s="1094"/>
      <c r="E33" s="71"/>
      <c r="F33" s="72"/>
      <c r="G33" s="40"/>
      <c r="H33" s="41"/>
      <c r="I33" s="42"/>
      <c r="J33" s="43"/>
      <c r="K33" s="44"/>
      <c r="L33" s="257"/>
      <c r="M33" s="11"/>
      <c r="N33" s="11"/>
      <c r="O33" s="11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customHeight="1">
      <c r="A34" s="969"/>
      <c r="B34" s="45"/>
      <c r="C34" s="37"/>
      <c r="D34" s="1094"/>
      <c r="E34" s="86"/>
      <c r="F34" s="87"/>
      <c r="G34" s="40"/>
      <c r="H34" s="41"/>
      <c r="I34" s="42"/>
      <c r="J34" s="43"/>
      <c r="K34" s="44"/>
      <c r="L34" s="257"/>
      <c r="M34" s="11"/>
      <c r="N34" s="11"/>
      <c r="O34" s="11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customHeight="1">
      <c r="A35" s="969"/>
      <c r="B35" s="48"/>
      <c r="C35" s="37"/>
      <c r="D35" s="1094"/>
      <c r="E35" s="71"/>
      <c r="F35" s="72"/>
      <c r="G35" s="40"/>
      <c r="H35" s="41"/>
      <c r="I35" s="49"/>
      <c r="J35" s="43"/>
      <c r="K35" s="44"/>
      <c r="L35" s="257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>
      <c r="A36" s="969"/>
      <c r="B36" s="88"/>
      <c r="C36" s="37"/>
      <c r="D36" s="1094"/>
      <c r="E36" s="71"/>
      <c r="F36" s="72"/>
      <c r="G36" s="40"/>
      <c r="H36" s="41"/>
      <c r="I36" s="42"/>
      <c r="J36" s="43"/>
      <c r="K36" s="44"/>
      <c r="L36" s="257"/>
      <c r="M36" s="11"/>
      <c r="N36" s="11"/>
      <c r="O36" s="11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1"/>
      <c r="B37" s="2"/>
      <c r="C37" s="250"/>
      <c r="D37" s="250"/>
      <c r="E37" s="4"/>
      <c r="F37" s="251"/>
      <c r="G37" s="252"/>
      <c r="H37" s="253"/>
      <c r="I37" s="254"/>
      <c r="J37" s="255"/>
      <c r="K37" s="256">
        <v>1</v>
      </c>
      <c r="L37" s="299"/>
      <c r="M37" s="11"/>
      <c r="N37" s="11"/>
      <c r="O37" s="11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>
      <c r="A38" s="4" t="s">
        <v>0</v>
      </c>
      <c r="B38" s="1368"/>
      <c r="C38" s="250"/>
      <c r="D38" s="250"/>
      <c r="E38" s="4"/>
      <c r="F38" s="251"/>
      <c r="G38" s="252"/>
      <c r="H38" s="253"/>
      <c r="I38" s="254"/>
      <c r="J38" s="255"/>
      <c r="K38" s="257"/>
      <c r="L38" s="257"/>
      <c r="M38" s="11"/>
      <c r="N38" s="11"/>
      <c r="O38" s="11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5.25" customHeight="1">
      <c r="A39" s="4" t="s">
        <v>1031</v>
      </c>
      <c r="B39" s="4"/>
      <c r="C39" s="96"/>
      <c r="D39" s="250"/>
      <c r="E39" s="4"/>
      <c r="F39" s="251"/>
      <c r="G39" s="252"/>
      <c r="H39" s="253"/>
      <c r="I39" s="254"/>
      <c r="J39" s="255"/>
      <c r="K39" s="257"/>
      <c r="L39" s="257"/>
      <c r="M39" s="11"/>
      <c r="N39" s="11"/>
      <c r="O39" s="11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891"/>
      <c r="B40" s="892"/>
      <c r="C40" s="250"/>
      <c r="D40" s="250"/>
      <c r="E40" s="4"/>
      <c r="F40" s="251"/>
      <c r="G40" s="252"/>
      <c r="H40" s="253"/>
      <c r="I40" s="254"/>
      <c r="J40" s="255"/>
      <c r="K40" s="257"/>
      <c r="L40" s="257"/>
      <c r="M40" s="11"/>
      <c r="N40" s="11"/>
      <c r="O40" s="11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4.5" customHeight="1">
      <c r="A41" s="1386" t="s">
        <v>2</v>
      </c>
      <c r="B41" s="1395"/>
      <c r="C41" s="258" t="s">
        <v>3</v>
      </c>
      <c r="D41" s="893" t="s">
        <v>4</v>
      </c>
      <c r="E41" s="17" t="s">
        <v>5</v>
      </c>
      <c r="F41" s="919" t="s">
        <v>5</v>
      </c>
      <c r="G41" s="259" t="s">
        <v>6</v>
      </c>
      <c r="H41" s="19" t="s">
        <v>7</v>
      </c>
      <c r="I41" s="260" t="s">
        <v>8</v>
      </c>
      <c r="J41" s="261" t="s">
        <v>9</v>
      </c>
      <c r="K41" s="920" t="s">
        <v>9</v>
      </c>
      <c r="L41" s="262"/>
      <c r="M41" s="23"/>
      <c r="N41" s="11"/>
      <c r="O41" s="11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5.25" customHeight="1">
      <c r="A42" s="996"/>
      <c r="B42" s="922"/>
      <c r="C42" s="923"/>
      <c r="D42" s="316" t="s">
        <v>10</v>
      </c>
      <c r="E42" s="24" t="s">
        <v>11</v>
      </c>
      <c r="F42" s="925" t="s">
        <v>12</v>
      </c>
      <c r="G42" s="1144"/>
      <c r="H42" s="965" t="s">
        <v>13</v>
      </c>
      <c r="I42" s="1145" t="s">
        <v>14</v>
      </c>
      <c r="J42" s="1146" t="s">
        <v>15</v>
      </c>
      <c r="K42" s="930" t="s">
        <v>16</v>
      </c>
      <c r="L42" s="262"/>
      <c r="M42" s="23"/>
      <c r="N42" s="11"/>
      <c r="O42" s="11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>
      <c r="A43" s="1174"/>
      <c r="B43" s="896"/>
      <c r="C43" s="386"/>
      <c r="D43" s="1278"/>
      <c r="E43" s="106"/>
      <c r="F43" s="28"/>
      <c r="G43" s="40"/>
      <c r="H43" s="41"/>
      <c r="I43" s="42"/>
      <c r="J43" s="43"/>
      <c r="K43" s="153"/>
      <c r="L43" s="257"/>
      <c r="M43" s="11"/>
      <c r="N43" s="11"/>
      <c r="O43" s="11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1174"/>
      <c r="B44" s="385"/>
      <c r="C44" s="37"/>
      <c r="D44" s="89"/>
      <c r="E44" s="302"/>
      <c r="F44" s="28"/>
      <c r="G44" s="40"/>
      <c r="H44" s="41"/>
      <c r="I44" s="42"/>
      <c r="J44" s="43"/>
      <c r="K44" s="44"/>
      <c r="L44" s="257"/>
      <c r="M44" s="11"/>
      <c r="N44" s="11"/>
      <c r="O44" s="11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76"/>
      <c r="B45" s="45"/>
      <c r="C45" s="37"/>
      <c r="D45" s="89"/>
      <c r="E45" s="294"/>
      <c r="F45" s="28"/>
      <c r="G45" s="40"/>
      <c r="H45" s="41"/>
      <c r="I45" s="42"/>
      <c r="J45" s="43"/>
      <c r="K45" s="44"/>
      <c r="L45" s="257"/>
      <c r="M45" s="11"/>
      <c r="N45" s="11"/>
      <c r="O45" s="11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>
      <c r="A46" s="76"/>
      <c r="B46" s="45"/>
      <c r="C46" s="37"/>
      <c r="D46" s="89"/>
      <c r="E46" s="229"/>
      <c r="F46" s="28"/>
      <c r="G46" s="40"/>
      <c r="H46" s="41"/>
      <c r="I46" s="42"/>
      <c r="J46" s="43"/>
      <c r="K46" s="44"/>
      <c r="L46" s="257"/>
      <c r="M46" s="11"/>
      <c r="N46" s="11"/>
      <c r="O46" s="11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76"/>
      <c r="B47" s="88"/>
      <c r="C47" s="37"/>
      <c r="D47" s="89"/>
      <c r="E47" s="229"/>
      <c r="F47" s="28"/>
      <c r="G47" s="40"/>
      <c r="H47" s="41"/>
      <c r="I47" s="42"/>
      <c r="J47" s="43"/>
      <c r="K47" s="44"/>
      <c r="L47" s="257"/>
      <c r="M47" s="11"/>
      <c r="N47" s="11"/>
      <c r="O47" s="11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>
      <c r="A48" s="76"/>
      <c r="B48" s="88"/>
      <c r="C48" s="37"/>
      <c r="D48" s="89"/>
      <c r="E48" s="294"/>
      <c r="F48" s="28"/>
      <c r="G48" s="40"/>
      <c r="H48" s="41"/>
      <c r="I48" s="42"/>
      <c r="J48" s="43"/>
      <c r="K48" s="44"/>
      <c r="L48" s="257"/>
      <c r="M48" s="11"/>
      <c r="N48" s="11"/>
      <c r="O48" s="11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>
      <c r="A49" s="76"/>
      <c r="B49" s="45"/>
      <c r="C49" s="37"/>
      <c r="D49" s="89"/>
      <c r="E49" s="107"/>
      <c r="F49" s="108"/>
      <c r="G49" s="1279"/>
      <c r="H49" s="354"/>
      <c r="I49" s="42"/>
      <c r="J49" s="43"/>
      <c r="K49" s="44"/>
      <c r="L49" s="257"/>
      <c r="M49" s="11"/>
      <c r="N49" s="11"/>
      <c r="O49" s="11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>
      <c r="A50" s="76"/>
      <c r="B50" s="45"/>
      <c r="C50" s="37"/>
      <c r="D50" s="89"/>
      <c r="E50" s="131"/>
      <c r="F50" s="108"/>
      <c r="G50" s="1279"/>
      <c r="H50" s="41"/>
      <c r="I50" s="42"/>
      <c r="J50" s="43"/>
      <c r="K50" s="44"/>
      <c r="L50" s="257"/>
      <c r="M50" s="11"/>
      <c r="N50" s="11"/>
      <c r="O50" s="11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>
      <c r="A51" s="76"/>
      <c r="B51" s="45"/>
      <c r="C51" s="37"/>
      <c r="D51" s="89"/>
      <c r="E51" s="131"/>
      <c r="F51" s="108"/>
      <c r="G51" s="1279"/>
      <c r="H51" s="41"/>
      <c r="I51" s="42"/>
      <c r="J51" s="43"/>
      <c r="K51" s="44"/>
      <c r="L51" s="270"/>
      <c r="M51" s="11"/>
      <c r="N51" s="11"/>
      <c r="O51" s="11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76"/>
      <c r="B52" s="88"/>
      <c r="C52" s="37"/>
      <c r="D52" s="89"/>
      <c r="E52" s="131"/>
      <c r="F52" s="108"/>
      <c r="G52" s="1279"/>
      <c r="H52" s="41"/>
      <c r="I52" s="42"/>
      <c r="J52" s="43"/>
      <c r="K52" s="44"/>
      <c r="L52" s="257"/>
      <c r="M52" s="11"/>
      <c r="N52" s="11"/>
      <c r="O52" s="11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76"/>
      <c r="B53" s="88"/>
      <c r="C53" s="37"/>
      <c r="D53" s="89"/>
      <c r="E53" s="131"/>
      <c r="F53" s="108"/>
      <c r="G53" s="1279"/>
      <c r="H53" s="41"/>
      <c r="I53" s="42"/>
      <c r="J53" s="43"/>
      <c r="K53" s="44"/>
      <c r="L53" s="257"/>
      <c r="M53" s="11"/>
      <c r="N53" s="11"/>
      <c r="O53" s="11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>
      <c r="A54" s="969"/>
      <c r="B54" s="154"/>
      <c r="C54" s="37"/>
      <c r="D54" s="1094"/>
      <c r="E54" s="131"/>
      <c r="F54" s="108"/>
      <c r="G54" s="40"/>
      <c r="H54" s="41"/>
      <c r="I54" s="42"/>
      <c r="J54" s="43"/>
      <c r="K54" s="44"/>
      <c r="L54" s="270"/>
      <c r="M54" s="11"/>
      <c r="N54" s="11"/>
      <c r="O54" s="11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>
      <c r="A55" s="969"/>
      <c r="B55" s="935"/>
      <c r="C55" s="51"/>
      <c r="D55" s="1107"/>
      <c r="E55" s="131"/>
      <c r="F55" s="108"/>
      <c r="G55" s="305"/>
      <c r="H55" s="29"/>
      <c r="I55" s="1280"/>
      <c r="J55" s="31"/>
      <c r="K55" s="1006"/>
      <c r="L55" s="257"/>
      <c r="M55" s="11"/>
      <c r="N55" s="11"/>
      <c r="O55" s="11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>
      <c r="A56" s="969"/>
      <c r="B56" s="935"/>
      <c r="C56" s="51"/>
      <c r="D56" s="1107"/>
      <c r="E56" s="131"/>
      <c r="F56" s="108"/>
      <c r="G56" s="305"/>
      <c r="H56" s="29"/>
      <c r="I56" s="30"/>
      <c r="J56" s="31"/>
      <c r="K56" s="1006"/>
      <c r="L56" s="257"/>
      <c r="M56" s="11"/>
      <c r="N56" s="11"/>
      <c r="O56" s="11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>
      <c r="A57" s="969"/>
      <c r="B57" s="1168"/>
      <c r="C57" s="51"/>
      <c r="D57" s="1107"/>
      <c r="E57" s="131"/>
      <c r="F57" s="108"/>
      <c r="G57" s="1090"/>
      <c r="H57" s="29"/>
      <c r="I57" s="30"/>
      <c r="J57" s="31"/>
      <c r="K57" s="1006"/>
      <c r="L57" s="257"/>
      <c r="M57" s="11"/>
      <c r="N57" s="11"/>
      <c r="O57" s="11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>
      <c r="A58" s="969"/>
      <c r="B58" s="935"/>
      <c r="C58" s="51"/>
      <c r="D58" s="1107"/>
      <c r="E58" s="131"/>
      <c r="F58" s="108"/>
      <c r="G58" s="1090"/>
      <c r="H58" s="1104"/>
      <c r="I58" s="1105"/>
      <c r="J58" s="1106"/>
      <c r="K58" s="1016"/>
      <c r="L58" s="257"/>
      <c r="M58" s="11"/>
      <c r="N58" s="11"/>
      <c r="O58" s="11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>
      <c r="A59" s="971"/>
      <c r="B59" s="935"/>
      <c r="C59" s="51"/>
      <c r="D59" s="1107"/>
      <c r="E59" s="131"/>
      <c r="F59" s="108"/>
      <c r="G59" s="1090"/>
      <c r="H59" s="29"/>
      <c r="I59" s="30"/>
      <c r="J59" s="31"/>
      <c r="K59" s="1006"/>
      <c r="L59" s="257"/>
      <c r="M59" s="11"/>
      <c r="N59" s="11"/>
      <c r="O59" s="11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>
      <c r="A60" s="1031"/>
      <c r="B60" s="935"/>
      <c r="C60" s="51"/>
      <c r="D60" s="1107"/>
      <c r="E60" s="131"/>
      <c r="F60" s="108"/>
      <c r="G60" s="1090"/>
      <c r="H60" s="29"/>
      <c r="I60" s="30"/>
      <c r="J60" s="31"/>
      <c r="K60" s="1006"/>
      <c r="L60" s="257"/>
      <c r="M60" s="11"/>
      <c r="N60" s="11"/>
      <c r="O60" s="11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>
      <c r="A61" s="969"/>
      <c r="B61" s="1176"/>
      <c r="C61" s="51"/>
      <c r="D61" s="1107"/>
      <c r="E61" s="107"/>
      <c r="F61" s="108"/>
      <c r="G61" s="1090"/>
      <c r="H61" s="109"/>
      <c r="I61" s="30"/>
      <c r="J61" s="31"/>
      <c r="K61" s="1006"/>
      <c r="L61" s="257"/>
      <c r="M61" s="11"/>
      <c r="N61" s="11"/>
      <c r="O61" s="11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969"/>
      <c r="B62" s="1162"/>
      <c r="C62" s="1161"/>
      <c r="D62" s="1107"/>
      <c r="E62" s="131"/>
      <c r="F62" s="108"/>
      <c r="G62" s="1090"/>
      <c r="H62" s="109"/>
      <c r="I62" s="30"/>
      <c r="J62" s="31"/>
      <c r="K62" s="1006"/>
      <c r="L62" s="257"/>
      <c r="M62" s="11"/>
      <c r="N62" s="11"/>
      <c r="O62" s="11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>
      <c r="A63" s="969"/>
      <c r="B63" s="935"/>
      <c r="C63" s="1161"/>
      <c r="D63" s="1107"/>
      <c r="E63" s="131"/>
      <c r="F63" s="108"/>
      <c r="G63" s="1090"/>
      <c r="H63" s="109"/>
      <c r="I63" s="30"/>
      <c r="J63" s="31"/>
      <c r="K63" s="1006"/>
      <c r="L63" s="257"/>
      <c r="M63" s="11"/>
      <c r="N63" s="11"/>
      <c r="O63" s="11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>
      <c r="A64" s="969"/>
      <c r="B64" s="935"/>
      <c r="C64" s="51"/>
      <c r="D64" s="1107"/>
      <c r="E64" s="131"/>
      <c r="F64" s="108"/>
      <c r="G64" s="1090"/>
      <c r="H64" s="109"/>
      <c r="I64" s="30"/>
      <c r="J64" s="31"/>
      <c r="K64" s="1006"/>
      <c r="L64" s="257"/>
      <c r="M64" s="11"/>
      <c r="N64" s="11"/>
      <c r="O64" s="11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>
      <c r="A65" s="969"/>
      <c r="B65" s="935"/>
      <c r="C65" s="51"/>
      <c r="D65" s="1107"/>
      <c r="E65" s="131"/>
      <c r="F65" s="108"/>
      <c r="G65" s="1090"/>
      <c r="H65" s="109"/>
      <c r="I65" s="30"/>
      <c r="J65" s="295"/>
      <c r="K65" s="1006"/>
      <c r="L65" s="257"/>
      <c r="M65" s="11"/>
      <c r="N65" s="11"/>
      <c r="O65" s="11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>
      <c r="A66" s="969"/>
      <c r="B66" s="935"/>
      <c r="C66" s="51"/>
      <c r="D66" s="1107"/>
      <c r="E66" s="131"/>
      <c r="F66" s="108"/>
      <c r="G66" s="1090"/>
      <c r="H66" s="109"/>
      <c r="I66" s="30"/>
      <c r="J66" s="31"/>
      <c r="K66" s="1006"/>
      <c r="L66" s="257"/>
      <c r="M66" s="11"/>
      <c r="N66" s="11"/>
      <c r="O66" s="11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>
      <c r="A67" s="969"/>
      <c r="B67" s="935"/>
      <c r="C67" s="51"/>
      <c r="D67" s="1107"/>
      <c r="E67" s="131"/>
      <c r="F67" s="108"/>
      <c r="G67" s="1090"/>
      <c r="H67" s="109"/>
      <c r="I67" s="30"/>
      <c r="J67" s="295"/>
      <c r="K67" s="1006"/>
      <c r="L67" s="257"/>
      <c r="M67" s="11"/>
      <c r="N67" s="11"/>
      <c r="O67" s="11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>
      <c r="A68" s="969"/>
      <c r="B68" s="154"/>
      <c r="C68" s="37"/>
      <c r="D68" s="1094"/>
      <c r="E68" s="131"/>
      <c r="F68" s="108"/>
      <c r="G68" s="40"/>
      <c r="H68" s="41"/>
      <c r="I68" s="42"/>
      <c r="J68" s="43"/>
      <c r="K68" s="44"/>
      <c r="L68" s="257"/>
      <c r="M68" s="11"/>
      <c r="N68" s="11"/>
      <c r="O68" s="11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>
      <c r="A69" s="969"/>
      <c r="B69" s="154"/>
      <c r="C69" s="37"/>
      <c r="D69" s="1094"/>
      <c r="E69" s="131"/>
      <c r="F69" s="108"/>
      <c r="G69" s="40"/>
      <c r="H69" s="41"/>
      <c r="I69" s="42"/>
      <c r="J69" s="43"/>
      <c r="K69" s="44"/>
      <c r="L69" s="257"/>
      <c r="M69" s="11"/>
      <c r="N69" s="11"/>
      <c r="O69" s="11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969"/>
      <c r="B70" s="1169"/>
      <c r="C70" s="37"/>
      <c r="D70" s="1094"/>
      <c r="E70" s="131"/>
      <c r="F70" s="108"/>
      <c r="G70" s="40"/>
      <c r="H70" s="41"/>
      <c r="I70" s="42"/>
      <c r="J70" s="43"/>
      <c r="K70" s="151"/>
      <c r="L70" s="257"/>
      <c r="M70" s="11"/>
      <c r="N70" s="11"/>
      <c r="O70" s="11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>
      <c r="A71" s="969"/>
      <c r="B71" s="154"/>
      <c r="C71" s="37"/>
      <c r="D71" s="1094"/>
      <c r="E71" s="131"/>
      <c r="F71" s="108"/>
      <c r="G71" s="40"/>
      <c r="H71" s="41"/>
      <c r="I71" s="42"/>
      <c r="J71" s="43"/>
      <c r="K71" s="44"/>
      <c r="L71" s="257"/>
      <c r="M71" s="11"/>
      <c r="N71" s="11"/>
      <c r="O71" s="11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>
      <c r="A72" s="969"/>
      <c r="B72" s="1168"/>
      <c r="C72" s="51"/>
      <c r="D72" s="1107"/>
      <c r="E72" s="131"/>
      <c r="F72" s="108"/>
      <c r="G72" s="1090"/>
      <c r="H72" s="109"/>
      <c r="I72" s="30"/>
      <c r="J72" s="31"/>
      <c r="K72" s="1006"/>
      <c r="L72" s="257"/>
      <c r="M72" s="11"/>
      <c r="N72" s="11"/>
      <c r="O72" s="11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>
      <c r="A73" s="1"/>
      <c r="B73" s="2"/>
      <c r="C73" s="250"/>
      <c r="D73" s="250"/>
      <c r="E73" s="4"/>
      <c r="F73" s="251"/>
      <c r="G73" s="252"/>
      <c r="H73" s="253"/>
      <c r="I73" s="254"/>
      <c r="J73" s="255"/>
      <c r="K73" s="256">
        <v>1</v>
      </c>
      <c r="L73" s="256"/>
      <c r="M73" s="11"/>
      <c r="N73" s="11"/>
      <c r="O73" s="11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>
      <c r="A74" s="4" t="s">
        <v>0</v>
      </c>
      <c r="B74" s="1368"/>
      <c r="C74" s="250"/>
      <c r="D74" s="250"/>
      <c r="E74" s="4"/>
      <c r="F74" s="251"/>
      <c r="G74" s="252"/>
      <c r="H74" s="253"/>
      <c r="I74" s="254"/>
      <c r="J74" s="255"/>
      <c r="K74" s="257"/>
      <c r="L74" s="257"/>
      <c r="M74" s="11"/>
      <c r="N74" s="11"/>
      <c r="O74" s="11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5.25" customHeight="1">
      <c r="A75" s="4" t="s">
        <v>1031</v>
      </c>
      <c r="B75" s="4"/>
      <c r="C75" s="96"/>
      <c r="D75" s="250"/>
      <c r="E75" s="4"/>
      <c r="F75" s="251"/>
      <c r="G75" s="252"/>
      <c r="H75" s="253"/>
      <c r="I75" s="254"/>
      <c r="J75" s="255"/>
      <c r="K75" s="257"/>
      <c r="L75" s="257"/>
      <c r="M75" s="11"/>
      <c r="N75" s="11"/>
      <c r="O75" s="11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891"/>
      <c r="B76" s="892"/>
      <c r="C76" s="250"/>
      <c r="D76" s="250"/>
      <c r="E76" s="4"/>
      <c r="F76" s="251"/>
      <c r="G76" s="252"/>
      <c r="H76" s="253"/>
      <c r="I76" s="254"/>
      <c r="J76" s="255"/>
      <c r="K76" s="257"/>
      <c r="L76" s="257"/>
      <c r="M76" s="11"/>
      <c r="N76" s="11"/>
      <c r="O76" s="11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>
      <c r="A77" s="1386" t="s">
        <v>2</v>
      </c>
      <c r="B77" s="1395"/>
      <c r="C77" s="258" t="s">
        <v>3</v>
      </c>
      <c r="D77" s="893" t="s">
        <v>4</v>
      </c>
      <c r="E77" s="17" t="s">
        <v>5</v>
      </c>
      <c r="F77" s="919" t="s">
        <v>5</v>
      </c>
      <c r="G77" s="259" t="s">
        <v>6</v>
      </c>
      <c r="H77" s="19" t="s">
        <v>7</v>
      </c>
      <c r="I77" s="260" t="s">
        <v>8</v>
      </c>
      <c r="J77" s="261" t="s">
        <v>9</v>
      </c>
      <c r="K77" s="920" t="s">
        <v>9</v>
      </c>
      <c r="L77" s="262"/>
      <c r="M77" s="23"/>
      <c r="N77" s="11"/>
      <c r="O77" s="11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5.25" customHeight="1">
      <c r="A78" s="996"/>
      <c r="B78" s="922"/>
      <c r="C78" s="923"/>
      <c r="D78" s="316" t="s">
        <v>10</v>
      </c>
      <c r="E78" s="24" t="s">
        <v>11</v>
      </c>
      <c r="F78" s="925" t="s">
        <v>12</v>
      </c>
      <c r="G78" s="1144"/>
      <c r="H78" s="965" t="s">
        <v>13</v>
      </c>
      <c r="I78" s="1145" t="s">
        <v>14</v>
      </c>
      <c r="J78" s="1146" t="s">
        <v>15</v>
      </c>
      <c r="K78" s="930" t="s">
        <v>16</v>
      </c>
      <c r="L78" s="262"/>
      <c r="M78" s="23"/>
      <c r="N78" s="11"/>
      <c r="O78" s="11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>
      <c r="A79" s="1174"/>
      <c r="B79" s="896"/>
      <c r="C79" s="386"/>
      <c r="D79" s="1278"/>
      <c r="E79" s="106"/>
      <c r="F79" s="28"/>
      <c r="G79" s="40"/>
      <c r="H79" s="41"/>
      <c r="I79" s="42"/>
      <c r="J79" s="43"/>
      <c r="K79" s="153"/>
      <c r="L79" s="257"/>
      <c r="M79" s="11"/>
      <c r="N79" s="11"/>
      <c r="O79" s="11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>
      <c r="A80" s="1174"/>
      <c r="B80" s="385"/>
      <c r="C80" s="37"/>
      <c r="D80" s="89"/>
      <c r="E80" s="302"/>
      <c r="F80" s="28"/>
      <c r="G80" s="40"/>
      <c r="H80" s="41"/>
      <c r="I80" s="42"/>
      <c r="J80" s="43"/>
      <c r="K80" s="44"/>
      <c r="L80" s="257"/>
      <c r="M80" s="11"/>
      <c r="N80" s="11"/>
      <c r="O80" s="11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>
      <c r="A81" s="76"/>
      <c r="B81" s="45"/>
      <c r="C81" s="37"/>
      <c r="D81" s="89"/>
      <c r="E81" s="294"/>
      <c r="F81" s="28"/>
      <c r="G81" s="40"/>
      <c r="H81" s="41"/>
      <c r="I81" s="42"/>
      <c r="J81" s="43"/>
      <c r="K81" s="44"/>
      <c r="L81" s="257"/>
      <c r="M81" s="11"/>
      <c r="N81" s="11"/>
      <c r="O81" s="11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>
      <c r="A82" s="76"/>
      <c r="B82" s="45"/>
      <c r="C82" s="37"/>
      <c r="D82" s="89"/>
      <c r="E82" s="229"/>
      <c r="F82" s="28"/>
      <c r="G82" s="40"/>
      <c r="H82" s="41"/>
      <c r="I82" s="42"/>
      <c r="J82" s="43"/>
      <c r="K82" s="44"/>
      <c r="L82" s="257"/>
      <c r="M82" s="11"/>
      <c r="N82" s="11"/>
      <c r="O82" s="11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>
      <c r="A83" s="76"/>
      <c r="B83" s="88"/>
      <c r="C83" s="37"/>
      <c r="D83" s="89"/>
      <c r="E83" s="229"/>
      <c r="F83" s="28"/>
      <c r="G83" s="40"/>
      <c r="H83" s="41"/>
      <c r="I83" s="42"/>
      <c r="J83" s="43"/>
      <c r="K83" s="44"/>
      <c r="L83" s="257"/>
      <c r="M83" s="11"/>
      <c r="N83" s="11"/>
      <c r="O83" s="11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>
      <c r="A84" s="76"/>
      <c r="B84" s="88"/>
      <c r="C84" s="37"/>
      <c r="D84" s="89"/>
      <c r="E84" s="294"/>
      <c r="F84" s="28"/>
      <c r="G84" s="40"/>
      <c r="H84" s="41"/>
      <c r="I84" s="42"/>
      <c r="J84" s="43"/>
      <c r="K84" s="44"/>
      <c r="L84" s="257"/>
      <c r="M84" s="11"/>
      <c r="N84" s="11"/>
      <c r="O84" s="11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>
      <c r="A85" s="76"/>
      <c r="B85" s="45"/>
      <c r="C85" s="37"/>
      <c r="D85" s="89"/>
      <c r="E85" s="107"/>
      <c r="F85" s="108"/>
      <c r="G85" s="1279"/>
      <c r="H85" s="354"/>
      <c r="I85" s="42"/>
      <c r="J85" s="43"/>
      <c r="K85" s="44"/>
      <c r="L85" s="257"/>
      <c r="M85" s="11"/>
      <c r="N85" s="11"/>
      <c r="O85" s="11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>
      <c r="A86" s="76"/>
      <c r="B86" s="45"/>
      <c r="C86" s="37"/>
      <c r="D86" s="89"/>
      <c r="E86" s="131"/>
      <c r="F86" s="108"/>
      <c r="G86" s="1279"/>
      <c r="H86" s="41"/>
      <c r="I86" s="42"/>
      <c r="J86" s="43"/>
      <c r="K86" s="44"/>
      <c r="L86" s="257"/>
      <c r="M86" s="11"/>
      <c r="N86" s="11"/>
      <c r="O86" s="11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>
      <c r="A87" s="76"/>
      <c r="B87" s="45"/>
      <c r="C87" s="37"/>
      <c r="D87" s="89"/>
      <c r="E87" s="131"/>
      <c r="F87" s="108"/>
      <c r="G87" s="1279"/>
      <c r="H87" s="41"/>
      <c r="I87" s="42"/>
      <c r="J87" s="43"/>
      <c r="K87" s="44"/>
      <c r="L87" s="257"/>
      <c r="M87" s="11"/>
      <c r="N87" s="11"/>
      <c r="O87" s="11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>
      <c r="A88" s="76"/>
      <c r="B88" s="88"/>
      <c r="C88" s="37"/>
      <c r="D88" s="89"/>
      <c r="E88" s="131"/>
      <c r="F88" s="108"/>
      <c r="G88" s="1279"/>
      <c r="H88" s="41"/>
      <c r="I88" s="42"/>
      <c r="J88" s="43"/>
      <c r="K88" s="44"/>
      <c r="L88" s="257"/>
      <c r="M88" s="11"/>
      <c r="N88" s="11"/>
      <c r="O88" s="11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>
      <c r="A89" s="76"/>
      <c r="B89" s="88"/>
      <c r="C89" s="37"/>
      <c r="D89" s="89"/>
      <c r="E89" s="131"/>
      <c r="F89" s="108"/>
      <c r="G89" s="1279"/>
      <c r="H89" s="41"/>
      <c r="I89" s="42"/>
      <c r="J89" s="43"/>
      <c r="K89" s="44"/>
      <c r="L89" s="257"/>
      <c r="M89" s="11"/>
      <c r="N89" s="11"/>
      <c r="O89" s="11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>
      <c r="A90" s="969"/>
      <c r="B90" s="154"/>
      <c r="C90" s="37"/>
      <c r="D90" s="1094"/>
      <c r="E90" s="131"/>
      <c r="F90" s="108"/>
      <c r="G90" s="40"/>
      <c r="H90" s="41"/>
      <c r="I90" s="42"/>
      <c r="J90" s="43"/>
      <c r="K90" s="44"/>
      <c r="L90" s="270"/>
      <c r="M90" s="11"/>
      <c r="N90" s="11"/>
      <c r="O90" s="11"/>
      <c r="P90" s="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>
      <c r="A91" s="969"/>
      <c r="B91" s="935"/>
      <c r="C91" s="51"/>
      <c r="D91" s="1107"/>
      <c r="E91" s="131"/>
      <c r="F91" s="108"/>
      <c r="G91" s="305"/>
      <c r="H91" s="29"/>
      <c r="I91" s="1280"/>
      <c r="J91" s="31"/>
      <c r="K91" s="1006"/>
      <c r="L91" s="257"/>
      <c r="M91" s="11"/>
      <c r="N91" s="11"/>
      <c r="O91" s="11"/>
      <c r="P91" s="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>
      <c r="A92" s="969"/>
      <c r="B92" s="935"/>
      <c r="C92" s="51"/>
      <c r="D92" s="1107"/>
      <c r="E92" s="131"/>
      <c r="F92" s="108"/>
      <c r="G92" s="305"/>
      <c r="H92" s="29"/>
      <c r="I92" s="30"/>
      <c r="J92" s="31"/>
      <c r="K92" s="1006"/>
      <c r="L92" s="270"/>
      <c r="M92" s="11"/>
      <c r="N92" s="11"/>
      <c r="O92" s="11"/>
      <c r="P92" s="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>
      <c r="A93" s="969"/>
      <c r="B93" s="1168"/>
      <c r="C93" s="51"/>
      <c r="D93" s="1107"/>
      <c r="E93" s="131"/>
      <c r="F93" s="108"/>
      <c r="G93" s="1090"/>
      <c r="H93" s="29"/>
      <c r="I93" s="30"/>
      <c r="J93" s="31"/>
      <c r="K93" s="1006"/>
      <c r="L93" s="257"/>
      <c r="M93" s="11"/>
      <c r="N93" s="11"/>
      <c r="O93" s="11"/>
      <c r="P93" s="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>
      <c r="A94" s="969"/>
      <c r="B94" s="935"/>
      <c r="C94" s="51"/>
      <c r="D94" s="1107"/>
      <c r="E94" s="131"/>
      <c r="F94" s="108"/>
      <c r="G94" s="1090"/>
      <c r="H94" s="1104"/>
      <c r="I94" s="1105"/>
      <c r="J94" s="1106"/>
      <c r="K94" s="1016"/>
      <c r="L94" s="257"/>
      <c r="M94" s="11"/>
      <c r="N94" s="11"/>
      <c r="O94" s="11"/>
      <c r="P94" s="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>
      <c r="A95" s="971"/>
      <c r="B95" s="935"/>
      <c r="C95" s="51"/>
      <c r="D95" s="1107"/>
      <c r="E95" s="131"/>
      <c r="F95" s="108"/>
      <c r="G95" s="1090"/>
      <c r="H95" s="29"/>
      <c r="I95" s="30"/>
      <c r="J95" s="31"/>
      <c r="K95" s="1006"/>
      <c r="L95" s="257"/>
      <c r="M95" s="11"/>
      <c r="N95" s="11"/>
      <c r="O95" s="11"/>
      <c r="P95" s="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>
      <c r="A96" s="1031"/>
      <c r="B96" s="935"/>
      <c r="C96" s="51"/>
      <c r="D96" s="1107"/>
      <c r="E96" s="131"/>
      <c r="F96" s="108"/>
      <c r="G96" s="1090"/>
      <c r="H96" s="29"/>
      <c r="I96" s="30"/>
      <c r="J96" s="31"/>
      <c r="K96" s="1006"/>
      <c r="L96" s="257"/>
      <c r="M96" s="11"/>
      <c r="N96" s="11"/>
      <c r="O96" s="11"/>
      <c r="P96" s="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>
      <c r="A97" s="969"/>
      <c r="B97" s="1176"/>
      <c r="C97" s="51"/>
      <c r="D97" s="1107"/>
      <c r="E97" s="107"/>
      <c r="F97" s="108"/>
      <c r="G97" s="1090"/>
      <c r="H97" s="109"/>
      <c r="I97" s="30"/>
      <c r="J97" s="31"/>
      <c r="K97" s="1006"/>
      <c r="L97" s="257"/>
      <c r="M97" s="11"/>
      <c r="N97" s="11"/>
      <c r="O97" s="11"/>
      <c r="P97" s="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>
      <c r="A98" s="969"/>
      <c r="B98" s="1162"/>
      <c r="C98" s="1161"/>
      <c r="D98" s="1107"/>
      <c r="E98" s="131"/>
      <c r="F98" s="108"/>
      <c r="G98" s="1090"/>
      <c r="H98" s="109"/>
      <c r="I98" s="30"/>
      <c r="J98" s="31"/>
      <c r="K98" s="1006"/>
      <c r="L98" s="257"/>
      <c r="M98" s="11"/>
      <c r="N98" s="11"/>
      <c r="O98" s="11"/>
      <c r="P98" s="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>
      <c r="A99" s="969"/>
      <c r="B99" s="935"/>
      <c r="C99" s="1161"/>
      <c r="D99" s="1107"/>
      <c r="E99" s="131"/>
      <c r="F99" s="108"/>
      <c r="G99" s="1090"/>
      <c r="H99" s="109"/>
      <c r="I99" s="30"/>
      <c r="J99" s="31"/>
      <c r="K99" s="1006"/>
      <c r="L99" s="257"/>
      <c r="M99" s="11"/>
      <c r="N99" s="11"/>
      <c r="O99" s="11"/>
      <c r="P99" s="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>
      <c r="A100" s="969"/>
      <c r="B100" s="935"/>
      <c r="C100" s="51"/>
      <c r="D100" s="1107"/>
      <c r="E100" s="131"/>
      <c r="F100" s="108"/>
      <c r="G100" s="1090"/>
      <c r="H100" s="109"/>
      <c r="I100" s="30"/>
      <c r="J100" s="31"/>
      <c r="K100" s="1006"/>
      <c r="L100" s="257"/>
      <c r="M100" s="11"/>
      <c r="N100" s="11"/>
      <c r="O100" s="11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>
      <c r="A101" s="969"/>
      <c r="B101" s="935"/>
      <c r="C101" s="51"/>
      <c r="D101" s="1107"/>
      <c r="E101" s="131"/>
      <c r="F101" s="108"/>
      <c r="G101" s="1090"/>
      <c r="H101" s="109"/>
      <c r="I101" s="30"/>
      <c r="J101" s="295"/>
      <c r="K101" s="1006"/>
      <c r="L101" s="257"/>
      <c r="M101" s="11"/>
      <c r="N101" s="11"/>
      <c r="O101" s="11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>
      <c r="A102" s="969"/>
      <c r="B102" s="935"/>
      <c r="C102" s="51"/>
      <c r="D102" s="1107"/>
      <c r="E102" s="131"/>
      <c r="F102" s="108"/>
      <c r="G102" s="1090"/>
      <c r="H102" s="109"/>
      <c r="I102" s="30"/>
      <c r="J102" s="31"/>
      <c r="K102" s="1006"/>
      <c r="L102" s="257"/>
      <c r="M102" s="11"/>
      <c r="N102" s="11"/>
      <c r="O102" s="11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>
      <c r="A103" s="969"/>
      <c r="B103" s="935"/>
      <c r="C103" s="51"/>
      <c r="D103" s="1107"/>
      <c r="E103" s="131"/>
      <c r="F103" s="108"/>
      <c r="G103" s="1090"/>
      <c r="H103" s="109"/>
      <c r="I103" s="30"/>
      <c r="J103" s="295"/>
      <c r="K103" s="1006"/>
      <c r="L103" s="257"/>
      <c r="M103" s="11"/>
      <c r="N103" s="11"/>
      <c r="O103" s="11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5.25" customHeight="1">
      <c r="A104" s="969"/>
      <c r="B104" s="154"/>
      <c r="C104" s="37"/>
      <c r="D104" s="1094"/>
      <c r="E104" s="131"/>
      <c r="F104" s="108"/>
      <c r="G104" s="40"/>
      <c r="H104" s="41"/>
      <c r="I104" s="42"/>
      <c r="J104" s="43"/>
      <c r="K104" s="44"/>
      <c r="L104" s="257"/>
      <c r="M104" s="1368"/>
      <c r="N104" s="11"/>
      <c r="O104" s="11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5.25" customHeight="1">
      <c r="A105" s="969"/>
      <c r="B105" s="154"/>
      <c r="C105" s="37"/>
      <c r="D105" s="1094"/>
      <c r="E105" s="131"/>
      <c r="F105" s="108"/>
      <c r="G105" s="40"/>
      <c r="H105" s="41"/>
      <c r="I105" s="42"/>
      <c r="J105" s="43"/>
      <c r="K105" s="44"/>
      <c r="L105" s="257"/>
      <c r="M105" s="1368"/>
      <c r="N105" s="11"/>
      <c r="O105" s="11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5.25" customHeight="1">
      <c r="A106" s="969"/>
      <c r="B106" s="1169"/>
      <c r="C106" s="37"/>
      <c r="D106" s="1094"/>
      <c r="E106" s="131"/>
      <c r="F106" s="108"/>
      <c r="G106" s="40"/>
      <c r="H106" s="41"/>
      <c r="I106" s="42"/>
      <c r="J106" s="43"/>
      <c r="K106" s="151"/>
      <c r="L106" s="257"/>
      <c r="M106" s="1368"/>
      <c r="N106" s="11"/>
      <c r="O106" s="11"/>
      <c r="P106" s="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5.25" customHeight="1">
      <c r="A107" s="969"/>
      <c r="B107" s="154"/>
      <c r="C107" s="37"/>
      <c r="D107" s="1094"/>
      <c r="E107" s="131"/>
      <c r="F107" s="108"/>
      <c r="G107" s="40"/>
      <c r="H107" s="41"/>
      <c r="I107" s="42"/>
      <c r="J107" s="43"/>
      <c r="K107" s="44"/>
      <c r="L107" s="257"/>
      <c r="M107" s="1368"/>
      <c r="N107" s="11"/>
      <c r="O107" s="11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>
      <c r="A108" s="969"/>
      <c r="B108" s="1168"/>
      <c r="C108" s="51"/>
      <c r="D108" s="1107"/>
      <c r="E108" s="131"/>
      <c r="F108" s="108"/>
      <c r="G108" s="1090"/>
      <c r="H108" s="109"/>
      <c r="I108" s="30"/>
      <c r="J108" s="31"/>
      <c r="K108" s="1006"/>
      <c r="L108" s="257"/>
      <c r="M108" s="11"/>
      <c r="N108" s="11"/>
      <c r="O108" s="11"/>
      <c r="P108" s="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>
      <c r="A109" s="1"/>
      <c r="B109" s="2"/>
      <c r="C109" s="250"/>
      <c r="D109" s="250"/>
      <c r="E109" s="4"/>
      <c r="F109" s="251"/>
      <c r="G109" s="252"/>
      <c r="H109" s="253"/>
      <c r="I109" s="254"/>
      <c r="J109" s="255"/>
      <c r="K109" s="256">
        <v>1</v>
      </c>
      <c r="L109" s="256"/>
      <c r="M109" s="11"/>
      <c r="N109" s="11"/>
      <c r="O109" s="11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>
      <c r="A110" s="4" t="s">
        <v>0</v>
      </c>
      <c r="B110" s="1368"/>
      <c r="C110" s="250"/>
      <c r="D110" s="250"/>
      <c r="E110" s="4"/>
      <c r="F110" s="251"/>
      <c r="G110" s="252"/>
      <c r="H110" s="253"/>
      <c r="I110" s="254"/>
      <c r="J110" s="255"/>
      <c r="K110" s="257"/>
      <c r="L110" s="257"/>
      <c r="M110" s="11"/>
      <c r="N110" s="11"/>
      <c r="O110" s="11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5.25" customHeight="1">
      <c r="A111" s="4" t="s">
        <v>1031</v>
      </c>
      <c r="B111" s="4"/>
      <c r="C111" s="96"/>
      <c r="D111" s="250"/>
      <c r="E111" s="4"/>
      <c r="F111" s="251"/>
      <c r="G111" s="252"/>
      <c r="H111" s="253"/>
      <c r="I111" s="254"/>
      <c r="J111" s="255"/>
      <c r="K111" s="257"/>
      <c r="L111" s="257"/>
      <c r="M111" s="11"/>
      <c r="N111" s="11"/>
      <c r="O111" s="11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891"/>
      <c r="B112" s="892"/>
      <c r="C112" s="250"/>
      <c r="D112" s="250"/>
      <c r="E112" s="4"/>
      <c r="F112" s="251"/>
      <c r="G112" s="252"/>
      <c r="H112" s="253"/>
      <c r="I112" s="254"/>
      <c r="J112" s="255"/>
      <c r="K112" s="257"/>
      <c r="L112" s="257"/>
      <c r="M112" s="11"/>
      <c r="N112" s="11"/>
      <c r="O112" s="11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>
      <c r="A113" s="1386" t="s">
        <v>2</v>
      </c>
      <c r="B113" s="1395"/>
      <c r="C113" s="258" t="s">
        <v>3</v>
      </c>
      <c r="D113" s="893" t="s">
        <v>4</v>
      </c>
      <c r="E113" s="17" t="s">
        <v>5</v>
      </c>
      <c r="F113" s="919" t="s">
        <v>5</v>
      </c>
      <c r="G113" s="259" t="s">
        <v>6</v>
      </c>
      <c r="H113" s="19" t="s">
        <v>7</v>
      </c>
      <c r="I113" s="260" t="s">
        <v>8</v>
      </c>
      <c r="J113" s="261" t="s">
        <v>9</v>
      </c>
      <c r="K113" s="920" t="s">
        <v>9</v>
      </c>
      <c r="L113" s="262"/>
      <c r="M113" s="23"/>
      <c r="N113" s="11"/>
      <c r="O113" s="11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5.25" customHeight="1">
      <c r="A114" s="996"/>
      <c r="B114" s="922"/>
      <c r="C114" s="923"/>
      <c r="D114" s="316" t="s">
        <v>10</v>
      </c>
      <c r="E114" s="24" t="s">
        <v>11</v>
      </c>
      <c r="F114" s="925" t="s">
        <v>12</v>
      </c>
      <c r="G114" s="1144"/>
      <c r="H114" s="965" t="s">
        <v>13</v>
      </c>
      <c r="I114" s="1145" t="s">
        <v>14</v>
      </c>
      <c r="J114" s="1146" t="s">
        <v>15</v>
      </c>
      <c r="K114" s="930" t="s">
        <v>16</v>
      </c>
      <c r="L114" s="262"/>
      <c r="M114" s="23"/>
      <c r="N114" s="11"/>
      <c r="O114" s="11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>
      <c r="A115" s="1174"/>
      <c r="B115" s="896"/>
      <c r="C115" s="386"/>
      <c r="D115" s="1278"/>
      <c r="E115" s="106"/>
      <c r="F115" s="28"/>
      <c r="G115" s="40"/>
      <c r="H115" s="41"/>
      <c r="I115" s="42"/>
      <c r="J115" s="43"/>
      <c r="K115" s="153"/>
      <c r="L115" s="257"/>
      <c r="M115" s="11"/>
      <c r="N115" s="11"/>
      <c r="O115" s="11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>
      <c r="A116" s="1174"/>
      <c r="B116" s="385"/>
      <c r="C116" s="37"/>
      <c r="D116" s="89"/>
      <c r="E116" s="302"/>
      <c r="F116" s="28"/>
      <c r="G116" s="40"/>
      <c r="H116" s="41"/>
      <c r="I116" s="42"/>
      <c r="J116" s="43"/>
      <c r="K116" s="44"/>
      <c r="L116" s="257"/>
      <c r="M116" s="11"/>
      <c r="N116" s="11"/>
      <c r="O116" s="11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>
      <c r="A117" s="76"/>
      <c r="B117" s="45"/>
      <c r="C117" s="37"/>
      <c r="D117" s="89"/>
      <c r="E117" s="294"/>
      <c r="F117" s="28"/>
      <c r="G117" s="40"/>
      <c r="H117" s="41"/>
      <c r="I117" s="42"/>
      <c r="J117" s="43"/>
      <c r="K117" s="44"/>
      <c r="L117" s="257"/>
      <c r="M117" s="11"/>
      <c r="N117" s="11"/>
      <c r="O117" s="11"/>
      <c r="P117" s="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>
      <c r="A118" s="76"/>
      <c r="B118" s="45"/>
      <c r="C118" s="37"/>
      <c r="D118" s="89"/>
      <c r="E118" s="229"/>
      <c r="F118" s="28"/>
      <c r="G118" s="40"/>
      <c r="H118" s="41"/>
      <c r="I118" s="42"/>
      <c r="J118" s="43"/>
      <c r="K118" s="44"/>
      <c r="L118" s="257"/>
      <c r="M118" s="11"/>
      <c r="N118" s="11"/>
      <c r="O118" s="11"/>
      <c r="P118" s="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>
      <c r="A119" s="76"/>
      <c r="B119" s="88"/>
      <c r="C119" s="37"/>
      <c r="D119" s="89"/>
      <c r="E119" s="229"/>
      <c r="F119" s="28"/>
      <c r="G119" s="40"/>
      <c r="H119" s="41"/>
      <c r="I119" s="42"/>
      <c r="J119" s="43"/>
      <c r="K119" s="44"/>
      <c r="L119" s="257"/>
      <c r="M119" s="11"/>
      <c r="N119" s="11"/>
      <c r="O119" s="11"/>
      <c r="P119" s="8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>
      <c r="A120" s="76"/>
      <c r="B120" s="88"/>
      <c r="C120" s="37"/>
      <c r="D120" s="89"/>
      <c r="E120" s="294"/>
      <c r="F120" s="28"/>
      <c r="G120" s="40"/>
      <c r="H120" s="41"/>
      <c r="I120" s="42"/>
      <c r="J120" s="43"/>
      <c r="K120" s="44"/>
      <c r="L120" s="257"/>
      <c r="M120" s="11"/>
      <c r="N120" s="11"/>
      <c r="O120" s="11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>
      <c r="A121" s="76"/>
      <c r="B121" s="45"/>
      <c r="C121" s="37"/>
      <c r="D121" s="89"/>
      <c r="E121" s="107"/>
      <c r="F121" s="108"/>
      <c r="G121" s="1279"/>
      <c r="H121" s="354"/>
      <c r="I121" s="42"/>
      <c r="J121" s="43"/>
      <c r="K121" s="44"/>
      <c r="L121" s="257"/>
      <c r="M121" s="11"/>
      <c r="N121" s="11"/>
      <c r="O121" s="11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>
      <c r="A122" s="76"/>
      <c r="B122" s="45"/>
      <c r="C122" s="37"/>
      <c r="D122" s="89"/>
      <c r="E122" s="131"/>
      <c r="F122" s="108"/>
      <c r="G122" s="1279"/>
      <c r="H122" s="41"/>
      <c r="I122" s="42"/>
      <c r="J122" s="43"/>
      <c r="K122" s="44"/>
      <c r="L122" s="270"/>
      <c r="M122" s="11"/>
      <c r="N122" s="11"/>
      <c r="O122" s="11"/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>
      <c r="A123" s="76"/>
      <c r="B123" s="45"/>
      <c r="C123" s="37"/>
      <c r="D123" s="89"/>
      <c r="E123" s="131"/>
      <c r="F123" s="108"/>
      <c r="G123" s="1279"/>
      <c r="H123" s="41"/>
      <c r="I123" s="42"/>
      <c r="J123" s="43"/>
      <c r="K123" s="44"/>
      <c r="L123" s="257"/>
      <c r="M123" s="11"/>
      <c r="N123" s="11"/>
      <c r="O123" s="11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>
      <c r="A124" s="76"/>
      <c r="B124" s="88"/>
      <c r="C124" s="37"/>
      <c r="D124" s="89"/>
      <c r="E124" s="131"/>
      <c r="F124" s="108"/>
      <c r="G124" s="1279"/>
      <c r="H124" s="41"/>
      <c r="I124" s="42"/>
      <c r="J124" s="43"/>
      <c r="K124" s="44"/>
      <c r="L124" s="257"/>
      <c r="M124" s="11"/>
      <c r="N124" s="11"/>
      <c r="O124" s="11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76"/>
      <c r="B125" s="88"/>
      <c r="C125" s="37"/>
      <c r="D125" s="89"/>
      <c r="E125" s="131"/>
      <c r="F125" s="108"/>
      <c r="G125" s="1279"/>
      <c r="H125" s="41"/>
      <c r="I125" s="42"/>
      <c r="J125" s="43"/>
      <c r="K125" s="44"/>
      <c r="L125" s="270"/>
      <c r="M125" s="11"/>
      <c r="N125" s="11"/>
      <c r="O125" s="11"/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>
      <c r="A126" s="969"/>
      <c r="B126" s="154"/>
      <c r="C126" s="37"/>
      <c r="D126" s="1094"/>
      <c r="E126" s="131"/>
      <c r="F126" s="108"/>
      <c r="G126" s="40"/>
      <c r="H126" s="41"/>
      <c r="I126" s="42"/>
      <c r="J126" s="43"/>
      <c r="K126" s="44"/>
      <c r="L126" s="257"/>
      <c r="M126" s="11"/>
      <c r="N126" s="11"/>
      <c r="O126" s="11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>
      <c r="A127" s="969"/>
      <c r="B127" s="935"/>
      <c r="C127" s="51"/>
      <c r="D127" s="1107"/>
      <c r="E127" s="131"/>
      <c r="F127" s="108"/>
      <c r="G127" s="305"/>
      <c r="H127" s="29"/>
      <c r="I127" s="1280"/>
      <c r="J127" s="31"/>
      <c r="K127" s="1006"/>
      <c r="L127" s="270"/>
      <c r="M127" s="11"/>
      <c r="N127" s="11"/>
      <c r="O127" s="11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>
      <c r="A128" s="969"/>
      <c r="B128" s="935"/>
      <c r="C128" s="51"/>
      <c r="D128" s="1107"/>
      <c r="E128" s="131"/>
      <c r="F128" s="108"/>
      <c r="G128" s="305"/>
      <c r="H128" s="29"/>
      <c r="I128" s="30"/>
      <c r="J128" s="31"/>
      <c r="K128" s="1006"/>
      <c r="L128" s="270"/>
      <c r="M128" s="11"/>
      <c r="N128" s="11"/>
      <c r="O128" s="11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>
      <c r="A129" s="969"/>
      <c r="B129" s="1168"/>
      <c r="C129" s="51"/>
      <c r="D129" s="1107"/>
      <c r="E129" s="131"/>
      <c r="F129" s="108"/>
      <c r="G129" s="1090"/>
      <c r="H129" s="29"/>
      <c r="I129" s="30"/>
      <c r="J129" s="31"/>
      <c r="K129" s="1006"/>
      <c r="L129" s="270"/>
      <c r="M129" s="11"/>
      <c r="N129" s="11"/>
      <c r="O129" s="11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>
      <c r="A130" s="969"/>
      <c r="B130" s="935"/>
      <c r="C130" s="51"/>
      <c r="D130" s="1107"/>
      <c r="E130" s="131"/>
      <c r="F130" s="108"/>
      <c r="G130" s="1090"/>
      <c r="H130" s="1104"/>
      <c r="I130" s="1105"/>
      <c r="J130" s="1106"/>
      <c r="K130" s="1016"/>
      <c r="L130" s="257"/>
      <c r="M130" s="11"/>
      <c r="N130" s="11"/>
      <c r="O130" s="11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>
      <c r="A131" s="971"/>
      <c r="B131" s="935"/>
      <c r="C131" s="51"/>
      <c r="D131" s="1107"/>
      <c r="E131" s="131"/>
      <c r="F131" s="108"/>
      <c r="G131" s="1090"/>
      <c r="H131" s="29"/>
      <c r="I131" s="30"/>
      <c r="J131" s="31"/>
      <c r="K131" s="1006"/>
      <c r="L131" s="257"/>
      <c r="M131" s="11"/>
      <c r="N131" s="11"/>
      <c r="O131" s="11"/>
      <c r="P131" s="8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>
      <c r="A132" s="1031"/>
      <c r="B132" s="935"/>
      <c r="C132" s="51"/>
      <c r="D132" s="1107"/>
      <c r="E132" s="131"/>
      <c r="F132" s="108"/>
      <c r="G132" s="1090"/>
      <c r="H132" s="29"/>
      <c r="I132" s="30"/>
      <c r="J132" s="31"/>
      <c r="K132" s="1006"/>
      <c r="L132" s="257"/>
      <c r="M132" s="11"/>
      <c r="N132" s="11"/>
      <c r="O132" s="11"/>
      <c r="P132" s="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>
      <c r="A133" s="969"/>
      <c r="B133" s="1176"/>
      <c r="C133" s="51"/>
      <c r="D133" s="1107"/>
      <c r="E133" s="107"/>
      <c r="F133" s="108"/>
      <c r="G133" s="1090"/>
      <c r="H133" s="109"/>
      <c r="I133" s="30"/>
      <c r="J133" s="31"/>
      <c r="K133" s="1006"/>
      <c r="L133" s="257"/>
      <c r="M133" s="11"/>
      <c r="N133" s="11"/>
      <c r="O133" s="11"/>
      <c r="P133" s="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>
      <c r="A134" s="969"/>
      <c r="B134" s="1162"/>
      <c r="C134" s="1161"/>
      <c r="D134" s="1107"/>
      <c r="E134" s="131"/>
      <c r="F134" s="108"/>
      <c r="G134" s="1090"/>
      <c r="H134" s="109"/>
      <c r="I134" s="30"/>
      <c r="J134" s="31"/>
      <c r="K134" s="1006"/>
      <c r="L134" s="257"/>
      <c r="M134" s="11"/>
      <c r="N134" s="11"/>
      <c r="O134" s="11"/>
      <c r="P134" s="8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>
      <c r="A135" s="969"/>
      <c r="B135" s="935"/>
      <c r="C135" s="1161"/>
      <c r="D135" s="1107"/>
      <c r="E135" s="131"/>
      <c r="F135" s="108"/>
      <c r="G135" s="1090"/>
      <c r="H135" s="109"/>
      <c r="I135" s="30"/>
      <c r="J135" s="31"/>
      <c r="K135" s="1006"/>
      <c r="L135" s="257"/>
      <c r="M135" s="11"/>
      <c r="N135" s="11"/>
      <c r="O135" s="11"/>
      <c r="P135" s="8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>
      <c r="A136" s="969"/>
      <c r="B136" s="935"/>
      <c r="C136" s="51"/>
      <c r="D136" s="1107"/>
      <c r="E136" s="131"/>
      <c r="F136" s="108"/>
      <c r="G136" s="1090"/>
      <c r="H136" s="109"/>
      <c r="I136" s="30"/>
      <c r="J136" s="31"/>
      <c r="K136" s="1006"/>
      <c r="L136" s="257"/>
      <c r="M136" s="11"/>
      <c r="N136" s="11"/>
      <c r="O136" s="11"/>
      <c r="P136" s="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>
      <c r="A137" s="969"/>
      <c r="B137" s="935"/>
      <c r="C137" s="51"/>
      <c r="D137" s="1107"/>
      <c r="E137" s="131"/>
      <c r="F137" s="108"/>
      <c r="G137" s="1090"/>
      <c r="H137" s="109"/>
      <c r="I137" s="30"/>
      <c r="J137" s="295"/>
      <c r="K137" s="1006"/>
      <c r="L137" s="257"/>
      <c r="M137" s="11"/>
      <c r="N137" s="11"/>
      <c r="O137" s="11"/>
      <c r="P137" s="8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>
      <c r="A138" s="969"/>
      <c r="B138" s="935"/>
      <c r="C138" s="51"/>
      <c r="D138" s="1107"/>
      <c r="E138" s="131"/>
      <c r="F138" s="108"/>
      <c r="G138" s="1090"/>
      <c r="H138" s="109"/>
      <c r="I138" s="30"/>
      <c r="J138" s="31"/>
      <c r="K138" s="1006"/>
      <c r="L138" s="257"/>
      <c r="M138" s="11"/>
      <c r="N138" s="11"/>
      <c r="O138" s="11"/>
      <c r="P138" s="8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>
      <c r="A139" s="969"/>
      <c r="B139" s="935"/>
      <c r="C139" s="51"/>
      <c r="D139" s="1107"/>
      <c r="E139" s="131"/>
      <c r="F139" s="108"/>
      <c r="G139" s="1090"/>
      <c r="H139" s="109"/>
      <c r="I139" s="30"/>
      <c r="J139" s="295"/>
      <c r="K139" s="1006"/>
      <c r="L139" s="257"/>
      <c r="M139" s="11"/>
      <c r="N139" s="11"/>
      <c r="O139" s="11"/>
      <c r="P139" s="8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>
      <c r="A140" s="969"/>
      <c r="B140" s="154"/>
      <c r="C140" s="37"/>
      <c r="D140" s="1094"/>
      <c r="E140" s="131"/>
      <c r="F140" s="108"/>
      <c r="G140" s="40"/>
      <c r="H140" s="41"/>
      <c r="I140" s="42"/>
      <c r="J140" s="43"/>
      <c r="K140" s="44"/>
      <c r="L140" s="257"/>
      <c r="M140" s="11"/>
      <c r="N140" s="11"/>
      <c r="O140" s="11"/>
      <c r="P140" s="8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>
      <c r="A141" s="969"/>
      <c r="B141" s="154"/>
      <c r="C141" s="37"/>
      <c r="D141" s="1094"/>
      <c r="E141" s="131"/>
      <c r="F141" s="108"/>
      <c r="G141" s="40"/>
      <c r="H141" s="41"/>
      <c r="I141" s="42"/>
      <c r="J141" s="43"/>
      <c r="K141" s="44"/>
      <c r="L141" s="257"/>
      <c r="M141" s="11"/>
      <c r="N141" s="11"/>
      <c r="O141" s="11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>
      <c r="A142" s="969"/>
      <c r="B142" s="1169"/>
      <c r="C142" s="37"/>
      <c r="D142" s="1094"/>
      <c r="E142" s="131"/>
      <c r="F142" s="108"/>
      <c r="G142" s="40"/>
      <c r="H142" s="41"/>
      <c r="I142" s="42"/>
      <c r="J142" s="43"/>
      <c r="K142" s="151"/>
      <c r="L142" s="257"/>
      <c r="M142" s="11"/>
      <c r="N142" s="11"/>
      <c r="O142" s="11"/>
      <c r="P142" s="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>
      <c r="A143" s="969"/>
      <c r="B143" s="154"/>
      <c r="C143" s="37"/>
      <c r="D143" s="1094"/>
      <c r="E143" s="131"/>
      <c r="F143" s="108"/>
      <c r="G143" s="40"/>
      <c r="H143" s="41"/>
      <c r="I143" s="42"/>
      <c r="J143" s="43"/>
      <c r="K143" s="44"/>
      <c r="L143" s="257"/>
      <c r="M143" s="11"/>
      <c r="N143" s="11"/>
      <c r="O143" s="11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.75" customHeight="1">
      <c r="A144" s="969"/>
      <c r="B144" s="1168"/>
      <c r="C144" s="51"/>
      <c r="D144" s="1107"/>
      <c r="E144" s="131"/>
      <c r="F144" s="108"/>
      <c r="G144" s="1090"/>
      <c r="H144" s="109"/>
      <c r="I144" s="30"/>
      <c r="J144" s="31"/>
      <c r="K144" s="1006"/>
      <c r="L144" s="312"/>
      <c r="M144" s="11"/>
      <c r="N144" s="11"/>
      <c r="O144" s="11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>
      <c r="A145" s="1"/>
      <c r="B145" s="2"/>
      <c r="C145" s="250"/>
      <c r="D145" s="250"/>
      <c r="E145" s="4"/>
      <c r="F145" s="251"/>
      <c r="G145" s="252"/>
      <c r="H145" s="253"/>
      <c r="I145" s="254"/>
      <c r="J145" s="255"/>
      <c r="K145" s="256">
        <v>1</v>
      </c>
      <c r="L145" s="256"/>
      <c r="M145" s="11"/>
      <c r="N145" s="11"/>
      <c r="O145" s="11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>
      <c r="A146" s="4" t="s">
        <v>0</v>
      </c>
      <c r="B146" s="1368"/>
      <c r="C146" s="250"/>
      <c r="D146" s="250"/>
      <c r="E146" s="4"/>
      <c r="F146" s="251"/>
      <c r="G146" s="252"/>
      <c r="H146" s="253"/>
      <c r="I146" s="254"/>
      <c r="J146" s="255"/>
      <c r="K146" s="257"/>
      <c r="L146" s="257"/>
      <c r="M146" s="11"/>
      <c r="N146" s="11"/>
      <c r="O146" s="11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>
      <c r="A147" s="4" t="s">
        <v>1031</v>
      </c>
      <c r="B147" s="4"/>
      <c r="C147" s="96"/>
      <c r="D147" s="250"/>
      <c r="E147" s="4"/>
      <c r="F147" s="251"/>
      <c r="G147" s="252"/>
      <c r="H147" s="253"/>
      <c r="I147" s="254"/>
      <c r="J147" s="255"/>
      <c r="K147" s="257"/>
      <c r="L147" s="257"/>
      <c r="M147" s="11"/>
      <c r="N147" s="11"/>
      <c r="O147" s="11"/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891"/>
      <c r="B148" s="892"/>
      <c r="C148" s="250"/>
      <c r="D148" s="250"/>
      <c r="E148" s="4"/>
      <c r="F148" s="251"/>
      <c r="G148" s="252"/>
      <c r="H148" s="253"/>
      <c r="I148" s="254"/>
      <c r="J148" s="255"/>
      <c r="K148" s="257"/>
      <c r="L148" s="257"/>
      <c r="M148" s="11"/>
      <c r="N148" s="11"/>
      <c r="O148" s="11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>
      <c r="A149" s="1386" t="s">
        <v>2</v>
      </c>
      <c r="B149" s="1395"/>
      <c r="C149" s="258" t="s">
        <v>3</v>
      </c>
      <c r="D149" s="893" t="s">
        <v>4</v>
      </c>
      <c r="E149" s="17" t="s">
        <v>5</v>
      </c>
      <c r="F149" s="919" t="s">
        <v>5</v>
      </c>
      <c r="G149" s="259" t="s">
        <v>6</v>
      </c>
      <c r="H149" s="19" t="s">
        <v>7</v>
      </c>
      <c r="I149" s="260" t="s">
        <v>8</v>
      </c>
      <c r="J149" s="261" t="s">
        <v>9</v>
      </c>
      <c r="K149" s="920" t="s">
        <v>9</v>
      </c>
      <c r="L149" s="262"/>
      <c r="M149" s="23"/>
      <c r="N149" s="11"/>
      <c r="O149" s="11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5.25" customHeight="1">
      <c r="A150" s="996"/>
      <c r="B150" s="922"/>
      <c r="C150" s="923"/>
      <c r="D150" s="316" t="s">
        <v>10</v>
      </c>
      <c r="E150" s="24" t="s">
        <v>11</v>
      </c>
      <c r="F150" s="925" t="s">
        <v>12</v>
      </c>
      <c r="G150" s="1144"/>
      <c r="H150" s="965" t="s">
        <v>13</v>
      </c>
      <c r="I150" s="1145" t="s">
        <v>14</v>
      </c>
      <c r="J150" s="1146" t="s">
        <v>15</v>
      </c>
      <c r="K150" s="930" t="s">
        <v>16</v>
      </c>
      <c r="L150" s="262"/>
      <c r="M150" s="23"/>
      <c r="N150" s="11"/>
      <c r="O150" s="11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>
      <c r="A151" s="1174"/>
      <c r="B151" s="896"/>
      <c r="C151" s="386"/>
      <c r="D151" s="1278"/>
      <c r="E151" s="106"/>
      <c r="F151" s="28"/>
      <c r="G151" s="40"/>
      <c r="H151" s="41"/>
      <c r="I151" s="42"/>
      <c r="J151" s="43"/>
      <c r="K151" s="153"/>
      <c r="L151" s="257"/>
      <c r="M151" s="11"/>
      <c r="N151" s="11"/>
      <c r="O151" s="11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>
      <c r="A152" s="1174"/>
      <c r="B152" s="385"/>
      <c r="C152" s="37"/>
      <c r="D152" s="89"/>
      <c r="E152" s="302"/>
      <c r="F152" s="28"/>
      <c r="G152" s="40"/>
      <c r="H152" s="41"/>
      <c r="I152" s="42"/>
      <c r="J152" s="43"/>
      <c r="K152" s="44"/>
      <c r="L152" s="257"/>
      <c r="M152" s="11">
        <v>99.4</v>
      </c>
      <c r="N152" s="11">
        <v>7.0000000000000007E-2</v>
      </c>
      <c r="O152" s="11">
        <f t="shared" ref="O152:O153" si="0">(M152*N152)+M152</f>
        <v>106.358</v>
      </c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>
      <c r="A153" s="76"/>
      <c r="B153" s="45"/>
      <c r="C153" s="37"/>
      <c r="D153" s="89"/>
      <c r="E153" s="294"/>
      <c r="F153" s="28"/>
      <c r="G153" s="40"/>
      <c r="H153" s="41"/>
      <c r="I153" s="42"/>
      <c r="J153" s="43"/>
      <c r="K153" s="44"/>
      <c r="L153" s="257"/>
      <c r="M153" s="11">
        <v>289.43</v>
      </c>
      <c r="N153" s="11">
        <v>7.0000000000000007E-2</v>
      </c>
      <c r="O153" s="11">
        <f t="shared" si="0"/>
        <v>309.69010000000003</v>
      </c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>
      <c r="A154" s="76"/>
      <c r="B154" s="45"/>
      <c r="C154" s="37"/>
      <c r="D154" s="89"/>
      <c r="E154" s="229"/>
      <c r="F154" s="28"/>
      <c r="G154" s="40"/>
      <c r="H154" s="41"/>
      <c r="I154" s="42"/>
      <c r="J154" s="43"/>
      <c r="K154" s="44"/>
      <c r="L154" s="257"/>
      <c r="M154" s="11"/>
      <c r="N154" s="11"/>
      <c r="O154" s="11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76"/>
      <c r="B155" s="88"/>
      <c r="C155" s="37"/>
      <c r="D155" s="89"/>
      <c r="E155" s="229"/>
      <c r="F155" s="28"/>
      <c r="G155" s="40"/>
      <c r="H155" s="41"/>
      <c r="I155" s="42"/>
      <c r="J155" s="43"/>
      <c r="K155" s="44"/>
      <c r="L155" s="257"/>
      <c r="M155" s="11"/>
      <c r="N155" s="11"/>
      <c r="O155" s="11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>
      <c r="A156" s="76"/>
      <c r="B156" s="88"/>
      <c r="C156" s="37"/>
      <c r="D156" s="89"/>
      <c r="E156" s="294"/>
      <c r="F156" s="28"/>
      <c r="G156" s="40"/>
      <c r="H156" s="41"/>
      <c r="I156" s="42"/>
      <c r="J156" s="43"/>
      <c r="K156" s="44"/>
      <c r="L156" s="257"/>
      <c r="M156" s="11"/>
      <c r="N156" s="11"/>
      <c r="O156" s="11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>
      <c r="A157" s="76"/>
      <c r="B157" s="45"/>
      <c r="C157" s="37"/>
      <c r="D157" s="89"/>
      <c r="E157" s="107"/>
      <c r="F157" s="108"/>
      <c r="G157" s="1279"/>
      <c r="H157" s="354"/>
      <c r="I157" s="42"/>
      <c r="J157" s="43"/>
      <c r="K157" s="44"/>
      <c r="L157" s="257"/>
      <c r="M157" s="11"/>
      <c r="N157" s="11"/>
      <c r="O157" s="11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>
      <c r="A158" s="76"/>
      <c r="B158" s="45"/>
      <c r="C158" s="37"/>
      <c r="D158" s="89"/>
      <c r="E158" s="131"/>
      <c r="F158" s="108"/>
      <c r="G158" s="1279"/>
      <c r="H158" s="41"/>
      <c r="I158" s="42"/>
      <c r="J158" s="43"/>
      <c r="K158" s="44"/>
      <c r="L158" s="270"/>
      <c r="M158" s="11">
        <v>293.55</v>
      </c>
      <c r="N158" s="11">
        <v>7.0000000000000007E-2</v>
      </c>
      <c r="O158" s="11">
        <f>(M158*N158)+M158</f>
        <v>314.0985</v>
      </c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>
      <c r="A159" s="76"/>
      <c r="B159" s="45"/>
      <c r="C159" s="37"/>
      <c r="D159" s="89"/>
      <c r="E159" s="131"/>
      <c r="F159" s="108"/>
      <c r="G159" s="1279"/>
      <c r="H159" s="41"/>
      <c r="I159" s="42"/>
      <c r="J159" s="43"/>
      <c r="K159" s="44"/>
      <c r="L159" s="270"/>
      <c r="M159" s="11"/>
      <c r="N159" s="11"/>
      <c r="O159" s="11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>
      <c r="A160" s="76"/>
      <c r="B160" s="88"/>
      <c r="C160" s="37"/>
      <c r="D160" s="89"/>
      <c r="E160" s="131"/>
      <c r="F160" s="108"/>
      <c r="G160" s="1279"/>
      <c r="H160" s="41"/>
      <c r="I160" s="42"/>
      <c r="J160" s="43"/>
      <c r="K160" s="44"/>
      <c r="L160" s="257"/>
      <c r="M160" s="11">
        <v>1192.74</v>
      </c>
      <c r="N160" s="11">
        <v>7.0000000000000007E-2</v>
      </c>
      <c r="O160" s="11">
        <f>(M160*N160)+M160</f>
        <v>1276.2318</v>
      </c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>
      <c r="A161" s="76"/>
      <c r="B161" s="88"/>
      <c r="C161" s="37"/>
      <c r="D161" s="89"/>
      <c r="E161" s="131"/>
      <c r="F161" s="108"/>
      <c r="G161" s="1279"/>
      <c r="H161" s="41"/>
      <c r="I161" s="42"/>
      <c r="J161" s="43"/>
      <c r="K161" s="44"/>
      <c r="L161" s="270"/>
      <c r="M161" s="11"/>
      <c r="N161" s="11"/>
      <c r="O161" s="11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>
      <c r="A162" s="969"/>
      <c r="B162" s="154"/>
      <c r="C162" s="37"/>
      <c r="D162" s="1094"/>
      <c r="E162" s="131"/>
      <c r="F162" s="108"/>
      <c r="G162" s="40"/>
      <c r="H162" s="41"/>
      <c r="I162" s="42"/>
      <c r="J162" s="43"/>
      <c r="K162" s="44"/>
      <c r="L162" s="257"/>
      <c r="M162" s="11"/>
      <c r="N162" s="11"/>
      <c r="O162" s="11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>
      <c r="A163" s="969"/>
      <c r="B163" s="935"/>
      <c r="C163" s="51"/>
      <c r="D163" s="1107"/>
      <c r="E163" s="131"/>
      <c r="F163" s="108"/>
      <c r="G163" s="305"/>
      <c r="H163" s="29"/>
      <c r="I163" s="1280"/>
      <c r="J163" s="31"/>
      <c r="K163" s="1006"/>
      <c r="L163" s="270"/>
      <c r="M163" s="11"/>
      <c r="N163" s="11"/>
      <c r="O163" s="11"/>
      <c r="P163" s="8"/>
      <c r="Q163" s="1">
        <f>598.5/12</f>
        <v>49.875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>
      <c r="A164" s="969"/>
      <c r="B164" s="935"/>
      <c r="C164" s="51"/>
      <c r="D164" s="1107"/>
      <c r="E164" s="131"/>
      <c r="F164" s="108"/>
      <c r="G164" s="305"/>
      <c r="H164" s="29"/>
      <c r="I164" s="30"/>
      <c r="J164" s="31"/>
      <c r="K164" s="1006"/>
      <c r="L164" s="257"/>
      <c r="M164" s="11"/>
      <c r="N164" s="11"/>
      <c r="O164" s="11"/>
      <c r="P164" s="8"/>
      <c r="Q164" s="1">
        <f>450/12</f>
        <v>37.5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>
      <c r="A165" s="969"/>
      <c r="B165" s="1168"/>
      <c r="C165" s="51"/>
      <c r="D165" s="1107"/>
      <c r="E165" s="131"/>
      <c r="F165" s="108"/>
      <c r="G165" s="1090"/>
      <c r="H165" s="29"/>
      <c r="I165" s="30"/>
      <c r="J165" s="31"/>
      <c r="K165" s="1006"/>
      <c r="L165" s="257"/>
      <c r="M165" s="11"/>
      <c r="N165" s="11"/>
      <c r="O165" s="11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>
      <c r="A166" s="969"/>
      <c r="B166" s="935"/>
      <c r="C166" s="51"/>
      <c r="D166" s="1107"/>
      <c r="E166" s="131"/>
      <c r="F166" s="108"/>
      <c r="G166" s="1090"/>
      <c r="H166" s="1104"/>
      <c r="I166" s="1105"/>
      <c r="J166" s="1106"/>
      <c r="K166" s="1016"/>
      <c r="L166" s="257"/>
      <c r="M166" s="11"/>
      <c r="N166" s="11"/>
      <c r="O166" s="11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>
      <c r="A167" s="971"/>
      <c r="B167" s="935"/>
      <c r="C167" s="51"/>
      <c r="D167" s="1107"/>
      <c r="E167" s="131"/>
      <c r="F167" s="108"/>
      <c r="G167" s="1090"/>
      <c r="H167" s="29"/>
      <c r="I167" s="30"/>
      <c r="J167" s="31"/>
      <c r="K167" s="1006"/>
      <c r="L167" s="257"/>
      <c r="M167" s="11"/>
      <c r="N167" s="11"/>
      <c r="O167" s="11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>
      <c r="A168" s="1031"/>
      <c r="B168" s="935"/>
      <c r="C168" s="51"/>
      <c r="D168" s="1107"/>
      <c r="E168" s="131"/>
      <c r="F168" s="108"/>
      <c r="G168" s="1090"/>
      <c r="H168" s="29"/>
      <c r="I168" s="30"/>
      <c r="J168" s="31"/>
      <c r="K168" s="1006"/>
      <c r="L168" s="257"/>
      <c r="M168" s="11"/>
      <c r="N168" s="11"/>
      <c r="O168" s="11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>
      <c r="A169" s="969"/>
      <c r="B169" s="1176"/>
      <c r="C169" s="51"/>
      <c r="D169" s="1107"/>
      <c r="E169" s="107"/>
      <c r="F169" s="108"/>
      <c r="G169" s="1090"/>
      <c r="H169" s="109"/>
      <c r="I169" s="30"/>
      <c r="J169" s="31"/>
      <c r="K169" s="1006"/>
      <c r="L169" s="257"/>
      <c r="M169" s="11"/>
      <c r="N169" s="11"/>
      <c r="O169" s="11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>
      <c r="A170" s="969"/>
      <c r="B170" s="1162"/>
      <c r="C170" s="1161"/>
      <c r="D170" s="1107"/>
      <c r="E170" s="131"/>
      <c r="F170" s="108"/>
      <c r="G170" s="1090"/>
      <c r="H170" s="109"/>
      <c r="I170" s="30"/>
      <c r="J170" s="31"/>
      <c r="K170" s="1006"/>
      <c r="L170" s="257"/>
      <c r="M170" s="11"/>
      <c r="N170" s="11"/>
      <c r="O170" s="11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>
      <c r="A171" s="969"/>
      <c r="B171" s="935"/>
      <c r="C171" s="1161"/>
      <c r="D171" s="1107"/>
      <c r="E171" s="131"/>
      <c r="F171" s="108"/>
      <c r="G171" s="1090"/>
      <c r="H171" s="109"/>
      <c r="I171" s="30"/>
      <c r="J171" s="31"/>
      <c r="K171" s="1006"/>
      <c r="L171" s="257"/>
      <c r="M171" s="11"/>
      <c r="N171" s="11"/>
      <c r="O171" s="11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>
      <c r="A172" s="969"/>
      <c r="B172" s="935"/>
      <c r="C172" s="51"/>
      <c r="D172" s="1107"/>
      <c r="E172" s="131"/>
      <c r="F172" s="108"/>
      <c r="G172" s="1090"/>
      <c r="H172" s="109"/>
      <c r="I172" s="30"/>
      <c r="J172" s="31"/>
      <c r="K172" s="1006"/>
      <c r="L172" s="257"/>
      <c r="M172" s="11"/>
      <c r="N172" s="11"/>
      <c r="O172" s="11"/>
      <c r="P172" s="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>
      <c r="A173" s="969"/>
      <c r="B173" s="935"/>
      <c r="C173" s="51"/>
      <c r="D173" s="1107"/>
      <c r="E173" s="131"/>
      <c r="F173" s="108"/>
      <c r="G173" s="1090"/>
      <c r="H173" s="109"/>
      <c r="I173" s="30"/>
      <c r="J173" s="295"/>
      <c r="K173" s="1006"/>
      <c r="L173" s="257"/>
      <c r="M173" s="11"/>
      <c r="N173" s="11"/>
      <c r="O173" s="11"/>
      <c r="P173" s="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>
      <c r="A174" s="969"/>
      <c r="B174" s="935"/>
      <c r="C174" s="51"/>
      <c r="D174" s="1107"/>
      <c r="E174" s="131"/>
      <c r="F174" s="108"/>
      <c r="G174" s="1090"/>
      <c r="H174" s="109"/>
      <c r="I174" s="30"/>
      <c r="J174" s="31"/>
      <c r="K174" s="1006"/>
      <c r="L174" s="257"/>
      <c r="M174" s="11"/>
      <c r="N174" s="11"/>
      <c r="O174" s="11"/>
      <c r="P174" s="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>
      <c r="A175" s="969"/>
      <c r="B175" s="935"/>
      <c r="C175" s="51"/>
      <c r="D175" s="1107"/>
      <c r="E175" s="131"/>
      <c r="F175" s="108"/>
      <c r="G175" s="1090"/>
      <c r="H175" s="109"/>
      <c r="I175" s="30"/>
      <c r="J175" s="295"/>
      <c r="K175" s="1006"/>
      <c r="L175" s="270"/>
      <c r="M175" s="11"/>
      <c r="N175" s="11"/>
      <c r="O175" s="11"/>
      <c r="P175" s="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>
      <c r="A176" s="969"/>
      <c r="B176" s="154"/>
      <c r="C176" s="37"/>
      <c r="D176" s="1094"/>
      <c r="E176" s="131"/>
      <c r="F176" s="108"/>
      <c r="G176" s="40"/>
      <c r="H176" s="41"/>
      <c r="I176" s="42"/>
      <c r="J176" s="43"/>
      <c r="K176" s="44"/>
      <c r="L176" s="257"/>
      <c r="M176" s="11"/>
      <c r="N176" s="11"/>
      <c r="O176" s="11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>
      <c r="A177" s="969"/>
      <c r="B177" s="154"/>
      <c r="C177" s="37"/>
      <c r="D177" s="1094"/>
      <c r="E177" s="131"/>
      <c r="F177" s="108"/>
      <c r="G177" s="40"/>
      <c r="H177" s="41"/>
      <c r="I177" s="42"/>
      <c r="J177" s="43"/>
      <c r="K177" s="44"/>
      <c r="L177" s="257"/>
      <c r="M177" s="11"/>
      <c r="N177" s="11"/>
      <c r="O177" s="11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>
      <c r="A178" s="969"/>
      <c r="B178" s="1169"/>
      <c r="C178" s="37"/>
      <c r="D178" s="1094"/>
      <c r="E178" s="131"/>
      <c r="F178" s="108"/>
      <c r="G178" s="40"/>
      <c r="H178" s="41"/>
      <c r="I178" s="42"/>
      <c r="J178" s="43"/>
      <c r="K178" s="151"/>
      <c r="L178" s="270"/>
      <c r="M178" s="11"/>
      <c r="N178" s="11"/>
      <c r="O178" s="11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>
      <c r="A179" s="969"/>
      <c r="B179" s="154"/>
      <c r="C179" s="37"/>
      <c r="D179" s="1094"/>
      <c r="E179" s="131"/>
      <c r="F179" s="108"/>
      <c r="G179" s="40"/>
      <c r="H179" s="41"/>
      <c r="I179" s="42"/>
      <c r="J179" s="43"/>
      <c r="K179" s="44"/>
      <c r="L179" s="257"/>
      <c r="M179" s="11"/>
      <c r="N179" s="11"/>
      <c r="O179" s="11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>
      <c r="A180" s="969"/>
      <c r="B180" s="1168"/>
      <c r="C180" s="51"/>
      <c r="D180" s="1107"/>
      <c r="E180" s="131"/>
      <c r="F180" s="108"/>
      <c r="G180" s="1090"/>
      <c r="H180" s="109"/>
      <c r="I180" s="30"/>
      <c r="J180" s="31"/>
      <c r="K180" s="1006"/>
      <c r="L180" s="257"/>
      <c r="M180" s="11"/>
      <c r="N180" s="11"/>
      <c r="O180" s="11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>
      <c r="A181" s="1"/>
      <c r="B181" s="2"/>
      <c r="C181" s="250"/>
      <c r="D181" s="250"/>
      <c r="E181" s="4"/>
      <c r="F181" s="251"/>
      <c r="G181" s="252"/>
      <c r="H181" s="253"/>
      <c r="I181" s="254"/>
      <c r="J181" s="255"/>
      <c r="K181" s="256">
        <v>1</v>
      </c>
      <c r="L181" s="360"/>
      <c r="M181" s="11"/>
      <c r="N181" s="11"/>
      <c r="O181" s="11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>
      <c r="A182" s="4" t="s">
        <v>0</v>
      </c>
      <c r="B182" s="1368"/>
      <c r="C182" s="250"/>
      <c r="D182" s="250"/>
      <c r="E182" s="4"/>
      <c r="F182" s="251"/>
      <c r="G182" s="252"/>
      <c r="H182" s="253"/>
      <c r="I182" s="254"/>
      <c r="J182" s="255"/>
      <c r="K182" s="257"/>
      <c r="L182" s="257"/>
      <c r="M182" s="11"/>
      <c r="N182" s="11"/>
      <c r="O182" s="11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>
      <c r="A183" s="4" t="s">
        <v>1031</v>
      </c>
      <c r="B183" s="4"/>
      <c r="C183" s="96"/>
      <c r="D183" s="250"/>
      <c r="E183" s="4"/>
      <c r="F183" s="251"/>
      <c r="G183" s="252"/>
      <c r="H183" s="253"/>
      <c r="I183" s="254"/>
      <c r="J183" s="255"/>
      <c r="K183" s="257"/>
      <c r="L183" s="257"/>
      <c r="M183" s="11"/>
      <c r="N183" s="11"/>
      <c r="O183" s="11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891"/>
      <c r="B184" s="892"/>
      <c r="C184" s="250"/>
      <c r="D184" s="250"/>
      <c r="E184" s="4"/>
      <c r="F184" s="251"/>
      <c r="G184" s="252"/>
      <c r="H184" s="253"/>
      <c r="I184" s="254"/>
      <c r="J184" s="255"/>
      <c r="K184" s="257"/>
      <c r="L184" s="257"/>
      <c r="M184" s="11"/>
      <c r="N184" s="11"/>
      <c r="O184" s="11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>
      <c r="A185" s="1386" t="s">
        <v>2</v>
      </c>
      <c r="B185" s="1395"/>
      <c r="C185" s="258" t="s">
        <v>3</v>
      </c>
      <c r="D185" s="893" t="s">
        <v>4</v>
      </c>
      <c r="E185" s="17" t="s">
        <v>5</v>
      </c>
      <c r="F185" s="919" t="s">
        <v>5</v>
      </c>
      <c r="G185" s="259" t="s">
        <v>6</v>
      </c>
      <c r="H185" s="19" t="s">
        <v>7</v>
      </c>
      <c r="I185" s="260" t="s">
        <v>8</v>
      </c>
      <c r="J185" s="261" t="s">
        <v>9</v>
      </c>
      <c r="K185" s="920" t="s">
        <v>9</v>
      </c>
      <c r="L185" s="262"/>
      <c r="M185" s="23"/>
      <c r="N185" s="11"/>
      <c r="O185" s="11"/>
      <c r="P185" s="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5.25" customHeight="1">
      <c r="A186" s="996"/>
      <c r="B186" s="922"/>
      <c r="C186" s="923"/>
      <c r="D186" s="316" t="s">
        <v>10</v>
      </c>
      <c r="E186" s="24" t="s">
        <v>11</v>
      </c>
      <c r="F186" s="925" t="s">
        <v>12</v>
      </c>
      <c r="G186" s="1144"/>
      <c r="H186" s="965" t="s">
        <v>13</v>
      </c>
      <c r="I186" s="1145" t="s">
        <v>14</v>
      </c>
      <c r="J186" s="1146" t="s">
        <v>15</v>
      </c>
      <c r="K186" s="930" t="s">
        <v>16</v>
      </c>
      <c r="L186" s="262"/>
      <c r="M186" s="23"/>
      <c r="N186" s="11"/>
      <c r="O186" s="11"/>
      <c r="P186" s="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>
      <c r="A187" s="1174"/>
      <c r="B187" s="896"/>
      <c r="C187" s="386"/>
      <c r="D187" s="1278"/>
      <c r="E187" s="106"/>
      <c r="F187" s="28"/>
      <c r="G187" s="40"/>
      <c r="H187" s="41"/>
      <c r="I187" s="42"/>
      <c r="J187" s="43"/>
      <c r="K187" s="153"/>
      <c r="L187" s="257"/>
      <c r="M187" s="11"/>
      <c r="N187" s="11"/>
      <c r="O187" s="11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>
      <c r="A188" s="1174"/>
      <c r="B188" s="385"/>
      <c r="C188" s="37"/>
      <c r="D188" s="89"/>
      <c r="E188" s="302"/>
      <c r="F188" s="28"/>
      <c r="G188" s="40"/>
      <c r="H188" s="41"/>
      <c r="I188" s="42"/>
      <c r="J188" s="43"/>
      <c r="K188" s="44"/>
      <c r="L188" s="257"/>
      <c r="M188" s="11"/>
      <c r="N188" s="11"/>
      <c r="O188" s="11"/>
      <c r="P188" s="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>
      <c r="A189" s="76"/>
      <c r="B189" s="45"/>
      <c r="C189" s="37"/>
      <c r="D189" s="89"/>
      <c r="E189" s="294"/>
      <c r="F189" s="28"/>
      <c r="G189" s="40"/>
      <c r="H189" s="41"/>
      <c r="I189" s="42"/>
      <c r="J189" s="43"/>
      <c r="K189" s="44"/>
      <c r="L189" s="270"/>
      <c r="M189" s="11"/>
      <c r="N189" s="11"/>
      <c r="O189" s="11"/>
      <c r="P189" s="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5.25" customHeight="1">
      <c r="A190" s="76"/>
      <c r="B190" s="45"/>
      <c r="C190" s="37"/>
      <c r="D190" s="89"/>
      <c r="E190" s="229"/>
      <c r="F190" s="28"/>
      <c r="G190" s="40"/>
      <c r="H190" s="41"/>
      <c r="I190" s="42"/>
      <c r="J190" s="43"/>
      <c r="K190" s="44"/>
      <c r="L190" s="270"/>
      <c r="M190" s="11"/>
      <c r="N190" s="11"/>
      <c r="O190" s="11"/>
      <c r="P190" s="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>
      <c r="A191" s="76"/>
      <c r="B191" s="88"/>
      <c r="C191" s="37"/>
      <c r="D191" s="89"/>
      <c r="E191" s="229"/>
      <c r="F191" s="28"/>
      <c r="G191" s="40"/>
      <c r="H191" s="41"/>
      <c r="I191" s="42"/>
      <c r="J191" s="43"/>
      <c r="K191" s="44"/>
      <c r="L191" s="270"/>
      <c r="M191" s="11"/>
      <c r="N191" s="11"/>
      <c r="O191" s="11"/>
      <c r="P191" s="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>
      <c r="A192" s="76"/>
      <c r="B192" s="88"/>
      <c r="C192" s="37"/>
      <c r="D192" s="89"/>
      <c r="E192" s="294"/>
      <c r="F192" s="28"/>
      <c r="G192" s="40"/>
      <c r="H192" s="41"/>
      <c r="I192" s="42"/>
      <c r="J192" s="43"/>
      <c r="K192" s="44"/>
      <c r="L192" s="257"/>
      <c r="M192" s="11"/>
      <c r="N192" s="11"/>
      <c r="O192" s="11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>
      <c r="A193" s="76"/>
      <c r="B193" s="45"/>
      <c r="C193" s="37"/>
      <c r="D193" s="89"/>
      <c r="E193" s="107"/>
      <c r="F193" s="108"/>
      <c r="G193" s="1279"/>
      <c r="H193" s="354"/>
      <c r="I193" s="42"/>
      <c r="J193" s="43"/>
      <c r="K193" s="44"/>
      <c r="L193" s="257"/>
      <c r="M193" s="11"/>
      <c r="N193" s="11"/>
      <c r="O193" s="11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>
      <c r="A194" s="76"/>
      <c r="B194" s="45"/>
      <c r="C194" s="37"/>
      <c r="D194" s="89"/>
      <c r="E194" s="131"/>
      <c r="F194" s="108"/>
      <c r="G194" s="1279"/>
      <c r="H194" s="41"/>
      <c r="I194" s="42"/>
      <c r="J194" s="43"/>
      <c r="K194" s="44"/>
      <c r="L194" s="257"/>
      <c r="M194" s="11"/>
      <c r="N194" s="11"/>
      <c r="O194" s="11"/>
      <c r="P194" s="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>
      <c r="A195" s="76"/>
      <c r="B195" s="45"/>
      <c r="C195" s="37"/>
      <c r="D195" s="89"/>
      <c r="E195" s="131"/>
      <c r="F195" s="108"/>
      <c r="G195" s="1279"/>
      <c r="H195" s="41"/>
      <c r="I195" s="42"/>
      <c r="J195" s="43"/>
      <c r="K195" s="44"/>
      <c r="L195" s="257"/>
      <c r="M195" s="11"/>
      <c r="N195" s="11"/>
      <c r="O195" s="11"/>
      <c r="P195" s="8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>
      <c r="A196" s="76"/>
      <c r="B196" s="88"/>
      <c r="C196" s="37"/>
      <c r="D196" s="89"/>
      <c r="E196" s="131"/>
      <c r="F196" s="108"/>
      <c r="G196" s="1279"/>
      <c r="H196" s="41"/>
      <c r="I196" s="42"/>
      <c r="J196" s="43"/>
      <c r="K196" s="44"/>
      <c r="L196" s="257"/>
      <c r="M196" s="11"/>
      <c r="N196" s="11"/>
      <c r="O196" s="11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>
      <c r="A197" s="76"/>
      <c r="B197" s="88"/>
      <c r="C197" s="37"/>
      <c r="D197" s="89"/>
      <c r="E197" s="131"/>
      <c r="F197" s="108"/>
      <c r="G197" s="1279"/>
      <c r="H197" s="41"/>
      <c r="I197" s="42"/>
      <c r="J197" s="43"/>
      <c r="K197" s="44"/>
      <c r="L197" s="257"/>
      <c r="M197" s="11"/>
      <c r="N197" s="11"/>
      <c r="O197" s="11"/>
      <c r="P197" s="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>
      <c r="A198" s="969"/>
      <c r="B198" s="154"/>
      <c r="C198" s="37"/>
      <c r="D198" s="1094"/>
      <c r="E198" s="131"/>
      <c r="F198" s="108"/>
      <c r="G198" s="40"/>
      <c r="H198" s="41"/>
      <c r="I198" s="42"/>
      <c r="J198" s="43"/>
      <c r="K198" s="44"/>
      <c r="L198" s="257"/>
      <c r="M198" s="11"/>
      <c r="N198" s="11"/>
      <c r="O198" s="11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>
      <c r="A199" s="969"/>
      <c r="B199" s="935"/>
      <c r="C199" s="51"/>
      <c r="D199" s="1107"/>
      <c r="E199" s="131"/>
      <c r="F199" s="108"/>
      <c r="G199" s="305"/>
      <c r="H199" s="29"/>
      <c r="I199" s="1280"/>
      <c r="J199" s="31"/>
      <c r="K199" s="1006"/>
      <c r="L199" s="257"/>
      <c r="M199" s="11">
        <v>535.6</v>
      </c>
      <c r="N199" s="11">
        <v>7.0000000000000007E-2</v>
      </c>
      <c r="O199" s="11">
        <f>(M199*N199)+M199</f>
        <v>573.09199999999998</v>
      </c>
      <c r="P199" s="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>
      <c r="A200" s="969"/>
      <c r="B200" s="935"/>
      <c r="C200" s="51"/>
      <c r="D200" s="1107"/>
      <c r="E200" s="131"/>
      <c r="F200" s="108"/>
      <c r="G200" s="305"/>
      <c r="H200" s="29"/>
      <c r="I200" s="30"/>
      <c r="J200" s="31"/>
      <c r="K200" s="1006"/>
      <c r="L200" s="257"/>
      <c r="M200" s="11"/>
      <c r="N200" s="11"/>
      <c r="O200" s="11"/>
      <c r="P200" s="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>
      <c r="A201" s="969"/>
      <c r="B201" s="1168"/>
      <c r="C201" s="51"/>
      <c r="D201" s="1107"/>
      <c r="E201" s="131"/>
      <c r="F201" s="108"/>
      <c r="G201" s="1090"/>
      <c r="H201" s="29"/>
      <c r="I201" s="30"/>
      <c r="J201" s="31"/>
      <c r="K201" s="1006"/>
      <c r="L201" s="257"/>
      <c r="M201" s="11">
        <v>1050</v>
      </c>
      <c r="N201" s="11">
        <v>7.0000000000000007E-2</v>
      </c>
      <c r="O201" s="11">
        <f>(M201*N201)+M201</f>
        <v>1123.5</v>
      </c>
      <c r="P201" s="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>
      <c r="A202" s="969"/>
      <c r="B202" s="935"/>
      <c r="C202" s="51"/>
      <c r="D202" s="1107"/>
      <c r="E202" s="131"/>
      <c r="F202" s="108"/>
      <c r="G202" s="1090"/>
      <c r="H202" s="1104"/>
      <c r="I202" s="1105"/>
      <c r="J202" s="1106"/>
      <c r="K202" s="1016"/>
      <c r="L202" s="257"/>
      <c r="M202" s="11"/>
      <c r="N202" s="11"/>
      <c r="O202" s="11"/>
      <c r="P202" s="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>
      <c r="A203" s="971"/>
      <c r="B203" s="935"/>
      <c r="C203" s="51"/>
      <c r="D203" s="1107"/>
      <c r="E203" s="131"/>
      <c r="F203" s="108"/>
      <c r="G203" s="1090"/>
      <c r="H203" s="29"/>
      <c r="I203" s="30"/>
      <c r="J203" s="31"/>
      <c r="K203" s="1006"/>
      <c r="L203" s="257"/>
      <c r="M203" s="11"/>
      <c r="N203" s="11"/>
      <c r="O203" s="11"/>
      <c r="P203" s="8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>
      <c r="A204" s="1031"/>
      <c r="B204" s="935"/>
      <c r="C204" s="51"/>
      <c r="D204" s="1107"/>
      <c r="E204" s="131"/>
      <c r="F204" s="108"/>
      <c r="G204" s="1090"/>
      <c r="H204" s="29"/>
      <c r="I204" s="30"/>
      <c r="J204" s="31"/>
      <c r="K204" s="1006"/>
      <c r="L204" s="257"/>
      <c r="M204" s="11"/>
      <c r="N204" s="11"/>
      <c r="O204" s="11"/>
      <c r="P204" s="8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5.25" customHeight="1">
      <c r="A205" s="969"/>
      <c r="B205" s="1176"/>
      <c r="C205" s="51"/>
      <c r="D205" s="1107"/>
      <c r="E205" s="107"/>
      <c r="F205" s="108"/>
      <c r="G205" s="1090"/>
      <c r="H205" s="109"/>
      <c r="I205" s="30"/>
      <c r="J205" s="31"/>
      <c r="K205" s="1006"/>
      <c r="L205" s="257"/>
      <c r="M205" s="11"/>
      <c r="N205" s="11"/>
      <c r="O205" s="11"/>
      <c r="P205" s="8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5.25" customHeight="1">
      <c r="A206" s="969"/>
      <c r="B206" s="1162"/>
      <c r="C206" s="1161"/>
      <c r="D206" s="1107"/>
      <c r="E206" s="131"/>
      <c r="F206" s="108"/>
      <c r="G206" s="1090"/>
      <c r="H206" s="109"/>
      <c r="I206" s="30"/>
      <c r="J206" s="31"/>
      <c r="K206" s="1006"/>
      <c r="L206" s="257"/>
      <c r="M206" s="11"/>
      <c r="N206" s="11"/>
      <c r="O206" s="11"/>
      <c r="P206" s="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5.25" customHeight="1">
      <c r="A207" s="969"/>
      <c r="B207" s="935"/>
      <c r="C207" s="1161"/>
      <c r="D207" s="1107"/>
      <c r="E207" s="131"/>
      <c r="F207" s="108"/>
      <c r="G207" s="1090"/>
      <c r="H207" s="109"/>
      <c r="I207" s="30"/>
      <c r="J207" s="31"/>
      <c r="K207" s="1006"/>
      <c r="L207" s="257"/>
      <c r="M207" s="11"/>
      <c r="N207" s="11"/>
      <c r="O207" s="11"/>
      <c r="P207" s="8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5.25" customHeight="1">
      <c r="A208" s="969"/>
      <c r="B208" s="935"/>
      <c r="C208" s="51"/>
      <c r="D208" s="1107"/>
      <c r="E208" s="131"/>
      <c r="F208" s="108"/>
      <c r="G208" s="1090"/>
      <c r="H208" s="109"/>
      <c r="I208" s="30"/>
      <c r="J208" s="31"/>
      <c r="K208" s="1006"/>
      <c r="L208" s="257"/>
      <c r="M208" s="11"/>
      <c r="N208" s="11"/>
      <c r="O208" s="11"/>
      <c r="P208" s="8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5.25" customHeight="1">
      <c r="A209" s="969"/>
      <c r="B209" s="935"/>
      <c r="C209" s="51"/>
      <c r="D209" s="1107"/>
      <c r="E209" s="131"/>
      <c r="F209" s="108"/>
      <c r="G209" s="1090"/>
      <c r="H209" s="109"/>
      <c r="I209" s="30"/>
      <c r="J209" s="295"/>
      <c r="K209" s="1006"/>
      <c r="L209" s="257"/>
      <c r="M209" s="11"/>
      <c r="N209" s="11"/>
      <c r="O209" s="11"/>
      <c r="P209" s="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5.25" customHeight="1">
      <c r="A210" s="969"/>
      <c r="B210" s="935"/>
      <c r="C210" s="51"/>
      <c r="D210" s="1107"/>
      <c r="E210" s="131"/>
      <c r="F210" s="108"/>
      <c r="G210" s="1090"/>
      <c r="H210" s="109"/>
      <c r="I210" s="30"/>
      <c r="J210" s="31"/>
      <c r="K210" s="1006"/>
      <c r="L210" s="257"/>
      <c r="M210" s="11"/>
      <c r="N210" s="11"/>
      <c r="O210" s="11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5.25" customHeight="1">
      <c r="A211" s="969"/>
      <c r="B211" s="935"/>
      <c r="C211" s="51"/>
      <c r="D211" s="1107"/>
      <c r="E211" s="131"/>
      <c r="F211" s="108"/>
      <c r="G211" s="1090"/>
      <c r="H211" s="109"/>
      <c r="I211" s="30"/>
      <c r="J211" s="295"/>
      <c r="K211" s="1006"/>
      <c r="L211" s="257"/>
      <c r="M211" s="11"/>
      <c r="N211" s="11"/>
      <c r="O211" s="11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5.25" customHeight="1">
      <c r="A212" s="969"/>
      <c r="B212" s="154"/>
      <c r="C212" s="37"/>
      <c r="D212" s="1094"/>
      <c r="E212" s="131"/>
      <c r="F212" s="108"/>
      <c r="G212" s="40"/>
      <c r="H212" s="41"/>
      <c r="I212" s="42"/>
      <c r="J212" s="43"/>
      <c r="K212" s="44"/>
      <c r="L212" s="257"/>
      <c r="M212" s="11"/>
      <c r="N212" s="11"/>
      <c r="O212" s="11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customHeight="1">
      <c r="A213" s="969"/>
      <c r="B213" s="154"/>
      <c r="C213" s="37"/>
      <c r="D213" s="1094"/>
      <c r="E213" s="131"/>
      <c r="F213" s="108"/>
      <c r="G213" s="40"/>
      <c r="H213" s="41"/>
      <c r="I213" s="42"/>
      <c r="J213" s="43"/>
      <c r="K213" s="44"/>
      <c r="L213" s="257"/>
      <c r="M213" s="11"/>
      <c r="N213" s="11"/>
      <c r="O213" s="11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5.25" customHeight="1">
      <c r="A214" s="969"/>
      <c r="B214" s="1169"/>
      <c r="C214" s="37"/>
      <c r="D214" s="1094"/>
      <c r="E214" s="131"/>
      <c r="F214" s="108"/>
      <c r="G214" s="40"/>
      <c r="H214" s="41"/>
      <c r="I214" s="42"/>
      <c r="J214" s="43"/>
      <c r="K214" s="151"/>
      <c r="L214" s="257"/>
      <c r="M214" s="11"/>
      <c r="N214" s="11"/>
      <c r="O214" s="11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5.25" customHeight="1">
      <c r="A215" s="969"/>
      <c r="B215" s="154"/>
      <c r="C215" s="37"/>
      <c r="D215" s="1094"/>
      <c r="E215" s="131"/>
      <c r="F215" s="108"/>
      <c r="G215" s="40"/>
      <c r="H215" s="41"/>
      <c r="I215" s="42"/>
      <c r="J215" s="43"/>
      <c r="K215" s="44"/>
      <c r="L215" s="257"/>
      <c r="M215" s="11"/>
      <c r="N215" s="11"/>
      <c r="O215" s="11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>
      <c r="A216" s="969"/>
      <c r="B216" s="1168"/>
      <c r="C216" s="51"/>
      <c r="D216" s="1107"/>
      <c r="E216" s="131"/>
      <c r="F216" s="108"/>
      <c r="G216" s="1090"/>
      <c r="H216" s="109"/>
      <c r="I216" s="30"/>
      <c r="J216" s="31"/>
      <c r="K216" s="1006"/>
      <c r="L216" s="1368"/>
      <c r="M216" s="11"/>
      <c r="N216" s="11"/>
      <c r="O216" s="11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.75" customHeight="1">
      <c r="A217" s="1"/>
      <c r="B217" s="2"/>
      <c r="C217" s="250"/>
      <c r="D217" s="250"/>
      <c r="E217" s="4"/>
      <c r="F217" s="251"/>
      <c r="G217" s="252"/>
      <c r="H217" s="253"/>
      <c r="I217" s="254"/>
      <c r="J217" s="255"/>
      <c r="K217" s="256">
        <v>1</v>
      </c>
      <c r="L217" s="257"/>
      <c r="M217" s="11"/>
      <c r="N217" s="11"/>
      <c r="O217" s="11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>
      <c r="A218" s="4" t="s">
        <v>0</v>
      </c>
      <c r="B218" s="1368"/>
      <c r="C218" s="250"/>
      <c r="D218" s="250"/>
      <c r="E218" s="4"/>
      <c r="F218" s="251"/>
      <c r="G218" s="252"/>
      <c r="H218" s="253"/>
      <c r="I218" s="254"/>
      <c r="J218" s="255"/>
      <c r="K218" s="257"/>
      <c r="L218" s="257"/>
      <c r="M218" s="11"/>
      <c r="N218" s="11"/>
      <c r="O218" s="11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>
      <c r="A219" s="4" t="s">
        <v>1031</v>
      </c>
      <c r="B219" s="4"/>
      <c r="C219" s="96"/>
      <c r="D219" s="250"/>
      <c r="E219" s="4"/>
      <c r="F219" s="251"/>
      <c r="G219" s="252"/>
      <c r="H219" s="253"/>
      <c r="I219" s="254"/>
      <c r="J219" s="255"/>
      <c r="K219" s="257"/>
      <c r="L219" s="257"/>
      <c r="M219" s="11"/>
      <c r="N219" s="11"/>
      <c r="O219" s="11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891"/>
      <c r="B220" s="892"/>
      <c r="C220" s="250"/>
      <c r="D220" s="250"/>
      <c r="E220" s="4"/>
      <c r="F220" s="251"/>
      <c r="G220" s="252"/>
      <c r="H220" s="253"/>
      <c r="I220" s="254"/>
      <c r="J220" s="255"/>
      <c r="K220" s="257"/>
      <c r="L220" s="257"/>
      <c r="M220" s="11"/>
      <c r="N220" s="11"/>
      <c r="O220" s="11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>
      <c r="A221" s="1386" t="s">
        <v>2</v>
      </c>
      <c r="B221" s="1395"/>
      <c r="C221" s="258" t="s">
        <v>3</v>
      </c>
      <c r="D221" s="893" t="s">
        <v>4</v>
      </c>
      <c r="E221" s="17" t="s">
        <v>5</v>
      </c>
      <c r="F221" s="919" t="s">
        <v>5</v>
      </c>
      <c r="G221" s="259" t="s">
        <v>6</v>
      </c>
      <c r="H221" s="19" t="s">
        <v>7</v>
      </c>
      <c r="I221" s="260" t="s">
        <v>8</v>
      </c>
      <c r="J221" s="261" t="s">
        <v>9</v>
      </c>
      <c r="K221" s="920" t="s">
        <v>9</v>
      </c>
      <c r="L221" s="257"/>
      <c r="M221" s="23"/>
      <c r="N221" s="11"/>
      <c r="O221" s="11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5.25" customHeight="1">
      <c r="A222" s="996"/>
      <c r="B222" s="922"/>
      <c r="C222" s="923"/>
      <c r="D222" s="316" t="s">
        <v>10</v>
      </c>
      <c r="E222" s="24" t="s">
        <v>11</v>
      </c>
      <c r="F222" s="925" t="s">
        <v>12</v>
      </c>
      <c r="G222" s="1144"/>
      <c r="H222" s="965" t="s">
        <v>13</v>
      </c>
      <c r="I222" s="1145" t="s">
        <v>14</v>
      </c>
      <c r="J222" s="1146" t="s">
        <v>15</v>
      </c>
      <c r="K222" s="930" t="s">
        <v>16</v>
      </c>
      <c r="L222" s="257"/>
      <c r="M222" s="23"/>
      <c r="N222" s="11"/>
      <c r="O222" s="11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>
      <c r="A223" s="1174"/>
      <c r="B223" s="896"/>
      <c r="C223" s="386"/>
      <c r="D223" s="1278"/>
      <c r="E223" s="106"/>
      <c r="F223" s="28"/>
      <c r="G223" s="40"/>
      <c r="H223" s="41"/>
      <c r="I223" s="42"/>
      <c r="J223" s="43"/>
      <c r="K223" s="153"/>
      <c r="L223" s="257"/>
      <c r="M223" s="11"/>
      <c r="N223" s="11"/>
      <c r="O223" s="11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>
      <c r="A224" s="1174"/>
      <c r="B224" s="385"/>
      <c r="C224" s="37"/>
      <c r="D224" s="89"/>
      <c r="E224" s="302"/>
      <c r="F224" s="28"/>
      <c r="G224" s="40"/>
      <c r="H224" s="41"/>
      <c r="I224" s="42"/>
      <c r="J224" s="43"/>
      <c r="K224" s="44"/>
      <c r="L224" s="257"/>
      <c r="M224" s="11"/>
      <c r="N224" s="11"/>
      <c r="O224" s="11"/>
      <c r="P224" s="8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>
      <c r="A225" s="76"/>
      <c r="B225" s="45"/>
      <c r="C225" s="37"/>
      <c r="D225" s="89"/>
      <c r="E225" s="294"/>
      <c r="F225" s="28"/>
      <c r="G225" s="40"/>
      <c r="H225" s="41"/>
      <c r="I225" s="42"/>
      <c r="J225" s="43"/>
      <c r="K225" s="44"/>
      <c r="L225" s="257"/>
      <c r="M225" s="11">
        <v>1021</v>
      </c>
      <c r="N225" s="11">
        <v>7.0000000000000007E-2</v>
      </c>
      <c r="O225" s="11">
        <f>(M225*N225)+M225</f>
        <v>1092.47</v>
      </c>
      <c r="P225" s="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>
      <c r="A226" s="76"/>
      <c r="B226" s="45"/>
      <c r="C226" s="37"/>
      <c r="D226" s="89"/>
      <c r="E226" s="229"/>
      <c r="F226" s="28"/>
      <c r="G226" s="40"/>
      <c r="H226" s="41"/>
      <c r="I226" s="42"/>
      <c r="J226" s="43"/>
      <c r="K226" s="44"/>
      <c r="L226" s="257"/>
      <c r="M226" s="11"/>
      <c r="N226" s="11"/>
      <c r="O226" s="11"/>
      <c r="P226" s="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>
      <c r="A227" s="76"/>
      <c r="B227" s="88"/>
      <c r="C227" s="37"/>
      <c r="D227" s="89"/>
      <c r="E227" s="229"/>
      <c r="F227" s="28"/>
      <c r="G227" s="40"/>
      <c r="H227" s="41"/>
      <c r="I227" s="42"/>
      <c r="J227" s="43"/>
      <c r="K227" s="44"/>
      <c r="L227" s="257"/>
      <c r="M227" s="11"/>
      <c r="N227" s="11"/>
      <c r="O227" s="11"/>
      <c r="P227" s="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>
      <c r="A228" s="76"/>
      <c r="B228" s="88"/>
      <c r="C228" s="37"/>
      <c r="D228" s="89"/>
      <c r="E228" s="294"/>
      <c r="F228" s="28"/>
      <c r="G228" s="40"/>
      <c r="H228" s="41"/>
      <c r="I228" s="42"/>
      <c r="J228" s="43"/>
      <c r="K228" s="44"/>
      <c r="L228" s="257"/>
      <c r="M228" s="11"/>
      <c r="N228" s="11"/>
      <c r="O228" s="11"/>
      <c r="P228" s="8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5.25" customHeight="1">
      <c r="A229" s="76"/>
      <c r="B229" s="45"/>
      <c r="C229" s="37"/>
      <c r="D229" s="89"/>
      <c r="E229" s="107"/>
      <c r="F229" s="108"/>
      <c r="G229" s="1279"/>
      <c r="H229" s="354"/>
      <c r="I229" s="42"/>
      <c r="J229" s="43"/>
      <c r="K229" s="44"/>
      <c r="L229" s="257"/>
      <c r="M229" s="11"/>
      <c r="N229" s="11"/>
      <c r="O229" s="11"/>
      <c r="P229" s="8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>
      <c r="A230" s="76"/>
      <c r="B230" s="45"/>
      <c r="C230" s="37"/>
      <c r="D230" s="89"/>
      <c r="E230" s="131"/>
      <c r="F230" s="108"/>
      <c r="G230" s="1279"/>
      <c r="H230" s="41"/>
      <c r="I230" s="42"/>
      <c r="J230" s="43"/>
      <c r="K230" s="44"/>
      <c r="L230" s="388"/>
      <c r="M230" s="11"/>
      <c r="N230" s="11"/>
      <c r="O230" s="11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>
      <c r="A231" s="76"/>
      <c r="B231" s="45"/>
      <c r="C231" s="37"/>
      <c r="D231" s="89"/>
      <c r="E231" s="131"/>
      <c r="F231" s="108"/>
      <c r="G231" s="1279"/>
      <c r="H231" s="41"/>
      <c r="I231" s="42"/>
      <c r="J231" s="43"/>
      <c r="K231" s="44"/>
      <c r="L231" s="257"/>
      <c r="M231" s="11"/>
      <c r="N231" s="11"/>
      <c r="O231" s="11"/>
      <c r="P231" s="8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>
      <c r="A232" s="76"/>
      <c r="B232" s="88"/>
      <c r="C232" s="37"/>
      <c r="D232" s="89"/>
      <c r="E232" s="131"/>
      <c r="F232" s="108"/>
      <c r="G232" s="1279"/>
      <c r="H232" s="41"/>
      <c r="I232" s="42"/>
      <c r="J232" s="43"/>
      <c r="K232" s="44"/>
      <c r="L232" s="257"/>
      <c r="M232" s="11"/>
      <c r="N232" s="11"/>
      <c r="O232" s="11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>
      <c r="A233" s="76"/>
      <c r="B233" s="88"/>
      <c r="C233" s="37"/>
      <c r="D233" s="89"/>
      <c r="E233" s="131"/>
      <c r="F233" s="108"/>
      <c r="G233" s="1279"/>
      <c r="H233" s="41"/>
      <c r="I233" s="42"/>
      <c r="J233" s="43"/>
      <c r="K233" s="44"/>
      <c r="L233" s="257"/>
      <c r="M233" s="11">
        <v>503</v>
      </c>
      <c r="N233" s="11">
        <v>7.0000000000000007E-2</v>
      </c>
      <c r="O233" s="11">
        <f t="shared" ref="O233:O234" si="1">(M233*N233)+M233</f>
        <v>538.21</v>
      </c>
      <c r="P233" s="8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>
      <c r="A234" s="969"/>
      <c r="B234" s="154"/>
      <c r="C234" s="37"/>
      <c r="D234" s="1094"/>
      <c r="E234" s="131"/>
      <c r="F234" s="108"/>
      <c r="G234" s="40"/>
      <c r="H234" s="41"/>
      <c r="I234" s="42"/>
      <c r="J234" s="43"/>
      <c r="K234" s="44"/>
      <c r="L234" s="257"/>
      <c r="M234" s="11">
        <v>964</v>
      </c>
      <c r="N234" s="11">
        <v>7.0000000000000007E-2</v>
      </c>
      <c r="O234" s="11">
        <f t="shared" si="1"/>
        <v>1031.48</v>
      </c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>
      <c r="A235" s="969"/>
      <c r="B235" s="935"/>
      <c r="C235" s="51"/>
      <c r="D235" s="1107"/>
      <c r="E235" s="131"/>
      <c r="F235" s="108"/>
      <c r="G235" s="305"/>
      <c r="H235" s="29"/>
      <c r="I235" s="1280"/>
      <c r="J235" s="31"/>
      <c r="K235" s="1006"/>
      <c r="L235" s="257"/>
      <c r="M235" s="11"/>
      <c r="N235" s="11"/>
      <c r="O235" s="11"/>
      <c r="P235" s="8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>
      <c r="A236" s="969"/>
      <c r="B236" s="935"/>
      <c r="C236" s="51"/>
      <c r="D236" s="1107"/>
      <c r="E236" s="131"/>
      <c r="F236" s="108"/>
      <c r="G236" s="305"/>
      <c r="H236" s="29"/>
      <c r="I236" s="30"/>
      <c r="J236" s="31"/>
      <c r="K236" s="1006"/>
      <c r="L236" s="257"/>
      <c r="M236" s="11">
        <v>68.25</v>
      </c>
      <c r="N236" s="11">
        <v>7.0000000000000007E-2</v>
      </c>
      <c r="O236" s="11">
        <f>(M236*N236)+M236</f>
        <v>73.027500000000003</v>
      </c>
      <c r="P236" s="8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>
      <c r="A237" s="969"/>
      <c r="B237" s="1168"/>
      <c r="C237" s="51"/>
      <c r="D237" s="1107"/>
      <c r="E237" s="131"/>
      <c r="F237" s="108"/>
      <c r="G237" s="1090"/>
      <c r="H237" s="29"/>
      <c r="I237" s="30"/>
      <c r="J237" s="31"/>
      <c r="K237" s="1006"/>
      <c r="L237" s="257"/>
      <c r="M237" s="11"/>
      <c r="N237" s="11"/>
      <c r="O237" s="11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>
      <c r="A238" s="969"/>
      <c r="B238" s="935"/>
      <c r="C238" s="51"/>
      <c r="D238" s="1107"/>
      <c r="E238" s="131"/>
      <c r="F238" s="108"/>
      <c r="G238" s="1090"/>
      <c r="H238" s="1104"/>
      <c r="I238" s="1105"/>
      <c r="J238" s="1106"/>
      <c r="K238" s="1016"/>
      <c r="L238" s="360"/>
      <c r="M238" s="11"/>
      <c r="N238" s="11"/>
      <c r="O238" s="11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>
      <c r="A239" s="971"/>
      <c r="B239" s="935"/>
      <c r="C239" s="51"/>
      <c r="D239" s="1107"/>
      <c r="E239" s="131"/>
      <c r="F239" s="108"/>
      <c r="G239" s="1090"/>
      <c r="H239" s="29"/>
      <c r="I239" s="30"/>
      <c r="J239" s="31"/>
      <c r="K239" s="1006"/>
      <c r="L239" s="257"/>
      <c r="M239" s="11"/>
      <c r="N239" s="11"/>
      <c r="O239" s="11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>
      <c r="A240" s="1031"/>
      <c r="B240" s="935"/>
      <c r="C240" s="51"/>
      <c r="D240" s="1107"/>
      <c r="E240" s="131"/>
      <c r="F240" s="108"/>
      <c r="G240" s="1090"/>
      <c r="H240" s="29"/>
      <c r="I240" s="30"/>
      <c r="J240" s="31"/>
      <c r="K240" s="1006"/>
      <c r="L240" s="257"/>
      <c r="M240" s="11"/>
      <c r="N240" s="11"/>
      <c r="O240" s="11"/>
      <c r="P240" s="8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>
      <c r="A241" s="969"/>
      <c r="B241" s="1176"/>
      <c r="C241" s="51"/>
      <c r="D241" s="1107"/>
      <c r="E241" s="107"/>
      <c r="F241" s="108"/>
      <c r="G241" s="1090"/>
      <c r="H241" s="109"/>
      <c r="I241" s="30"/>
      <c r="J241" s="31"/>
      <c r="K241" s="1006"/>
      <c r="L241" s="257"/>
      <c r="M241" s="11"/>
      <c r="N241" s="11"/>
      <c r="O241" s="11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>
      <c r="A242" s="969"/>
      <c r="B242" s="1162"/>
      <c r="C242" s="1161"/>
      <c r="D242" s="1107"/>
      <c r="E242" s="131"/>
      <c r="F242" s="108"/>
      <c r="G242" s="1090"/>
      <c r="H242" s="109"/>
      <c r="I242" s="30"/>
      <c r="J242" s="31"/>
      <c r="K242" s="1006"/>
      <c r="L242" s="257"/>
      <c r="M242" s="11"/>
      <c r="N242" s="11"/>
      <c r="O242" s="11"/>
      <c r="P242" s="8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5.25" customHeight="1">
      <c r="A243" s="969"/>
      <c r="B243" s="935"/>
      <c r="C243" s="1161"/>
      <c r="D243" s="1107"/>
      <c r="E243" s="131"/>
      <c r="F243" s="108"/>
      <c r="G243" s="1090"/>
      <c r="H243" s="109"/>
      <c r="I243" s="30"/>
      <c r="J243" s="31"/>
      <c r="K243" s="1006"/>
      <c r="L243" s="257"/>
      <c r="M243" s="11"/>
      <c r="N243" s="11"/>
      <c r="O243" s="11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>
      <c r="A244" s="969"/>
      <c r="B244" s="935"/>
      <c r="C244" s="51"/>
      <c r="D244" s="1107"/>
      <c r="E244" s="131"/>
      <c r="F244" s="108"/>
      <c r="G244" s="1090"/>
      <c r="H244" s="109"/>
      <c r="I244" s="30"/>
      <c r="J244" s="31"/>
      <c r="K244" s="1006"/>
      <c r="L244" s="257"/>
      <c r="M244" s="11"/>
      <c r="N244" s="11"/>
      <c r="O244" s="11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>
      <c r="A245" s="969"/>
      <c r="B245" s="935"/>
      <c r="C245" s="51"/>
      <c r="D245" s="1107"/>
      <c r="E245" s="131"/>
      <c r="F245" s="108"/>
      <c r="G245" s="1090"/>
      <c r="H245" s="109"/>
      <c r="I245" s="30"/>
      <c r="J245" s="295"/>
      <c r="K245" s="1006"/>
      <c r="L245" s="257"/>
      <c r="M245" s="11"/>
      <c r="N245" s="11"/>
      <c r="O245" s="11"/>
      <c r="P245" s="8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>
      <c r="A246" s="969"/>
      <c r="B246" s="935"/>
      <c r="C246" s="51"/>
      <c r="D246" s="1107"/>
      <c r="E246" s="131"/>
      <c r="F246" s="108"/>
      <c r="G246" s="1090"/>
      <c r="H246" s="109"/>
      <c r="I246" s="30"/>
      <c r="J246" s="31"/>
      <c r="K246" s="1006"/>
      <c r="L246" s="388"/>
      <c r="M246" s="11"/>
      <c r="N246" s="11"/>
      <c r="O246" s="11"/>
      <c r="P246" s="8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>
      <c r="A247" s="969"/>
      <c r="B247" s="935"/>
      <c r="C247" s="51"/>
      <c r="D247" s="1107"/>
      <c r="E247" s="131"/>
      <c r="F247" s="108"/>
      <c r="G247" s="1090"/>
      <c r="H247" s="109"/>
      <c r="I247" s="30"/>
      <c r="J247" s="295"/>
      <c r="K247" s="1006"/>
      <c r="L247" s="360"/>
      <c r="M247" s="11"/>
      <c r="N247" s="11"/>
      <c r="O247" s="11"/>
      <c r="P247" s="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>
      <c r="A248" s="969"/>
      <c r="B248" s="154"/>
      <c r="C248" s="37"/>
      <c r="D248" s="1094"/>
      <c r="E248" s="131"/>
      <c r="F248" s="108"/>
      <c r="G248" s="40"/>
      <c r="H248" s="41"/>
      <c r="I248" s="42"/>
      <c r="J248" s="43"/>
      <c r="K248" s="44"/>
      <c r="L248" s="360"/>
      <c r="M248" s="11"/>
      <c r="N248" s="11"/>
      <c r="O248" s="11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>
      <c r="A249" s="969"/>
      <c r="B249" s="154"/>
      <c r="C249" s="37"/>
      <c r="D249" s="1094"/>
      <c r="E249" s="131"/>
      <c r="F249" s="108"/>
      <c r="G249" s="40"/>
      <c r="H249" s="41"/>
      <c r="I249" s="42"/>
      <c r="J249" s="43"/>
      <c r="K249" s="44"/>
      <c r="L249" s="257"/>
      <c r="M249" s="11"/>
      <c r="N249" s="11"/>
      <c r="O249" s="11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>
      <c r="A250" s="969"/>
      <c r="B250" s="1169"/>
      <c r="C250" s="37"/>
      <c r="D250" s="1094"/>
      <c r="E250" s="131"/>
      <c r="F250" s="108"/>
      <c r="G250" s="40"/>
      <c r="H250" s="41"/>
      <c r="I250" s="42"/>
      <c r="J250" s="43"/>
      <c r="K250" s="151"/>
      <c r="L250" s="257"/>
      <c r="M250" s="11"/>
      <c r="N250" s="11"/>
      <c r="O250" s="11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>
      <c r="A251" s="969"/>
      <c r="B251" s="154"/>
      <c r="C251" s="37"/>
      <c r="D251" s="1094"/>
      <c r="E251" s="131"/>
      <c r="F251" s="108"/>
      <c r="G251" s="40"/>
      <c r="H251" s="41"/>
      <c r="I251" s="42"/>
      <c r="J251" s="43"/>
      <c r="K251" s="44"/>
      <c r="L251" s="257"/>
      <c r="M251" s="11"/>
      <c r="N251" s="11"/>
      <c r="O251" s="11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>
      <c r="A252" s="969"/>
      <c r="B252" s="1168"/>
      <c r="C252" s="51"/>
      <c r="D252" s="1107"/>
      <c r="E252" s="131"/>
      <c r="F252" s="108"/>
      <c r="G252" s="1090"/>
      <c r="H252" s="109"/>
      <c r="I252" s="30"/>
      <c r="J252" s="31"/>
      <c r="K252" s="1006"/>
      <c r="L252" s="257"/>
      <c r="M252" s="11"/>
      <c r="N252" s="11"/>
      <c r="O252" s="11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>
      <c r="A253" s="1"/>
      <c r="B253" s="2"/>
      <c r="C253" s="250"/>
      <c r="D253" s="250"/>
      <c r="E253" s="4"/>
      <c r="F253" s="251"/>
      <c r="G253" s="252"/>
      <c r="H253" s="253"/>
      <c r="I253" s="254"/>
      <c r="J253" s="255"/>
      <c r="K253" s="256">
        <v>1</v>
      </c>
      <c r="L253" s="257"/>
      <c r="M253" s="11"/>
      <c r="N253" s="11"/>
      <c r="O253" s="11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>
      <c r="A254" s="4" t="s">
        <v>0</v>
      </c>
      <c r="B254" s="1368"/>
      <c r="C254" s="250"/>
      <c r="D254" s="250"/>
      <c r="E254" s="4"/>
      <c r="F254" s="251"/>
      <c r="G254" s="252"/>
      <c r="H254" s="253"/>
      <c r="I254" s="254"/>
      <c r="J254" s="255"/>
      <c r="K254" s="257"/>
      <c r="L254" s="257"/>
      <c r="M254" s="11"/>
      <c r="N254" s="11"/>
      <c r="O254" s="11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>
      <c r="A255" s="4" t="s">
        <v>1031</v>
      </c>
      <c r="B255" s="4"/>
      <c r="C255" s="96"/>
      <c r="D255" s="250"/>
      <c r="E255" s="4"/>
      <c r="F255" s="251"/>
      <c r="G255" s="252"/>
      <c r="H255" s="253"/>
      <c r="I255" s="254"/>
      <c r="J255" s="255"/>
      <c r="K255" s="257"/>
      <c r="L255" s="257"/>
      <c r="M255" s="11"/>
      <c r="N255" s="11"/>
      <c r="O255" s="11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891"/>
      <c r="B256" s="892"/>
      <c r="C256" s="250"/>
      <c r="D256" s="250"/>
      <c r="E256" s="4"/>
      <c r="F256" s="251"/>
      <c r="G256" s="252"/>
      <c r="H256" s="253"/>
      <c r="I256" s="254"/>
      <c r="J256" s="255"/>
      <c r="K256" s="257"/>
      <c r="L256" s="257"/>
      <c r="M256" s="11"/>
      <c r="N256" s="11"/>
      <c r="O256" s="11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>
      <c r="A257" s="1386" t="s">
        <v>2</v>
      </c>
      <c r="B257" s="1395"/>
      <c r="C257" s="258" t="s">
        <v>3</v>
      </c>
      <c r="D257" s="893" t="s">
        <v>4</v>
      </c>
      <c r="E257" s="17" t="s">
        <v>5</v>
      </c>
      <c r="F257" s="919" t="s">
        <v>5</v>
      </c>
      <c r="G257" s="259" t="s">
        <v>6</v>
      </c>
      <c r="H257" s="19" t="s">
        <v>7</v>
      </c>
      <c r="I257" s="260" t="s">
        <v>8</v>
      </c>
      <c r="J257" s="261" t="s">
        <v>9</v>
      </c>
      <c r="K257" s="920" t="s">
        <v>9</v>
      </c>
      <c r="L257" s="262"/>
      <c r="M257" s="23"/>
      <c r="N257" s="11"/>
      <c r="O257" s="11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5.25" customHeight="1">
      <c r="A258" s="996"/>
      <c r="B258" s="922"/>
      <c r="C258" s="923"/>
      <c r="D258" s="316" t="s">
        <v>10</v>
      </c>
      <c r="E258" s="24" t="s">
        <v>11</v>
      </c>
      <c r="F258" s="925" t="s">
        <v>12</v>
      </c>
      <c r="G258" s="1144"/>
      <c r="H258" s="965" t="s">
        <v>13</v>
      </c>
      <c r="I258" s="1145" t="s">
        <v>14</v>
      </c>
      <c r="J258" s="1146" t="s">
        <v>15</v>
      </c>
      <c r="K258" s="930" t="s">
        <v>16</v>
      </c>
      <c r="L258" s="262"/>
      <c r="M258" s="23"/>
      <c r="N258" s="11"/>
      <c r="O258" s="11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>
      <c r="A259" s="1174"/>
      <c r="B259" s="896"/>
      <c r="C259" s="386"/>
      <c r="D259" s="1278"/>
      <c r="E259" s="106"/>
      <c r="F259" s="28"/>
      <c r="G259" s="40"/>
      <c r="H259" s="41"/>
      <c r="I259" s="42"/>
      <c r="J259" s="43"/>
      <c r="K259" s="153"/>
      <c r="L259" s="257"/>
      <c r="M259" s="11"/>
      <c r="N259" s="11"/>
      <c r="O259" s="11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>
      <c r="A260" s="1174"/>
      <c r="B260" s="385"/>
      <c r="C260" s="37"/>
      <c r="D260" s="89"/>
      <c r="E260" s="302"/>
      <c r="F260" s="28"/>
      <c r="G260" s="40"/>
      <c r="H260" s="41"/>
      <c r="I260" s="42"/>
      <c r="J260" s="43"/>
      <c r="K260" s="44"/>
      <c r="L260" s="257"/>
      <c r="M260" s="11"/>
      <c r="N260" s="11"/>
      <c r="O260" s="11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>
      <c r="A261" s="76"/>
      <c r="B261" s="45"/>
      <c r="C261" s="37"/>
      <c r="D261" s="89"/>
      <c r="E261" s="294"/>
      <c r="F261" s="28"/>
      <c r="G261" s="40"/>
      <c r="H261" s="41"/>
      <c r="I261" s="42"/>
      <c r="J261" s="43"/>
      <c r="K261" s="44"/>
      <c r="L261" s="257"/>
      <c r="M261" s="11"/>
      <c r="N261" s="11"/>
      <c r="O261" s="11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>
      <c r="A262" s="76"/>
      <c r="B262" s="45"/>
      <c r="C262" s="37"/>
      <c r="D262" s="89"/>
      <c r="E262" s="229"/>
      <c r="F262" s="28"/>
      <c r="G262" s="40"/>
      <c r="H262" s="41"/>
      <c r="I262" s="42"/>
      <c r="J262" s="43"/>
      <c r="K262" s="44"/>
      <c r="L262" s="257"/>
      <c r="M262" s="11"/>
      <c r="N262" s="11"/>
      <c r="O262" s="11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>
      <c r="A263" s="76"/>
      <c r="B263" s="88"/>
      <c r="C263" s="37"/>
      <c r="D263" s="89"/>
      <c r="E263" s="229"/>
      <c r="F263" s="28"/>
      <c r="G263" s="40"/>
      <c r="H263" s="41"/>
      <c r="I263" s="42"/>
      <c r="J263" s="43"/>
      <c r="K263" s="44"/>
      <c r="L263" s="257"/>
      <c r="M263" s="11"/>
      <c r="N263" s="11"/>
      <c r="O263" s="11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>
      <c r="A264" s="76"/>
      <c r="B264" s="88"/>
      <c r="C264" s="37"/>
      <c r="D264" s="89"/>
      <c r="E264" s="294"/>
      <c r="F264" s="28"/>
      <c r="G264" s="40"/>
      <c r="H264" s="41"/>
      <c r="I264" s="42"/>
      <c r="J264" s="43"/>
      <c r="K264" s="44"/>
      <c r="L264" s="257"/>
      <c r="M264" s="11"/>
      <c r="N264" s="11"/>
      <c r="O264" s="11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>
      <c r="A265" s="76"/>
      <c r="B265" s="45"/>
      <c r="C265" s="37"/>
      <c r="D265" s="89"/>
      <c r="E265" s="107"/>
      <c r="F265" s="108"/>
      <c r="G265" s="1279"/>
      <c r="H265" s="354"/>
      <c r="I265" s="42"/>
      <c r="J265" s="43"/>
      <c r="K265" s="44"/>
      <c r="L265" s="257"/>
      <c r="M265" s="11"/>
      <c r="N265" s="11"/>
      <c r="O265" s="11"/>
      <c r="P265" s="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>
      <c r="A266" s="76"/>
      <c r="B266" s="45"/>
      <c r="C266" s="37"/>
      <c r="D266" s="89"/>
      <c r="E266" s="131"/>
      <c r="F266" s="108"/>
      <c r="G266" s="1279"/>
      <c r="H266" s="41"/>
      <c r="I266" s="42"/>
      <c r="J266" s="43"/>
      <c r="K266" s="44"/>
      <c r="L266" s="270"/>
      <c r="M266" s="11"/>
      <c r="N266" s="11"/>
      <c r="O266" s="11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>
      <c r="A267" s="76"/>
      <c r="B267" s="45"/>
      <c r="C267" s="37"/>
      <c r="D267" s="89"/>
      <c r="E267" s="131"/>
      <c r="F267" s="108"/>
      <c r="G267" s="1279"/>
      <c r="H267" s="41"/>
      <c r="I267" s="42"/>
      <c r="J267" s="43"/>
      <c r="K267" s="44"/>
      <c r="L267" s="257"/>
      <c r="M267" s="11"/>
      <c r="N267" s="11"/>
      <c r="O267" s="11"/>
      <c r="P267" s="8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>
      <c r="A268" s="76"/>
      <c r="B268" s="88"/>
      <c r="C268" s="37"/>
      <c r="D268" s="89"/>
      <c r="E268" s="131"/>
      <c r="F268" s="108"/>
      <c r="G268" s="1279"/>
      <c r="H268" s="41"/>
      <c r="I268" s="42"/>
      <c r="J268" s="43"/>
      <c r="K268" s="44"/>
      <c r="L268" s="257"/>
      <c r="M268" s="11"/>
      <c r="N268" s="11"/>
      <c r="O268" s="11"/>
      <c r="P268" s="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>
      <c r="A269" s="76"/>
      <c r="B269" s="88"/>
      <c r="C269" s="37"/>
      <c r="D269" s="89"/>
      <c r="E269" s="131"/>
      <c r="F269" s="108"/>
      <c r="G269" s="1279"/>
      <c r="H269" s="41"/>
      <c r="I269" s="42"/>
      <c r="J269" s="43"/>
      <c r="K269" s="44"/>
      <c r="L269" s="270"/>
      <c r="M269" s="11"/>
      <c r="N269" s="11"/>
      <c r="O269" s="11"/>
      <c r="P269" s="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>
      <c r="A270" s="969"/>
      <c r="B270" s="154"/>
      <c r="C270" s="37"/>
      <c r="D270" s="1094"/>
      <c r="E270" s="131"/>
      <c r="F270" s="108"/>
      <c r="G270" s="40"/>
      <c r="H270" s="41"/>
      <c r="I270" s="42"/>
      <c r="J270" s="43"/>
      <c r="K270" s="44"/>
      <c r="L270" s="257"/>
      <c r="M270" s="11"/>
      <c r="N270" s="11"/>
      <c r="O270" s="11"/>
      <c r="P270" s="8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>
      <c r="A271" s="969"/>
      <c r="B271" s="935"/>
      <c r="C271" s="51"/>
      <c r="D271" s="1107"/>
      <c r="E271" s="131"/>
      <c r="F271" s="108"/>
      <c r="G271" s="305"/>
      <c r="H271" s="29"/>
      <c r="I271" s="1280"/>
      <c r="J271" s="31"/>
      <c r="K271" s="1006"/>
      <c r="L271" s="270"/>
      <c r="M271" s="11"/>
      <c r="N271" s="11"/>
      <c r="O271" s="11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>
      <c r="A272" s="969"/>
      <c r="B272" s="935"/>
      <c r="C272" s="51"/>
      <c r="D272" s="1107"/>
      <c r="E272" s="131"/>
      <c r="F272" s="108"/>
      <c r="G272" s="305"/>
      <c r="H272" s="29"/>
      <c r="I272" s="30"/>
      <c r="J272" s="31"/>
      <c r="K272" s="1006"/>
      <c r="L272" s="270"/>
      <c r="M272" s="11"/>
      <c r="N272" s="11"/>
      <c r="O272" s="11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>
      <c r="A273" s="969"/>
      <c r="B273" s="1168"/>
      <c r="C273" s="51"/>
      <c r="D273" s="1107"/>
      <c r="E273" s="131"/>
      <c r="F273" s="108"/>
      <c r="G273" s="1090"/>
      <c r="H273" s="29"/>
      <c r="I273" s="30"/>
      <c r="J273" s="31"/>
      <c r="K273" s="1006"/>
      <c r="L273" s="270"/>
      <c r="M273" s="11"/>
      <c r="N273" s="11"/>
      <c r="O273" s="11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>
      <c r="A274" s="969"/>
      <c r="B274" s="935"/>
      <c r="C274" s="51"/>
      <c r="D274" s="1107"/>
      <c r="E274" s="131"/>
      <c r="F274" s="108"/>
      <c r="G274" s="1090"/>
      <c r="H274" s="1104"/>
      <c r="I274" s="1105"/>
      <c r="J274" s="1106"/>
      <c r="K274" s="1016"/>
      <c r="L274" s="391"/>
      <c r="M274" s="11"/>
      <c r="N274" s="11"/>
      <c r="O274" s="11"/>
      <c r="P274" s="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>
      <c r="A275" s="971"/>
      <c r="B275" s="935"/>
      <c r="C275" s="51"/>
      <c r="D275" s="1107"/>
      <c r="E275" s="131"/>
      <c r="F275" s="108"/>
      <c r="G275" s="1090"/>
      <c r="H275" s="29"/>
      <c r="I275" s="30"/>
      <c r="J275" s="31"/>
      <c r="K275" s="1006"/>
      <c r="L275" s="257"/>
      <c r="M275" s="11"/>
      <c r="N275" s="11"/>
      <c r="O275" s="11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>
      <c r="A276" s="1031"/>
      <c r="B276" s="935"/>
      <c r="C276" s="51"/>
      <c r="D276" s="1107"/>
      <c r="E276" s="131"/>
      <c r="F276" s="108"/>
      <c r="G276" s="1090"/>
      <c r="H276" s="29"/>
      <c r="I276" s="30"/>
      <c r="J276" s="31"/>
      <c r="K276" s="1006"/>
      <c r="L276" s="257"/>
      <c r="M276" s="11"/>
      <c r="N276" s="11"/>
      <c r="O276" s="11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>
      <c r="A277" s="969"/>
      <c r="B277" s="1176"/>
      <c r="C277" s="51"/>
      <c r="D277" s="1107"/>
      <c r="E277" s="107"/>
      <c r="F277" s="108"/>
      <c r="G277" s="1090"/>
      <c r="H277" s="109"/>
      <c r="I277" s="30"/>
      <c r="J277" s="31"/>
      <c r="K277" s="1006"/>
      <c r="L277" s="257"/>
      <c r="M277" s="11"/>
      <c r="N277" s="11"/>
      <c r="O277" s="11"/>
      <c r="P277" s="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>
      <c r="A278" s="969"/>
      <c r="B278" s="1162"/>
      <c r="C278" s="1161"/>
      <c r="D278" s="1107"/>
      <c r="E278" s="131"/>
      <c r="F278" s="108"/>
      <c r="G278" s="1090"/>
      <c r="H278" s="109"/>
      <c r="I278" s="30"/>
      <c r="J278" s="31"/>
      <c r="K278" s="1006"/>
      <c r="L278" s="257"/>
      <c r="M278" s="11"/>
      <c r="N278" s="11"/>
      <c r="O278" s="11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5.25" customHeight="1">
      <c r="A279" s="969"/>
      <c r="B279" s="935"/>
      <c r="C279" s="1161"/>
      <c r="D279" s="1107"/>
      <c r="E279" s="131"/>
      <c r="F279" s="108"/>
      <c r="G279" s="1090"/>
      <c r="H279" s="109"/>
      <c r="I279" s="30"/>
      <c r="J279" s="31"/>
      <c r="K279" s="1006"/>
      <c r="L279" s="257"/>
      <c r="M279" s="11"/>
      <c r="N279" s="11"/>
      <c r="O279" s="11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>
      <c r="A280" s="969"/>
      <c r="B280" s="935"/>
      <c r="C280" s="51"/>
      <c r="D280" s="1107"/>
      <c r="E280" s="131"/>
      <c r="F280" s="108"/>
      <c r="G280" s="1090"/>
      <c r="H280" s="109"/>
      <c r="I280" s="30"/>
      <c r="J280" s="31"/>
      <c r="K280" s="1006"/>
      <c r="L280" s="257"/>
      <c r="M280" s="11"/>
      <c r="N280" s="11"/>
      <c r="O280" s="11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>
      <c r="A281" s="969"/>
      <c r="B281" s="935"/>
      <c r="C281" s="51"/>
      <c r="D281" s="1107"/>
      <c r="E281" s="131"/>
      <c r="F281" s="108"/>
      <c r="G281" s="1090"/>
      <c r="H281" s="109"/>
      <c r="I281" s="30"/>
      <c r="J281" s="295"/>
      <c r="K281" s="1006"/>
      <c r="L281" s="257"/>
      <c r="M281" s="11"/>
      <c r="N281" s="11"/>
      <c r="O281" s="11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>
      <c r="A282" s="969"/>
      <c r="B282" s="935"/>
      <c r="C282" s="51"/>
      <c r="D282" s="1107"/>
      <c r="E282" s="131"/>
      <c r="F282" s="108"/>
      <c r="G282" s="1090"/>
      <c r="H282" s="109"/>
      <c r="I282" s="30"/>
      <c r="J282" s="31"/>
      <c r="K282" s="1006"/>
      <c r="L282" s="257"/>
      <c r="M282" s="11"/>
      <c r="N282" s="11"/>
      <c r="O282" s="11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>
      <c r="A283" s="969"/>
      <c r="B283" s="935"/>
      <c r="C283" s="51"/>
      <c r="D283" s="1107"/>
      <c r="E283" s="131"/>
      <c r="F283" s="108"/>
      <c r="G283" s="1090"/>
      <c r="H283" s="109"/>
      <c r="I283" s="30"/>
      <c r="J283" s="295"/>
      <c r="K283" s="1006"/>
      <c r="L283" s="257"/>
      <c r="M283" s="11"/>
      <c r="N283" s="11"/>
      <c r="O283" s="11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>
      <c r="A284" s="969"/>
      <c r="B284" s="154"/>
      <c r="C284" s="37"/>
      <c r="D284" s="1094"/>
      <c r="E284" s="131"/>
      <c r="F284" s="108"/>
      <c r="G284" s="40"/>
      <c r="H284" s="41"/>
      <c r="I284" s="42"/>
      <c r="J284" s="43"/>
      <c r="K284" s="44"/>
      <c r="L284" s="257"/>
      <c r="M284" s="11"/>
      <c r="N284" s="11"/>
      <c r="O284" s="11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>
      <c r="A285" s="969"/>
      <c r="B285" s="154"/>
      <c r="C285" s="37"/>
      <c r="D285" s="1094"/>
      <c r="E285" s="131"/>
      <c r="F285" s="108"/>
      <c r="G285" s="40"/>
      <c r="H285" s="41"/>
      <c r="I285" s="42"/>
      <c r="J285" s="43"/>
      <c r="K285" s="44"/>
      <c r="L285" s="257"/>
      <c r="M285" s="11"/>
      <c r="N285" s="11"/>
      <c r="O285" s="11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>
      <c r="A286" s="969"/>
      <c r="B286" s="1169"/>
      <c r="C286" s="37"/>
      <c r="D286" s="1094"/>
      <c r="E286" s="131"/>
      <c r="F286" s="108"/>
      <c r="G286" s="40"/>
      <c r="H286" s="41"/>
      <c r="I286" s="42"/>
      <c r="J286" s="43"/>
      <c r="K286" s="151"/>
      <c r="L286" s="257"/>
      <c r="M286" s="11"/>
      <c r="N286" s="11"/>
      <c r="O286" s="11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>
      <c r="A287" s="969"/>
      <c r="B287" s="154"/>
      <c r="C287" s="37"/>
      <c r="D287" s="1094"/>
      <c r="E287" s="131"/>
      <c r="F287" s="108"/>
      <c r="G287" s="40"/>
      <c r="H287" s="41"/>
      <c r="I287" s="42"/>
      <c r="J287" s="43"/>
      <c r="K287" s="44"/>
      <c r="L287" s="257"/>
      <c r="M287" s="11"/>
      <c r="N287" s="11"/>
      <c r="O287" s="11"/>
      <c r="P287" s="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>
      <c r="A288" s="969"/>
      <c r="B288" s="1168"/>
      <c r="C288" s="51"/>
      <c r="D288" s="1107"/>
      <c r="E288" s="131"/>
      <c r="F288" s="108"/>
      <c r="G288" s="1090"/>
      <c r="H288" s="109"/>
      <c r="I288" s="30"/>
      <c r="J288" s="31"/>
      <c r="K288" s="1006"/>
      <c r="L288" s="257"/>
      <c r="M288" s="11"/>
      <c r="N288" s="11"/>
      <c r="O288" s="11"/>
      <c r="P288" s="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>
      <c r="A289" s="1"/>
      <c r="B289" s="2"/>
      <c r="C289" s="250"/>
      <c r="D289" s="250"/>
      <c r="E289" s="4"/>
      <c r="F289" s="251"/>
      <c r="G289" s="252"/>
      <c r="H289" s="253"/>
      <c r="I289" s="254"/>
      <c r="J289" s="255"/>
      <c r="K289" s="256">
        <v>1</v>
      </c>
      <c r="L289" s="257"/>
      <c r="M289" s="11"/>
      <c r="N289" s="11"/>
      <c r="O289" s="11"/>
      <c r="P289" s="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>
      <c r="A290" s="4" t="s">
        <v>0</v>
      </c>
      <c r="B290" s="1368"/>
      <c r="C290" s="250"/>
      <c r="D290" s="250"/>
      <c r="E290" s="4"/>
      <c r="F290" s="251"/>
      <c r="G290" s="252"/>
      <c r="H290" s="253"/>
      <c r="I290" s="254"/>
      <c r="J290" s="255"/>
      <c r="K290" s="257"/>
      <c r="L290" s="257"/>
      <c r="M290" s="11"/>
      <c r="N290" s="11"/>
      <c r="O290" s="11"/>
      <c r="P290" s="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>
      <c r="A291" s="4" t="s">
        <v>1031</v>
      </c>
      <c r="B291" s="4"/>
      <c r="C291" s="96"/>
      <c r="D291" s="250"/>
      <c r="E291" s="4"/>
      <c r="F291" s="251"/>
      <c r="G291" s="252"/>
      <c r="H291" s="253"/>
      <c r="I291" s="254"/>
      <c r="J291" s="255"/>
      <c r="K291" s="257"/>
      <c r="L291" s="257"/>
      <c r="M291" s="11"/>
      <c r="N291" s="11"/>
      <c r="O291" s="11"/>
      <c r="P291" s="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>
      <c r="A292" s="891"/>
      <c r="B292" s="892"/>
      <c r="C292" s="250"/>
      <c r="D292" s="250"/>
      <c r="E292" s="4"/>
      <c r="F292" s="251"/>
      <c r="G292" s="252"/>
      <c r="H292" s="253"/>
      <c r="I292" s="254"/>
      <c r="J292" s="255"/>
      <c r="K292" s="257"/>
      <c r="L292" s="257"/>
      <c r="M292" s="11"/>
      <c r="N292" s="11"/>
      <c r="O292" s="11"/>
      <c r="P292" s="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>
      <c r="A293" s="1386" t="s">
        <v>2</v>
      </c>
      <c r="B293" s="1395"/>
      <c r="C293" s="258" t="s">
        <v>3</v>
      </c>
      <c r="D293" s="893" t="s">
        <v>4</v>
      </c>
      <c r="E293" s="17" t="s">
        <v>5</v>
      </c>
      <c r="F293" s="919" t="s">
        <v>5</v>
      </c>
      <c r="G293" s="259" t="s">
        <v>6</v>
      </c>
      <c r="H293" s="19" t="s">
        <v>7</v>
      </c>
      <c r="I293" s="260" t="s">
        <v>8</v>
      </c>
      <c r="J293" s="261" t="s">
        <v>9</v>
      </c>
      <c r="K293" s="920" t="s">
        <v>9</v>
      </c>
      <c r="L293" s="262"/>
      <c r="M293" s="23"/>
      <c r="N293" s="11"/>
      <c r="O293" s="11"/>
      <c r="P293" s="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5.25" customHeight="1">
      <c r="A294" s="996"/>
      <c r="B294" s="922"/>
      <c r="C294" s="923"/>
      <c r="D294" s="316" t="s">
        <v>10</v>
      </c>
      <c r="E294" s="24" t="s">
        <v>11</v>
      </c>
      <c r="F294" s="925" t="s">
        <v>12</v>
      </c>
      <c r="G294" s="1144"/>
      <c r="H294" s="965" t="s">
        <v>13</v>
      </c>
      <c r="I294" s="1145" t="s">
        <v>14</v>
      </c>
      <c r="J294" s="1146" t="s">
        <v>15</v>
      </c>
      <c r="K294" s="930" t="s">
        <v>16</v>
      </c>
      <c r="L294" s="262"/>
      <c r="M294" s="23"/>
      <c r="N294" s="11"/>
      <c r="O294" s="11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>
      <c r="A295" s="1174"/>
      <c r="B295" s="896"/>
      <c r="C295" s="386"/>
      <c r="D295" s="1278"/>
      <c r="E295" s="106"/>
      <c r="F295" s="28"/>
      <c r="G295" s="40"/>
      <c r="H295" s="41"/>
      <c r="I295" s="42"/>
      <c r="J295" s="43"/>
      <c r="K295" s="153"/>
      <c r="L295" s="257"/>
      <c r="M295" s="11"/>
      <c r="N295" s="11"/>
      <c r="O295" s="11"/>
      <c r="P295" s="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>
      <c r="A296" s="1174"/>
      <c r="B296" s="385"/>
      <c r="C296" s="37"/>
      <c r="D296" s="89"/>
      <c r="E296" s="302"/>
      <c r="F296" s="28"/>
      <c r="G296" s="40"/>
      <c r="H296" s="41"/>
      <c r="I296" s="42"/>
      <c r="J296" s="43"/>
      <c r="K296" s="44"/>
      <c r="L296" s="257"/>
      <c r="M296" s="11"/>
      <c r="N296" s="11"/>
      <c r="O296" s="11"/>
      <c r="P296" s="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>
      <c r="A297" s="76"/>
      <c r="B297" s="45"/>
      <c r="C297" s="37"/>
      <c r="D297" s="89"/>
      <c r="E297" s="294"/>
      <c r="F297" s="28"/>
      <c r="G297" s="40"/>
      <c r="H297" s="41"/>
      <c r="I297" s="42"/>
      <c r="J297" s="43"/>
      <c r="K297" s="44"/>
      <c r="L297" s="257"/>
      <c r="M297" s="11"/>
      <c r="N297" s="11"/>
      <c r="O297" s="11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>
      <c r="A298" s="76"/>
      <c r="B298" s="45"/>
      <c r="C298" s="37"/>
      <c r="D298" s="89"/>
      <c r="E298" s="229"/>
      <c r="F298" s="28"/>
      <c r="G298" s="40"/>
      <c r="H298" s="41"/>
      <c r="I298" s="42"/>
      <c r="J298" s="43"/>
      <c r="K298" s="44"/>
      <c r="L298" s="257"/>
      <c r="M298" s="11"/>
      <c r="N298" s="11"/>
      <c r="O298" s="11"/>
      <c r="P298" s="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>
      <c r="A299" s="76"/>
      <c r="B299" s="88"/>
      <c r="C299" s="37"/>
      <c r="D299" s="89"/>
      <c r="E299" s="229"/>
      <c r="F299" s="28"/>
      <c r="G299" s="40"/>
      <c r="H299" s="41"/>
      <c r="I299" s="42"/>
      <c r="J299" s="43"/>
      <c r="K299" s="44"/>
      <c r="L299" s="257"/>
      <c r="M299" s="11"/>
      <c r="N299" s="11"/>
      <c r="O299" s="11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>
      <c r="A300" s="76"/>
      <c r="B300" s="88"/>
      <c r="C300" s="37"/>
      <c r="D300" s="89"/>
      <c r="E300" s="294"/>
      <c r="F300" s="28"/>
      <c r="G300" s="40"/>
      <c r="H300" s="41"/>
      <c r="I300" s="42"/>
      <c r="J300" s="43"/>
      <c r="K300" s="44"/>
      <c r="L300" s="257"/>
      <c r="M300" s="11"/>
      <c r="N300" s="11"/>
      <c r="O300" s="11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>
      <c r="A301" s="76"/>
      <c r="B301" s="45"/>
      <c r="C301" s="37"/>
      <c r="D301" s="89"/>
      <c r="E301" s="107"/>
      <c r="F301" s="108"/>
      <c r="G301" s="1279"/>
      <c r="H301" s="354"/>
      <c r="I301" s="42"/>
      <c r="J301" s="43"/>
      <c r="K301" s="44"/>
      <c r="L301" s="257"/>
      <c r="M301" s="11"/>
      <c r="N301" s="11"/>
      <c r="O301" s="11"/>
      <c r="P301" s="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>
      <c r="A302" s="76"/>
      <c r="B302" s="45"/>
      <c r="C302" s="37"/>
      <c r="D302" s="89"/>
      <c r="E302" s="131"/>
      <c r="F302" s="108"/>
      <c r="G302" s="1279"/>
      <c r="H302" s="41"/>
      <c r="I302" s="42"/>
      <c r="J302" s="43"/>
      <c r="K302" s="44"/>
      <c r="L302" s="257"/>
      <c r="M302" s="11"/>
      <c r="N302" s="11"/>
      <c r="O302" s="11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>
      <c r="A303" s="76"/>
      <c r="B303" s="45"/>
      <c r="C303" s="37"/>
      <c r="D303" s="89"/>
      <c r="E303" s="131"/>
      <c r="F303" s="108"/>
      <c r="G303" s="1279"/>
      <c r="H303" s="41"/>
      <c r="I303" s="42"/>
      <c r="J303" s="43"/>
      <c r="K303" s="44"/>
      <c r="L303" s="270"/>
      <c r="M303" s="11"/>
      <c r="N303" s="11"/>
      <c r="O303" s="11"/>
      <c r="P303" s="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>
      <c r="A304" s="76"/>
      <c r="B304" s="88"/>
      <c r="C304" s="37"/>
      <c r="D304" s="89"/>
      <c r="E304" s="131"/>
      <c r="F304" s="108"/>
      <c r="G304" s="1279"/>
      <c r="H304" s="41"/>
      <c r="I304" s="42"/>
      <c r="J304" s="43"/>
      <c r="K304" s="44"/>
      <c r="L304" s="257"/>
      <c r="M304" s="11"/>
      <c r="N304" s="11"/>
      <c r="O304" s="11"/>
      <c r="P304" s="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>
      <c r="A305" s="76"/>
      <c r="B305" s="88"/>
      <c r="C305" s="37"/>
      <c r="D305" s="89"/>
      <c r="E305" s="131"/>
      <c r="F305" s="108"/>
      <c r="G305" s="1279"/>
      <c r="H305" s="41"/>
      <c r="I305" s="42"/>
      <c r="J305" s="43"/>
      <c r="K305" s="44"/>
      <c r="L305" s="257"/>
      <c r="M305" s="11"/>
      <c r="N305" s="11"/>
      <c r="O305" s="11"/>
      <c r="P305" s="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>
      <c r="A306" s="969"/>
      <c r="B306" s="154"/>
      <c r="C306" s="37"/>
      <c r="D306" s="1094"/>
      <c r="E306" s="131"/>
      <c r="F306" s="108"/>
      <c r="G306" s="40"/>
      <c r="H306" s="41"/>
      <c r="I306" s="42"/>
      <c r="J306" s="43"/>
      <c r="K306" s="44"/>
      <c r="L306" s="270"/>
      <c r="M306" s="11"/>
      <c r="N306" s="11"/>
      <c r="O306" s="11"/>
      <c r="P306" s="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>
      <c r="A307" s="969"/>
      <c r="B307" s="935"/>
      <c r="C307" s="51"/>
      <c r="D307" s="1107"/>
      <c r="E307" s="131"/>
      <c r="F307" s="108"/>
      <c r="G307" s="305"/>
      <c r="H307" s="29"/>
      <c r="I307" s="1280"/>
      <c r="J307" s="31"/>
      <c r="K307" s="1006"/>
      <c r="L307" s="257"/>
      <c r="M307" s="11"/>
      <c r="N307" s="11"/>
      <c r="O307" s="11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>
      <c r="A308" s="969"/>
      <c r="B308" s="935"/>
      <c r="C308" s="51"/>
      <c r="D308" s="1107"/>
      <c r="E308" s="131"/>
      <c r="F308" s="108"/>
      <c r="G308" s="305"/>
      <c r="H308" s="29"/>
      <c r="I308" s="30"/>
      <c r="J308" s="31"/>
      <c r="K308" s="1006"/>
      <c r="L308" s="270"/>
      <c r="M308" s="11"/>
      <c r="N308" s="11"/>
      <c r="O308" s="11"/>
      <c r="P308" s="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>
      <c r="A309" s="969"/>
      <c r="B309" s="1168"/>
      <c r="C309" s="51"/>
      <c r="D309" s="1107"/>
      <c r="E309" s="131"/>
      <c r="F309" s="108"/>
      <c r="G309" s="1090"/>
      <c r="H309" s="29"/>
      <c r="I309" s="30"/>
      <c r="J309" s="31"/>
      <c r="K309" s="1006"/>
      <c r="L309" s="270"/>
      <c r="M309" s="11"/>
      <c r="N309" s="11"/>
      <c r="O309" s="11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>
      <c r="A310" s="969"/>
      <c r="B310" s="935"/>
      <c r="C310" s="51"/>
      <c r="D310" s="1107"/>
      <c r="E310" s="131"/>
      <c r="F310" s="108"/>
      <c r="G310" s="1090"/>
      <c r="H310" s="1104"/>
      <c r="I310" s="1105"/>
      <c r="J310" s="1106"/>
      <c r="K310" s="1016"/>
      <c r="L310" s="270"/>
      <c r="M310" s="11"/>
      <c r="N310" s="11"/>
      <c r="O310" s="11"/>
      <c r="P310" s="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>
      <c r="A311" s="971"/>
      <c r="B311" s="935"/>
      <c r="C311" s="51"/>
      <c r="D311" s="1107"/>
      <c r="E311" s="131"/>
      <c r="F311" s="108"/>
      <c r="G311" s="1090"/>
      <c r="H311" s="29"/>
      <c r="I311" s="30"/>
      <c r="J311" s="31"/>
      <c r="K311" s="1006"/>
      <c r="L311" s="257"/>
      <c r="M311" s="11"/>
      <c r="N311" s="11"/>
      <c r="O311" s="11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>
      <c r="A312" s="1031"/>
      <c r="B312" s="935"/>
      <c r="C312" s="51"/>
      <c r="D312" s="1107"/>
      <c r="E312" s="131"/>
      <c r="F312" s="108"/>
      <c r="G312" s="1090"/>
      <c r="H312" s="29"/>
      <c r="I312" s="30"/>
      <c r="J312" s="31"/>
      <c r="K312" s="1006"/>
      <c r="L312" s="257"/>
      <c r="M312" s="11"/>
      <c r="N312" s="11"/>
      <c r="O312" s="11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>
      <c r="A313" s="969"/>
      <c r="B313" s="1176"/>
      <c r="C313" s="51"/>
      <c r="D313" s="1107"/>
      <c r="E313" s="107"/>
      <c r="F313" s="108"/>
      <c r="G313" s="1090"/>
      <c r="H313" s="109"/>
      <c r="I313" s="30"/>
      <c r="J313" s="31"/>
      <c r="K313" s="1006"/>
      <c r="L313" s="257"/>
      <c r="M313" s="11"/>
      <c r="N313" s="11"/>
      <c r="O313" s="11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>
      <c r="A314" s="969"/>
      <c r="B314" s="1162"/>
      <c r="C314" s="1161"/>
      <c r="D314" s="1107"/>
      <c r="E314" s="131"/>
      <c r="F314" s="108"/>
      <c r="G314" s="1090"/>
      <c r="H314" s="109"/>
      <c r="I314" s="30"/>
      <c r="J314" s="31"/>
      <c r="K314" s="1006"/>
      <c r="L314" s="257"/>
      <c r="M314" s="11"/>
      <c r="N314" s="11"/>
      <c r="O314" s="11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>
      <c r="A315" s="969"/>
      <c r="B315" s="935"/>
      <c r="C315" s="1161"/>
      <c r="D315" s="1107"/>
      <c r="E315" s="131"/>
      <c r="F315" s="108"/>
      <c r="G315" s="1090"/>
      <c r="H315" s="109"/>
      <c r="I315" s="30"/>
      <c r="J315" s="31"/>
      <c r="K315" s="1006"/>
      <c r="L315" s="257"/>
      <c r="M315" s="11"/>
      <c r="N315" s="11"/>
      <c r="O315" s="11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>
      <c r="A316" s="969"/>
      <c r="B316" s="935"/>
      <c r="C316" s="51"/>
      <c r="D316" s="1107"/>
      <c r="E316" s="131"/>
      <c r="F316" s="108"/>
      <c r="G316" s="1090"/>
      <c r="H316" s="109"/>
      <c r="I316" s="30"/>
      <c r="J316" s="31"/>
      <c r="K316" s="1006"/>
      <c r="L316" s="257"/>
      <c r="M316" s="11"/>
      <c r="N316" s="11"/>
      <c r="O316" s="11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>
      <c r="A317" s="969"/>
      <c r="B317" s="935"/>
      <c r="C317" s="51"/>
      <c r="D317" s="1107"/>
      <c r="E317" s="131"/>
      <c r="F317" s="108"/>
      <c r="G317" s="1090"/>
      <c r="H317" s="109"/>
      <c r="I317" s="30"/>
      <c r="J317" s="295"/>
      <c r="K317" s="1006"/>
      <c r="L317" s="257"/>
      <c r="M317" s="11"/>
      <c r="N317" s="11"/>
      <c r="O317" s="11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>
      <c r="A318" s="969"/>
      <c r="B318" s="935"/>
      <c r="C318" s="51"/>
      <c r="D318" s="1107"/>
      <c r="E318" s="131"/>
      <c r="F318" s="108"/>
      <c r="G318" s="1090"/>
      <c r="H318" s="109"/>
      <c r="I318" s="30"/>
      <c r="J318" s="31"/>
      <c r="K318" s="1006"/>
      <c r="L318" s="257"/>
      <c r="M318" s="11"/>
      <c r="N318" s="11"/>
      <c r="O318" s="11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>
      <c r="A319" s="969"/>
      <c r="B319" s="935"/>
      <c r="C319" s="51"/>
      <c r="D319" s="1107"/>
      <c r="E319" s="131"/>
      <c r="F319" s="108"/>
      <c r="G319" s="1090"/>
      <c r="H319" s="109"/>
      <c r="I319" s="30"/>
      <c r="J319" s="295"/>
      <c r="K319" s="1006"/>
      <c r="L319" s="257"/>
      <c r="M319" s="11"/>
      <c r="N319" s="11"/>
      <c r="O319" s="11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>
      <c r="A320" s="969"/>
      <c r="B320" s="154"/>
      <c r="C320" s="37"/>
      <c r="D320" s="1094"/>
      <c r="E320" s="131"/>
      <c r="F320" s="108"/>
      <c r="G320" s="40"/>
      <c r="H320" s="41"/>
      <c r="I320" s="42"/>
      <c r="J320" s="43"/>
      <c r="K320" s="44"/>
      <c r="L320" s="257"/>
      <c r="M320" s="11"/>
      <c r="N320" s="11"/>
      <c r="O320" s="11"/>
      <c r="P320" s="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>
      <c r="A321" s="969"/>
      <c r="B321" s="154"/>
      <c r="C321" s="37"/>
      <c r="D321" s="1094"/>
      <c r="E321" s="131"/>
      <c r="F321" s="108"/>
      <c r="G321" s="40"/>
      <c r="H321" s="41"/>
      <c r="I321" s="42"/>
      <c r="J321" s="43"/>
      <c r="K321" s="44"/>
      <c r="L321" s="360"/>
      <c r="M321" s="11"/>
      <c r="N321" s="11"/>
      <c r="O321" s="11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>
      <c r="A322" s="969"/>
      <c r="B322" s="1169"/>
      <c r="C322" s="37"/>
      <c r="D322" s="1094"/>
      <c r="E322" s="131"/>
      <c r="F322" s="108"/>
      <c r="G322" s="40"/>
      <c r="H322" s="41"/>
      <c r="I322" s="42"/>
      <c r="J322" s="43"/>
      <c r="K322" s="151"/>
      <c r="L322" s="360"/>
      <c r="M322" s="11"/>
      <c r="N322" s="11"/>
      <c r="O322" s="11"/>
      <c r="P322" s="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>
      <c r="A323" s="969"/>
      <c r="B323" s="154"/>
      <c r="C323" s="37"/>
      <c r="D323" s="1094"/>
      <c r="E323" s="131"/>
      <c r="F323" s="108"/>
      <c r="G323" s="40"/>
      <c r="H323" s="41"/>
      <c r="I323" s="42"/>
      <c r="J323" s="43"/>
      <c r="K323" s="44"/>
      <c r="L323" s="257"/>
      <c r="M323" s="11"/>
      <c r="N323" s="11"/>
      <c r="O323" s="11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>
      <c r="A324" s="969"/>
      <c r="B324" s="1168"/>
      <c r="C324" s="51"/>
      <c r="D324" s="1107"/>
      <c r="E324" s="131"/>
      <c r="F324" s="108"/>
      <c r="G324" s="1090"/>
      <c r="H324" s="109"/>
      <c r="I324" s="30"/>
      <c r="J324" s="31"/>
      <c r="K324" s="1006"/>
      <c r="L324" s="257"/>
      <c r="M324" s="11"/>
      <c r="N324" s="11"/>
      <c r="O324" s="11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>
      <c r="A325" s="1"/>
      <c r="B325" s="2"/>
      <c r="C325" s="250"/>
      <c r="D325" s="250"/>
      <c r="E325" s="4"/>
      <c r="F325" s="251"/>
      <c r="G325" s="252"/>
      <c r="H325" s="253"/>
      <c r="I325" s="254"/>
      <c r="J325" s="255"/>
      <c r="K325" s="256">
        <v>1</v>
      </c>
      <c r="L325" s="257"/>
      <c r="M325" s="11"/>
      <c r="N325" s="11"/>
      <c r="O325" s="11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>
      <c r="A326" s="4" t="s">
        <v>0</v>
      </c>
      <c r="B326" s="1368"/>
      <c r="C326" s="250"/>
      <c r="D326" s="250"/>
      <c r="E326" s="4"/>
      <c r="F326" s="251"/>
      <c r="G326" s="252"/>
      <c r="H326" s="253"/>
      <c r="I326" s="254"/>
      <c r="J326" s="255"/>
      <c r="K326" s="257"/>
      <c r="L326" s="257"/>
      <c r="M326" s="11"/>
      <c r="N326" s="11"/>
      <c r="O326" s="11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>
      <c r="A327" s="4" t="s">
        <v>1031</v>
      </c>
      <c r="B327" s="4"/>
      <c r="C327" s="96"/>
      <c r="D327" s="250"/>
      <c r="E327" s="4"/>
      <c r="F327" s="251"/>
      <c r="G327" s="252"/>
      <c r="H327" s="253"/>
      <c r="I327" s="254"/>
      <c r="J327" s="255"/>
      <c r="K327" s="257"/>
      <c r="L327" s="257"/>
      <c r="M327" s="11"/>
      <c r="N327" s="11"/>
      <c r="O327" s="11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891"/>
      <c r="B328" s="892"/>
      <c r="C328" s="250"/>
      <c r="D328" s="250"/>
      <c r="E328" s="4"/>
      <c r="F328" s="251"/>
      <c r="G328" s="252"/>
      <c r="H328" s="253"/>
      <c r="I328" s="254"/>
      <c r="J328" s="255"/>
      <c r="K328" s="257"/>
      <c r="L328" s="257"/>
      <c r="M328" s="11"/>
      <c r="N328" s="11"/>
      <c r="O328" s="11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>
      <c r="A329" s="1386" t="s">
        <v>2</v>
      </c>
      <c r="B329" s="1395"/>
      <c r="C329" s="258" t="s">
        <v>3</v>
      </c>
      <c r="D329" s="893" t="s">
        <v>4</v>
      </c>
      <c r="E329" s="17" t="s">
        <v>5</v>
      </c>
      <c r="F329" s="919" t="s">
        <v>5</v>
      </c>
      <c r="G329" s="259" t="s">
        <v>6</v>
      </c>
      <c r="H329" s="19" t="s">
        <v>7</v>
      </c>
      <c r="I329" s="260" t="s">
        <v>8</v>
      </c>
      <c r="J329" s="261" t="s">
        <v>9</v>
      </c>
      <c r="K329" s="920" t="s">
        <v>9</v>
      </c>
      <c r="L329" s="262"/>
      <c r="M329" s="23"/>
      <c r="N329" s="11"/>
      <c r="O329" s="11"/>
      <c r="P329" s="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5.25" customHeight="1">
      <c r="A330" s="996"/>
      <c r="B330" s="922"/>
      <c r="C330" s="923"/>
      <c r="D330" s="316" t="s">
        <v>10</v>
      </c>
      <c r="E330" s="24" t="s">
        <v>11</v>
      </c>
      <c r="F330" s="925" t="s">
        <v>12</v>
      </c>
      <c r="G330" s="1144"/>
      <c r="H330" s="965" t="s">
        <v>13</v>
      </c>
      <c r="I330" s="1145" t="s">
        <v>14</v>
      </c>
      <c r="J330" s="1146" t="s">
        <v>15</v>
      </c>
      <c r="K330" s="930" t="s">
        <v>16</v>
      </c>
      <c r="L330" s="262"/>
      <c r="M330" s="23"/>
      <c r="N330" s="11"/>
      <c r="O330" s="11"/>
      <c r="P330" s="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>
      <c r="A331" s="1174"/>
      <c r="B331" s="896"/>
      <c r="C331" s="386"/>
      <c r="D331" s="1278"/>
      <c r="E331" s="106"/>
      <c r="F331" s="28"/>
      <c r="G331" s="40"/>
      <c r="H331" s="41"/>
      <c r="I331" s="42"/>
      <c r="J331" s="43"/>
      <c r="K331" s="153"/>
      <c r="L331" s="257"/>
      <c r="M331" s="11"/>
      <c r="N331" s="11"/>
      <c r="O331" s="11"/>
      <c r="P331" s="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>
      <c r="A332" s="1174"/>
      <c r="B332" s="385"/>
      <c r="C332" s="37"/>
      <c r="D332" s="89"/>
      <c r="E332" s="302"/>
      <c r="F332" s="28"/>
      <c r="G332" s="40"/>
      <c r="H332" s="41"/>
      <c r="I332" s="42"/>
      <c r="J332" s="43"/>
      <c r="K332" s="44"/>
      <c r="L332" s="257"/>
      <c r="M332" s="11"/>
      <c r="N332" s="11"/>
      <c r="O332" s="11"/>
      <c r="P332" s="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>
      <c r="A333" s="76"/>
      <c r="B333" s="45"/>
      <c r="C333" s="37"/>
      <c r="D333" s="89"/>
      <c r="E333" s="294"/>
      <c r="F333" s="28"/>
      <c r="G333" s="40"/>
      <c r="H333" s="41"/>
      <c r="I333" s="42"/>
      <c r="J333" s="43"/>
      <c r="K333" s="44"/>
      <c r="L333" s="257"/>
      <c r="M333" s="11"/>
      <c r="N333" s="11"/>
      <c r="O333" s="11"/>
      <c r="P333" s="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>
      <c r="A334" s="76"/>
      <c r="B334" s="45"/>
      <c r="C334" s="37"/>
      <c r="D334" s="89"/>
      <c r="E334" s="229"/>
      <c r="F334" s="28"/>
      <c r="G334" s="40"/>
      <c r="H334" s="41"/>
      <c r="I334" s="42"/>
      <c r="J334" s="43"/>
      <c r="K334" s="44"/>
      <c r="L334" s="257"/>
      <c r="M334" s="11"/>
      <c r="N334" s="11"/>
      <c r="O334" s="11"/>
      <c r="P334" s="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>
      <c r="A335" s="76"/>
      <c r="B335" s="88"/>
      <c r="C335" s="37"/>
      <c r="D335" s="89"/>
      <c r="E335" s="229"/>
      <c r="F335" s="28"/>
      <c r="G335" s="40"/>
      <c r="H335" s="41"/>
      <c r="I335" s="42"/>
      <c r="J335" s="43"/>
      <c r="K335" s="44"/>
      <c r="L335" s="257"/>
      <c r="M335" s="11"/>
      <c r="N335" s="11"/>
      <c r="O335" s="11"/>
      <c r="P335" s="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>
      <c r="A336" s="76"/>
      <c r="B336" s="88"/>
      <c r="C336" s="37"/>
      <c r="D336" s="89"/>
      <c r="E336" s="294"/>
      <c r="F336" s="28"/>
      <c r="G336" s="40"/>
      <c r="H336" s="41"/>
      <c r="I336" s="42"/>
      <c r="J336" s="43"/>
      <c r="K336" s="44"/>
      <c r="L336" s="257"/>
      <c r="M336" s="11"/>
      <c r="N336" s="11"/>
      <c r="O336" s="11"/>
      <c r="P336" s="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>
      <c r="A337" s="76"/>
      <c r="B337" s="45"/>
      <c r="C337" s="37"/>
      <c r="D337" s="89"/>
      <c r="E337" s="107"/>
      <c r="F337" s="108"/>
      <c r="G337" s="1279"/>
      <c r="H337" s="354"/>
      <c r="I337" s="42"/>
      <c r="J337" s="43"/>
      <c r="K337" s="44"/>
      <c r="L337" s="257"/>
      <c r="M337" s="11"/>
      <c r="N337" s="11"/>
      <c r="O337" s="11"/>
      <c r="P337" s="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>
      <c r="A338" s="76"/>
      <c r="B338" s="45"/>
      <c r="C338" s="37"/>
      <c r="D338" s="89"/>
      <c r="E338" s="131"/>
      <c r="F338" s="108"/>
      <c r="G338" s="1279"/>
      <c r="H338" s="41"/>
      <c r="I338" s="42"/>
      <c r="J338" s="43"/>
      <c r="K338" s="44"/>
      <c r="L338" s="257"/>
      <c r="M338" s="11"/>
      <c r="N338" s="11"/>
      <c r="O338" s="11"/>
      <c r="P338" s="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>
      <c r="A339" s="76"/>
      <c r="B339" s="45"/>
      <c r="C339" s="37"/>
      <c r="D339" s="89"/>
      <c r="E339" s="131"/>
      <c r="F339" s="108"/>
      <c r="G339" s="1279"/>
      <c r="H339" s="41"/>
      <c r="I339" s="42"/>
      <c r="J339" s="43"/>
      <c r="K339" s="44"/>
      <c r="L339" s="257"/>
      <c r="M339" s="11"/>
      <c r="N339" s="11"/>
      <c r="O339" s="11"/>
      <c r="P339" s="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>
      <c r="A340" s="76"/>
      <c r="B340" s="88"/>
      <c r="C340" s="37"/>
      <c r="D340" s="89"/>
      <c r="E340" s="131"/>
      <c r="F340" s="108"/>
      <c r="G340" s="1279"/>
      <c r="H340" s="41"/>
      <c r="I340" s="42"/>
      <c r="J340" s="43"/>
      <c r="K340" s="44"/>
      <c r="L340" s="270"/>
      <c r="M340" s="11"/>
      <c r="N340" s="11"/>
      <c r="O340" s="11"/>
      <c r="P340" s="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>
      <c r="A341" s="76"/>
      <c r="B341" s="88"/>
      <c r="C341" s="37"/>
      <c r="D341" s="89"/>
      <c r="E341" s="131"/>
      <c r="F341" s="108"/>
      <c r="G341" s="1279"/>
      <c r="H341" s="41"/>
      <c r="I341" s="42"/>
      <c r="J341" s="43"/>
      <c r="K341" s="44"/>
      <c r="L341" s="257"/>
      <c r="M341" s="11"/>
      <c r="N341" s="11"/>
      <c r="O341" s="11"/>
      <c r="P341" s="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>
      <c r="A342" s="969"/>
      <c r="B342" s="154"/>
      <c r="C342" s="37"/>
      <c r="D342" s="1094"/>
      <c r="E342" s="131"/>
      <c r="F342" s="108"/>
      <c r="G342" s="40"/>
      <c r="H342" s="41"/>
      <c r="I342" s="42"/>
      <c r="J342" s="43"/>
      <c r="K342" s="44"/>
      <c r="L342" s="257"/>
      <c r="M342" s="11"/>
      <c r="N342" s="11"/>
      <c r="O342" s="11"/>
      <c r="P342" s="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>
      <c r="A343" s="969"/>
      <c r="B343" s="935"/>
      <c r="C343" s="51"/>
      <c r="D343" s="1107"/>
      <c r="E343" s="131"/>
      <c r="F343" s="108"/>
      <c r="G343" s="305"/>
      <c r="H343" s="29"/>
      <c r="I343" s="1280"/>
      <c r="J343" s="31"/>
      <c r="K343" s="1006"/>
      <c r="L343" s="270"/>
      <c r="M343" s="11"/>
      <c r="N343" s="11"/>
      <c r="O343" s="11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>
      <c r="A344" s="969"/>
      <c r="B344" s="935"/>
      <c r="C344" s="51"/>
      <c r="D344" s="1107"/>
      <c r="E344" s="131"/>
      <c r="F344" s="108"/>
      <c r="G344" s="305"/>
      <c r="H344" s="29"/>
      <c r="I344" s="30"/>
      <c r="J344" s="31"/>
      <c r="K344" s="1006"/>
      <c r="L344" s="257"/>
      <c r="M344" s="11"/>
      <c r="N344" s="11"/>
      <c r="O344" s="11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>
      <c r="A345" s="969"/>
      <c r="B345" s="1168"/>
      <c r="C345" s="51"/>
      <c r="D345" s="1107"/>
      <c r="E345" s="131"/>
      <c r="F345" s="108"/>
      <c r="G345" s="1090"/>
      <c r="H345" s="29"/>
      <c r="I345" s="30"/>
      <c r="J345" s="31"/>
      <c r="K345" s="1006"/>
      <c r="L345" s="270"/>
      <c r="M345" s="11"/>
      <c r="N345" s="11"/>
      <c r="O345" s="11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>
      <c r="A346" s="969"/>
      <c r="B346" s="935"/>
      <c r="C346" s="51"/>
      <c r="D346" s="1107"/>
      <c r="E346" s="131"/>
      <c r="F346" s="108"/>
      <c r="G346" s="1090"/>
      <c r="H346" s="1104"/>
      <c r="I346" s="1105"/>
      <c r="J346" s="1106"/>
      <c r="K346" s="1016"/>
      <c r="L346" s="270"/>
      <c r="M346" s="11"/>
      <c r="N346" s="11"/>
      <c r="O346" s="11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>
      <c r="A347" s="971"/>
      <c r="B347" s="935"/>
      <c r="C347" s="51"/>
      <c r="D347" s="1107"/>
      <c r="E347" s="131"/>
      <c r="F347" s="108"/>
      <c r="G347" s="1090"/>
      <c r="H347" s="29"/>
      <c r="I347" s="30"/>
      <c r="J347" s="31"/>
      <c r="K347" s="1006"/>
      <c r="L347" s="270"/>
      <c r="M347" s="11"/>
      <c r="N347" s="11"/>
      <c r="O347" s="11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>
      <c r="A348" s="1031"/>
      <c r="B348" s="935"/>
      <c r="C348" s="51"/>
      <c r="D348" s="1107"/>
      <c r="E348" s="131"/>
      <c r="F348" s="108"/>
      <c r="G348" s="1090"/>
      <c r="H348" s="29"/>
      <c r="I348" s="30"/>
      <c r="J348" s="31"/>
      <c r="K348" s="1006"/>
      <c r="L348" s="257"/>
      <c r="M348" s="11"/>
      <c r="N348" s="11"/>
      <c r="O348" s="11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>
      <c r="A349" s="969"/>
      <c r="B349" s="1176"/>
      <c r="C349" s="51"/>
      <c r="D349" s="1107"/>
      <c r="E349" s="107"/>
      <c r="F349" s="108"/>
      <c r="G349" s="1090"/>
      <c r="H349" s="109"/>
      <c r="I349" s="30"/>
      <c r="J349" s="31"/>
      <c r="K349" s="1006"/>
      <c r="L349" s="257"/>
      <c r="M349" s="11"/>
      <c r="N349" s="11"/>
      <c r="O349" s="11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>
      <c r="A350" s="969"/>
      <c r="B350" s="1162"/>
      <c r="C350" s="1161"/>
      <c r="D350" s="1107"/>
      <c r="E350" s="131"/>
      <c r="F350" s="108"/>
      <c r="G350" s="1090"/>
      <c r="H350" s="109"/>
      <c r="I350" s="30"/>
      <c r="J350" s="31"/>
      <c r="K350" s="1006"/>
      <c r="L350" s="257"/>
      <c r="M350" s="11"/>
      <c r="N350" s="11"/>
      <c r="O350" s="11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>
      <c r="A351" s="969"/>
      <c r="B351" s="935"/>
      <c r="C351" s="1161"/>
      <c r="D351" s="1107"/>
      <c r="E351" s="131"/>
      <c r="F351" s="108"/>
      <c r="G351" s="1090"/>
      <c r="H351" s="109"/>
      <c r="I351" s="30"/>
      <c r="J351" s="31"/>
      <c r="K351" s="1006"/>
      <c r="L351" s="257"/>
      <c r="M351" s="11"/>
      <c r="N351" s="11"/>
      <c r="O351" s="11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>
      <c r="A352" s="969"/>
      <c r="B352" s="935"/>
      <c r="C352" s="51"/>
      <c r="D352" s="1107"/>
      <c r="E352" s="131"/>
      <c r="F352" s="108"/>
      <c r="G352" s="1090"/>
      <c r="H352" s="109"/>
      <c r="I352" s="30"/>
      <c r="J352" s="31"/>
      <c r="K352" s="1006"/>
      <c r="L352" s="257"/>
      <c r="M352" s="11"/>
      <c r="N352" s="11"/>
      <c r="O352" s="11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>
      <c r="A353" s="969"/>
      <c r="B353" s="935"/>
      <c r="C353" s="51"/>
      <c r="D353" s="1107"/>
      <c r="E353" s="131"/>
      <c r="F353" s="108"/>
      <c r="G353" s="1090"/>
      <c r="H353" s="109"/>
      <c r="I353" s="30"/>
      <c r="J353" s="295"/>
      <c r="K353" s="1006"/>
      <c r="L353" s="257"/>
      <c r="M353" s="11"/>
      <c r="N353" s="11"/>
      <c r="O353" s="11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>
      <c r="A354" s="969"/>
      <c r="B354" s="935"/>
      <c r="C354" s="51"/>
      <c r="D354" s="1107"/>
      <c r="E354" s="131"/>
      <c r="F354" s="108"/>
      <c r="G354" s="1090"/>
      <c r="H354" s="109"/>
      <c r="I354" s="30"/>
      <c r="J354" s="31"/>
      <c r="K354" s="1006"/>
      <c r="L354" s="257"/>
      <c r="M354" s="11"/>
      <c r="N354" s="11"/>
      <c r="O354" s="11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>
      <c r="A355" s="969"/>
      <c r="B355" s="935"/>
      <c r="C355" s="51"/>
      <c r="D355" s="1107"/>
      <c r="E355" s="131"/>
      <c r="F355" s="108"/>
      <c r="G355" s="1090"/>
      <c r="H355" s="109"/>
      <c r="I355" s="30"/>
      <c r="J355" s="295"/>
      <c r="K355" s="1006"/>
      <c r="L355" s="257"/>
      <c r="M355" s="11"/>
      <c r="N355" s="11"/>
      <c r="O355" s="11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>
      <c r="A356" s="969"/>
      <c r="B356" s="154"/>
      <c r="C356" s="37"/>
      <c r="D356" s="1094"/>
      <c r="E356" s="131"/>
      <c r="F356" s="108"/>
      <c r="G356" s="40"/>
      <c r="H356" s="41"/>
      <c r="I356" s="42"/>
      <c r="J356" s="43"/>
      <c r="K356" s="44"/>
      <c r="L356" s="257"/>
      <c r="M356" s="11"/>
      <c r="N356" s="11"/>
      <c r="O356" s="11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>
      <c r="A357" s="969"/>
      <c r="B357" s="154"/>
      <c r="C357" s="37"/>
      <c r="D357" s="1094"/>
      <c r="E357" s="131"/>
      <c r="F357" s="108"/>
      <c r="G357" s="40"/>
      <c r="H357" s="41"/>
      <c r="I357" s="42"/>
      <c r="J357" s="43"/>
      <c r="K357" s="44"/>
      <c r="L357" s="257"/>
      <c r="M357" s="11"/>
      <c r="N357" s="11"/>
      <c r="O357" s="11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>
      <c r="A358" s="969"/>
      <c r="B358" s="1169"/>
      <c r="C358" s="37"/>
      <c r="D358" s="1094"/>
      <c r="E358" s="131"/>
      <c r="F358" s="108"/>
      <c r="G358" s="40"/>
      <c r="H358" s="41"/>
      <c r="I358" s="42"/>
      <c r="J358" s="43"/>
      <c r="K358" s="151"/>
      <c r="L358" s="257"/>
      <c r="M358" s="11"/>
      <c r="N358" s="11"/>
      <c r="O358" s="11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>
      <c r="A359" s="969"/>
      <c r="B359" s="154"/>
      <c r="C359" s="37"/>
      <c r="D359" s="1094"/>
      <c r="E359" s="131"/>
      <c r="F359" s="108"/>
      <c r="G359" s="40"/>
      <c r="H359" s="41"/>
      <c r="I359" s="42"/>
      <c r="J359" s="43"/>
      <c r="K359" s="44"/>
      <c r="L359" s="257"/>
      <c r="M359" s="11"/>
      <c r="N359" s="11"/>
      <c r="O359" s="11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>
      <c r="A360" s="969"/>
      <c r="B360" s="1168"/>
      <c r="C360" s="51"/>
      <c r="D360" s="1107"/>
      <c r="E360" s="131"/>
      <c r="F360" s="108"/>
      <c r="G360" s="1090"/>
      <c r="H360" s="109"/>
      <c r="I360" s="30"/>
      <c r="J360" s="31"/>
      <c r="K360" s="1006"/>
      <c r="L360" s="257"/>
      <c r="M360" s="11"/>
      <c r="N360" s="11"/>
      <c r="O360" s="11"/>
      <c r="P360" s="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>
      <c r="A361" s="1"/>
      <c r="B361" s="2"/>
      <c r="C361" s="250"/>
      <c r="D361" s="250"/>
      <c r="E361" s="4"/>
      <c r="F361" s="251"/>
      <c r="G361" s="252"/>
      <c r="H361" s="253"/>
      <c r="I361" s="254"/>
      <c r="J361" s="255"/>
      <c r="K361" s="256">
        <v>1</v>
      </c>
      <c r="L361" s="257"/>
      <c r="M361" s="11"/>
      <c r="N361" s="11"/>
      <c r="O361" s="11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>
      <c r="A362" s="4" t="s">
        <v>0</v>
      </c>
      <c r="B362" s="1368"/>
      <c r="C362" s="250"/>
      <c r="D362" s="250"/>
      <c r="E362" s="4"/>
      <c r="F362" s="251"/>
      <c r="G362" s="252"/>
      <c r="H362" s="253"/>
      <c r="I362" s="254"/>
      <c r="J362" s="255"/>
      <c r="K362" s="257"/>
      <c r="L362" s="257"/>
      <c r="M362" s="11"/>
      <c r="N362" s="11"/>
      <c r="O362" s="11"/>
      <c r="P362" s="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>
      <c r="A363" s="4" t="s">
        <v>1031</v>
      </c>
      <c r="B363" s="4"/>
      <c r="C363" s="96"/>
      <c r="D363" s="250"/>
      <c r="E363" s="4"/>
      <c r="F363" s="251"/>
      <c r="G363" s="252"/>
      <c r="H363" s="253"/>
      <c r="I363" s="254"/>
      <c r="J363" s="255"/>
      <c r="K363" s="257"/>
      <c r="L363" s="257"/>
      <c r="M363" s="11"/>
      <c r="N363" s="11"/>
      <c r="O363" s="11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>
      <c r="A364" s="891"/>
      <c r="B364" s="892"/>
      <c r="C364" s="250"/>
      <c r="D364" s="250"/>
      <c r="E364" s="4"/>
      <c r="F364" s="251"/>
      <c r="G364" s="252"/>
      <c r="H364" s="253"/>
      <c r="I364" s="254"/>
      <c r="J364" s="255"/>
      <c r="K364" s="257"/>
      <c r="L364" s="257"/>
      <c r="M364" s="11"/>
      <c r="N364" s="11"/>
      <c r="O364" s="11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>
      <c r="A365" s="1386" t="s">
        <v>2</v>
      </c>
      <c r="B365" s="1395"/>
      <c r="C365" s="258" t="s">
        <v>3</v>
      </c>
      <c r="D365" s="893" t="s">
        <v>4</v>
      </c>
      <c r="E365" s="17" t="s">
        <v>5</v>
      </c>
      <c r="F365" s="919" t="s">
        <v>5</v>
      </c>
      <c r="G365" s="259" t="s">
        <v>6</v>
      </c>
      <c r="H365" s="19" t="s">
        <v>7</v>
      </c>
      <c r="I365" s="260" t="s">
        <v>8</v>
      </c>
      <c r="J365" s="261" t="s">
        <v>9</v>
      </c>
      <c r="K365" s="920" t="s">
        <v>9</v>
      </c>
      <c r="L365" s="262"/>
      <c r="M365" s="23"/>
      <c r="N365" s="11"/>
      <c r="O365" s="11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5.25" customHeight="1">
      <c r="A366" s="996"/>
      <c r="B366" s="922"/>
      <c r="C366" s="923"/>
      <c r="D366" s="316" t="s">
        <v>10</v>
      </c>
      <c r="E366" s="24" t="s">
        <v>11</v>
      </c>
      <c r="F366" s="925" t="s">
        <v>12</v>
      </c>
      <c r="G366" s="1144"/>
      <c r="H366" s="965" t="s">
        <v>13</v>
      </c>
      <c r="I366" s="1145" t="s">
        <v>14</v>
      </c>
      <c r="J366" s="1146" t="s">
        <v>15</v>
      </c>
      <c r="K366" s="930" t="s">
        <v>16</v>
      </c>
      <c r="L366" s="262"/>
      <c r="M366" s="23"/>
      <c r="N366" s="11"/>
      <c r="O366" s="11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>
      <c r="A367" s="1174"/>
      <c r="B367" s="896"/>
      <c r="C367" s="386"/>
      <c r="D367" s="1278"/>
      <c r="E367" s="106"/>
      <c r="F367" s="28"/>
      <c r="G367" s="40"/>
      <c r="H367" s="41"/>
      <c r="I367" s="42"/>
      <c r="J367" s="43"/>
      <c r="K367" s="153"/>
      <c r="L367" s="257"/>
      <c r="M367" s="11"/>
      <c r="N367" s="11"/>
      <c r="O367" s="11"/>
      <c r="P367" s="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>
      <c r="A368" s="1174"/>
      <c r="B368" s="385"/>
      <c r="C368" s="37"/>
      <c r="D368" s="89"/>
      <c r="E368" s="302"/>
      <c r="F368" s="28"/>
      <c r="G368" s="40"/>
      <c r="H368" s="41"/>
      <c r="I368" s="42"/>
      <c r="J368" s="43"/>
      <c r="K368" s="44"/>
      <c r="L368" s="257"/>
      <c r="M368" s="11"/>
      <c r="N368" s="11"/>
      <c r="O368" s="11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>
      <c r="A369" s="76"/>
      <c r="B369" s="45"/>
      <c r="C369" s="37"/>
      <c r="D369" s="89"/>
      <c r="E369" s="294"/>
      <c r="F369" s="28"/>
      <c r="G369" s="40"/>
      <c r="H369" s="41"/>
      <c r="I369" s="42"/>
      <c r="J369" s="43"/>
      <c r="K369" s="44"/>
      <c r="L369" s="257"/>
      <c r="M369" s="11"/>
      <c r="N369" s="11"/>
      <c r="O369" s="11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>
      <c r="A370" s="76"/>
      <c r="B370" s="45"/>
      <c r="C370" s="37"/>
      <c r="D370" s="89"/>
      <c r="E370" s="229"/>
      <c r="F370" s="28"/>
      <c r="G370" s="40"/>
      <c r="H370" s="41"/>
      <c r="I370" s="42"/>
      <c r="J370" s="43"/>
      <c r="K370" s="44"/>
      <c r="L370" s="257"/>
      <c r="M370" s="11"/>
      <c r="N370" s="11"/>
      <c r="O370" s="11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>
      <c r="A371" s="76"/>
      <c r="B371" s="88"/>
      <c r="C371" s="37"/>
      <c r="D371" s="89"/>
      <c r="E371" s="229"/>
      <c r="F371" s="28"/>
      <c r="G371" s="40"/>
      <c r="H371" s="41"/>
      <c r="I371" s="42"/>
      <c r="J371" s="43"/>
      <c r="K371" s="44"/>
      <c r="L371" s="257"/>
      <c r="M371" s="11"/>
      <c r="N371" s="11"/>
      <c r="O371" s="11"/>
      <c r="P371" s="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>
      <c r="A372" s="76"/>
      <c r="B372" s="88"/>
      <c r="C372" s="37"/>
      <c r="D372" s="89"/>
      <c r="E372" s="294"/>
      <c r="F372" s="28"/>
      <c r="G372" s="40"/>
      <c r="H372" s="41"/>
      <c r="I372" s="42"/>
      <c r="J372" s="43"/>
      <c r="K372" s="44"/>
      <c r="L372" s="257"/>
      <c r="M372" s="11"/>
      <c r="N372" s="11"/>
      <c r="O372" s="11"/>
      <c r="P372" s="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>
      <c r="A373" s="76"/>
      <c r="B373" s="45"/>
      <c r="C373" s="37"/>
      <c r="D373" s="89"/>
      <c r="E373" s="107"/>
      <c r="F373" s="108"/>
      <c r="G373" s="1279"/>
      <c r="H373" s="354"/>
      <c r="I373" s="42"/>
      <c r="J373" s="43"/>
      <c r="K373" s="44"/>
      <c r="L373" s="257"/>
      <c r="M373" s="11"/>
      <c r="N373" s="11"/>
      <c r="O373" s="11"/>
      <c r="P373" s="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>
      <c r="A374" s="76"/>
      <c r="B374" s="45"/>
      <c r="C374" s="37"/>
      <c r="D374" s="89"/>
      <c r="E374" s="131"/>
      <c r="F374" s="108"/>
      <c r="G374" s="1279"/>
      <c r="H374" s="41"/>
      <c r="I374" s="42"/>
      <c r="J374" s="43"/>
      <c r="K374" s="44"/>
      <c r="L374" s="257"/>
      <c r="M374" s="11"/>
      <c r="N374" s="11"/>
      <c r="O374" s="11"/>
      <c r="P374" s="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>
      <c r="A375" s="76"/>
      <c r="B375" s="45"/>
      <c r="C375" s="37"/>
      <c r="D375" s="89"/>
      <c r="E375" s="131"/>
      <c r="F375" s="108"/>
      <c r="G375" s="1279"/>
      <c r="H375" s="41"/>
      <c r="I375" s="42"/>
      <c r="J375" s="43"/>
      <c r="K375" s="44"/>
      <c r="L375" s="270"/>
      <c r="M375" s="11"/>
      <c r="N375" s="11"/>
      <c r="O375" s="11"/>
      <c r="P375" s="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>
      <c r="A376" s="76"/>
      <c r="B376" s="88"/>
      <c r="C376" s="37"/>
      <c r="D376" s="89"/>
      <c r="E376" s="131"/>
      <c r="F376" s="108"/>
      <c r="G376" s="1279"/>
      <c r="H376" s="41"/>
      <c r="I376" s="42"/>
      <c r="J376" s="43"/>
      <c r="K376" s="44"/>
      <c r="L376" s="257"/>
      <c r="M376" s="11"/>
      <c r="N376" s="11"/>
      <c r="O376" s="11"/>
      <c r="P376" s="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>
      <c r="A377" s="76"/>
      <c r="B377" s="88"/>
      <c r="C377" s="37"/>
      <c r="D377" s="89"/>
      <c r="E377" s="131"/>
      <c r="F377" s="108"/>
      <c r="G377" s="1279"/>
      <c r="H377" s="41"/>
      <c r="I377" s="42"/>
      <c r="J377" s="43"/>
      <c r="K377" s="44"/>
      <c r="L377" s="360"/>
      <c r="M377" s="11"/>
      <c r="N377" s="11"/>
      <c r="O377" s="11"/>
      <c r="P377" s="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>
      <c r="A378" s="969"/>
      <c r="B378" s="154"/>
      <c r="C378" s="37"/>
      <c r="D378" s="1094"/>
      <c r="E378" s="131"/>
      <c r="F378" s="108"/>
      <c r="G378" s="40"/>
      <c r="H378" s="41"/>
      <c r="I378" s="42"/>
      <c r="J378" s="43"/>
      <c r="K378" s="44"/>
      <c r="L378" s="388"/>
      <c r="M378" s="11"/>
      <c r="N378" s="11"/>
      <c r="O378" s="11"/>
      <c r="P378" s="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>
      <c r="A379" s="969"/>
      <c r="B379" s="935"/>
      <c r="C379" s="51"/>
      <c r="D379" s="1107"/>
      <c r="E379" s="131"/>
      <c r="F379" s="108"/>
      <c r="G379" s="305"/>
      <c r="H379" s="29"/>
      <c r="I379" s="1280"/>
      <c r="J379" s="31"/>
      <c r="K379" s="1006"/>
      <c r="L379" s="360"/>
      <c r="M379" s="11"/>
      <c r="N379" s="11"/>
      <c r="O379" s="11"/>
      <c r="P379" s="8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>
      <c r="A380" s="969"/>
      <c r="B380" s="935"/>
      <c r="C380" s="51"/>
      <c r="D380" s="1107"/>
      <c r="E380" s="131"/>
      <c r="F380" s="108"/>
      <c r="G380" s="305"/>
      <c r="H380" s="29"/>
      <c r="I380" s="30"/>
      <c r="J380" s="31"/>
      <c r="K380" s="1006"/>
      <c r="L380" s="388"/>
      <c r="M380" s="11"/>
      <c r="N380" s="11"/>
      <c r="O380" s="11"/>
      <c r="P380" s="8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>
      <c r="A381" s="969"/>
      <c r="B381" s="1168"/>
      <c r="C381" s="51"/>
      <c r="D381" s="1107"/>
      <c r="E381" s="131"/>
      <c r="F381" s="108"/>
      <c r="G381" s="1090"/>
      <c r="H381" s="29"/>
      <c r="I381" s="30"/>
      <c r="J381" s="31"/>
      <c r="K381" s="1006"/>
      <c r="L381" s="388"/>
      <c r="M381" s="11"/>
      <c r="N381" s="11"/>
      <c r="O381" s="11"/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>
      <c r="A382" s="969"/>
      <c r="B382" s="935"/>
      <c r="C382" s="51"/>
      <c r="D382" s="1107"/>
      <c r="E382" s="131"/>
      <c r="F382" s="108"/>
      <c r="G382" s="1090"/>
      <c r="H382" s="1104"/>
      <c r="I382" s="1105"/>
      <c r="J382" s="1106"/>
      <c r="K382" s="1016"/>
      <c r="L382" s="388"/>
      <c r="M382" s="11"/>
      <c r="N382" s="11"/>
      <c r="O382" s="11"/>
      <c r="P382" s="8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>
      <c r="A383" s="971"/>
      <c r="B383" s="935"/>
      <c r="C383" s="51"/>
      <c r="D383" s="1107"/>
      <c r="E383" s="131"/>
      <c r="F383" s="108"/>
      <c r="G383" s="1090"/>
      <c r="H383" s="29"/>
      <c r="I383" s="30"/>
      <c r="J383" s="31"/>
      <c r="K383" s="1006"/>
      <c r="L383" s="360"/>
      <c r="M383" s="11"/>
      <c r="N383" s="11"/>
      <c r="O383" s="11"/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>
      <c r="A384" s="1031"/>
      <c r="B384" s="935"/>
      <c r="C384" s="51"/>
      <c r="D384" s="1107"/>
      <c r="E384" s="131"/>
      <c r="F384" s="108"/>
      <c r="G384" s="1090"/>
      <c r="H384" s="29"/>
      <c r="I384" s="30"/>
      <c r="J384" s="31"/>
      <c r="K384" s="1006"/>
      <c r="L384" s="257"/>
      <c r="M384" s="11"/>
      <c r="N384" s="11"/>
      <c r="O384" s="11"/>
      <c r="P384" s="8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>
      <c r="A385" s="969"/>
      <c r="B385" s="1176"/>
      <c r="C385" s="51"/>
      <c r="D385" s="1107"/>
      <c r="E385" s="107"/>
      <c r="F385" s="108"/>
      <c r="G385" s="1090"/>
      <c r="H385" s="109"/>
      <c r="I385" s="30"/>
      <c r="J385" s="31"/>
      <c r="K385" s="1006"/>
      <c r="L385" s="257"/>
      <c r="M385" s="11">
        <v>1815</v>
      </c>
      <c r="N385" s="11">
        <v>7.0000000000000007E-2</v>
      </c>
      <c r="O385" s="11">
        <f t="shared" ref="O385:O387" si="2">(M385*N385)+M385</f>
        <v>1942.05</v>
      </c>
      <c r="P385" s="8">
        <f t="shared" ref="P385:P387" si="3">O385</f>
        <v>1942.05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>
      <c r="A386" s="969"/>
      <c r="B386" s="1162"/>
      <c r="C386" s="1161"/>
      <c r="D386" s="1107"/>
      <c r="E386" s="131"/>
      <c r="F386" s="108"/>
      <c r="G386" s="1090"/>
      <c r="H386" s="109"/>
      <c r="I386" s="30"/>
      <c r="J386" s="31"/>
      <c r="K386" s="1006"/>
      <c r="L386" s="257"/>
      <c r="M386" s="11">
        <f>1942.05/120</f>
        <v>16.18375</v>
      </c>
      <c r="N386" s="11"/>
      <c r="O386" s="11">
        <f t="shared" si="2"/>
        <v>16.18375</v>
      </c>
      <c r="P386" s="8">
        <f t="shared" si="3"/>
        <v>16.18375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>
      <c r="A387" s="969"/>
      <c r="B387" s="935"/>
      <c r="C387" s="1161"/>
      <c r="D387" s="1107"/>
      <c r="E387" s="131"/>
      <c r="F387" s="108"/>
      <c r="G387" s="1090"/>
      <c r="H387" s="109"/>
      <c r="I387" s="30"/>
      <c r="J387" s="31"/>
      <c r="K387" s="1006"/>
      <c r="L387" s="257"/>
      <c r="M387" s="11">
        <v>1734</v>
      </c>
      <c r="N387" s="11">
        <v>7.0000000000000007E-2</v>
      </c>
      <c r="O387" s="11">
        <f t="shared" si="2"/>
        <v>1855.38</v>
      </c>
      <c r="P387" s="8">
        <f t="shared" si="3"/>
        <v>1855.38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>
      <c r="A388" s="969"/>
      <c r="B388" s="935"/>
      <c r="C388" s="51"/>
      <c r="D388" s="1107"/>
      <c r="E388" s="131"/>
      <c r="F388" s="108"/>
      <c r="G388" s="1090"/>
      <c r="H388" s="109"/>
      <c r="I388" s="30"/>
      <c r="J388" s="31"/>
      <c r="K388" s="1006"/>
      <c r="L388" s="257"/>
      <c r="M388" s="11"/>
      <c r="N388" s="11"/>
      <c r="O388" s="11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>
      <c r="A389" s="969"/>
      <c r="B389" s="935"/>
      <c r="C389" s="51"/>
      <c r="D389" s="1107"/>
      <c r="E389" s="131"/>
      <c r="F389" s="108"/>
      <c r="G389" s="1090"/>
      <c r="H389" s="109"/>
      <c r="I389" s="30"/>
      <c r="J389" s="295"/>
      <c r="K389" s="1006"/>
      <c r="L389" s="257"/>
      <c r="M389" s="11"/>
      <c r="N389" s="11"/>
      <c r="O389" s="11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>
      <c r="A390" s="969"/>
      <c r="B390" s="935"/>
      <c r="C390" s="51"/>
      <c r="D390" s="1107"/>
      <c r="E390" s="131"/>
      <c r="F390" s="108"/>
      <c r="G390" s="1090"/>
      <c r="H390" s="109"/>
      <c r="I390" s="30"/>
      <c r="J390" s="31"/>
      <c r="K390" s="1006"/>
      <c r="L390" s="257"/>
      <c r="M390" s="11"/>
      <c r="N390" s="11"/>
      <c r="O390" s="11"/>
      <c r="P390" s="8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>
      <c r="A391" s="969"/>
      <c r="B391" s="935"/>
      <c r="C391" s="51"/>
      <c r="D391" s="1107"/>
      <c r="E391" s="131"/>
      <c r="F391" s="108"/>
      <c r="G391" s="1090"/>
      <c r="H391" s="109"/>
      <c r="I391" s="30"/>
      <c r="J391" s="295"/>
      <c r="K391" s="1006"/>
      <c r="L391" s="257"/>
      <c r="M391" s="11"/>
      <c r="N391" s="11"/>
      <c r="O391" s="11"/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>
      <c r="A392" s="969"/>
      <c r="B392" s="154"/>
      <c r="C392" s="37"/>
      <c r="D392" s="1094"/>
      <c r="E392" s="131"/>
      <c r="F392" s="108"/>
      <c r="G392" s="40"/>
      <c r="H392" s="41"/>
      <c r="I392" s="42"/>
      <c r="J392" s="43"/>
      <c r="K392" s="44"/>
      <c r="L392" s="257"/>
      <c r="M392" s="11"/>
      <c r="N392" s="11"/>
      <c r="O392" s="11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>
      <c r="A393" s="969"/>
      <c r="B393" s="154"/>
      <c r="C393" s="37"/>
      <c r="D393" s="1094"/>
      <c r="E393" s="131"/>
      <c r="F393" s="108"/>
      <c r="G393" s="40"/>
      <c r="H393" s="41"/>
      <c r="I393" s="42"/>
      <c r="J393" s="43"/>
      <c r="K393" s="44"/>
      <c r="L393" s="360"/>
      <c r="M393" s="11"/>
      <c r="N393" s="11"/>
      <c r="O393" s="11"/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>
      <c r="A394" s="969"/>
      <c r="B394" s="1169"/>
      <c r="C394" s="37"/>
      <c r="D394" s="1094"/>
      <c r="E394" s="131"/>
      <c r="F394" s="108"/>
      <c r="G394" s="40"/>
      <c r="H394" s="41"/>
      <c r="I394" s="42"/>
      <c r="J394" s="43"/>
      <c r="K394" s="151"/>
      <c r="L394" s="360"/>
      <c r="M394" s="11"/>
      <c r="N394" s="11"/>
      <c r="O394" s="11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>
      <c r="A395" s="969"/>
      <c r="B395" s="154"/>
      <c r="C395" s="37"/>
      <c r="D395" s="1094"/>
      <c r="E395" s="131"/>
      <c r="F395" s="108"/>
      <c r="G395" s="40"/>
      <c r="H395" s="41"/>
      <c r="I395" s="42"/>
      <c r="J395" s="43"/>
      <c r="K395" s="44"/>
      <c r="L395" s="257"/>
      <c r="M395" s="11"/>
      <c r="N395" s="11"/>
      <c r="O395" s="11"/>
      <c r="P395" s="8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>
      <c r="A396" s="969"/>
      <c r="B396" s="1168"/>
      <c r="C396" s="51"/>
      <c r="D396" s="1107"/>
      <c r="E396" s="131"/>
      <c r="F396" s="108"/>
      <c r="G396" s="1090"/>
      <c r="H396" s="109"/>
      <c r="I396" s="30"/>
      <c r="J396" s="31"/>
      <c r="K396" s="1006"/>
      <c r="L396" s="251"/>
      <c r="M396" s="11"/>
      <c r="N396" s="11"/>
      <c r="O396" s="11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>
      <c r="A397" s="1"/>
      <c r="B397" s="2"/>
      <c r="C397" s="250"/>
      <c r="D397" s="250"/>
      <c r="E397" s="4"/>
      <c r="F397" s="251"/>
      <c r="G397" s="252"/>
      <c r="H397" s="253"/>
      <c r="I397" s="254"/>
      <c r="J397" s="255"/>
      <c r="K397" s="256">
        <v>1</v>
      </c>
      <c r="L397" s="257"/>
      <c r="M397" s="11"/>
      <c r="N397" s="11"/>
      <c r="O397" s="11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>
      <c r="A398" s="4" t="s">
        <v>0</v>
      </c>
      <c r="B398" s="1368"/>
      <c r="C398" s="250"/>
      <c r="D398" s="250"/>
      <c r="E398" s="4"/>
      <c r="F398" s="251"/>
      <c r="G398" s="252"/>
      <c r="H398" s="253"/>
      <c r="I398" s="254"/>
      <c r="J398" s="255"/>
      <c r="K398" s="257"/>
      <c r="L398" s="257"/>
      <c r="M398" s="11"/>
      <c r="N398" s="11"/>
      <c r="O398" s="11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>
      <c r="A399" s="4" t="s">
        <v>1031</v>
      </c>
      <c r="B399" s="4"/>
      <c r="C399" s="96"/>
      <c r="D399" s="250"/>
      <c r="E399" s="4"/>
      <c r="F399" s="251"/>
      <c r="G399" s="252"/>
      <c r="H399" s="253"/>
      <c r="I399" s="254"/>
      <c r="J399" s="255"/>
      <c r="K399" s="257"/>
      <c r="L399" s="257"/>
      <c r="M399" s="11"/>
      <c r="N399" s="11"/>
      <c r="O399" s="11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891"/>
      <c r="B400" s="892"/>
      <c r="C400" s="250"/>
      <c r="D400" s="250"/>
      <c r="E400" s="4"/>
      <c r="F400" s="251"/>
      <c r="G400" s="252"/>
      <c r="H400" s="253"/>
      <c r="I400" s="254"/>
      <c r="J400" s="255"/>
      <c r="K400" s="257"/>
      <c r="L400" s="257"/>
      <c r="M400" s="11"/>
      <c r="N400" s="11"/>
      <c r="O400" s="11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>
      <c r="A401" s="1386" t="s">
        <v>2</v>
      </c>
      <c r="B401" s="1395"/>
      <c r="C401" s="258" t="s">
        <v>3</v>
      </c>
      <c r="D401" s="893" t="s">
        <v>4</v>
      </c>
      <c r="E401" s="17" t="s">
        <v>5</v>
      </c>
      <c r="F401" s="919" t="s">
        <v>5</v>
      </c>
      <c r="G401" s="259" t="s">
        <v>6</v>
      </c>
      <c r="H401" s="19" t="s">
        <v>7</v>
      </c>
      <c r="I401" s="260" t="s">
        <v>8</v>
      </c>
      <c r="J401" s="261" t="s">
        <v>9</v>
      </c>
      <c r="K401" s="920" t="s">
        <v>9</v>
      </c>
      <c r="L401" s="257"/>
      <c r="M401" s="23"/>
      <c r="N401" s="11"/>
      <c r="O401" s="11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5.25" customHeight="1">
      <c r="A402" s="996"/>
      <c r="B402" s="922"/>
      <c r="C402" s="923"/>
      <c r="D402" s="316" t="s">
        <v>10</v>
      </c>
      <c r="E402" s="24" t="s">
        <v>11</v>
      </c>
      <c r="F402" s="925" t="s">
        <v>12</v>
      </c>
      <c r="G402" s="1144"/>
      <c r="H402" s="965" t="s">
        <v>13</v>
      </c>
      <c r="I402" s="1145" t="s">
        <v>14</v>
      </c>
      <c r="J402" s="1146" t="s">
        <v>15</v>
      </c>
      <c r="K402" s="930" t="s">
        <v>16</v>
      </c>
      <c r="L402" s="257"/>
      <c r="M402" s="23"/>
      <c r="N402" s="11"/>
      <c r="O402" s="11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>
      <c r="A403" s="1174"/>
      <c r="B403" s="896"/>
      <c r="C403" s="386"/>
      <c r="D403" s="1278"/>
      <c r="E403" s="106"/>
      <c r="F403" s="28"/>
      <c r="G403" s="40"/>
      <c r="H403" s="41"/>
      <c r="I403" s="42"/>
      <c r="J403" s="43"/>
      <c r="K403" s="153"/>
      <c r="L403" s="257"/>
      <c r="M403" s="11"/>
      <c r="N403" s="11"/>
      <c r="O403" s="11"/>
      <c r="P403" s="8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>
      <c r="A404" s="1174"/>
      <c r="B404" s="385"/>
      <c r="C404" s="37"/>
      <c r="D404" s="89"/>
      <c r="E404" s="302"/>
      <c r="F404" s="28"/>
      <c r="G404" s="40"/>
      <c r="H404" s="41"/>
      <c r="I404" s="42"/>
      <c r="J404" s="43"/>
      <c r="K404" s="44"/>
      <c r="L404" s="257"/>
      <c r="M404" s="11"/>
      <c r="N404" s="11"/>
      <c r="O404" s="11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>
      <c r="A405" s="76"/>
      <c r="B405" s="45"/>
      <c r="C405" s="37"/>
      <c r="D405" s="89"/>
      <c r="E405" s="294"/>
      <c r="F405" s="28"/>
      <c r="G405" s="40"/>
      <c r="H405" s="41"/>
      <c r="I405" s="42"/>
      <c r="J405" s="43"/>
      <c r="K405" s="44"/>
      <c r="L405" s="257"/>
      <c r="M405" s="11"/>
      <c r="N405" s="11"/>
      <c r="O405" s="11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>
      <c r="A406" s="76"/>
      <c r="B406" s="45"/>
      <c r="C406" s="37"/>
      <c r="D406" s="89"/>
      <c r="E406" s="229"/>
      <c r="F406" s="28"/>
      <c r="G406" s="40"/>
      <c r="H406" s="41"/>
      <c r="I406" s="42"/>
      <c r="J406" s="43"/>
      <c r="K406" s="44"/>
      <c r="L406" s="257"/>
      <c r="M406" s="11"/>
      <c r="N406" s="11"/>
      <c r="O406" s="11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>
      <c r="A407" s="76"/>
      <c r="B407" s="88"/>
      <c r="C407" s="37"/>
      <c r="D407" s="89"/>
      <c r="E407" s="229"/>
      <c r="F407" s="28"/>
      <c r="G407" s="40"/>
      <c r="H407" s="41"/>
      <c r="I407" s="42"/>
      <c r="J407" s="43"/>
      <c r="K407" s="44"/>
      <c r="L407" s="257"/>
      <c r="M407" s="11"/>
      <c r="N407" s="11"/>
      <c r="O407" s="11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>
      <c r="A408" s="76"/>
      <c r="B408" s="88"/>
      <c r="C408" s="37"/>
      <c r="D408" s="89"/>
      <c r="E408" s="294"/>
      <c r="F408" s="28"/>
      <c r="G408" s="40"/>
      <c r="H408" s="41"/>
      <c r="I408" s="42"/>
      <c r="J408" s="43"/>
      <c r="K408" s="44"/>
      <c r="L408" s="257"/>
      <c r="M408" s="11"/>
      <c r="N408" s="11"/>
      <c r="O408" s="11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>
      <c r="A409" s="76"/>
      <c r="B409" s="45"/>
      <c r="C409" s="37"/>
      <c r="D409" s="89"/>
      <c r="E409" s="107"/>
      <c r="F409" s="108"/>
      <c r="G409" s="1279"/>
      <c r="H409" s="354"/>
      <c r="I409" s="42"/>
      <c r="J409" s="43"/>
      <c r="K409" s="44"/>
      <c r="L409" s="257"/>
      <c r="M409" s="11"/>
      <c r="N409" s="11"/>
      <c r="O409" s="11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>
      <c r="A410" s="76"/>
      <c r="B410" s="45"/>
      <c r="C410" s="37"/>
      <c r="D410" s="89"/>
      <c r="E410" s="131"/>
      <c r="F410" s="108"/>
      <c r="G410" s="1279"/>
      <c r="H410" s="41"/>
      <c r="I410" s="42"/>
      <c r="J410" s="43"/>
      <c r="K410" s="44"/>
      <c r="L410" s="270"/>
      <c r="M410" s="11"/>
      <c r="N410" s="11"/>
      <c r="O410" s="11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>
      <c r="A411" s="76"/>
      <c r="B411" s="45"/>
      <c r="C411" s="37"/>
      <c r="D411" s="89"/>
      <c r="E411" s="131"/>
      <c r="F411" s="108"/>
      <c r="G411" s="1279"/>
      <c r="H411" s="41"/>
      <c r="I411" s="42"/>
      <c r="J411" s="43"/>
      <c r="K411" s="44"/>
      <c r="L411" s="257"/>
      <c r="M411" s="11"/>
      <c r="N411" s="11"/>
      <c r="O411" s="11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>
      <c r="A412" s="76"/>
      <c r="B412" s="88"/>
      <c r="C412" s="37"/>
      <c r="D412" s="89"/>
      <c r="E412" s="131"/>
      <c r="F412" s="108"/>
      <c r="G412" s="1279"/>
      <c r="H412" s="41"/>
      <c r="I412" s="42"/>
      <c r="J412" s="43"/>
      <c r="K412" s="44"/>
      <c r="L412" s="257"/>
      <c r="M412" s="11"/>
      <c r="N412" s="11"/>
      <c r="O412" s="11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>
      <c r="A413" s="76"/>
      <c r="B413" s="88"/>
      <c r="C413" s="37"/>
      <c r="D413" s="89"/>
      <c r="E413" s="131"/>
      <c r="F413" s="108"/>
      <c r="G413" s="1279"/>
      <c r="H413" s="41"/>
      <c r="I413" s="42"/>
      <c r="J413" s="43"/>
      <c r="K413" s="44"/>
      <c r="L413" s="270"/>
      <c r="M413" s="11"/>
      <c r="N413" s="11"/>
      <c r="O413" s="11"/>
      <c r="P413" s="8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>
      <c r="A414" s="969"/>
      <c r="B414" s="154"/>
      <c r="C414" s="37"/>
      <c r="D414" s="1094"/>
      <c r="E414" s="131"/>
      <c r="F414" s="108"/>
      <c r="G414" s="40"/>
      <c r="H414" s="41"/>
      <c r="I414" s="42"/>
      <c r="J414" s="43"/>
      <c r="K414" s="44"/>
      <c r="L414" s="257"/>
      <c r="M414" s="11"/>
      <c r="N414" s="11"/>
      <c r="O414" s="11"/>
      <c r="P414" s="8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>
      <c r="A415" s="969"/>
      <c r="B415" s="935"/>
      <c r="C415" s="51"/>
      <c r="D415" s="1107"/>
      <c r="E415" s="131"/>
      <c r="F415" s="108"/>
      <c r="G415" s="305"/>
      <c r="H415" s="29"/>
      <c r="I415" s="1280"/>
      <c r="J415" s="31"/>
      <c r="K415" s="1006"/>
      <c r="L415" s="270"/>
      <c r="M415" s="11"/>
      <c r="N415" s="11"/>
      <c r="O415" s="11"/>
      <c r="P415" s="8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>
      <c r="A416" s="969"/>
      <c r="B416" s="935"/>
      <c r="C416" s="51"/>
      <c r="D416" s="1107"/>
      <c r="E416" s="131"/>
      <c r="F416" s="108"/>
      <c r="G416" s="305"/>
      <c r="H416" s="29"/>
      <c r="I416" s="30"/>
      <c r="J416" s="31"/>
      <c r="K416" s="1006"/>
      <c r="L416" s="270"/>
      <c r="M416" s="11"/>
      <c r="N416" s="11"/>
      <c r="O416" s="11"/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>
      <c r="A417" s="969"/>
      <c r="B417" s="1168"/>
      <c r="C417" s="51"/>
      <c r="D417" s="1107"/>
      <c r="E417" s="131"/>
      <c r="F417" s="108"/>
      <c r="G417" s="1090"/>
      <c r="H417" s="29"/>
      <c r="I417" s="30"/>
      <c r="J417" s="31"/>
      <c r="K417" s="1006"/>
      <c r="L417" s="270"/>
      <c r="M417" s="11"/>
      <c r="N417" s="11"/>
      <c r="O417" s="11"/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>
      <c r="A418" s="969"/>
      <c r="B418" s="935"/>
      <c r="C418" s="51"/>
      <c r="D418" s="1107"/>
      <c r="E418" s="131"/>
      <c r="F418" s="108"/>
      <c r="G418" s="1090"/>
      <c r="H418" s="1104"/>
      <c r="I418" s="1105"/>
      <c r="J418" s="1106"/>
      <c r="K418" s="1016"/>
      <c r="L418" s="257"/>
      <c r="M418" s="11"/>
      <c r="N418" s="11"/>
      <c r="O418" s="11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>
      <c r="A419" s="971"/>
      <c r="B419" s="935"/>
      <c r="C419" s="51"/>
      <c r="D419" s="1107"/>
      <c r="E419" s="131"/>
      <c r="F419" s="108"/>
      <c r="G419" s="1090"/>
      <c r="H419" s="29"/>
      <c r="I419" s="30"/>
      <c r="J419" s="31"/>
      <c r="K419" s="1006"/>
      <c r="L419" s="257"/>
      <c r="M419" s="11"/>
      <c r="N419" s="11"/>
      <c r="O419" s="11"/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>
      <c r="A420" s="1031"/>
      <c r="B420" s="935"/>
      <c r="C420" s="51"/>
      <c r="D420" s="1107"/>
      <c r="E420" s="131"/>
      <c r="F420" s="108"/>
      <c r="G420" s="1090"/>
      <c r="H420" s="29"/>
      <c r="I420" s="30"/>
      <c r="J420" s="31"/>
      <c r="K420" s="1006"/>
      <c r="L420" s="257"/>
      <c r="M420" s="11"/>
      <c r="N420" s="11"/>
      <c r="O420" s="11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>
      <c r="A421" s="969"/>
      <c r="B421" s="1176"/>
      <c r="C421" s="51"/>
      <c r="D421" s="1107"/>
      <c r="E421" s="107"/>
      <c r="F421" s="108"/>
      <c r="G421" s="1090"/>
      <c r="H421" s="109"/>
      <c r="I421" s="30"/>
      <c r="J421" s="31"/>
      <c r="K421" s="1006"/>
      <c r="L421" s="257"/>
      <c r="M421" s="11"/>
      <c r="N421" s="11"/>
      <c r="O421" s="11"/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>
      <c r="A422" s="969"/>
      <c r="B422" s="1162"/>
      <c r="C422" s="1161"/>
      <c r="D422" s="1107"/>
      <c r="E422" s="131"/>
      <c r="F422" s="108"/>
      <c r="G422" s="1090"/>
      <c r="H422" s="109"/>
      <c r="I422" s="30"/>
      <c r="J422" s="31"/>
      <c r="K422" s="1006"/>
      <c r="L422" s="257"/>
      <c r="M422" s="11"/>
      <c r="N422" s="11"/>
      <c r="O422" s="11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>
      <c r="A423" s="969"/>
      <c r="B423" s="935"/>
      <c r="C423" s="1161"/>
      <c r="D423" s="1107"/>
      <c r="E423" s="131"/>
      <c r="F423" s="108"/>
      <c r="G423" s="1090"/>
      <c r="H423" s="109"/>
      <c r="I423" s="30"/>
      <c r="J423" s="31"/>
      <c r="K423" s="1006"/>
      <c r="L423" s="257"/>
      <c r="M423" s="11"/>
      <c r="N423" s="11"/>
      <c r="O423" s="11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>
      <c r="A424" s="969"/>
      <c r="B424" s="935"/>
      <c r="C424" s="51"/>
      <c r="D424" s="1107"/>
      <c r="E424" s="131"/>
      <c r="F424" s="108"/>
      <c r="G424" s="1090"/>
      <c r="H424" s="109"/>
      <c r="I424" s="30"/>
      <c r="J424" s="31"/>
      <c r="K424" s="1006"/>
      <c r="L424" s="257"/>
      <c r="M424" s="11"/>
      <c r="N424" s="11"/>
      <c r="O424" s="11"/>
      <c r="P424" s="8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>
      <c r="A425" s="969"/>
      <c r="B425" s="935"/>
      <c r="C425" s="51"/>
      <c r="D425" s="1107"/>
      <c r="E425" s="131"/>
      <c r="F425" s="108"/>
      <c r="G425" s="1090"/>
      <c r="H425" s="109"/>
      <c r="I425" s="30"/>
      <c r="J425" s="295"/>
      <c r="K425" s="1006"/>
      <c r="L425" s="257"/>
      <c r="M425" s="11"/>
      <c r="N425" s="11"/>
      <c r="O425" s="11"/>
      <c r="P425" s="8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>
      <c r="A426" s="969"/>
      <c r="B426" s="935"/>
      <c r="C426" s="51"/>
      <c r="D426" s="1107"/>
      <c r="E426" s="131"/>
      <c r="F426" s="108"/>
      <c r="G426" s="1090"/>
      <c r="H426" s="109"/>
      <c r="I426" s="30"/>
      <c r="J426" s="31"/>
      <c r="K426" s="1006"/>
      <c r="L426" s="257"/>
      <c r="M426" s="11"/>
      <c r="N426" s="11"/>
      <c r="O426" s="11"/>
      <c r="P426" s="8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>
      <c r="A427" s="969"/>
      <c r="B427" s="935"/>
      <c r="C427" s="51"/>
      <c r="D427" s="1107"/>
      <c r="E427" s="131"/>
      <c r="F427" s="108"/>
      <c r="G427" s="1090"/>
      <c r="H427" s="109"/>
      <c r="I427" s="30"/>
      <c r="J427" s="295"/>
      <c r="K427" s="1006"/>
      <c r="L427" s="257"/>
      <c r="M427" s="11"/>
      <c r="N427" s="11"/>
      <c r="O427" s="11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>
      <c r="A428" s="969"/>
      <c r="B428" s="154"/>
      <c r="C428" s="37"/>
      <c r="D428" s="1094"/>
      <c r="E428" s="131"/>
      <c r="F428" s="108"/>
      <c r="G428" s="40"/>
      <c r="H428" s="41"/>
      <c r="I428" s="42"/>
      <c r="J428" s="43"/>
      <c r="K428" s="44"/>
      <c r="L428" s="257"/>
      <c r="M428" s="11"/>
      <c r="N428" s="11"/>
      <c r="O428" s="11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>
      <c r="A429" s="969"/>
      <c r="B429" s="154"/>
      <c r="C429" s="37"/>
      <c r="D429" s="1094"/>
      <c r="E429" s="131"/>
      <c r="F429" s="108"/>
      <c r="G429" s="40"/>
      <c r="H429" s="41"/>
      <c r="I429" s="42"/>
      <c r="J429" s="43"/>
      <c r="K429" s="44"/>
      <c r="L429" s="257"/>
      <c r="M429" s="11"/>
      <c r="N429" s="11"/>
      <c r="O429" s="11"/>
      <c r="P429" s="8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>
      <c r="A430" s="969"/>
      <c r="B430" s="1169"/>
      <c r="C430" s="37"/>
      <c r="D430" s="1094"/>
      <c r="E430" s="131"/>
      <c r="F430" s="108"/>
      <c r="G430" s="40"/>
      <c r="H430" s="41"/>
      <c r="I430" s="42"/>
      <c r="J430" s="43"/>
      <c r="K430" s="151"/>
      <c r="L430" s="257"/>
      <c r="M430" s="11"/>
      <c r="N430" s="11"/>
      <c r="O430" s="11"/>
      <c r="P430" s="8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>
      <c r="A431" s="969"/>
      <c r="B431" s="154"/>
      <c r="C431" s="37"/>
      <c r="D431" s="1094"/>
      <c r="E431" s="131"/>
      <c r="F431" s="108"/>
      <c r="G431" s="40"/>
      <c r="H431" s="41"/>
      <c r="I431" s="42"/>
      <c r="J431" s="43"/>
      <c r="K431" s="44"/>
      <c r="L431" s="257"/>
      <c r="M431" s="11"/>
      <c r="N431" s="11"/>
      <c r="O431" s="11"/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>
      <c r="A432" s="969"/>
      <c r="B432" s="1168"/>
      <c r="C432" s="51"/>
      <c r="D432" s="1107"/>
      <c r="E432" s="131"/>
      <c r="F432" s="108"/>
      <c r="G432" s="1090"/>
      <c r="H432" s="109"/>
      <c r="I432" s="30"/>
      <c r="J432" s="31"/>
      <c r="K432" s="1006"/>
      <c r="L432" s="251"/>
      <c r="M432" s="11"/>
      <c r="N432" s="11"/>
      <c r="O432" s="11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>
      <c r="A433" s="1"/>
      <c r="B433" s="2"/>
      <c r="C433" s="250"/>
      <c r="D433" s="250"/>
      <c r="E433" s="4"/>
      <c r="F433" s="251"/>
      <c r="G433" s="252"/>
      <c r="H433" s="253"/>
      <c r="I433" s="254"/>
      <c r="J433" s="255"/>
      <c r="K433" s="256">
        <v>1</v>
      </c>
      <c r="L433" s="257"/>
      <c r="M433" s="11"/>
      <c r="N433" s="11"/>
      <c r="O433" s="11"/>
      <c r="P433" s="8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>
      <c r="A434" s="4" t="s">
        <v>0</v>
      </c>
      <c r="B434" s="1368"/>
      <c r="C434" s="250"/>
      <c r="D434" s="250"/>
      <c r="E434" s="4"/>
      <c r="F434" s="251"/>
      <c r="G434" s="252"/>
      <c r="H434" s="253"/>
      <c r="I434" s="254"/>
      <c r="J434" s="255"/>
      <c r="K434" s="257"/>
      <c r="L434" s="257"/>
      <c r="M434" s="11"/>
      <c r="N434" s="11"/>
      <c r="O434" s="11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>
      <c r="A435" s="4" t="s">
        <v>1031</v>
      </c>
      <c r="B435" s="4"/>
      <c r="C435" s="96"/>
      <c r="D435" s="250"/>
      <c r="E435" s="4"/>
      <c r="F435" s="251"/>
      <c r="G435" s="252"/>
      <c r="H435" s="253"/>
      <c r="I435" s="254"/>
      <c r="J435" s="255"/>
      <c r="K435" s="257"/>
      <c r="L435" s="257"/>
      <c r="M435" s="11"/>
      <c r="N435" s="11"/>
      <c r="O435" s="11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891"/>
      <c r="B436" s="892"/>
      <c r="C436" s="250"/>
      <c r="D436" s="250"/>
      <c r="E436" s="4"/>
      <c r="F436" s="251"/>
      <c r="G436" s="252"/>
      <c r="H436" s="253"/>
      <c r="I436" s="254"/>
      <c r="J436" s="255"/>
      <c r="K436" s="257"/>
      <c r="L436" s="257"/>
      <c r="M436" s="11"/>
      <c r="N436" s="11"/>
      <c r="O436" s="11"/>
      <c r="P436" s="8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>
      <c r="A437" s="1386" t="s">
        <v>2</v>
      </c>
      <c r="B437" s="1395"/>
      <c r="C437" s="258" t="s">
        <v>3</v>
      </c>
      <c r="D437" s="893" t="s">
        <v>4</v>
      </c>
      <c r="E437" s="17" t="s">
        <v>5</v>
      </c>
      <c r="F437" s="919" t="s">
        <v>5</v>
      </c>
      <c r="G437" s="259" t="s">
        <v>6</v>
      </c>
      <c r="H437" s="19" t="s">
        <v>7</v>
      </c>
      <c r="I437" s="260" t="s">
        <v>8</v>
      </c>
      <c r="J437" s="261" t="s">
        <v>9</v>
      </c>
      <c r="K437" s="920" t="s">
        <v>9</v>
      </c>
      <c r="L437" s="257"/>
      <c r="M437" s="23"/>
      <c r="N437" s="11"/>
      <c r="O437" s="11"/>
      <c r="P437" s="8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5.25" customHeight="1">
      <c r="A438" s="996"/>
      <c r="B438" s="922"/>
      <c r="C438" s="923"/>
      <c r="D438" s="316" t="s">
        <v>10</v>
      </c>
      <c r="E438" s="24" t="s">
        <v>11</v>
      </c>
      <c r="F438" s="925" t="s">
        <v>12</v>
      </c>
      <c r="G438" s="1144"/>
      <c r="H438" s="965" t="s">
        <v>13</v>
      </c>
      <c r="I438" s="1145" t="s">
        <v>14</v>
      </c>
      <c r="J438" s="1146" t="s">
        <v>15</v>
      </c>
      <c r="K438" s="930" t="s">
        <v>16</v>
      </c>
      <c r="L438" s="257"/>
      <c r="M438" s="23"/>
      <c r="N438" s="11"/>
      <c r="O438" s="11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>
      <c r="A439" s="1174"/>
      <c r="B439" s="896"/>
      <c r="C439" s="386"/>
      <c r="D439" s="1278"/>
      <c r="E439" s="106"/>
      <c r="F439" s="28"/>
      <c r="G439" s="40"/>
      <c r="H439" s="41"/>
      <c r="I439" s="42"/>
      <c r="J439" s="43"/>
      <c r="K439" s="153"/>
      <c r="L439" s="257"/>
      <c r="M439" s="11"/>
      <c r="N439" s="11"/>
      <c r="O439" s="11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>
      <c r="A440" s="1174"/>
      <c r="B440" s="385"/>
      <c r="C440" s="37"/>
      <c r="D440" s="89"/>
      <c r="E440" s="302"/>
      <c r="F440" s="28"/>
      <c r="G440" s="40"/>
      <c r="H440" s="41"/>
      <c r="I440" s="42"/>
      <c r="J440" s="43"/>
      <c r="K440" s="44"/>
      <c r="L440" s="257"/>
      <c r="M440" s="11"/>
      <c r="N440" s="11"/>
      <c r="O440" s="11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>
      <c r="A441" s="76"/>
      <c r="B441" s="45"/>
      <c r="C441" s="37"/>
      <c r="D441" s="89"/>
      <c r="E441" s="294"/>
      <c r="F441" s="28"/>
      <c r="G441" s="40"/>
      <c r="H441" s="41"/>
      <c r="I441" s="42"/>
      <c r="J441" s="43"/>
      <c r="K441" s="44"/>
      <c r="L441" s="257"/>
      <c r="M441" s="11"/>
      <c r="N441" s="11"/>
      <c r="O441" s="11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>
      <c r="A442" s="76"/>
      <c r="B442" s="45"/>
      <c r="C442" s="37"/>
      <c r="D442" s="89"/>
      <c r="E442" s="229"/>
      <c r="F442" s="28"/>
      <c r="G442" s="40"/>
      <c r="H442" s="41"/>
      <c r="I442" s="42"/>
      <c r="J442" s="43"/>
      <c r="K442" s="44"/>
      <c r="L442" s="257"/>
      <c r="M442" s="11"/>
      <c r="N442" s="11"/>
      <c r="O442" s="11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>
      <c r="A443" s="76"/>
      <c r="B443" s="88"/>
      <c r="C443" s="37"/>
      <c r="D443" s="89"/>
      <c r="E443" s="229"/>
      <c r="F443" s="28"/>
      <c r="G443" s="40"/>
      <c r="H443" s="41"/>
      <c r="I443" s="42"/>
      <c r="J443" s="43"/>
      <c r="K443" s="44"/>
      <c r="L443" s="257"/>
      <c r="M443" s="11"/>
      <c r="N443" s="11"/>
      <c r="O443" s="11"/>
      <c r="P443" s="8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>
      <c r="A444" s="76"/>
      <c r="B444" s="88"/>
      <c r="C444" s="37"/>
      <c r="D444" s="89"/>
      <c r="E444" s="294"/>
      <c r="F444" s="28"/>
      <c r="G444" s="40"/>
      <c r="H444" s="41"/>
      <c r="I444" s="42"/>
      <c r="J444" s="43"/>
      <c r="K444" s="44"/>
      <c r="L444" s="257"/>
      <c r="M444" s="11"/>
      <c r="N444" s="11"/>
      <c r="O444" s="11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>
      <c r="A445" s="76"/>
      <c r="B445" s="45"/>
      <c r="C445" s="37"/>
      <c r="D445" s="89"/>
      <c r="E445" s="107"/>
      <c r="F445" s="108"/>
      <c r="G445" s="1279"/>
      <c r="H445" s="354"/>
      <c r="I445" s="42"/>
      <c r="J445" s="43"/>
      <c r="K445" s="44"/>
      <c r="L445" s="257"/>
      <c r="M445" s="11"/>
      <c r="N445" s="11"/>
      <c r="O445" s="11"/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>
      <c r="A446" s="76"/>
      <c r="B446" s="45"/>
      <c r="C446" s="37"/>
      <c r="D446" s="89"/>
      <c r="E446" s="131"/>
      <c r="F446" s="108"/>
      <c r="G446" s="1279"/>
      <c r="H446" s="41"/>
      <c r="I446" s="42"/>
      <c r="J446" s="43"/>
      <c r="K446" s="44"/>
      <c r="L446" s="270"/>
      <c r="M446" s="11"/>
      <c r="N446" s="11"/>
      <c r="O446" s="11"/>
      <c r="P446" s="8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>
      <c r="A447" s="76"/>
      <c r="B447" s="45"/>
      <c r="C447" s="37"/>
      <c r="D447" s="89"/>
      <c r="E447" s="131"/>
      <c r="F447" s="108"/>
      <c r="G447" s="1279"/>
      <c r="H447" s="41"/>
      <c r="I447" s="42"/>
      <c r="J447" s="43"/>
      <c r="K447" s="44"/>
      <c r="L447" s="257"/>
      <c r="M447" s="11"/>
      <c r="N447" s="11"/>
      <c r="O447" s="11"/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>
      <c r="A448" s="76"/>
      <c r="B448" s="88"/>
      <c r="C448" s="37"/>
      <c r="D448" s="89"/>
      <c r="E448" s="131"/>
      <c r="F448" s="108"/>
      <c r="G448" s="1279"/>
      <c r="H448" s="41"/>
      <c r="I448" s="42"/>
      <c r="J448" s="43"/>
      <c r="K448" s="44"/>
      <c r="L448" s="257"/>
      <c r="M448" s="11"/>
      <c r="N448" s="11"/>
      <c r="O448" s="11"/>
      <c r="P448" s="8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>
      <c r="A449" s="76"/>
      <c r="B449" s="88"/>
      <c r="C449" s="37"/>
      <c r="D449" s="89"/>
      <c r="E449" s="131"/>
      <c r="F449" s="108"/>
      <c r="G449" s="1279"/>
      <c r="H449" s="41"/>
      <c r="I449" s="42"/>
      <c r="J449" s="43"/>
      <c r="K449" s="44"/>
      <c r="L449" s="270"/>
      <c r="M449" s="11"/>
      <c r="N449" s="11"/>
      <c r="O449" s="11"/>
      <c r="P449" s="8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>
      <c r="A450" s="969"/>
      <c r="B450" s="154"/>
      <c r="C450" s="37"/>
      <c r="D450" s="1094"/>
      <c r="E450" s="131"/>
      <c r="F450" s="108"/>
      <c r="G450" s="40"/>
      <c r="H450" s="41"/>
      <c r="I450" s="42"/>
      <c r="J450" s="43"/>
      <c r="K450" s="44"/>
      <c r="L450" s="257"/>
      <c r="M450" s="11"/>
      <c r="N450" s="11"/>
      <c r="O450" s="11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>
      <c r="A451" s="969"/>
      <c r="B451" s="935"/>
      <c r="C451" s="51"/>
      <c r="D451" s="1107"/>
      <c r="E451" s="131"/>
      <c r="F451" s="108"/>
      <c r="G451" s="305"/>
      <c r="H451" s="29"/>
      <c r="I451" s="1280"/>
      <c r="J451" s="31"/>
      <c r="K451" s="1006"/>
      <c r="L451" s="270"/>
      <c r="M451" s="11"/>
      <c r="N451" s="11"/>
      <c r="O451" s="11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>
      <c r="A452" s="969"/>
      <c r="B452" s="935"/>
      <c r="C452" s="51"/>
      <c r="D452" s="1107"/>
      <c r="E452" s="131"/>
      <c r="F452" s="108"/>
      <c r="G452" s="305"/>
      <c r="H452" s="29"/>
      <c r="I452" s="30"/>
      <c r="J452" s="31"/>
      <c r="K452" s="1006"/>
      <c r="L452" s="270"/>
      <c r="M452" s="11"/>
      <c r="N452" s="11"/>
      <c r="O452" s="11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>
      <c r="A453" s="969"/>
      <c r="B453" s="1168"/>
      <c r="C453" s="51"/>
      <c r="D453" s="1107"/>
      <c r="E453" s="131"/>
      <c r="F453" s="108"/>
      <c r="G453" s="1090"/>
      <c r="H453" s="29"/>
      <c r="I453" s="30"/>
      <c r="J453" s="31"/>
      <c r="K453" s="1006"/>
      <c r="L453" s="270"/>
      <c r="M453" s="11"/>
      <c r="N453" s="11"/>
      <c r="O453" s="11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>
      <c r="A454" s="969"/>
      <c r="B454" s="935"/>
      <c r="C454" s="51"/>
      <c r="D454" s="1107"/>
      <c r="E454" s="131"/>
      <c r="F454" s="108"/>
      <c r="G454" s="1090"/>
      <c r="H454" s="1104"/>
      <c r="I454" s="1105"/>
      <c r="J454" s="1106"/>
      <c r="K454" s="1016"/>
      <c r="L454" s="257"/>
      <c r="M454" s="11"/>
      <c r="N454" s="11"/>
      <c r="O454" s="11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>
      <c r="A455" s="971"/>
      <c r="B455" s="935"/>
      <c r="C455" s="51"/>
      <c r="D455" s="1107"/>
      <c r="E455" s="131"/>
      <c r="F455" s="108"/>
      <c r="G455" s="1090"/>
      <c r="H455" s="29"/>
      <c r="I455" s="30"/>
      <c r="J455" s="31"/>
      <c r="K455" s="1006"/>
      <c r="L455" s="257"/>
      <c r="M455" s="11"/>
      <c r="N455" s="11"/>
      <c r="O455" s="11"/>
      <c r="P455" s="8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>
      <c r="A456" s="1031"/>
      <c r="B456" s="935"/>
      <c r="C456" s="51"/>
      <c r="D456" s="1107"/>
      <c r="E456" s="131"/>
      <c r="F456" s="108"/>
      <c r="G456" s="1090"/>
      <c r="H456" s="29"/>
      <c r="I456" s="30"/>
      <c r="J456" s="31"/>
      <c r="K456" s="1006"/>
      <c r="L456" s="257"/>
      <c r="M456" s="11"/>
      <c r="N456" s="11"/>
      <c r="O456" s="11"/>
      <c r="P456" s="8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>
      <c r="A457" s="969"/>
      <c r="B457" s="1176"/>
      <c r="C457" s="51"/>
      <c r="D457" s="1107"/>
      <c r="E457" s="107"/>
      <c r="F457" s="108"/>
      <c r="G457" s="1090"/>
      <c r="H457" s="109"/>
      <c r="I457" s="30"/>
      <c r="J457" s="31"/>
      <c r="K457" s="1006"/>
      <c r="L457" s="257"/>
      <c r="M457" s="11"/>
      <c r="N457" s="11"/>
      <c r="O457" s="11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>
      <c r="A458" s="969"/>
      <c r="B458" s="1162"/>
      <c r="C458" s="1161"/>
      <c r="D458" s="1107"/>
      <c r="E458" s="131"/>
      <c r="F458" s="108"/>
      <c r="G458" s="1090"/>
      <c r="H458" s="109"/>
      <c r="I458" s="30"/>
      <c r="J458" s="31"/>
      <c r="K458" s="1006"/>
      <c r="L458" s="257"/>
      <c r="M458" s="11"/>
      <c r="N458" s="11"/>
      <c r="O458" s="11"/>
      <c r="P458" s="8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>
      <c r="A459" s="969"/>
      <c r="B459" s="935"/>
      <c r="C459" s="1161"/>
      <c r="D459" s="1107"/>
      <c r="E459" s="131"/>
      <c r="F459" s="108"/>
      <c r="G459" s="1090"/>
      <c r="H459" s="109"/>
      <c r="I459" s="30"/>
      <c r="J459" s="31"/>
      <c r="K459" s="1006"/>
      <c r="L459" s="257"/>
      <c r="M459" s="11"/>
      <c r="N459" s="11"/>
      <c r="O459" s="11"/>
      <c r="P459" s="8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>
      <c r="A460" s="969"/>
      <c r="B460" s="935"/>
      <c r="C460" s="51"/>
      <c r="D460" s="1107"/>
      <c r="E460" s="131"/>
      <c r="F460" s="108"/>
      <c r="G460" s="1090"/>
      <c r="H460" s="109"/>
      <c r="I460" s="30"/>
      <c r="J460" s="31"/>
      <c r="K460" s="1006"/>
      <c r="L460" s="257"/>
      <c r="M460" s="11"/>
      <c r="N460" s="11"/>
      <c r="O460" s="11"/>
      <c r="P460" s="8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>
      <c r="A461" s="969"/>
      <c r="B461" s="935"/>
      <c r="C461" s="51"/>
      <c r="D461" s="1107"/>
      <c r="E461" s="131"/>
      <c r="F461" s="108"/>
      <c r="G461" s="1090"/>
      <c r="H461" s="109"/>
      <c r="I461" s="30"/>
      <c r="J461" s="295"/>
      <c r="K461" s="1006"/>
      <c r="L461" s="257"/>
      <c r="M461" s="11"/>
      <c r="N461" s="11"/>
      <c r="O461" s="11"/>
      <c r="P461" s="8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>
      <c r="A462" s="969"/>
      <c r="B462" s="935"/>
      <c r="C462" s="51"/>
      <c r="D462" s="1107"/>
      <c r="E462" s="131"/>
      <c r="F462" s="108"/>
      <c r="G462" s="1090"/>
      <c r="H462" s="109"/>
      <c r="I462" s="30"/>
      <c r="J462" s="31"/>
      <c r="K462" s="1006"/>
      <c r="L462" s="257"/>
      <c r="M462" s="11"/>
      <c r="N462" s="11"/>
      <c r="O462" s="11"/>
      <c r="P462" s="8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>
      <c r="A463" s="969"/>
      <c r="B463" s="935"/>
      <c r="C463" s="51"/>
      <c r="D463" s="1107"/>
      <c r="E463" s="131"/>
      <c r="F463" s="108"/>
      <c r="G463" s="1090"/>
      <c r="H463" s="109"/>
      <c r="I463" s="30"/>
      <c r="J463" s="295"/>
      <c r="K463" s="1006"/>
      <c r="L463" s="257"/>
      <c r="M463" s="11"/>
      <c r="N463" s="11"/>
      <c r="O463" s="11"/>
      <c r="P463" s="8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>
      <c r="A464" s="969"/>
      <c r="B464" s="154"/>
      <c r="C464" s="37"/>
      <c r="D464" s="1094"/>
      <c r="E464" s="131"/>
      <c r="F464" s="108"/>
      <c r="G464" s="40"/>
      <c r="H464" s="41"/>
      <c r="I464" s="42"/>
      <c r="J464" s="43"/>
      <c r="K464" s="44"/>
      <c r="L464" s="257"/>
      <c r="M464" s="11"/>
      <c r="N464" s="11"/>
      <c r="O464" s="11"/>
      <c r="P464" s="8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>
      <c r="A465" s="969"/>
      <c r="B465" s="154"/>
      <c r="C465" s="37"/>
      <c r="D465" s="1094"/>
      <c r="E465" s="131"/>
      <c r="F465" s="108"/>
      <c r="G465" s="40"/>
      <c r="H465" s="41"/>
      <c r="I465" s="42"/>
      <c r="J465" s="43"/>
      <c r="K465" s="44"/>
      <c r="L465" s="257"/>
      <c r="M465" s="11"/>
      <c r="N465" s="11"/>
      <c r="O465" s="11"/>
      <c r="P465" s="8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>
      <c r="A466" s="969"/>
      <c r="B466" s="1169"/>
      <c r="C466" s="37"/>
      <c r="D466" s="1094"/>
      <c r="E466" s="131"/>
      <c r="F466" s="108"/>
      <c r="G466" s="40"/>
      <c r="H466" s="41"/>
      <c r="I466" s="42"/>
      <c r="J466" s="43"/>
      <c r="K466" s="151"/>
      <c r="L466" s="257"/>
      <c r="M466" s="11"/>
      <c r="N466" s="11"/>
      <c r="O466" s="11"/>
      <c r="P466" s="8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>
      <c r="A467" s="969"/>
      <c r="B467" s="154"/>
      <c r="C467" s="37"/>
      <c r="D467" s="1094"/>
      <c r="E467" s="131"/>
      <c r="F467" s="108"/>
      <c r="G467" s="40"/>
      <c r="H467" s="41"/>
      <c r="I467" s="42"/>
      <c r="J467" s="43"/>
      <c r="K467" s="44"/>
      <c r="L467" s="257"/>
      <c r="M467" s="11"/>
      <c r="N467" s="11"/>
      <c r="O467" s="11"/>
      <c r="P467" s="8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>
      <c r="A468" s="969"/>
      <c r="B468" s="1168"/>
      <c r="C468" s="51"/>
      <c r="D468" s="1107"/>
      <c r="E468" s="131"/>
      <c r="F468" s="108"/>
      <c r="G468" s="1090"/>
      <c r="H468" s="109"/>
      <c r="I468" s="30"/>
      <c r="J468" s="31"/>
      <c r="K468" s="1006"/>
      <c r="L468" s="257"/>
      <c r="M468" s="11"/>
      <c r="N468" s="11"/>
      <c r="O468" s="11"/>
      <c r="P468" s="8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>
      <c r="A469" s="1"/>
      <c r="B469" s="2"/>
      <c r="C469" s="250"/>
      <c r="D469" s="250"/>
      <c r="E469" s="4"/>
      <c r="F469" s="251"/>
      <c r="G469" s="252"/>
      <c r="H469" s="253"/>
      <c r="I469" s="254"/>
      <c r="J469" s="255"/>
      <c r="K469" s="256">
        <v>1</v>
      </c>
      <c r="L469" s="257"/>
      <c r="M469" s="11"/>
      <c r="N469" s="11"/>
      <c r="O469" s="11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>
      <c r="A470" s="4" t="s">
        <v>0</v>
      </c>
      <c r="B470" s="1368"/>
      <c r="C470" s="250"/>
      <c r="D470" s="250"/>
      <c r="E470" s="4"/>
      <c r="F470" s="251"/>
      <c r="G470" s="252"/>
      <c r="H470" s="253"/>
      <c r="I470" s="254"/>
      <c r="J470" s="255"/>
      <c r="K470" s="257"/>
      <c r="L470" s="257"/>
      <c r="M470" s="11"/>
      <c r="N470" s="11"/>
      <c r="O470" s="11"/>
      <c r="P470" s="8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>
      <c r="A471" s="4" t="s">
        <v>1031</v>
      </c>
      <c r="B471" s="4"/>
      <c r="C471" s="96"/>
      <c r="D471" s="250"/>
      <c r="E471" s="4"/>
      <c r="F471" s="251"/>
      <c r="G471" s="252"/>
      <c r="H471" s="253"/>
      <c r="I471" s="254"/>
      <c r="J471" s="255"/>
      <c r="K471" s="257"/>
      <c r="L471" s="257"/>
      <c r="M471" s="11"/>
      <c r="N471" s="11"/>
      <c r="O471" s="11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5.25" customHeight="1">
      <c r="A472" s="891"/>
      <c r="B472" s="892"/>
      <c r="C472" s="250"/>
      <c r="D472" s="250"/>
      <c r="E472" s="4"/>
      <c r="F472" s="251"/>
      <c r="G472" s="252"/>
      <c r="H472" s="253"/>
      <c r="I472" s="254"/>
      <c r="J472" s="255"/>
      <c r="K472" s="257"/>
      <c r="L472" s="257"/>
      <c r="M472" s="11"/>
      <c r="N472" s="11"/>
      <c r="O472" s="11"/>
      <c r="P472" s="8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>
      <c r="A473" s="1386" t="s">
        <v>2</v>
      </c>
      <c r="B473" s="1395"/>
      <c r="C473" s="258" t="s">
        <v>3</v>
      </c>
      <c r="D473" s="893" t="s">
        <v>4</v>
      </c>
      <c r="E473" s="17" t="s">
        <v>5</v>
      </c>
      <c r="F473" s="919" t="s">
        <v>5</v>
      </c>
      <c r="G473" s="259" t="s">
        <v>6</v>
      </c>
      <c r="H473" s="19" t="s">
        <v>7</v>
      </c>
      <c r="I473" s="260" t="s">
        <v>8</v>
      </c>
      <c r="J473" s="261" t="s">
        <v>9</v>
      </c>
      <c r="K473" s="920" t="s">
        <v>9</v>
      </c>
      <c r="L473" s="257"/>
      <c r="M473" s="23"/>
      <c r="N473" s="11"/>
      <c r="O473" s="11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5.25" customHeight="1">
      <c r="A474" s="996"/>
      <c r="B474" s="922"/>
      <c r="C474" s="923"/>
      <c r="D474" s="316" t="s">
        <v>10</v>
      </c>
      <c r="E474" s="24" t="s">
        <v>11</v>
      </c>
      <c r="F474" s="925" t="s">
        <v>12</v>
      </c>
      <c r="G474" s="1144"/>
      <c r="H474" s="965" t="s">
        <v>13</v>
      </c>
      <c r="I474" s="1145" t="s">
        <v>14</v>
      </c>
      <c r="J474" s="1146" t="s">
        <v>15</v>
      </c>
      <c r="K474" s="930" t="s">
        <v>16</v>
      </c>
      <c r="L474" s="257"/>
      <c r="M474" s="23"/>
      <c r="N474" s="11"/>
      <c r="O474" s="11"/>
      <c r="P474" s="8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>
      <c r="A475" s="1174"/>
      <c r="B475" s="896"/>
      <c r="C475" s="386"/>
      <c r="D475" s="1278"/>
      <c r="E475" s="106"/>
      <c r="F475" s="28"/>
      <c r="G475" s="40"/>
      <c r="H475" s="41"/>
      <c r="I475" s="42"/>
      <c r="J475" s="43"/>
      <c r="K475" s="153"/>
      <c r="L475" s="257"/>
      <c r="M475" s="11"/>
      <c r="N475" s="11"/>
      <c r="O475" s="11"/>
      <c r="P475" s="8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>
      <c r="A476" s="1174"/>
      <c r="B476" s="385"/>
      <c r="C476" s="37"/>
      <c r="D476" s="89"/>
      <c r="E476" s="302"/>
      <c r="F476" s="28"/>
      <c r="G476" s="40"/>
      <c r="H476" s="41"/>
      <c r="I476" s="42"/>
      <c r="J476" s="43"/>
      <c r="K476" s="44"/>
      <c r="L476" s="257"/>
      <c r="M476" s="11"/>
      <c r="N476" s="11"/>
      <c r="O476" s="11"/>
      <c r="P476" s="8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>
      <c r="A477" s="76"/>
      <c r="B477" s="45"/>
      <c r="C477" s="37"/>
      <c r="D477" s="89"/>
      <c r="E477" s="294"/>
      <c r="F477" s="28"/>
      <c r="G477" s="40"/>
      <c r="H477" s="41"/>
      <c r="I477" s="42"/>
      <c r="J477" s="43"/>
      <c r="K477" s="44"/>
      <c r="L477" s="257"/>
      <c r="M477" s="11"/>
      <c r="N477" s="11"/>
      <c r="O477" s="11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>
      <c r="A478" s="76"/>
      <c r="B478" s="45"/>
      <c r="C478" s="37"/>
      <c r="D478" s="89"/>
      <c r="E478" s="229"/>
      <c r="F478" s="28"/>
      <c r="G478" s="40"/>
      <c r="H478" s="41"/>
      <c r="I478" s="42"/>
      <c r="J478" s="43"/>
      <c r="K478" s="44"/>
      <c r="L478" s="257"/>
      <c r="M478" s="11"/>
      <c r="N478" s="11"/>
      <c r="O478" s="11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>
      <c r="A479" s="76"/>
      <c r="B479" s="88"/>
      <c r="C479" s="37"/>
      <c r="D479" s="89"/>
      <c r="E479" s="229"/>
      <c r="F479" s="28"/>
      <c r="G479" s="40"/>
      <c r="H479" s="41"/>
      <c r="I479" s="42"/>
      <c r="J479" s="43"/>
      <c r="K479" s="44"/>
      <c r="L479" s="257"/>
      <c r="M479" s="11"/>
      <c r="N479" s="11"/>
      <c r="O479" s="11"/>
      <c r="P479" s="8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>
      <c r="A480" s="76"/>
      <c r="B480" s="88"/>
      <c r="C480" s="37"/>
      <c r="D480" s="89"/>
      <c r="E480" s="294"/>
      <c r="F480" s="28"/>
      <c r="G480" s="40"/>
      <c r="H480" s="41"/>
      <c r="I480" s="42"/>
      <c r="J480" s="43"/>
      <c r="K480" s="44"/>
      <c r="L480" s="257"/>
      <c r="M480" s="11"/>
      <c r="N480" s="11"/>
      <c r="O480" s="11"/>
      <c r="P480" s="8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>
      <c r="A481" s="76"/>
      <c r="B481" s="45"/>
      <c r="C481" s="37"/>
      <c r="D481" s="89"/>
      <c r="E481" s="107"/>
      <c r="F481" s="108"/>
      <c r="G481" s="1279"/>
      <c r="H481" s="354"/>
      <c r="I481" s="42"/>
      <c r="J481" s="43"/>
      <c r="K481" s="44"/>
      <c r="L481" s="257"/>
      <c r="M481" s="11"/>
      <c r="N481" s="11"/>
      <c r="O481" s="11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>
      <c r="A482" s="76"/>
      <c r="B482" s="45"/>
      <c r="C482" s="37"/>
      <c r="D482" s="89"/>
      <c r="E482" s="131"/>
      <c r="F482" s="108"/>
      <c r="G482" s="1279"/>
      <c r="H482" s="41"/>
      <c r="I482" s="42"/>
      <c r="J482" s="43"/>
      <c r="K482" s="44"/>
      <c r="L482" s="270"/>
      <c r="M482" s="11"/>
      <c r="N482" s="11"/>
      <c r="O482" s="11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>
      <c r="A483" s="76"/>
      <c r="B483" s="45"/>
      <c r="C483" s="37"/>
      <c r="D483" s="89"/>
      <c r="E483" s="131"/>
      <c r="F483" s="108"/>
      <c r="G483" s="1279"/>
      <c r="H483" s="41"/>
      <c r="I483" s="42"/>
      <c r="J483" s="43"/>
      <c r="K483" s="44"/>
      <c r="L483" s="257"/>
      <c r="M483" s="11"/>
      <c r="N483" s="11"/>
      <c r="O483" s="11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>
      <c r="A484" s="76"/>
      <c r="B484" s="88"/>
      <c r="C484" s="37"/>
      <c r="D484" s="89"/>
      <c r="E484" s="131"/>
      <c r="F484" s="108"/>
      <c r="G484" s="1279"/>
      <c r="H484" s="41"/>
      <c r="I484" s="42"/>
      <c r="J484" s="43"/>
      <c r="K484" s="44"/>
      <c r="L484" s="257"/>
      <c r="M484" s="11"/>
      <c r="N484" s="11"/>
      <c r="O484" s="11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>
      <c r="A485" s="76"/>
      <c r="B485" s="88"/>
      <c r="C485" s="37"/>
      <c r="D485" s="89"/>
      <c r="E485" s="131"/>
      <c r="F485" s="108"/>
      <c r="G485" s="1279"/>
      <c r="H485" s="41"/>
      <c r="I485" s="42"/>
      <c r="J485" s="43"/>
      <c r="K485" s="44"/>
      <c r="L485" s="270"/>
      <c r="M485" s="11"/>
      <c r="N485" s="11"/>
      <c r="O485" s="11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>
      <c r="A486" s="969"/>
      <c r="B486" s="154"/>
      <c r="C486" s="37"/>
      <c r="D486" s="1094"/>
      <c r="E486" s="131"/>
      <c r="F486" s="108"/>
      <c r="G486" s="40"/>
      <c r="H486" s="41"/>
      <c r="I486" s="42"/>
      <c r="J486" s="43"/>
      <c r="K486" s="44"/>
      <c r="L486" s="257"/>
      <c r="M486" s="11"/>
      <c r="N486" s="11"/>
      <c r="O486" s="11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>
      <c r="A487" s="969"/>
      <c r="B487" s="935"/>
      <c r="C487" s="51"/>
      <c r="D487" s="1107"/>
      <c r="E487" s="131"/>
      <c r="F487" s="108"/>
      <c r="G487" s="305"/>
      <c r="H487" s="29"/>
      <c r="I487" s="1280"/>
      <c r="J487" s="31"/>
      <c r="K487" s="1006"/>
      <c r="L487" s="270"/>
      <c r="M487" s="11"/>
      <c r="N487" s="11"/>
      <c r="O487" s="11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>
      <c r="A488" s="969"/>
      <c r="B488" s="935"/>
      <c r="C488" s="51"/>
      <c r="D488" s="1107"/>
      <c r="E488" s="131"/>
      <c r="F488" s="108"/>
      <c r="G488" s="305"/>
      <c r="H488" s="29"/>
      <c r="I488" s="30"/>
      <c r="J488" s="31"/>
      <c r="K488" s="1006"/>
      <c r="L488" s="270"/>
      <c r="M488" s="11"/>
      <c r="N488" s="11"/>
      <c r="O488" s="11"/>
      <c r="P488" s="8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>
      <c r="A489" s="969"/>
      <c r="B489" s="1168"/>
      <c r="C489" s="51"/>
      <c r="D489" s="1107"/>
      <c r="E489" s="131"/>
      <c r="F489" s="108"/>
      <c r="G489" s="1090"/>
      <c r="H489" s="29"/>
      <c r="I489" s="30"/>
      <c r="J489" s="31"/>
      <c r="K489" s="1006"/>
      <c r="L489" s="270"/>
      <c r="M489" s="11"/>
      <c r="N489" s="11"/>
      <c r="O489" s="11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>
      <c r="A490" s="969"/>
      <c r="B490" s="935"/>
      <c r="C490" s="51"/>
      <c r="D490" s="1107"/>
      <c r="E490" s="131"/>
      <c r="F490" s="108"/>
      <c r="G490" s="1090"/>
      <c r="H490" s="1104"/>
      <c r="I490" s="1105"/>
      <c r="J490" s="1106"/>
      <c r="K490" s="1016"/>
      <c r="L490" s="257"/>
      <c r="M490" s="11"/>
      <c r="N490" s="11"/>
      <c r="O490" s="11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>
      <c r="A491" s="971"/>
      <c r="B491" s="935"/>
      <c r="C491" s="51"/>
      <c r="D491" s="1107"/>
      <c r="E491" s="131"/>
      <c r="F491" s="108"/>
      <c r="G491" s="1090"/>
      <c r="H491" s="29"/>
      <c r="I491" s="30"/>
      <c r="J491" s="31"/>
      <c r="K491" s="1006"/>
      <c r="L491" s="257"/>
      <c r="M491" s="11"/>
      <c r="N491" s="11"/>
      <c r="O491" s="11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>
      <c r="A492" s="1031"/>
      <c r="B492" s="935"/>
      <c r="C492" s="51"/>
      <c r="D492" s="1107"/>
      <c r="E492" s="131"/>
      <c r="F492" s="108"/>
      <c r="G492" s="1090"/>
      <c r="H492" s="29"/>
      <c r="I492" s="30"/>
      <c r="J492" s="31"/>
      <c r="K492" s="1006"/>
      <c r="L492" s="257"/>
      <c r="M492" s="11"/>
      <c r="N492" s="11"/>
      <c r="O492" s="11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>
      <c r="A493" s="969"/>
      <c r="B493" s="1176"/>
      <c r="C493" s="51"/>
      <c r="D493" s="1107"/>
      <c r="E493" s="107"/>
      <c r="F493" s="108"/>
      <c r="G493" s="1090"/>
      <c r="H493" s="109"/>
      <c r="I493" s="30"/>
      <c r="J493" s="31"/>
      <c r="K493" s="1006"/>
      <c r="L493" s="257"/>
      <c r="M493" s="11"/>
      <c r="N493" s="11"/>
      <c r="O493" s="11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>
      <c r="A494" s="969"/>
      <c r="B494" s="1162"/>
      <c r="C494" s="1161"/>
      <c r="D494" s="1107"/>
      <c r="E494" s="131"/>
      <c r="F494" s="108"/>
      <c r="G494" s="1090"/>
      <c r="H494" s="109"/>
      <c r="I494" s="30"/>
      <c r="J494" s="31"/>
      <c r="K494" s="1006"/>
      <c r="L494" s="257"/>
      <c r="M494" s="11"/>
      <c r="N494" s="11"/>
      <c r="O494" s="11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>
      <c r="A495" s="969"/>
      <c r="B495" s="935"/>
      <c r="C495" s="1161"/>
      <c r="D495" s="1107"/>
      <c r="E495" s="131"/>
      <c r="F495" s="108"/>
      <c r="G495" s="1090"/>
      <c r="H495" s="109"/>
      <c r="I495" s="30"/>
      <c r="J495" s="31"/>
      <c r="K495" s="1006"/>
      <c r="L495" s="257"/>
      <c r="M495" s="11"/>
      <c r="N495" s="11"/>
      <c r="O495" s="11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>
      <c r="A496" s="969"/>
      <c r="B496" s="935"/>
      <c r="C496" s="51"/>
      <c r="D496" s="1107"/>
      <c r="E496" s="131"/>
      <c r="F496" s="108"/>
      <c r="G496" s="1090"/>
      <c r="H496" s="109"/>
      <c r="I496" s="30"/>
      <c r="J496" s="31"/>
      <c r="K496" s="1006"/>
      <c r="L496" s="257"/>
      <c r="M496" s="11"/>
      <c r="N496" s="11"/>
      <c r="O496" s="11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>
      <c r="A497" s="969"/>
      <c r="B497" s="935"/>
      <c r="C497" s="51"/>
      <c r="D497" s="1107"/>
      <c r="E497" s="131"/>
      <c r="F497" s="108"/>
      <c r="G497" s="1090"/>
      <c r="H497" s="109"/>
      <c r="I497" s="30"/>
      <c r="J497" s="295"/>
      <c r="K497" s="1006"/>
      <c r="L497" s="257"/>
      <c r="M497" s="11"/>
      <c r="N497" s="11"/>
      <c r="O497" s="11"/>
      <c r="P497" s="8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>
      <c r="A498" s="969"/>
      <c r="B498" s="935"/>
      <c r="C498" s="51"/>
      <c r="D498" s="1107"/>
      <c r="E498" s="131"/>
      <c r="F498" s="108"/>
      <c r="G498" s="1090"/>
      <c r="H498" s="109"/>
      <c r="I498" s="30"/>
      <c r="J498" s="31"/>
      <c r="K498" s="1006"/>
      <c r="L498" s="257"/>
      <c r="M498" s="11"/>
      <c r="N498" s="11"/>
      <c r="O498" s="11"/>
      <c r="P498" s="8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>
      <c r="A499" s="969"/>
      <c r="B499" s="935"/>
      <c r="C499" s="51"/>
      <c r="D499" s="1107"/>
      <c r="E499" s="131"/>
      <c r="F499" s="108"/>
      <c r="G499" s="1090"/>
      <c r="H499" s="109"/>
      <c r="I499" s="30"/>
      <c r="J499" s="295"/>
      <c r="K499" s="1006"/>
      <c r="L499" s="257"/>
      <c r="M499" s="11"/>
      <c r="N499" s="11"/>
      <c r="O499" s="11"/>
      <c r="P499" s="8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>
      <c r="A500" s="969"/>
      <c r="B500" s="154"/>
      <c r="C500" s="37"/>
      <c r="D500" s="1094"/>
      <c r="E500" s="131"/>
      <c r="F500" s="108"/>
      <c r="G500" s="40"/>
      <c r="H500" s="41"/>
      <c r="I500" s="42"/>
      <c r="J500" s="43"/>
      <c r="K500" s="44"/>
      <c r="L500" s="257"/>
      <c r="M500" s="11"/>
      <c r="N500" s="11"/>
      <c r="O500" s="11"/>
      <c r="P500" s="8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>
      <c r="A501" s="969"/>
      <c r="B501" s="154"/>
      <c r="C501" s="37"/>
      <c r="D501" s="1094"/>
      <c r="E501" s="131"/>
      <c r="F501" s="108"/>
      <c r="G501" s="40"/>
      <c r="H501" s="41"/>
      <c r="I501" s="42"/>
      <c r="J501" s="43"/>
      <c r="K501" s="44"/>
      <c r="L501" s="257"/>
      <c r="M501" s="11"/>
      <c r="N501" s="11"/>
      <c r="O501" s="11"/>
      <c r="P501" s="8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>
      <c r="A502" s="969"/>
      <c r="B502" s="1169"/>
      <c r="C502" s="37"/>
      <c r="D502" s="1094"/>
      <c r="E502" s="131"/>
      <c r="F502" s="108"/>
      <c r="G502" s="40"/>
      <c r="H502" s="41"/>
      <c r="I502" s="42"/>
      <c r="J502" s="43"/>
      <c r="K502" s="151"/>
      <c r="L502" s="257"/>
      <c r="M502" s="11"/>
      <c r="N502" s="11"/>
      <c r="O502" s="11"/>
      <c r="P502" s="8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>
      <c r="A503" s="969"/>
      <c r="B503" s="154"/>
      <c r="C503" s="37"/>
      <c r="D503" s="1094"/>
      <c r="E503" s="131"/>
      <c r="F503" s="108"/>
      <c r="G503" s="40"/>
      <c r="H503" s="41"/>
      <c r="I503" s="42"/>
      <c r="J503" s="43"/>
      <c r="K503" s="44"/>
      <c r="L503" s="257"/>
      <c r="M503" s="11"/>
      <c r="N503" s="11"/>
      <c r="O503" s="11"/>
      <c r="P503" s="8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>
      <c r="A504" s="969"/>
      <c r="B504" s="1168"/>
      <c r="C504" s="51"/>
      <c r="D504" s="1107"/>
      <c r="E504" s="131"/>
      <c r="F504" s="108"/>
      <c r="G504" s="1090"/>
      <c r="H504" s="109"/>
      <c r="I504" s="30"/>
      <c r="J504" s="31"/>
      <c r="K504" s="1006"/>
      <c r="L504" s="257"/>
      <c r="M504" s="11"/>
      <c r="N504" s="11"/>
      <c r="O504" s="11"/>
      <c r="P504" s="8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>
      <c r="A505" s="1"/>
      <c r="B505" s="2"/>
      <c r="C505" s="250"/>
      <c r="D505" s="250"/>
      <c r="E505" s="4"/>
      <c r="F505" s="251"/>
      <c r="G505" s="252"/>
      <c r="H505" s="253"/>
      <c r="I505" s="254"/>
      <c r="J505" s="255"/>
      <c r="K505" s="256">
        <v>1</v>
      </c>
      <c r="L505" s="257"/>
      <c r="M505" s="11"/>
      <c r="N505" s="11"/>
      <c r="O505" s="11"/>
      <c r="P505" s="8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>
      <c r="A506" s="4" t="s">
        <v>0</v>
      </c>
      <c r="B506" s="1368"/>
      <c r="C506" s="250"/>
      <c r="D506" s="250"/>
      <c r="E506" s="4"/>
      <c r="F506" s="251"/>
      <c r="G506" s="252"/>
      <c r="H506" s="253"/>
      <c r="I506" s="254"/>
      <c r="J506" s="255"/>
      <c r="K506" s="257"/>
      <c r="L506" s="257"/>
      <c r="M506" s="11"/>
      <c r="N506" s="11"/>
      <c r="O506" s="11"/>
      <c r="P506" s="8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>
      <c r="A507" s="4" t="s">
        <v>1031</v>
      </c>
      <c r="B507" s="4"/>
      <c r="C507" s="96"/>
      <c r="D507" s="250"/>
      <c r="E507" s="4"/>
      <c r="F507" s="251"/>
      <c r="G507" s="252"/>
      <c r="H507" s="253"/>
      <c r="I507" s="254"/>
      <c r="J507" s="255"/>
      <c r="K507" s="257"/>
      <c r="L507" s="257"/>
      <c r="M507" s="11"/>
      <c r="N507" s="11"/>
      <c r="O507" s="11"/>
      <c r="P507" s="8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5.25" customHeight="1">
      <c r="A508" s="891"/>
      <c r="B508" s="892"/>
      <c r="C508" s="250"/>
      <c r="D508" s="250"/>
      <c r="E508" s="4"/>
      <c r="F508" s="251"/>
      <c r="G508" s="252"/>
      <c r="H508" s="253"/>
      <c r="I508" s="254"/>
      <c r="J508" s="255"/>
      <c r="K508" s="257"/>
      <c r="L508" s="257"/>
      <c r="M508" s="11"/>
      <c r="N508" s="11"/>
      <c r="O508" s="11"/>
      <c r="P508" s="8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>
      <c r="A509" s="1386" t="s">
        <v>2</v>
      </c>
      <c r="B509" s="1395"/>
      <c r="C509" s="258" t="s">
        <v>3</v>
      </c>
      <c r="D509" s="893" t="s">
        <v>4</v>
      </c>
      <c r="E509" s="17" t="s">
        <v>5</v>
      </c>
      <c r="F509" s="919" t="s">
        <v>5</v>
      </c>
      <c r="G509" s="259" t="s">
        <v>6</v>
      </c>
      <c r="H509" s="19" t="s">
        <v>7</v>
      </c>
      <c r="I509" s="260" t="s">
        <v>8</v>
      </c>
      <c r="J509" s="261" t="s">
        <v>9</v>
      </c>
      <c r="K509" s="920" t="s">
        <v>9</v>
      </c>
      <c r="L509" s="403"/>
      <c r="M509" s="11"/>
      <c r="N509" s="11"/>
      <c r="O509" s="11"/>
      <c r="P509" s="8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5.25" customHeight="1">
      <c r="A510" s="996"/>
      <c r="B510" s="922"/>
      <c r="C510" s="923"/>
      <c r="D510" s="316" t="s">
        <v>10</v>
      </c>
      <c r="E510" s="24" t="s">
        <v>11</v>
      </c>
      <c r="F510" s="925" t="s">
        <v>12</v>
      </c>
      <c r="G510" s="1144"/>
      <c r="H510" s="965" t="s">
        <v>13</v>
      </c>
      <c r="I510" s="1145" t="s">
        <v>14</v>
      </c>
      <c r="J510" s="1146" t="s">
        <v>15</v>
      </c>
      <c r="K510" s="930" t="s">
        <v>16</v>
      </c>
      <c r="L510" s="257"/>
      <c r="M510" s="11"/>
      <c r="N510" s="11"/>
      <c r="O510" s="11"/>
      <c r="P510" s="8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>
      <c r="A511" s="1174"/>
      <c r="B511" s="896"/>
      <c r="C511" s="386"/>
      <c r="D511" s="1278"/>
      <c r="E511" s="106"/>
      <c r="F511" s="28"/>
      <c r="G511" s="40"/>
      <c r="H511" s="41"/>
      <c r="I511" s="42"/>
      <c r="J511" s="43"/>
      <c r="K511" s="153"/>
      <c r="L511" s="257"/>
      <c r="M511" s="11"/>
      <c r="N511" s="11"/>
      <c r="O511" s="11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>
      <c r="A512" s="1174"/>
      <c r="B512" s="385"/>
      <c r="C512" s="37"/>
      <c r="D512" s="89"/>
      <c r="E512" s="302"/>
      <c r="F512" s="28"/>
      <c r="G512" s="40"/>
      <c r="H512" s="41"/>
      <c r="I512" s="42"/>
      <c r="J512" s="43"/>
      <c r="K512" s="44"/>
      <c r="L512" s="257"/>
      <c r="M512" s="11"/>
      <c r="N512" s="11"/>
      <c r="O512" s="11"/>
      <c r="P512" s="8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>
      <c r="A513" s="76"/>
      <c r="B513" s="45"/>
      <c r="C513" s="37"/>
      <c r="D513" s="89"/>
      <c r="E513" s="294"/>
      <c r="F513" s="28"/>
      <c r="G513" s="40"/>
      <c r="H513" s="41"/>
      <c r="I513" s="42"/>
      <c r="J513" s="43"/>
      <c r="K513" s="44"/>
      <c r="L513" s="257"/>
      <c r="M513" s="11"/>
      <c r="N513" s="11"/>
      <c r="O513" s="11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>
      <c r="A514" s="76"/>
      <c r="B514" s="45"/>
      <c r="C514" s="37"/>
      <c r="D514" s="89"/>
      <c r="E514" s="229"/>
      <c r="F514" s="28"/>
      <c r="G514" s="40"/>
      <c r="H514" s="41"/>
      <c r="I514" s="42"/>
      <c r="J514" s="43"/>
      <c r="K514" s="44"/>
      <c r="L514" s="257"/>
      <c r="M514" s="11"/>
      <c r="N514" s="11"/>
      <c r="O514" s="11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>
      <c r="A515" s="76"/>
      <c r="B515" s="88"/>
      <c r="C515" s="37"/>
      <c r="D515" s="89"/>
      <c r="E515" s="229"/>
      <c r="F515" s="28"/>
      <c r="G515" s="40"/>
      <c r="H515" s="41"/>
      <c r="I515" s="42"/>
      <c r="J515" s="43"/>
      <c r="K515" s="44"/>
      <c r="L515" s="257"/>
      <c r="M515" s="23"/>
      <c r="N515" s="11"/>
      <c r="O515" s="11"/>
      <c r="P515" s="8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>
      <c r="A516" s="76"/>
      <c r="B516" s="88"/>
      <c r="C516" s="37"/>
      <c r="D516" s="89"/>
      <c r="E516" s="294"/>
      <c r="F516" s="28"/>
      <c r="G516" s="40"/>
      <c r="H516" s="41"/>
      <c r="I516" s="42"/>
      <c r="J516" s="43"/>
      <c r="K516" s="44"/>
      <c r="L516" s="257"/>
      <c r="M516" s="23"/>
      <c r="N516" s="11"/>
      <c r="O516" s="11"/>
      <c r="P516" s="8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>
      <c r="A517" s="76"/>
      <c r="B517" s="45"/>
      <c r="C517" s="37"/>
      <c r="D517" s="89"/>
      <c r="E517" s="107"/>
      <c r="F517" s="108"/>
      <c r="G517" s="1279"/>
      <c r="H517" s="354"/>
      <c r="I517" s="42"/>
      <c r="J517" s="43"/>
      <c r="K517" s="44"/>
      <c r="L517" s="257"/>
      <c r="M517" s="11"/>
      <c r="N517" s="11"/>
      <c r="O517" s="11"/>
      <c r="P517" s="8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>
      <c r="A518" s="76"/>
      <c r="B518" s="45"/>
      <c r="C518" s="37"/>
      <c r="D518" s="89"/>
      <c r="E518" s="131"/>
      <c r="F518" s="108"/>
      <c r="G518" s="1279"/>
      <c r="H518" s="41"/>
      <c r="I518" s="42"/>
      <c r="J518" s="43"/>
      <c r="K518" s="44"/>
      <c r="L518" s="257"/>
      <c r="M518" s="11"/>
      <c r="N518" s="11"/>
      <c r="O518" s="11"/>
      <c r="P518" s="8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>
      <c r="A519" s="76"/>
      <c r="B519" s="45"/>
      <c r="C519" s="37"/>
      <c r="D519" s="89"/>
      <c r="E519" s="131"/>
      <c r="F519" s="108"/>
      <c r="G519" s="1279"/>
      <c r="H519" s="41"/>
      <c r="I519" s="42"/>
      <c r="J519" s="43"/>
      <c r="K519" s="44"/>
      <c r="L519" s="257"/>
      <c r="M519" s="11"/>
      <c r="N519" s="11"/>
      <c r="O519" s="11"/>
      <c r="P519" s="8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>
      <c r="A520" s="76"/>
      <c r="B520" s="88"/>
      <c r="C520" s="37"/>
      <c r="D520" s="89"/>
      <c r="E520" s="131"/>
      <c r="F520" s="108"/>
      <c r="G520" s="1279"/>
      <c r="H520" s="41"/>
      <c r="I520" s="42"/>
      <c r="J520" s="43"/>
      <c r="K520" s="44"/>
      <c r="L520" s="257"/>
      <c r="M520" s="11"/>
      <c r="N520" s="11"/>
      <c r="O520" s="11"/>
      <c r="P520" s="8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>
      <c r="A521" s="76"/>
      <c r="B521" s="88"/>
      <c r="C521" s="37"/>
      <c r="D521" s="89"/>
      <c r="E521" s="131"/>
      <c r="F521" s="108"/>
      <c r="G521" s="1279"/>
      <c r="H521" s="41"/>
      <c r="I521" s="42"/>
      <c r="J521" s="43"/>
      <c r="K521" s="44"/>
      <c r="L521" s="257"/>
      <c r="M521" s="11"/>
      <c r="N521" s="11"/>
      <c r="O521" s="11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>
      <c r="A522" s="969"/>
      <c r="B522" s="154"/>
      <c r="C522" s="37"/>
      <c r="D522" s="1094"/>
      <c r="E522" s="131"/>
      <c r="F522" s="108"/>
      <c r="G522" s="40"/>
      <c r="H522" s="41"/>
      <c r="I522" s="42"/>
      <c r="J522" s="43"/>
      <c r="K522" s="44"/>
      <c r="L522" s="257"/>
      <c r="M522" s="11"/>
      <c r="N522" s="11"/>
      <c r="O522" s="11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>
      <c r="A523" s="969"/>
      <c r="B523" s="935"/>
      <c r="C523" s="51"/>
      <c r="D523" s="1107"/>
      <c r="E523" s="131"/>
      <c r="F523" s="108"/>
      <c r="G523" s="305"/>
      <c r="H523" s="29"/>
      <c r="I523" s="1280"/>
      <c r="J523" s="31"/>
      <c r="K523" s="1006"/>
      <c r="L523" s="257"/>
      <c r="M523" s="11"/>
      <c r="N523" s="11"/>
      <c r="O523" s="11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>
      <c r="A524" s="969"/>
      <c r="B524" s="935"/>
      <c r="C524" s="51"/>
      <c r="D524" s="1107"/>
      <c r="E524" s="131"/>
      <c r="F524" s="108"/>
      <c r="G524" s="305"/>
      <c r="H524" s="29"/>
      <c r="I524" s="30"/>
      <c r="J524" s="31"/>
      <c r="K524" s="1006"/>
      <c r="L524" s="270"/>
      <c r="M524" s="11"/>
      <c r="N524" s="11"/>
      <c r="O524" s="11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>
      <c r="A525" s="969"/>
      <c r="B525" s="1168"/>
      <c r="C525" s="51"/>
      <c r="D525" s="1107"/>
      <c r="E525" s="131"/>
      <c r="F525" s="108"/>
      <c r="G525" s="1090"/>
      <c r="H525" s="29"/>
      <c r="I525" s="30"/>
      <c r="J525" s="31"/>
      <c r="K525" s="1006"/>
      <c r="L525" s="257"/>
      <c r="M525" s="11"/>
      <c r="N525" s="11"/>
      <c r="O525" s="11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>
      <c r="A526" s="969"/>
      <c r="B526" s="935"/>
      <c r="C526" s="51"/>
      <c r="D526" s="1107"/>
      <c r="E526" s="131"/>
      <c r="F526" s="108"/>
      <c r="G526" s="1090"/>
      <c r="H526" s="1104"/>
      <c r="I526" s="1105"/>
      <c r="J526" s="1106"/>
      <c r="K526" s="1016"/>
      <c r="L526" s="257"/>
      <c r="M526" s="11"/>
      <c r="N526" s="11"/>
      <c r="O526" s="11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>
      <c r="A527" s="971"/>
      <c r="B527" s="935"/>
      <c r="C527" s="51"/>
      <c r="D527" s="1107"/>
      <c r="E527" s="131"/>
      <c r="F527" s="108"/>
      <c r="G527" s="1090"/>
      <c r="H527" s="29"/>
      <c r="I527" s="30"/>
      <c r="J527" s="31"/>
      <c r="K527" s="1006"/>
      <c r="L527" s="270"/>
      <c r="M527" s="11"/>
      <c r="N527" s="11"/>
      <c r="O527" s="11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>
      <c r="A528" s="1031"/>
      <c r="B528" s="935"/>
      <c r="C528" s="51"/>
      <c r="D528" s="1107"/>
      <c r="E528" s="131"/>
      <c r="F528" s="108"/>
      <c r="G528" s="1090"/>
      <c r="H528" s="29"/>
      <c r="I528" s="30"/>
      <c r="J528" s="31"/>
      <c r="K528" s="1006"/>
      <c r="L528" s="257"/>
      <c r="M528" s="11"/>
      <c r="N528" s="11"/>
      <c r="O528" s="11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>
      <c r="A529" s="969"/>
      <c r="B529" s="1176"/>
      <c r="C529" s="51"/>
      <c r="D529" s="1107"/>
      <c r="E529" s="107"/>
      <c r="F529" s="108"/>
      <c r="G529" s="1090"/>
      <c r="H529" s="109"/>
      <c r="I529" s="30"/>
      <c r="J529" s="31"/>
      <c r="K529" s="1006"/>
      <c r="L529" s="270"/>
      <c r="M529" s="11"/>
      <c r="N529" s="11"/>
      <c r="O529" s="11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>
      <c r="A530" s="969"/>
      <c r="B530" s="1162"/>
      <c r="C530" s="1161"/>
      <c r="D530" s="1107"/>
      <c r="E530" s="131"/>
      <c r="F530" s="108"/>
      <c r="G530" s="1090"/>
      <c r="H530" s="109"/>
      <c r="I530" s="30"/>
      <c r="J530" s="31"/>
      <c r="K530" s="1006"/>
      <c r="L530" s="270"/>
      <c r="M530" s="11"/>
      <c r="N530" s="11"/>
      <c r="O530" s="11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>
      <c r="A531" s="969"/>
      <c r="B531" s="935"/>
      <c r="C531" s="1161"/>
      <c r="D531" s="1107"/>
      <c r="E531" s="131"/>
      <c r="F531" s="108"/>
      <c r="G531" s="1090"/>
      <c r="H531" s="109"/>
      <c r="I531" s="30"/>
      <c r="J531" s="31"/>
      <c r="K531" s="1006"/>
      <c r="L531" s="270"/>
      <c r="M531" s="11"/>
      <c r="N531" s="11"/>
      <c r="O531" s="11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>
      <c r="A532" s="969"/>
      <c r="B532" s="935"/>
      <c r="C532" s="51"/>
      <c r="D532" s="1107"/>
      <c r="E532" s="131"/>
      <c r="F532" s="108"/>
      <c r="G532" s="1090"/>
      <c r="H532" s="109"/>
      <c r="I532" s="30"/>
      <c r="J532" s="31"/>
      <c r="K532" s="1006"/>
      <c r="L532" s="257"/>
      <c r="M532" s="11"/>
      <c r="N532" s="11"/>
      <c r="O532" s="11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>
      <c r="A533" s="969"/>
      <c r="B533" s="935"/>
      <c r="C533" s="51"/>
      <c r="D533" s="1107"/>
      <c r="E533" s="131"/>
      <c r="F533" s="108"/>
      <c r="G533" s="1090"/>
      <c r="H533" s="109"/>
      <c r="I533" s="30"/>
      <c r="J533" s="295"/>
      <c r="K533" s="1006"/>
      <c r="L533" s="257"/>
      <c r="M533" s="11"/>
      <c r="N533" s="11"/>
      <c r="O533" s="11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>
      <c r="A534" s="969"/>
      <c r="B534" s="935"/>
      <c r="C534" s="51"/>
      <c r="D534" s="1107"/>
      <c r="E534" s="131"/>
      <c r="F534" s="108"/>
      <c r="G534" s="1090"/>
      <c r="H534" s="109"/>
      <c r="I534" s="30"/>
      <c r="J534" s="31"/>
      <c r="K534" s="1006"/>
      <c r="L534" s="257"/>
      <c r="M534" s="11"/>
      <c r="N534" s="11"/>
      <c r="O534" s="11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>
      <c r="A535" s="969"/>
      <c r="B535" s="935"/>
      <c r="C535" s="51"/>
      <c r="D535" s="1107"/>
      <c r="E535" s="131"/>
      <c r="F535" s="108"/>
      <c r="G535" s="1090"/>
      <c r="H535" s="109"/>
      <c r="I535" s="30"/>
      <c r="J535" s="295"/>
      <c r="K535" s="1006"/>
      <c r="L535" s="257"/>
      <c r="M535" s="11"/>
      <c r="N535" s="11"/>
      <c r="O535" s="11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>
      <c r="A536" s="969"/>
      <c r="B536" s="154"/>
      <c r="C536" s="37"/>
      <c r="D536" s="1094"/>
      <c r="E536" s="131"/>
      <c r="F536" s="108"/>
      <c r="G536" s="40"/>
      <c r="H536" s="41"/>
      <c r="I536" s="42"/>
      <c r="J536" s="43"/>
      <c r="K536" s="44"/>
      <c r="L536" s="257"/>
      <c r="M536" s="11"/>
      <c r="N536" s="11"/>
      <c r="O536" s="11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>
      <c r="A537" s="969"/>
      <c r="B537" s="154"/>
      <c r="C537" s="37"/>
      <c r="D537" s="1094"/>
      <c r="E537" s="131"/>
      <c r="F537" s="108"/>
      <c r="G537" s="40"/>
      <c r="H537" s="41"/>
      <c r="I537" s="42"/>
      <c r="J537" s="43"/>
      <c r="K537" s="44"/>
      <c r="L537" s="257"/>
      <c r="M537" s="11"/>
      <c r="N537" s="11"/>
      <c r="O537" s="11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>
      <c r="A538" s="969"/>
      <c r="B538" s="1169"/>
      <c r="C538" s="37"/>
      <c r="D538" s="1094"/>
      <c r="E538" s="131"/>
      <c r="F538" s="108"/>
      <c r="G538" s="40"/>
      <c r="H538" s="41"/>
      <c r="I538" s="42"/>
      <c r="J538" s="43"/>
      <c r="K538" s="151"/>
      <c r="L538" s="257"/>
      <c r="M538" s="11"/>
      <c r="N538" s="11"/>
      <c r="O538" s="11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>
      <c r="A539" s="969"/>
      <c r="B539" s="154"/>
      <c r="C539" s="37"/>
      <c r="D539" s="1094"/>
      <c r="E539" s="131"/>
      <c r="F539" s="108"/>
      <c r="G539" s="40"/>
      <c r="H539" s="41"/>
      <c r="I539" s="42"/>
      <c r="J539" s="43"/>
      <c r="K539" s="44"/>
      <c r="L539" s="257"/>
      <c r="M539" s="11"/>
      <c r="N539" s="11"/>
      <c r="O539" s="11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>
      <c r="A540" s="969"/>
      <c r="B540" s="1168"/>
      <c r="C540" s="51"/>
      <c r="D540" s="1107"/>
      <c r="E540" s="131"/>
      <c r="F540" s="108"/>
      <c r="G540" s="1090"/>
      <c r="H540" s="109"/>
      <c r="I540" s="30"/>
      <c r="J540" s="31"/>
      <c r="K540" s="1006"/>
      <c r="L540" s="257"/>
      <c r="M540" s="11"/>
      <c r="N540" s="11"/>
      <c r="O540" s="11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>
      <c r="A541" s="1"/>
      <c r="B541" s="2"/>
      <c r="C541" s="250"/>
      <c r="D541" s="250"/>
      <c r="E541" s="4"/>
      <c r="F541" s="251"/>
      <c r="G541" s="252"/>
      <c r="H541" s="253"/>
      <c r="I541" s="254"/>
      <c r="J541" s="255"/>
      <c r="K541" s="256">
        <v>1</v>
      </c>
      <c r="L541" s="257"/>
      <c r="M541" s="11"/>
      <c r="N541" s="11"/>
      <c r="O541" s="11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>
      <c r="A542" s="4" t="s">
        <v>0</v>
      </c>
      <c r="B542" s="1368"/>
      <c r="C542" s="250"/>
      <c r="D542" s="250"/>
      <c r="E542" s="4"/>
      <c r="F542" s="251"/>
      <c r="G542" s="252"/>
      <c r="H542" s="253"/>
      <c r="I542" s="254"/>
      <c r="J542" s="255"/>
      <c r="K542" s="257"/>
      <c r="L542" s="257"/>
      <c r="M542" s="11"/>
      <c r="N542" s="11"/>
      <c r="O542" s="11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>
      <c r="A543" s="4" t="s">
        <v>1031</v>
      </c>
      <c r="B543" s="4"/>
      <c r="C543" s="96"/>
      <c r="D543" s="250"/>
      <c r="E543" s="4"/>
      <c r="F543" s="251"/>
      <c r="G543" s="252"/>
      <c r="H543" s="253"/>
      <c r="I543" s="254"/>
      <c r="J543" s="255"/>
      <c r="K543" s="257"/>
      <c r="L543" s="257"/>
      <c r="M543" s="11"/>
      <c r="N543" s="11"/>
      <c r="O543" s="11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5.25" customHeight="1">
      <c r="A544" s="891"/>
      <c r="B544" s="892"/>
      <c r="C544" s="250"/>
      <c r="D544" s="250"/>
      <c r="E544" s="4"/>
      <c r="F544" s="251"/>
      <c r="G544" s="252"/>
      <c r="H544" s="253"/>
      <c r="I544" s="254"/>
      <c r="J544" s="255"/>
      <c r="K544" s="257"/>
      <c r="L544" s="257"/>
      <c r="M544" s="11"/>
      <c r="N544" s="11"/>
      <c r="O544" s="11"/>
      <c r="P544" s="8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>
      <c r="A545" s="1386" t="s">
        <v>2</v>
      </c>
      <c r="B545" s="1395"/>
      <c r="C545" s="258" t="s">
        <v>3</v>
      </c>
      <c r="D545" s="893" t="s">
        <v>4</v>
      </c>
      <c r="E545" s="17" t="s">
        <v>5</v>
      </c>
      <c r="F545" s="919" t="s">
        <v>5</v>
      </c>
      <c r="G545" s="259" t="s">
        <v>6</v>
      </c>
      <c r="H545" s="19" t="s">
        <v>7</v>
      </c>
      <c r="I545" s="260" t="s">
        <v>8</v>
      </c>
      <c r="J545" s="261" t="s">
        <v>9</v>
      </c>
      <c r="K545" s="920" t="s">
        <v>9</v>
      </c>
      <c r="L545" s="257"/>
      <c r="M545" s="11"/>
      <c r="N545" s="11"/>
      <c r="O545" s="11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5.25" customHeight="1">
      <c r="A546" s="996"/>
      <c r="B546" s="922"/>
      <c r="C546" s="923"/>
      <c r="D546" s="316" t="s">
        <v>10</v>
      </c>
      <c r="E546" s="24" t="s">
        <v>11</v>
      </c>
      <c r="F546" s="925" t="s">
        <v>12</v>
      </c>
      <c r="G546" s="1144"/>
      <c r="H546" s="965" t="s">
        <v>13</v>
      </c>
      <c r="I546" s="1145" t="s">
        <v>14</v>
      </c>
      <c r="J546" s="1146" t="s">
        <v>15</v>
      </c>
      <c r="K546" s="930" t="s">
        <v>16</v>
      </c>
      <c r="L546" s="257"/>
      <c r="M546" s="11"/>
      <c r="N546" s="11"/>
      <c r="O546" s="11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>
      <c r="A547" s="1174"/>
      <c r="B547" s="896"/>
      <c r="C547" s="386"/>
      <c r="D547" s="1278"/>
      <c r="E547" s="106"/>
      <c r="F547" s="28"/>
      <c r="G547" s="40"/>
      <c r="H547" s="41"/>
      <c r="I547" s="42"/>
      <c r="J547" s="43"/>
      <c r="K547" s="153"/>
      <c r="L547" s="257"/>
      <c r="M547" s="11"/>
      <c r="N547" s="11"/>
      <c r="O547" s="11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>
      <c r="A548" s="1174"/>
      <c r="B548" s="385"/>
      <c r="C548" s="37"/>
      <c r="D548" s="89"/>
      <c r="E548" s="302"/>
      <c r="F548" s="28"/>
      <c r="G548" s="40"/>
      <c r="H548" s="41"/>
      <c r="I548" s="42"/>
      <c r="J548" s="43"/>
      <c r="K548" s="44"/>
      <c r="L548" s="403"/>
      <c r="M548" s="11"/>
      <c r="N548" s="11"/>
      <c r="O548" s="11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>
      <c r="A549" s="76"/>
      <c r="B549" s="45"/>
      <c r="C549" s="37"/>
      <c r="D549" s="89"/>
      <c r="E549" s="294"/>
      <c r="F549" s="28"/>
      <c r="G549" s="40"/>
      <c r="H549" s="41"/>
      <c r="I549" s="42"/>
      <c r="J549" s="43"/>
      <c r="K549" s="44"/>
      <c r="L549" s="407"/>
      <c r="M549" s="1368"/>
      <c r="N549" s="11"/>
      <c r="O549" s="11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>
      <c r="A550" s="76"/>
      <c r="B550" s="45"/>
      <c r="C550" s="37"/>
      <c r="D550" s="89"/>
      <c r="E550" s="229"/>
      <c r="F550" s="28"/>
      <c r="G550" s="40"/>
      <c r="H550" s="41"/>
      <c r="I550" s="42"/>
      <c r="J550" s="43"/>
      <c r="K550" s="44"/>
      <c r="L550" s="257"/>
      <c r="M550" s="11"/>
      <c r="N550" s="11"/>
      <c r="O550" s="11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>
      <c r="A551" s="76"/>
      <c r="B551" s="88"/>
      <c r="C551" s="37"/>
      <c r="D551" s="89"/>
      <c r="E551" s="229"/>
      <c r="F551" s="28"/>
      <c r="G551" s="40"/>
      <c r="H551" s="41"/>
      <c r="I551" s="42"/>
      <c r="J551" s="43"/>
      <c r="K551" s="44"/>
      <c r="L551" s="257"/>
      <c r="M551" s="11"/>
      <c r="N551" s="11"/>
      <c r="O551" s="11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>
      <c r="A552" s="76"/>
      <c r="B552" s="88"/>
      <c r="C552" s="37"/>
      <c r="D552" s="89"/>
      <c r="E552" s="294"/>
      <c r="F552" s="28"/>
      <c r="G552" s="40"/>
      <c r="H552" s="41"/>
      <c r="I552" s="42"/>
      <c r="J552" s="43"/>
      <c r="K552" s="44"/>
      <c r="L552" s="257"/>
      <c r="M552" s="11"/>
      <c r="N552" s="11"/>
      <c r="O552" s="11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>
      <c r="A553" s="76"/>
      <c r="B553" s="45"/>
      <c r="C553" s="37"/>
      <c r="D553" s="89"/>
      <c r="E553" s="107"/>
      <c r="F553" s="108"/>
      <c r="G553" s="1279"/>
      <c r="H553" s="354"/>
      <c r="I553" s="42"/>
      <c r="J553" s="43"/>
      <c r="K553" s="44"/>
      <c r="L553" s="257"/>
      <c r="M553" s="11"/>
      <c r="N553" s="11"/>
      <c r="O553" s="11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>
      <c r="A554" s="76"/>
      <c r="B554" s="45"/>
      <c r="C554" s="37"/>
      <c r="D554" s="89"/>
      <c r="E554" s="131"/>
      <c r="F554" s="108"/>
      <c r="G554" s="1279"/>
      <c r="H554" s="41"/>
      <c r="I554" s="42"/>
      <c r="J554" s="43"/>
      <c r="K554" s="44"/>
      <c r="L554" s="257"/>
      <c r="M554" s="11"/>
      <c r="N554" s="11"/>
      <c r="O554" s="11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>
      <c r="A555" s="76"/>
      <c r="B555" s="45"/>
      <c r="C555" s="37"/>
      <c r="D555" s="89"/>
      <c r="E555" s="131"/>
      <c r="F555" s="108"/>
      <c r="G555" s="1279"/>
      <c r="H555" s="41"/>
      <c r="I555" s="42"/>
      <c r="J555" s="43"/>
      <c r="K555" s="44"/>
      <c r="L555" s="257"/>
      <c r="M555" s="11"/>
      <c r="N555" s="11"/>
      <c r="O555" s="11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>
      <c r="A556" s="76"/>
      <c r="B556" s="88"/>
      <c r="C556" s="37"/>
      <c r="D556" s="89"/>
      <c r="E556" s="131"/>
      <c r="F556" s="108"/>
      <c r="G556" s="1279"/>
      <c r="H556" s="41"/>
      <c r="I556" s="42"/>
      <c r="J556" s="43"/>
      <c r="K556" s="44"/>
      <c r="L556" s="257"/>
      <c r="M556" s="11"/>
      <c r="N556" s="11"/>
      <c r="O556" s="11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>
      <c r="A557" s="76"/>
      <c r="B557" s="88"/>
      <c r="C557" s="37"/>
      <c r="D557" s="89"/>
      <c r="E557" s="131"/>
      <c r="F557" s="108"/>
      <c r="G557" s="1279"/>
      <c r="H557" s="41"/>
      <c r="I557" s="42"/>
      <c r="J557" s="43"/>
      <c r="K557" s="44"/>
      <c r="L557" s="257"/>
      <c r="M557" s="11"/>
      <c r="N557" s="11"/>
      <c r="O557" s="11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>
      <c r="A558" s="969"/>
      <c r="B558" s="154"/>
      <c r="C558" s="37"/>
      <c r="D558" s="1094"/>
      <c r="E558" s="131"/>
      <c r="F558" s="108"/>
      <c r="G558" s="40"/>
      <c r="H558" s="41"/>
      <c r="I558" s="42"/>
      <c r="J558" s="43"/>
      <c r="K558" s="44"/>
      <c r="L558" s="257"/>
      <c r="M558" s="11"/>
      <c r="N558" s="11"/>
      <c r="O558" s="11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>
      <c r="A559" s="969"/>
      <c r="B559" s="935"/>
      <c r="C559" s="51"/>
      <c r="D559" s="1107"/>
      <c r="E559" s="131"/>
      <c r="F559" s="108"/>
      <c r="G559" s="305"/>
      <c r="H559" s="29"/>
      <c r="I559" s="1280"/>
      <c r="J559" s="31"/>
      <c r="K559" s="1006"/>
      <c r="L559" s="257"/>
      <c r="M559" s="11"/>
      <c r="N559" s="11"/>
      <c r="O559" s="11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>
      <c r="A560" s="969"/>
      <c r="B560" s="935"/>
      <c r="C560" s="51"/>
      <c r="D560" s="1107"/>
      <c r="E560" s="131"/>
      <c r="F560" s="108"/>
      <c r="G560" s="305"/>
      <c r="H560" s="29"/>
      <c r="I560" s="30"/>
      <c r="J560" s="31"/>
      <c r="K560" s="1006"/>
      <c r="L560" s="257"/>
      <c r="M560" s="11"/>
      <c r="N560" s="11"/>
      <c r="O560" s="11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>
      <c r="A561" s="969"/>
      <c r="B561" s="1168"/>
      <c r="C561" s="51"/>
      <c r="D561" s="1107"/>
      <c r="E561" s="131"/>
      <c r="F561" s="108"/>
      <c r="G561" s="1090"/>
      <c r="H561" s="29"/>
      <c r="I561" s="30"/>
      <c r="J561" s="31"/>
      <c r="K561" s="1006"/>
      <c r="L561" s="257"/>
      <c r="M561" s="11"/>
      <c r="N561" s="11"/>
      <c r="O561" s="11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>
      <c r="A562" s="969"/>
      <c r="B562" s="935"/>
      <c r="C562" s="51"/>
      <c r="D562" s="1107"/>
      <c r="E562" s="131"/>
      <c r="F562" s="108"/>
      <c r="G562" s="1090"/>
      <c r="H562" s="1104"/>
      <c r="I562" s="1105"/>
      <c r="J562" s="1106"/>
      <c r="K562" s="1016"/>
      <c r="L562" s="257"/>
      <c r="M562" s="11"/>
      <c r="N562" s="11"/>
      <c r="O562" s="11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>
      <c r="A563" s="971"/>
      <c r="B563" s="935"/>
      <c r="C563" s="51"/>
      <c r="D563" s="1107"/>
      <c r="E563" s="131"/>
      <c r="F563" s="108"/>
      <c r="G563" s="1090"/>
      <c r="H563" s="29"/>
      <c r="I563" s="30"/>
      <c r="J563" s="31"/>
      <c r="K563" s="1006"/>
      <c r="L563" s="257"/>
      <c r="M563" s="11"/>
      <c r="N563" s="11"/>
      <c r="O563" s="11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>
      <c r="A564" s="1031"/>
      <c r="B564" s="935"/>
      <c r="C564" s="51"/>
      <c r="D564" s="1107"/>
      <c r="E564" s="131"/>
      <c r="F564" s="108"/>
      <c r="G564" s="1090"/>
      <c r="H564" s="29"/>
      <c r="I564" s="30"/>
      <c r="J564" s="31"/>
      <c r="K564" s="1006"/>
      <c r="L564" s="257"/>
      <c r="M564" s="11"/>
      <c r="N564" s="11"/>
      <c r="O564" s="11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>
      <c r="A565" s="969"/>
      <c r="B565" s="1176"/>
      <c r="C565" s="51"/>
      <c r="D565" s="1107"/>
      <c r="E565" s="107"/>
      <c r="F565" s="108"/>
      <c r="G565" s="1090"/>
      <c r="H565" s="109"/>
      <c r="I565" s="30"/>
      <c r="J565" s="31"/>
      <c r="K565" s="1006"/>
      <c r="L565" s="257"/>
      <c r="M565" s="11"/>
      <c r="N565" s="11"/>
      <c r="O565" s="11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>
      <c r="A566" s="969"/>
      <c r="B566" s="1162"/>
      <c r="C566" s="1161"/>
      <c r="D566" s="1107"/>
      <c r="E566" s="131"/>
      <c r="F566" s="108"/>
      <c r="G566" s="1090"/>
      <c r="H566" s="109"/>
      <c r="I566" s="30"/>
      <c r="J566" s="31"/>
      <c r="K566" s="1006"/>
      <c r="L566" s="257"/>
      <c r="M566" s="11"/>
      <c r="N566" s="11"/>
      <c r="O566" s="11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>
      <c r="A567" s="969"/>
      <c r="B567" s="935"/>
      <c r="C567" s="1161"/>
      <c r="D567" s="1107"/>
      <c r="E567" s="131"/>
      <c r="F567" s="108"/>
      <c r="G567" s="1090"/>
      <c r="H567" s="109"/>
      <c r="I567" s="30"/>
      <c r="J567" s="31"/>
      <c r="K567" s="1006"/>
      <c r="L567" s="257"/>
      <c r="M567" s="11"/>
      <c r="N567" s="11"/>
      <c r="O567" s="11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>
      <c r="A568" s="969"/>
      <c r="B568" s="935"/>
      <c r="C568" s="51"/>
      <c r="D568" s="1107"/>
      <c r="E568" s="131"/>
      <c r="F568" s="108"/>
      <c r="G568" s="1090"/>
      <c r="H568" s="109"/>
      <c r="I568" s="30"/>
      <c r="J568" s="31"/>
      <c r="K568" s="1006"/>
      <c r="L568" s="257"/>
      <c r="M568" s="11"/>
      <c r="N568" s="11"/>
      <c r="O568" s="11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>
      <c r="A569" s="969"/>
      <c r="B569" s="935"/>
      <c r="C569" s="51"/>
      <c r="D569" s="1107"/>
      <c r="E569" s="131"/>
      <c r="F569" s="108"/>
      <c r="G569" s="1090"/>
      <c r="H569" s="109"/>
      <c r="I569" s="30"/>
      <c r="J569" s="295"/>
      <c r="K569" s="1006"/>
      <c r="L569" s="257"/>
      <c r="M569" s="11"/>
      <c r="N569" s="11"/>
      <c r="O569" s="11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>
      <c r="A570" s="969"/>
      <c r="B570" s="935"/>
      <c r="C570" s="51"/>
      <c r="D570" s="1107"/>
      <c r="E570" s="131"/>
      <c r="F570" s="108"/>
      <c r="G570" s="1090"/>
      <c r="H570" s="109"/>
      <c r="I570" s="30"/>
      <c r="J570" s="31"/>
      <c r="K570" s="1006"/>
      <c r="L570" s="257"/>
      <c r="M570" s="11"/>
      <c r="N570" s="11"/>
      <c r="O570" s="11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>
      <c r="A571" s="969"/>
      <c r="B571" s="935"/>
      <c r="C571" s="51"/>
      <c r="D571" s="1107"/>
      <c r="E571" s="131"/>
      <c r="F571" s="108"/>
      <c r="G571" s="1090"/>
      <c r="H571" s="109"/>
      <c r="I571" s="30"/>
      <c r="J571" s="295"/>
      <c r="K571" s="1006"/>
      <c r="L571" s="257"/>
      <c r="M571" s="11"/>
      <c r="N571" s="11"/>
      <c r="O571" s="11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>
      <c r="A572" s="969"/>
      <c r="B572" s="154"/>
      <c r="C572" s="37"/>
      <c r="D572" s="1094"/>
      <c r="E572" s="131"/>
      <c r="F572" s="108"/>
      <c r="G572" s="40"/>
      <c r="H572" s="41"/>
      <c r="I572" s="42"/>
      <c r="J572" s="43"/>
      <c r="K572" s="44"/>
      <c r="L572" s="257"/>
      <c r="M572" s="11"/>
      <c r="N572" s="11"/>
      <c r="O572" s="11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>
      <c r="A573" s="969"/>
      <c r="B573" s="154"/>
      <c r="C573" s="37"/>
      <c r="D573" s="1094"/>
      <c r="E573" s="131"/>
      <c r="F573" s="108"/>
      <c r="G573" s="40"/>
      <c r="H573" s="41"/>
      <c r="I573" s="42"/>
      <c r="J573" s="43"/>
      <c r="K573" s="44"/>
      <c r="L573" s="257"/>
      <c r="M573" s="11"/>
      <c r="N573" s="11"/>
      <c r="O573" s="11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>
      <c r="A574" s="969"/>
      <c r="B574" s="1169"/>
      <c r="C574" s="37"/>
      <c r="D574" s="1094"/>
      <c r="E574" s="131"/>
      <c r="F574" s="108"/>
      <c r="G574" s="40"/>
      <c r="H574" s="41"/>
      <c r="I574" s="42"/>
      <c r="J574" s="43"/>
      <c r="K574" s="151"/>
      <c r="L574" s="257"/>
      <c r="M574" s="11"/>
      <c r="N574" s="11"/>
      <c r="O574" s="11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>
      <c r="A575" s="969"/>
      <c r="B575" s="154"/>
      <c r="C575" s="37"/>
      <c r="D575" s="1094"/>
      <c r="E575" s="131"/>
      <c r="F575" s="108"/>
      <c r="G575" s="40"/>
      <c r="H575" s="41"/>
      <c r="I575" s="42"/>
      <c r="J575" s="43"/>
      <c r="K575" s="44"/>
      <c r="L575" s="257"/>
      <c r="M575" s="11"/>
      <c r="N575" s="11"/>
      <c r="O575" s="11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>
      <c r="A576" s="969"/>
      <c r="B576" s="1168"/>
      <c r="C576" s="51"/>
      <c r="D576" s="1107"/>
      <c r="E576" s="131"/>
      <c r="F576" s="108"/>
      <c r="G576" s="1090"/>
      <c r="H576" s="109"/>
      <c r="I576" s="30"/>
      <c r="J576" s="31"/>
      <c r="K576" s="1006"/>
      <c r="L576" s="257"/>
      <c r="M576" s="11"/>
      <c r="N576" s="11"/>
      <c r="O576" s="11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>
      <c r="A577" s="1"/>
      <c r="B577" s="2"/>
      <c r="C577" s="250"/>
      <c r="D577" s="250"/>
      <c r="E577" s="4"/>
      <c r="F577" s="251"/>
      <c r="G577" s="252"/>
      <c r="H577" s="253"/>
      <c r="I577" s="254"/>
      <c r="J577" s="255"/>
      <c r="K577" s="256">
        <v>1</v>
      </c>
      <c r="L577" s="257"/>
      <c r="M577" s="11"/>
      <c r="N577" s="11"/>
      <c r="O577" s="11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>
      <c r="A578" s="4" t="s">
        <v>0</v>
      </c>
      <c r="B578" s="1368"/>
      <c r="C578" s="250"/>
      <c r="D578" s="250"/>
      <c r="E578" s="4"/>
      <c r="F578" s="251"/>
      <c r="G578" s="252"/>
      <c r="H578" s="253"/>
      <c r="I578" s="254"/>
      <c r="J578" s="255"/>
      <c r="K578" s="257"/>
      <c r="L578" s="257"/>
      <c r="M578" s="11"/>
      <c r="N578" s="11"/>
      <c r="O578" s="11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>
      <c r="A579" s="4" t="s">
        <v>1031</v>
      </c>
      <c r="B579" s="4"/>
      <c r="C579" s="96"/>
      <c r="D579" s="250"/>
      <c r="E579" s="4"/>
      <c r="F579" s="251"/>
      <c r="G579" s="252"/>
      <c r="H579" s="253"/>
      <c r="I579" s="254"/>
      <c r="J579" s="255"/>
      <c r="K579" s="257"/>
      <c r="L579" s="257"/>
      <c r="M579" s="11"/>
      <c r="N579" s="11"/>
      <c r="O579" s="11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5.25" customHeight="1">
      <c r="A580" s="891"/>
      <c r="B580" s="892"/>
      <c r="C580" s="250"/>
      <c r="D580" s="250"/>
      <c r="E580" s="4"/>
      <c r="F580" s="251"/>
      <c r="G580" s="252"/>
      <c r="H580" s="253"/>
      <c r="I580" s="254"/>
      <c r="J580" s="255"/>
      <c r="K580" s="257"/>
      <c r="L580" s="257"/>
      <c r="M580" s="11"/>
      <c r="N580" s="11"/>
      <c r="O580" s="11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>
      <c r="A581" s="1386" t="s">
        <v>2</v>
      </c>
      <c r="B581" s="1395"/>
      <c r="C581" s="258" t="s">
        <v>3</v>
      </c>
      <c r="D581" s="893" t="s">
        <v>4</v>
      </c>
      <c r="E581" s="17" t="s">
        <v>5</v>
      </c>
      <c r="F581" s="919" t="s">
        <v>5</v>
      </c>
      <c r="G581" s="259" t="s">
        <v>6</v>
      </c>
      <c r="H581" s="19" t="s">
        <v>7</v>
      </c>
      <c r="I581" s="260" t="s">
        <v>8</v>
      </c>
      <c r="J581" s="261" t="s">
        <v>9</v>
      </c>
      <c r="K581" s="920" t="s">
        <v>9</v>
      </c>
      <c r="L581" s="257"/>
      <c r="M581" s="11"/>
      <c r="N581" s="11"/>
      <c r="O581" s="11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5.25" customHeight="1">
      <c r="A582" s="996"/>
      <c r="B582" s="922"/>
      <c r="C582" s="923"/>
      <c r="D582" s="316" t="s">
        <v>10</v>
      </c>
      <c r="E582" s="24" t="s">
        <v>11</v>
      </c>
      <c r="F582" s="925" t="s">
        <v>12</v>
      </c>
      <c r="G582" s="1144"/>
      <c r="H582" s="965" t="s">
        <v>13</v>
      </c>
      <c r="I582" s="1145" t="s">
        <v>14</v>
      </c>
      <c r="J582" s="1146" t="s">
        <v>15</v>
      </c>
      <c r="K582" s="930" t="s">
        <v>16</v>
      </c>
      <c r="L582" s="257"/>
      <c r="M582" s="11"/>
      <c r="N582" s="11"/>
      <c r="O582" s="11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>
      <c r="A583" s="1174"/>
      <c r="B583" s="896"/>
      <c r="C583" s="386"/>
      <c r="D583" s="1278"/>
      <c r="E583" s="106"/>
      <c r="F583" s="28"/>
      <c r="G583" s="40"/>
      <c r="H583" s="41"/>
      <c r="I583" s="42"/>
      <c r="J583" s="43"/>
      <c r="K583" s="153"/>
      <c r="L583" s="257"/>
      <c r="M583" s="11"/>
      <c r="N583" s="11"/>
      <c r="O583" s="11"/>
      <c r="P583" s="8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>
      <c r="A584" s="1174"/>
      <c r="B584" s="385"/>
      <c r="C584" s="37"/>
      <c r="D584" s="89"/>
      <c r="E584" s="302"/>
      <c r="F584" s="28"/>
      <c r="G584" s="40"/>
      <c r="H584" s="41"/>
      <c r="I584" s="42"/>
      <c r="J584" s="43"/>
      <c r="K584" s="44"/>
      <c r="L584" s="257"/>
      <c r="M584" s="11"/>
      <c r="N584" s="11"/>
      <c r="O584" s="11"/>
      <c r="P584" s="8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>
      <c r="A585" s="76"/>
      <c r="B585" s="45"/>
      <c r="C585" s="37"/>
      <c r="D585" s="89"/>
      <c r="E585" s="294"/>
      <c r="F585" s="28"/>
      <c r="G585" s="40"/>
      <c r="H585" s="41"/>
      <c r="I585" s="42"/>
      <c r="J585" s="43"/>
      <c r="K585" s="44"/>
      <c r="L585" s="257"/>
      <c r="M585" s="11"/>
      <c r="N585" s="11"/>
      <c r="O585" s="11"/>
      <c r="P585" s="8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>
      <c r="A586" s="76"/>
      <c r="B586" s="45"/>
      <c r="C586" s="37"/>
      <c r="D586" s="89"/>
      <c r="E586" s="229"/>
      <c r="F586" s="28"/>
      <c r="G586" s="40"/>
      <c r="H586" s="41"/>
      <c r="I586" s="42"/>
      <c r="J586" s="43"/>
      <c r="K586" s="44"/>
      <c r="L586" s="257"/>
      <c r="M586" s="11"/>
      <c r="N586" s="11"/>
      <c r="O586" s="11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>
      <c r="A587" s="76"/>
      <c r="B587" s="88"/>
      <c r="C587" s="37"/>
      <c r="D587" s="89"/>
      <c r="E587" s="229"/>
      <c r="F587" s="28"/>
      <c r="G587" s="40"/>
      <c r="H587" s="41"/>
      <c r="I587" s="42"/>
      <c r="J587" s="43"/>
      <c r="K587" s="44"/>
      <c r="L587" s="257"/>
      <c r="M587" s="11"/>
      <c r="N587" s="11"/>
      <c r="O587" s="11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>
      <c r="A588" s="76"/>
      <c r="B588" s="88"/>
      <c r="C588" s="37"/>
      <c r="D588" s="89"/>
      <c r="E588" s="294"/>
      <c r="F588" s="28"/>
      <c r="G588" s="40"/>
      <c r="H588" s="41"/>
      <c r="I588" s="42"/>
      <c r="J588" s="43"/>
      <c r="K588" s="44"/>
      <c r="L588" s="257"/>
      <c r="M588" s="11"/>
      <c r="N588" s="11"/>
      <c r="O588" s="11"/>
      <c r="P588" s="8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>
      <c r="A589" s="76"/>
      <c r="B589" s="45"/>
      <c r="C589" s="37"/>
      <c r="D589" s="89"/>
      <c r="E589" s="107"/>
      <c r="F589" s="108"/>
      <c r="G589" s="1279"/>
      <c r="H589" s="354"/>
      <c r="I589" s="42"/>
      <c r="J589" s="43"/>
      <c r="K589" s="44"/>
      <c r="L589" s="257"/>
      <c r="M589" s="11"/>
      <c r="N589" s="11"/>
      <c r="O589" s="11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>
      <c r="A590" s="76"/>
      <c r="B590" s="45"/>
      <c r="C590" s="37"/>
      <c r="D590" s="89"/>
      <c r="E590" s="131"/>
      <c r="F590" s="108"/>
      <c r="G590" s="1279"/>
      <c r="H590" s="41"/>
      <c r="I590" s="42"/>
      <c r="J590" s="43"/>
      <c r="K590" s="44"/>
      <c r="L590" s="257"/>
      <c r="M590" s="11"/>
      <c r="N590" s="11"/>
      <c r="O590" s="11"/>
      <c r="P590" s="8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>
      <c r="A591" s="76"/>
      <c r="B591" s="45"/>
      <c r="C591" s="37"/>
      <c r="D591" s="89"/>
      <c r="E591" s="131"/>
      <c r="F591" s="108"/>
      <c r="G591" s="1279"/>
      <c r="H591" s="41"/>
      <c r="I591" s="42"/>
      <c r="J591" s="43"/>
      <c r="K591" s="44"/>
      <c r="L591" s="257"/>
      <c r="M591" s="11"/>
      <c r="N591" s="11"/>
      <c r="O591" s="11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>
      <c r="A592" s="76"/>
      <c r="B592" s="88"/>
      <c r="C592" s="37"/>
      <c r="D592" s="89"/>
      <c r="E592" s="131"/>
      <c r="F592" s="108"/>
      <c r="G592" s="1279"/>
      <c r="H592" s="41"/>
      <c r="I592" s="42"/>
      <c r="J592" s="43"/>
      <c r="K592" s="44"/>
      <c r="L592" s="257"/>
      <c r="M592" s="11"/>
      <c r="N592" s="11"/>
      <c r="O592" s="11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>
      <c r="A593" s="76"/>
      <c r="B593" s="88"/>
      <c r="C593" s="37"/>
      <c r="D593" s="89"/>
      <c r="E593" s="131"/>
      <c r="F593" s="108"/>
      <c r="G593" s="1279"/>
      <c r="H593" s="41"/>
      <c r="I593" s="42"/>
      <c r="J593" s="43"/>
      <c r="K593" s="44"/>
      <c r="L593" s="257"/>
      <c r="M593" s="11"/>
      <c r="N593" s="11"/>
      <c r="O593" s="11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>
      <c r="A594" s="969"/>
      <c r="B594" s="154"/>
      <c r="C594" s="37"/>
      <c r="D594" s="1094"/>
      <c r="E594" s="131"/>
      <c r="F594" s="108"/>
      <c r="G594" s="40"/>
      <c r="H594" s="41"/>
      <c r="I594" s="42"/>
      <c r="J594" s="43"/>
      <c r="K594" s="44"/>
      <c r="L594" s="257"/>
      <c r="M594" s="11"/>
      <c r="N594" s="11"/>
      <c r="O594" s="11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>
      <c r="A595" s="969"/>
      <c r="B595" s="935"/>
      <c r="C595" s="51"/>
      <c r="D595" s="1107"/>
      <c r="E595" s="131"/>
      <c r="F595" s="108"/>
      <c r="G595" s="305"/>
      <c r="H595" s="29"/>
      <c r="I595" s="1280"/>
      <c r="J595" s="31"/>
      <c r="K595" s="1006"/>
      <c r="L595" s="257"/>
      <c r="M595" s="11"/>
      <c r="N595" s="11"/>
      <c r="O595" s="11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>
      <c r="A596" s="969"/>
      <c r="B596" s="935"/>
      <c r="C596" s="51"/>
      <c r="D596" s="1107"/>
      <c r="E596" s="131"/>
      <c r="F596" s="108"/>
      <c r="G596" s="305"/>
      <c r="H596" s="29"/>
      <c r="I596" s="30"/>
      <c r="J596" s="31"/>
      <c r="K596" s="1006"/>
      <c r="L596" s="257"/>
      <c r="M596" s="11"/>
      <c r="N596" s="11"/>
      <c r="O596" s="11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>
      <c r="A597" s="969"/>
      <c r="B597" s="1168"/>
      <c r="C597" s="51"/>
      <c r="D597" s="1107"/>
      <c r="E597" s="131"/>
      <c r="F597" s="108"/>
      <c r="G597" s="1090"/>
      <c r="H597" s="29"/>
      <c r="I597" s="30"/>
      <c r="J597" s="31"/>
      <c r="K597" s="1006"/>
      <c r="L597" s="257"/>
      <c r="M597" s="11"/>
      <c r="N597" s="11"/>
      <c r="O597" s="11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>
      <c r="A598" s="969"/>
      <c r="B598" s="935"/>
      <c r="C598" s="51"/>
      <c r="D598" s="1107"/>
      <c r="E598" s="131"/>
      <c r="F598" s="108"/>
      <c r="G598" s="1090"/>
      <c r="H598" s="1104"/>
      <c r="I598" s="1105"/>
      <c r="J598" s="1106"/>
      <c r="K598" s="1016"/>
      <c r="L598" s="257"/>
      <c r="M598" s="11"/>
      <c r="N598" s="11"/>
      <c r="O598" s="11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>
      <c r="A599" s="971"/>
      <c r="B599" s="935"/>
      <c r="C599" s="51"/>
      <c r="D599" s="1107"/>
      <c r="E599" s="131"/>
      <c r="F599" s="108"/>
      <c r="G599" s="1090"/>
      <c r="H599" s="29"/>
      <c r="I599" s="30"/>
      <c r="J599" s="31"/>
      <c r="K599" s="1006"/>
      <c r="L599" s="257"/>
      <c r="M599" s="11"/>
      <c r="N599" s="11"/>
      <c r="O599" s="11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>
      <c r="A600" s="1031"/>
      <c r="B600" s="935"/>
      <c r="C600" s="51"/>
      <c r="D600" s="1107"/>
      <c r="E600" s="131"/>
      <c r="F600" s="108"/>
      <c r="G600" s="1090"/>
      <c r="H600" s="29"/>
      <c r="I600" s="30"/>
      <c r="J600" s="31"/>
      <c r="K600" s="1006"/>
      <c r="L600" s="257"/>
      <c r="M600" s="11"/>
      <c r="N600" s="11"/>
      <c r="O600" s="11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>
      <c r="A601" s="969"/>
      <c r="B601" s="1176"/>
      <c r="C601" s="51"/>
      <c r="D601" s="1107"/>
      <c r="E601" s="107"/>
      <c r="F601" s="108"/>
      <c r="G601" s="1090"/>
      <c r="H601" s="109"/>
      <c r="I601" s="30"/>
      <c r="J601" s="31"/>
      <c r="K601" s="1006"/>
      <c r="L601" s="257"/>
      <c r="M601" s="11"/>
      <c r="N601" s="11"/>
      <c r="O601" s="11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>
      <c r="A602" s="969"/>
      <c r="B602" s="1162"/>
      <c r="C602" s="1161"/>
      <c r="D602" s="1107"/>
      <c r="E602" s="131"/>
      <c r="F602" s="108"/>
      <c r="G602" s="1090"/>
      <c r="H602" s="109"/>
      <c r="I602" s="30"/>
      <c r="J602" s="31"/>
      <c r="K602" s="1006"/>
      <c r="L602" s="257"/>
      <c r="M602" s="11"/>
      <c r="N602" s="11"/>
      <c r="O602" s="11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>
      <c r="A603" s="969"/>
      <c r="B603" s="935"/>
      <c r="C603" s="1161"/>
      <c r="D603" s="1107"/>
      <c r="E603" s="131"/>
      <c r="F603" s="108"/>
      <c r="G603" s="1090"/>
      <c r="H603" s="109"/>
      <c r="I603" s="30"/>
      <c r="J603" s="31"/>
      <c r="K603" s="1006"/>
      <c r="L603" s="257"/>
      <c r="M603" s="11"/>
      <c r="N603" s="11"/>
      <c r="O603" s="11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>
      <c r="A604" s="969"/>
      <c r="B604" s="935"/>
      <c r="C604" s="51"/>
      <c r="D604" s="1107"/>
      <c r="E604" s="131"/>
      <c r="F604" s="108"/>
      <c r="G604" s="1090"/>
      <c r="H604" s="109"/>
      <c r="I604" s="30"/>
      <c r="J604" s="31"/>
      <c r="K604" s="1006"/>
      <c r="L604" s="257"/>
      <c r="M604" s="11"/>
      <c r="N604" s="11"/>
      <c r="O604" s="11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>
      <c r="A605" s="969"/>
      <c r="B605" s="935"/>
      <c r="C605" s="51"/>
      <c r="D605" s="1107"/>
      <c r="E605" s="131"/>
      <c r="F605" s="108"/>
      <c r="G605" s="1090"/>
      <c r="H605" s="109"/>
      <c r="I605" s="30"/>
      <c r="J605" s="295"/>
      <c r="K605" s="1006"/>
      <c r="L605" s="257"/>
      <c r="M605" s="11"/>
      <c r="N605" s="11"/>
      <c r="O605" s="11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>
      <c r="A606" s="969"/>
      <c r="B606" s="935"/>
      <c r="C606" s="51"/>
      <c r="D606" s="1107"/>
      <c r="E606" s="131"/>
      <c r="F606" s="108"/>
      <c r="G606" s="1090"/>
      <c r="H606" s="109"/>
      <c r="I606" s="30"/>
      <c r="J606" s="31"/>
      <c r="K606" s="1006"/>
      <c r="L606" s="257"/>
      <c r="M606" s="11"/>
      <c r="N606" s="11"/>
      <c r="O606" s="11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>
      <c r="A607" s="969"/>
      <c r="B607" s="935"/>
      <c r="C607" s="51"/>
      <c r="D607" s="1107"/>
      <c r="E607" s="131"/>
      <c r="F607" s="108"/>
      <c r="G607" s="1090"/>
      <c r="H607" s="109"/>
      <c r="I607" s="30"/>
      <c r="J607" s="295"/>
      <c r="K607" s="1006"/>
      <c r="L607" s="257"/>
      <c r="M607" s="11"/>
      <c r="N607" s="11"/>
      <c r="O607" s="11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>
      <c r="A608" s="969"/>
      <c r="B608" s="154"/>
      <c r="C608" s="37"/>
      <c r="D608" s="1094"/>
      <c r="E608" s="131"/>
      <c r="F608" s="108"/>
      <c r="G608" s="40"/>
      <c r="H608" s="41"/>
      <c r="I608" s="42"/>
      <c r="J608" s="43"/>
      <c r="K608" s="44"/>
      <c r="L608" s="257"/>
      <c r="M608" s="11"/>
      <c r="N608" s="11"/>
      <c r="O608" s="11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>
      <c r="A609" s="969"/>
      <c r="B609" s="154"/>
      <c r="C609" s="37"/>
      <c r="D609" s="1094"/>
      <c r="E609" s="131"/>
      <c r="F609" s="108"/>
      <c r="G609" s="40"/>
      <c r="H609" s="41"/>
      <c r="I609" s="42"/>
      <c r="J609" s="43"/>
      <c r="K609" s="44"/>
      <c r="L609" s="257"/>
      <c r="M609" s="11"/>
      <c r="N609" s="11"/>
      <c r="O609" s="11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>
      <c r="A610" s="969"/>
      <c r="B610" s="1169"/>
      <c r="C610" s="37"/>
      <c r="D610" s="1094"/>
      <c r="E610" s="131"/>
      <c r="F610" s="108"/>
      <c r="G610" s="40"/>
      <c r="H610" s="41"/>
      <c r="I610" s="42"/>
      <c r="J610" s="43"/>
      <c r="K610" s="151"/>
      <c r="L610" s="257"/>
      <c r="M610" s="11"/>
      <c r="N610" s="11"/>
      <c r="O610" s="11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>
      <c r="A611" s="969"/>
      <c r="B611" s="154"/>
      <c r="C611" s="37"/>
      <c r="D611" s="1094"/>
      <c r="E611" s="131"/>
      <c r="F611" s="108"/>
      <c r="G611" s="40"/>
      <c r="H611" s="41"/>
      <c r="I611" s="42"/>
      <c r="J611" s="43"/>
      <c r="K611" s="44"/>
      <c r="L611" s="257"/>
      <c r="M611" s="11"/>
      <c r="N611" s="11"/>
      <c r="O611" s="11"/>
      <c r="P611" s="8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>
      <c r="A612" s="969"/>
      <c r="B612" s="1168"/>
      <c r="C612" s="51"/>
      <c r="D612" s="1107"/>
      <c r="E612" s="131"/>
      <c r="F612" s="108"/>
      <c r="G612" s="1090"/>
      <c r="H612" s="109"/>
      <c r="I612" s="30"/>
      <c r="J612" s="31"/>
      <c r="K612" s="1006"/>
      <c r="L612" s="257"/>
      <c r="M612" s="11"/>
      <c r="N612" s="11"/>
      <c r="O612" s="11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>
      <c r="A613" s="1"/>
      <c r="B613" s="2"/>
      <c r="C613" s="250"/>
      <c r="D613" s="250"/>
      <c r="E613" s="4"/>
      <c r="F613" s="251"/>
      <c r="G613" s="252"/>
      <c r="H613" s="253"/>
      <c r="I613" s="254"/>
      <c r="J613" s="255"/>
      <c r="K613" s="256">
        <v>1</v>
      </c>
      <c r="L613" s="257"/>
      <c r="M613" s="11"/>
      <c r="N613" s="11"/>
      <c r="O613" s="11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>
      <c r="A614" s="4" t="s">
        <v>0</v>
      </c>
      <c r="B614" s="1368"/>
      <c r="C614" s="250"/>
      <c r="D614" s="250"/>
      <c r="E614" s="4"/>
      <c r="F614" s="251"/>
      <c r="G614" s="252"/>
      <c r="H614" s="253"/>
      <c r="I614" s="254"/>
      <c r="J614" s="255"/>
      <c r="K614" s="257"/>
      <c r="L614" s="257"/>
      <c r="M614" s="11"/>
      <c r="N614" s="11"/>
      <c r="O614" s="11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>
      <c r="A615" s="4" t="s">
        <v>1031</v>
      </c>
      <c r="B615" s="4"/>
      <c r="C615" s="96"/>
      <c r="D615" s="250"/>
      <c r="E615" s="4"/>
      <c r="F615" s="251"/>
      <c r="G615" s="252"/>
      <c r="H615" s="253"/>
      <c r="I615" s="254"/>
      <c r="J615" s="255"/>
      <c r="K615" s="257"/>
      <c r="L615" s="257"/>
      <c r="M615" s="11"/>
      <c r="N615" s="11"/>
      <c r="O615" s="11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5.25" customHeight="1">
      <c r="A616" s="891"/>
      <c r="B616" s="892"/>
      <c r="C616" s="250"/>
      <c r="D616" s="250"/>
      <c r="E616" s="4"/>
      <c r="F616" s="251"/>
      <c r="G616" s="252"/>
      <c r="H616" s="253"/>
      <c r="I616" s="254"/>
      <c r="J616" s="255"/>
      <c r="K616" s="257"/>
      <c r="L616" s="257"/>
      <c r="M616" s="11"/>
      <c r="N616" s="11"/>
      <c r="O616" s="11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>
      <c r="A617" s="1386" t="s">
        <v>2</v>
      </c>
      <c r="B617" s="1395"/>
      <c r="C617" s="258" t="s">
        <v>3</v>
      </c>
      <c r="D617" s="893" t="s">
        <v>4</v>
      </c>
      <c r="E617" s="17" t="s">
        <v>5</v>
      </c>
      <c r="F617" s="919" t="s">
        <v>5</v>
      </c>
      <c r="G617" s="259" t="s">
        <v>6</v>
      </c>
      <c r="H617" s="19" t="s">
        <v>7</v>
      </c>
      <c r="I617" s="260" t="s">
        <v>8</v>
      </c>
      <c r="J617" s="261" t="s">
        <v>9</v>
      </c>
      <c r="K617" s="920" t="s">
        <v>9</v>
      </c>
      <c r="L617" s="257"/>
      <c r="M617" s="11"/>
      <c r="N617" s="11"/>
      <c r="O617" s="11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5.25" customHeight="1">
      <c r="A618" s="996"/>
      <c r="B618" s="922"/>
      <c r="C618" s="923"/>
      <c r="D618" s="316" t="s">
        <v>10</v>
      </c>
      <c r="E618" s="24" t="s">
        <v>11</v>
      </c>
      <c r="F618" s="925" t="s">
        <v>12</v>
      </c>
      <c r="G618" s="1144"/>
      <c r="H618" s="965" t="s">
        <v>13</v>
      </c>
      <c r="I618" s="1145" t="s">
        <v>14</v>
      </c>
      <c r="J618" s="1146" t="s">
        <v>15</v>
      </c>
      <c r="K618" s="930" t="s">
        <v>16</v>
      </c>
      <c r="L618" s="257"/>
      <c r="M618" s="11"/>
      <c r="N618" s="11"/>
      <c r="O618" s="11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>
      <c r="A619" s="1174"/>
      <c r="B619" s="896"/>
      <c r="C619" s="386"/>
      <c r="D619" s="1278"/>
      <c r="E619" s="106"/>
      <c r="F619" s="28"/>
      <c r="G619" s="40"/>
      <c r="H619" s="41"/>
      <c r="I619" s="42"/>
      <c r="J619" s="43"/>
      <c r="K619" s="153"/>
      <c r="L619" s="257"/>
      <c r="M619" s="11"/>
      <c r="N619" s="11"/>
      <c r="O619" s="11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>
      <c r="A620" s="1174"/>
      <c r="B620" s="385"/>
      <c r="C620" s="37"/>
      <c r="D620" s="89"/>
      <c r="E620" s="302"/>
      <c r="F620" s="28"/>
      <c r="G620" s="40"/>
      <c r="H620" s="41"/>
      <c r="I620" s="42"/>
      <c r="J620" s="43"/>
      <c r="K620" s="44"/>
      <c r="L620" s="257"/>
      <c r="M620" s="11"/>
      <c r="N620" s="11"/>
      <c r="O620" s="11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>
      <c r="A621" s="76"/>
      <c r="B621" s="45"/>
      <c r="C621" s="37"/>
      <c r="D621" s="89"/>
      <c r="E621" s="294"/>
      <c r="F621" s="28"/>
      <c r="G621" s="40"/>
      <c r="H621" s="41"/>
      <c r="I621" s="42"/>
      <c r="J621" s="43"/>
      <c r="K621" s="44"/>
      <c r="L621" s="257"/>
      <c r="M621" s="11"/>
      <c r="N621" s="11"/>
      <c r="O621" s="11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>
      <c r="A622" s="76"/>
      <c r="B622" s="45"/>
      <c r="C622" s="37"/>
      <c r="D622" s="89"/>
      <c r="E622" s="229"/>
      <c r="F622" s="28"/>
      <c r="G622" s="40"/>
      <c r="H622" s="41"/>
      <c r="I622" s="42"/>
      <c r="J622" s="43"/>
      <c r="K622" s="44"/>
      <c r="L622" s="257"/>
      <c r="M622" s="11"/>
      <c r="N622" s="11"/>
      <c r="O622" s="11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>
      <c r="A623" s="76"/>
      <c r="B623" s="88"/>
      <c r="C623" s="37"/>
      <c r="D623" s="89"/>
      <c r="E623" s="229"/>
      <c r="F623" s="28"/>
      <c r="G623" s="40"/>
      <c r="H623" s="41"/>
      <c r="I623" s="42"/>
      <c r="J623" s="43"/>
      <c r="K623" s="44"/>
      <c r="L623" s="257"/>
      <c r="M623" s="11"/>
      <c r="N623" s="11"/>
      <c r="O623" s="11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>
      <c r="A624" s="76"/>
      <c r="B624" s="88"/>
      <c r="C624" s="37"/>
      <c r="D624" s="89"/>
      <c r="E624" s="294"/>
      <c r="F624" s="28"/>
      <c r="G624" s="40"/>
      <c r="H624" s="41"/>
      <c r="I624" s="42"/>
      <c r="J624" s="43"/>
      <c r="K624" s="44"/>
      <c r="L624" s="257"/>
      <c r="M624" s="11"/>
      <c r="N624" s="11"/>
      <c r="O624" s="11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>
      <c r="A625" s="76"/>
      <c r="B625" s="45"/>
      <c r="C625" s="37"/>
      <c r="D625" s="89"/>
      <c r="E625" s="107"/>
      <c r="F625" s="108"/>
      <c r="G625" s="1279"/>
      <c r="H625" s="354"/>
      <c r="I625" s="42"/>
      <c r="J625" s="43"/>
      <c r="K625" s="44"/>
      <c r="L625" s="257"/>
      <c r="M625" s="11"/>
      <c r="N625" s="11"/>
      <c r="O625" s="11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>
      <c r="A626" s="76"/>
      <c r="B626" s="45"/>
      <c r="C626" s="37"/>
      <c r="D626" s="89"/>
      <c r="E626" s="131"/>
      <c r="F626" s="108"/>
      <c r="G626" s="1279"/>
      <c r="H626" s="41"/>
      <c r="I626" s="42"/>
      <c r="J626" s="43"/>
      <c r="K626" s="44"/>
      <c r="L626" s="257"/>
      <c r="M626" s="11"/>
      <c r="N626" s="11"/>
      <c r="O626" s="11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>
      <c r="A627" s="76"/>
      <c r="B627" s="45"/>
      <c r="C627" s="37"/>
      <c r="D627" s="89"/>
      <c r="E627" s="131"/>
      <c r="F627" s="108"/>
      <c r="G627" s="1279"/>
      <c r="H627" s="41"/>
      <c r="I627" s="42"/>
      <c r="J627" s="43"/>
      <c r="K627" s="44"/>
      <c r="L627" s="257"/>
      <c r="M627" s="11"/>
      <c r="N627" s="11"/>
      <c r="O627" s="11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>
      <c r="A628" s="76"/>
      <c r="B628" s="88"/>
      <c r="C628" s="37"/>
      <c r="D628" s="89"/>
      <c r="E628" s="131"/>
      <c r="F628" s="108"/>
      <c r="G628" s="1279"/>
      <c r="H628" s="41"/>
      <c r="I628" s="42"/>
      <c r="J628" s="43"/>
      <c r="K628" s="44"/>
      <c r="L628" s="257"/>
      <c r="M628" s="11"/>
      <c r="N628" s="11"/>
      <c r="O628" s="11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>
      <c r="A629" s="76"/>
      <c r="B629" s="88"/>
      <c r="C629" s="37"/>
      <c r="D629" s="89"/>
      <c r="E629" s="131"/>
      <c r="F629" s="108"/>
      <c r="G629" s="1279"/>
      <c r="H629" s="41"/>
      <c r="I629" s="42"/>
      <c r="J629" s="43"/>
      <c r="K629" s="44"/>
      <c r="L629" s="257"/>
      <c r="M629" s="11"/>
      <c r="N629" s="11"/>
      <c r="O629" s="11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>
      <c r="A630" s="969"/>
      <c r="B630" s="154"/>
      <c r="C630" s="37"/>
      <c r="D630" s="1094"/>
      <c r="E630" s="131"/>
      <c r="F630" s="108"/>
      <c r="G630" s="40"/>
      <c r="H630" s="41"/>
      <c r="I630" s="42"/>
      <c r="J630" s="43"/>
      <c r="K630" s="44"/>
      <c r="L630" s="257"/>
      <c r="M630" s="11"/>
      <c r="N630" s="11"/>
      <c r="O630" s="11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>
      <c r="A631" s="969"/>
      <c r="B631" s="935"/>
      <c r="C631" s="51"/>
      <c r="D631" s="1107"/>
      <c r="E631" s="131"/>
      <c r="F631" s="108"/>
      <c r="G631" s="305"/>
      <c r="H631" s="29"/>
      <c r="I631" s="1280"/>
      <c r="J631" s="31"/>
      <c r="K631" s="1006"/>
      <c r="L631" s="257"/>
      <c r="M631" s="11"/>
      <c r="N631" s="11"/>
      <c r="O631" s="11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>
      <c r="A632" s="969"/>
      <c r="B632" s="935"/>
      <c r="C632" s="51"/>
      <c r="D632" s="1107"/>
      <c r="E632" s="131"/>
      <c r="F632" s="108"/>
      <c r="G632" s="305"/>
      <c r="H632" s="29"/>
      <c r="I632" s="30"/>
      <c r="J632" s="31"/>
      <c r="K632" s="1006"/>
      <c r="L632" s="257"/>
      <c r="M632" s="11"/>
      <c r="N632" s="11"/>
      <c r="O632" s="11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>
      <c r="A633" s="969"/>
      <c r="B633" s="1168"/>
      <c r="C633" s="51"/>
      <c r="D633" s="1107"/>
      <c r="E633" s="131"/>
      <c r="F633" s="108"/>
      <c r="G633" s="1090"/>
      <c r="H633" s="29"/>
      <c r="I633" s="30"/>
      <c r="J633" s="31"/>
      <c r="K633" s="1006"/>
      <c r="L633" s="257"/>
      <c r="M633" s="11"/>
      <c r="N633" s="11"/>
      <c r="O633" s="11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>
      <c r="A634" s="969"/>
      <c r="B634" s="935"/>
      <c r="C634" s="51"/>
      <c r="D634" s="1107"/>
      <c r="E634" s="131"/>
      <c r="F634" s="108"/>
      <c r="G634" s="1090"/>
      <c r="H634" s="1104"/>
      <c r="I634" s="1105"/>
      <c r="J634" s="1106"/>
      <c r="K634" s="1016"/>
      <c r="L634" s="257"/>
      <c r="M634" s="11"/>
      <c r="N634" s="11"/>
      <c r="O634" s="11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>
      <c r="A635" s="971"/>
      <c r="B635" s="935"/>
      <c r="C635" s="51"/>
      <c r="D635" s="1107"/>
      <c r="E635" s="131"/>
      <c r="F635" s="108"/>
      <c r="G635" s="1090"/>
      <c r="H635" s="29"/>
      <c r="I635" s="30"/>
      <c r="J635" s="31"/>
      <c r="K635" s="1006"/>
      <c r="L635" s="257"/>
      <c r="M635" s="11"/>
      <c r="N635" s="11"/>
      <c r="O635" s="11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>
      <c r="A636" s="1031"/>
      <c r="B636" s="935"/>
      <c r="C636" s="51"/>
      <c r="D636" s="1107"/>
      <c r="E636" s="131"/>
      <c r="F636" s="108"/>
      <c r="G636" s="1090"/>
      <c r="H636" s="29"/>
      <c r="I636" s="30"/>
      <c r="J636" s="31"/>
      <c r="K636" s="1006"/>
      <c r="L636" s="257"/>
      <c r="M636" s="11"/>
      <c r="N636" s="11"/>
      <c r="O636" s="11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>
      <c r="A637" s="969"/>
      <c r="B637" s="1176"/>
      <c r="C637" s="51"/>
      <c r="D637" s="1107"/>
      <c r="E637" s="107"/>
      <c r="F637" s="108"/>
      <c r="G637" s="1090"/>
      <c r="H637" s="109"/>
      <c r="I637" s="30"/>
      <c r="J637" s="31"/>
      <c r="K637" s="1006"/>
      <c r="L637" s="257"/>
      <c r="M637" s="11"/>
      <c r="N637" s="11"/>
      <c r="O637" s="11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>
      <c r="A638" s="969"/>
      <c r="B638" s="1162"/>
      <c r="C638" s="1161"/>
      <c r="D638" s="1107"/>
      <c r="E638" s="131"/>
      <c r="F638" s="108"/>
      <c r="G638" s="1090"/>
      <c r="H638" s="109"/>
      <c r="I638" s="30"/>
      <c r="J638" s="31"/>
      <c r="K638" s="1006"/>
      <c r="L638" s="257"/>
      <c r="M638" s="11"/>
      <c r="N638" s="11"/>
      <c r="O638" s="11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>
      <c r="A639" s="969"/>
      <c r="B639" s="935"/>
      <c r="C639" s="1161"/>
      <c r="D639" s="1107"/>
      <c r="E639" s="131"/>
      <c r="F639" s="108"/>
      <c r="G639" s="1090"/>
      <c r="H639" s="109"/>
      <c r="I639" s="30"/>
      <c r="J639" s="31"/>
      <c r="K639" s="1006"/>
      <c r="L639" s="257"/>
      <c r="M639" s="11"/>
      <c r="N639" s="11"/>
      <c r="O639" s="11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>
      <c r="A640" s="969"/>
      <c r="B640" s="935"/>
      <c r="C640" s="51"/>
      <c r="D640" s="1107"/>
      <c r="E640" s="131"/>
      <c r="F640" s="108"/>
      <c r="G640" s="1090"/>
      <c r="H640" s="109"/>
      <c r="I640" s="30"/>
      <c r="J640" s="31"/>
      <c r="K640" s="1006"/>
      <c r="L640" s="257"/>
      <c r="M640" s="11"/>
      <c r="N640" s="11"/>
      <c r="O640" s="11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>
      <c r="A641" s="969"/>
      <c r="B641" s="935"/>
      <c r="C641" s="51"/>
      <c r="D641" s="1107"/>
      <c r="E641" s="131"/>
      <c r="F641" s="108"/>
      <c r="G641" s="1090"/>
      <c r="H641" s="109"/>
      <c r="I641" s="30"/>
      <c r="J641" s="295"/>
      <c r="K641" s="1006"/>
      <c r="L641" s="257"/>
      <c r="M641" s="11"/>
      <c r="N641" s="11"/>
      <c r="O641" s="11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>
      <c r="A642" s="969"/>
      <c r="B642" s="935"/>
      <c r="C642" s="51"/>
      <c r="D642" s="1107"/>
      <c r="E642" s="131"/>
      <c r="F642" s="108"/>
      <c r="G642" s="1090"/>
      <c r="H642" s="109"/>
      <c r="I642" s="30"/>
      <c r="J642" s="31"/>
      <c r="K642" s="1006"/>
      <c r="L642" s="257"/>
      <c r="M642" s="11"/>
      <c r="N642" s="11"/>
      <c r="O642" s="11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>
      <c r="A643" s="969"/>
      <c r="B643" s="935"/>
      <c r="C643" s="51"/>
      <c r="D643" s="1107"/>
      <c r="E643" s="131"/>
      <c r="F643" s="108"/>
      <c r="G643" s="1090"/>
      <c r="H643" s="109"/>
      <c r="I643" s="30"/>
      <c r="J643" s="295"/>
      <c r="K643" s="1006"/>
      <c r="L643" s="257"/>
      <c r="M643" s="11"/>
      <c r="N643" s="11"/>
      <c r="O643" s="11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>
      <c r="A644" s="969"/>
      <c r="B644" s="154"/>
      <c r="C644" s="37"/>
      <c r="D644" s="1094"/>
      <c r="E644" s="131"/>
      <c r="F644" s="108"/>
      <c r="G644" s="40"/>
      <c r="H644" s="41"/>
      <c r="I644" s="42"/>
      <c r="J644" s="43"/>
      <c r="K644" s="44"/>
      <c r="L644" s="257"/>
      <c r="M644" s="11"/>
      <c r="N644" s="11"/>
      <c r="O644" s="11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>
      <c r="A645" s="969"/>
      <c r="B645" s="154"/>
      <c r="C645" s="37"/>
      <c r="D645" s="1094"/>
      <c r="E645" s="131"/>
      <c r="F645" s="108"/>
      <c r="G645" s="40"/>
      <c r="H645" s="41"/>
      <c r="I645" s="42"/>
      <c r="J645" s="43"/>
      <c r="K645" s="44"/>
      <c r="L645" s="257"/>
      <c r="M645" s="11"/>
      <c r="N645" s="11"/>
      <c r="O645" s="11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>
      <c r="A646" s="969"/>
      <c r="B646" s="1169"/>
      <c r="C646" s="37"/>
      <c r="D646" s="1094"/>
      <c r="E646" s="131"/>
      <c r="F646" s="108"/>
      <c r="G646" s="40"/>
      <c r="H646" s="41"/>
      <c r="I646" s="42"/>
      <c r="J646" s="43"/>
      <c r="K646" s="151"/>
      <c r="L646" s="257"/>
      <c r="M646" s="11"/>
      <c r="N646" s="11"/>
      <c r="O646" s="11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>
      <c r="A647" s="969"/>
      <c r="B647" s="154"/>
      <c r="C647" s="37"/>
      <c r="D647" s="1094"/>
      <c r="E647" s="131"/>
      <c r="F647" s="108"/>
      <c r="G647" s="40"/>
      <c r="H647" s="41"/>
      <c r="I647" s="42"/>
      <c r="J647" s="43"/>
      <c r="K647" s="44"/>
      <c r="L647" s="257"/>
      <c r="M647" s="11"/>
      <c r="N647" s="11"/>
      <c r="O647" s="11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>
      <c r="A648" s="969"/>
      <c r="B648" s="1168"/>
      <c r="C648" s="51"/>
      <c r="D648" s="1107"/>
      <c r="E648" s="131"/>
      <c r="F648" s="108"/>
      <c r="G648" s="1090"/>
      <c r="H648" s="109"/>
      <c r="I648" s="30"/>
      <c r="J648" s="31"/>
      <c r="K648" s="1006"/>
      <c r="L648" s="257"/>
      <c r="M648" s="11"/>
      <c r="N648" s="11"/>
      <c r="O648" s="11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>
      <c r="A649" s="1"/>
      <c r="B649" s="2"/>
      <c r="C649" s="250"/>
      <c r="D649" s="250"/>
      <c r="E649" s="4"/>
      <c r="F649" s="408"/>
      <c r="G649" s="252"/>
      <c r="H649" s="253"/>
      <c r="I649" s="254"/>
      <c r="J649" s="255"/>
      <c r="K649" s="257"/>
      <c r="L649" s="257"/>
      <c r="M649" s="11"/>
      <c r="N649" s="11"/>
      <c r="O649" s="11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>
      <c r="A650" s="1"/>
      <c r="B650" s="2"/>
      <c r="C650" s="250"/>
      <c r="D650" s="250"/>
      <c r="E650" s="4"/>
      <c r="F650" s="408"/>
      <c r="G650" s="252"/>
      <c r="H650" s="253"/>
      <c r="I650" s="254"/>
      <c r="J650" s="255"/>
      <c r="K650" s="257"/>
      <c r="L650" s="257"/>
      <c r="M650" s="11"/>
      <c r="N650" s="11"/>
      <c r="O650" s="11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>
      <c r="A651" s="1"/>
      <c r="B651" s="2"/>
      <c r="C651" s="250"/>
      <c r="D651" s="250"/>
      <c r="E651" s="4"/>
      <c r="F651" s="408"/>
      <c r="G651" s="252"/>
      <c r="H651" s="253"/>
      <c r="I651" s="254"/>
      <c r="J651" s="255"/>
      <c r="K651" s="257"/>
      <c r="L651" s="257"/>
      <c r="M651" s="11"/>
      <c r="N651" s="11"/>
      <c r="O651" s="11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>
      <c r="A652" s="1"/>
      <c r="B652" s="2"/>
      <c r="C652" s="250"/>
      <c r="D652" s="250"/>
      <c r="E652" s="4"/>
      <c r="F652" s="408"/>
      <c r="G652" s="252"/>
      <c r="H652" s="253"/>
      <c r="I652" s="254"/>
      <c r="J652" s="255"/>
      <c r="K652" s="257"/>
      <c r="L652" s="257"/>
      <c r="M652" s="11"/>
      <c r="N652" s="11"/>
      <c r="O652" s="11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>
      <c r="A653" s="1"/>
      <c r="B653" s="2"/>
      <c r="C653" s="250"/>
      <c r="D653" s="250"/>
      <c r="E653" s="4"/>
      <c r="F653" s="408"/>
      <c r="G653" s="252"/>
      <c r="H653" s="253"/>
      <c r="I653" s="254"/>
      <c r="J653" s="255"/>
      <c r="K653" s="257"/>
      <c r="L653" s="257"/>
      <c r="M653" s="11"/>
      <c r="N653" s="11"/>
      <c r="O653" s="11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>
      <c r="A654" s="1"/>
      <c r="B654" s="2"/>
      <c r="C654" s="250"/>
      <c r="D654" s="250"/>
      <c r="E654" s="4"/>
      <c r="F654" s="408"/>
      <c r="G654" s="252"/>
      <c r="H654" s="253"/>
      <c r="I654" s="254"/>
      <c r="J654" s="255"/>
      <c r="K654" s="257"/>
      <c r="L654" s="257"/>
      <c r="M654" s="11"/>
      <c r="N654" s="11"/>
      <c r="O654" s="11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>
      <c r="A655" s="1"/>
      <c r="B655" s="2"/>
      <c r="C655" s="250"/>
      <c r="D655" s="250"/>
      <c r="E655" s="4"/>
      <c r="F655" s="408"/>
      <c r="G655" s="252"/>
      <c r="H655" s="253"/>
      <c r="I655" s="254"/>
      <c r="J655" s="255"/>
      <c r="K655" s="257"/>
      <c r="L655" s="257"/>
      <c r="M655" s="11"/>
      <c r="N655" s="11"/>
      <c r="O655" s="11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>
      <c r="A656" s="1"/>
      <c r="B656" s="2"/>
      <c r="C656" s="250"/>
      <c r="D656" s="250"/>
      <c r="E656" s="4"/>
      <c r="F656" s="408"/>
      <c r="G656" s="252"/>
      <c r="H656" s="253"/>
      <c r="I656" s="254"/>
      <c r="J656" s="255"/>
      <c r="K656" s="257"/>
      <c r="L656" s="257"/>
      <c r="M656" s="11"/>
      <c r="N656" s="11"/>
      <c r="O656" s="11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>
      <c r="A657" s="1"/>
      <c r="B657" s="2"/>
      <c r="C657" s="250"/>
      <c r="D657" s="250"/>
      <c r="E657" s="4"/>
      <c r="F657" s="408"/>
      <c r="G657" s="252"/>
      <c r="H657" s="253"/>
      <c r="I657" s="254"/>
      <c r="J657" s="255"/>
      <c r="K657" s="257"/>
      <c r="L657" s="257"/>
      <c r="M657" s="11"/>
      <c r="N657" s="11"/>
      <c r="O657" s="11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>
      <c r="A658" s="1"/>
      <c r="B658" s="2"/>
      <c r="C658" s="250"/>
      <c r="D658" s="250"/>
      <c r="E658" s="4"/>
      <c r="F658" s="408"/>
      <c r="G658" s="252"/>
      <c r="H658" s="253"/>
      <c r="I658" s="254"/>
      <c r="J658" s="255"/>
      <c r="K658" s="257"/>
      <c r="L658" s="257"/>
      <c r="M658" s="11"/>
      <c r="N658" s="11"/>
      <c r="O658" s="11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>
      <c r="A659" s="1"/>
      <c r="B659" s="2"/>
      <c r="C659" s="250"/>
      <c r="D659" s="250"/>
      <c r="E659" s="4"/>
      <c r="F659" s="408"/>
      <c r="G659" s="252"/>
      <c r="H659" s="253"/>
      <c r="I659" s="254"/>
      <c r="J659" s="255"/>
      <c r="K659" s="257"/>
      <c r="L659" s="257"/>
      <c r="M659" s="11"/>
      <c r="N659" s="11"/>
      <c r="O659" s="11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>
      <c r="A660" s="1"/>
      <c r="B660" s="2"/>
      <c r="C660" s="250"/>
      <c r="D660" s="250"/>
      <c r="E660" s="4"/>
      <c r="F660" s="408"/>
      <c r="G660" s="252"/>
      <c r="H660" s="253"/>
      <c r="I660" s="254"/>
      <c r="J660" s="255"/>
      <c r="K660" s="257"/>
      <c r="L660" s="257"/>
      <c r="M660" s="11"/>
      <c r="N660" s="11"/>
      <c r="O660" s="11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>
      <c r="A661" s="1"/>
      <c r="B661" s="2"/>
      <c r="C661" s="250"/>
      <c r="D661" s="250"/>
      <c r="E661" s="4"/>
      <c r="F661" s="408"/>
      <c r="G661" s="252"/>
      <c r="H661" s="253"/>
      <c r="I661" s="254"/>
      <c r="J661" s="255"/>
      <c r="K661" s="257"/>
      <c r="L661" s="257"/>
      <c r="M661" s="11"/>
      <c r="N661" s="11"/>
      <c r="O661" s="11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>
      <c r="A662" s="1"/>
      <c r="B662" s="2"/>
      <c r="C662" s="250"/>
      <c r="D662" s="250"/>
      <c r="E662" s="4"/>
      <c r="F662" s="408"/>
      <c r="G662" s="252"/>
      <c r="H662" s="253"/>
      <c r="I662" s="254"/>
      <c r="J662" s="255"/>
      <c r="K662" s="257"/>
      <c r="L662" s="257"/>
      <c r="M662" s="11"/>
      <c r="N662" s="11"/>
      <c r="O662" s="11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>
      <c r="A663" s="1"/>
      <c r="B663" s="2"/>
      <c r="C663" s="250"/>
      <c r="D663" s="250"/>
      <c r="E663" s="4"/>
      <c r="F663" s="408"/>
      <c r="G663" s="252"/>
      <c r="H663" s="253"/>
      <c r="I663" s="254"/>
      <c r="J663" s="255"/>
      <c r="K663" s="257"/>
      <c r="L663" s="257"/>
      <c r="M663" s="11"/>
      <c r="N663" s="11"/>
      <c r="O663" s="11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>
      <c r="A664" s="1"/>
      <c r="B664" s="2"/>
      <c r="C664" s="250"/>
      <c r="D664" s="250"/>
      <c r="E664" s="4"/>
      <c r="F664" s="408"/>
      <c r="G664" s="252"/>
      <c r="H664" s="253"/>
      <c r="I664" s="254"/>
      <c r="J664" s="255"/>
      <c r="K664" s="257"/>
      <c r="L664" s="257"/>
      <c r="M664" s="11"/>
      <c r="N664" s="11"/>
      <c r="O664" s="11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>
      <c r="A665" s="1"/>
      <c r="B665" s="2"/>
      <c r="C665" s="250"/>
      <c r="D665" s="250"/>
      <c r="E665" s="4"/>
      <c r="F665" s="408"/>
      <c r="G665" s="252"/>
      <c r="H665" s="253"/>
      <c r="I665" s="254"/>
      <c r="J665" s="255"/>
      <c r="K665" s="257"/>
      <c r="L665" s="257"/>
      <c r="M665" s="11"/>
      <c r="N665" s="11"/>
      <c r="O665" s="11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>
      <c r="A666" s="1"/>
      <c r="B666" s="2"/>
      <c r="C666" s="250"/>
      <c r="D666" s="250"/>
      <c r="E666" s="4"/>
      <c r="F666" s="408"/>
      <c r="G666" s="252"/>
      <c r="H666" s="253"/>
      <c r="I666" s="254"/>
      <c r="J666" s="255"/>
      <c r="K666" s="257"/>
      <c r="L666" s="257"/>
      <c r="M666" s="11"/>
      <c r="N666" s="11"/>
      <c r="O666" s="11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>
      <c r="A667" s="1"/>
      <c r="B667" s="2"/>
      <c r="C667" s="250"/>
      <c r="D667" s="250"/>
      <c r="E667" s="4"/>
      <c r="F667" s="408"/>
      <c r="G667" s="252"/>
      <c r="H667" s="253"/>
      <c r="I667" s="254"/>
      <c r="J667" s="255"/>
      <c r="K667" s="257"/>
      <c r="L667" s="257"/>
      <c r="M667" s="11"/>
      <c r="N667" s="11"/>
      <c r="O667" s="11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>
      <c r="A668" s="1"/>
      <c r="B668" s="2"/>
      <c r="C668" s="250"/>
      <c r="D668" s="250"/>
      <c r="E668" s="4"/>
      <c r="F668" s="408"/>
      <c r="G668" s="252"/>
      <c r="H668" s="253"/>
      <c r="I668" s="254"/>
      <c r="J668" s="255"/>
      <c r="K668" s="257"/>
      <c r="L668" s="257"/>
      <c r="M668" s="11"/>
      <c r="N668" s="11"/>
      <c r="O668" s="11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>
      <c r="A669" s="1"/>
      <c r="B669" s="2"/>
      <c r="C669" s="250"/>
      <c r="D669" s="250"/>
      <c r="E669" s="4"/>
      <c r="F669" s="408"/>
      <c r="G669" s="252"/>
      <c r="H669" s="253"/>
      <c r="I669" s="254"/>
      <c r="J669" s="255"/>
      <c r="K669" s="257"/>
      <c r="L669" s="257"/>
      <c r="M669" s="11"/>
      <c r="N669" s="11"/>
      <c r="O669" s="11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>
      <c r="A670" s="1"/>
      <c r="B670" s="2"/>
      <c r="C670" s="250"/>
      <c r="D670" s="250"/>
      <c r="E670" s="4"/>
      <c r="F670" s="408"/>
      <c r="G670" s="252"/>
      <c r="H670" s="253"/>
      <c r="I670" s="254"/>
      <c r="J670" s="255"/>
      <c r="K670" s="257"/>
      <c r="L670" s="257"/>
      <c r="M670" s="11"/>
      <c r="N670" s="11"/>
      <c r="O670" s="11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>
      <c r="A671" s="1"/>
      <c r="B671" s="2"/>
      <c r="C671" s="250"/>
      <c r="D671" s="250"/>
      <c r="E671" s="4"/>
      <c r="F671" s="408"/>
      <c r="G671" s="252"/>
      <c r="H671" s="253"/>
      <c r="I671" s="254"/>
      <c r="J671" s="255"/>
      <c r="K671" s="257"/>
      <c r="L671" s="257"/>
      <c r="M671" s="11"/>
      <c r="N671" s="11"/>
      <c r="O671" s="11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>
      <c r="A672" s="1"/>
      <c r="B672" s="2"/>
      <c r="C672" s="250"/>
      <c r="D672" s="250"/>
      <c r="E672" s="4"/>
      <c r="F672" s="408"/>
      <c r="G672" s="252"/>
      <c r="H672" s="253"/>
      <c r="I672" s="254"/>
      <c r="J672" s="255"/>
      <c r="K672" s="257"/>
      <c r="L672" s="257"/>
      <c r="M672" s="11"/>
      <c r="N672" s="11"/>
      <c r="O672" s="11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>
      <c r="A673" s="1"/>
      <c r="B673" s="2"/>
      <c r="C673" s="250"/>
      <c r="D673" s="250"/>
      <c r="E673" s="4"/>
      <c r="F673" s="408"/>
      <c r="G673" s="252"/>
      <c r="H673" s="253"/>
      <c r="I673" s="254"/>
      <c r="J673" s="255"/>
      <c r="K673" s="257"/>
      <c r="L673" s="257"/>
      <c r="M673" s="11"/>
      <c r="N673" s="11"/>
      <c r="O673" s="11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>
      <c r="A674" s="1"/>
      <c r="B674" s="2"/>
      <c r="C674" s="250"/>
      <c r="D674" s="250"/>
      <c r="E674" s="4"/>
      <c r="F674" s="408"/>
      <c r="G674" s="252"/>
      <c r="H674" s="253"/>
      <c r="I674" s="254"/>
      <c r="J674" s="255"/>
      <c r="K674" s="257"/>
      <c r="L674" s="257"/>
      <c r="M674" s="11"/>
      <c r="N674" s="11"/>
      <c r="O674" s="11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>
      <c r="A675" s="1"/>
      <c r="B675" s="2"/>
      <c r="C675" s="250"/>
      <c r="D675" s="250"/>
      <c r="E675" s="4"/>
      <c r="F675" s="408"/>
      <c r="G675" s="252"/>
      <c r="H675" s="253"/>
      <c r="I675" s="254"/>
      <c r="J675" s="255"/>
      <c r="K675" s="257"/>
      <c r="L675" s="257"/>
      <c r="M675" s="11"/>
      <c r="N675" s="11"/>
      <c r="O675" s="11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>
      <c r="A676" s="1"/>
      <c r="B676" s="2"/>
      <c r="C676" s="250"/>
      <c r="D676" s="250"/>
      <c r="E676" s="4"/>
      <c r="F676" s="408"/>
      <c r="G676" s="252"/>
      <c r="H676" s="253"/>
      <c r="I676" s="254"/>
      <c r="J676" s="255"/>
      <c r="K676" s="257"/>
      <c r="L676" s="257"/>
      <c r="M676" s="11"/>
      <c r="N676" s="11"/>
      <c r="O676" s="11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>
      <c r="A677" s="1"/>
      <c r="B677" s="2"/>
      <c r="C677" s="250"/>
      <c r="D677" s="250"/>
      <c r="E677" s="4"/>
      <c r="F677" s="408"/>
      <c r="G677" s="252"/>
      <c r="H677" s="253"/>
      <c r="I677" s="254"/>
      <c r="J677" s="255"/>
      <c r="K677" s="257"/>
      <c r="L677" s="257"/>
      <c r="M677" s="11"/>
      <c r="N677" s="11"/>
      <c r="O677" s="11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>
      <c r="A678" s="1"/>
      <c r="B678" s="2"/>
      <c r="C678" s="250"/>
      <c r="D678" s="250"/>
      <c r="E678" s="4"/>
      <c r="F678" s="408"/>
      <c r="G678" s="252"/>
      <c r="H678" s="253"/>
      <c r="I678" s="254"/>
      <c r="J678" s="255"/>
      <c r="K678" s="257"/>
      <c r="L678" s="257"/>
      <c r="M678" s="11"/>
      <c r="N678" s="11"/>
      <c r="O678" s="11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>
      <c r="A679" s="1"/>
      <c r="B679" s="2"/>
      <c r="C679" s="250"/>
      <c r="D679" s="250"/>
      <c r="E679" s="4"/>
      <c r="F679" s="408"/>
      <c r="G679" s="252"/>
      <c r="H679" s="253"/>
      <c r="I679" s="254"/>
      <c r="J679" s="255"/>
      <c r="K679" s="257"/>
      <c r="L679" s="257"/>
      <c r="M679" s="11"/>
      <c r="N679" s="11"/>
      <c r="O679" s="11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>
      <c r="A680" s="1"/>
      <c r="B680" s="2"/>
      <c r="C680" s="250"/>
      <c r="D680" s="250"/>
      <c r="E680" s="4"/>
      <c r="F680" s="408"/>
      <c r="G680" s="252"/>
      <c r="H680" s="253"/>
      <c r="I680" s="254"/>
      <c r="J680" s="255"/>
      <c r="K680" s="257"/>
      <c r="L680" s="257"/>
      <c r="M680" s="11"/>
      <c r="N680" s="11"/>
      <c r="O680" s="11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>
      <c r="A681" s="1"/>
      <c r="B681" s="2"/>
      <c r="C681" s="250"/>
      <c r="D681" s="250"/>
      <c r="E681" s="4"/>
      <c r="F681" s="408"/>
      <c r="G681" s="252"/>
      <c r="H681" s="253"/>
      <c r="I681" s="254"/>
      <c r="J681" s="255"/>
      <c r="K681" s="257"/>
      <c r="L681" s="257"/>
      <c r="M681" s="11"/>
      <c r="N681" s="11"/>
      <c r="O681" s="11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>
      <c r="A682" s="1"/>
      <c r="B682" s="2"/>
      <c r="C682" s="250"/>
      <c r="D682" s="250"/>
      <c r="E682" s="4"/>
      <c r="F682" s="408"/>
      <c r="G682" s="252"/>
      <c r="H682" s="253"/>
      <c r="I682" s="254"/>
      <c r="J682" s="255"/>
      <c r="K682" s="257"/>
      <c r="L682" s="257"/>
      <c r="M682" s="11"/>
      <c r="N682" s="11"/>
      <c r="O682" s="11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>
      <c r="A683" s="1"/>
      <c r="B683" s="2"/>
      <c r="C683" s="250"/>
      <c r="D683" s="250"/>
      <c r="E683" s="4"/>
      <c r="F683" s="408"/>
      <c r="G683" s="252"/>
      <c r="H683" s="253"/>
      <c r="I683" s="254"/>
      <c r="J683" s="255"/>
      <c r="K683" s="257"/>
      <c r="L683" s="257"/>
      <c r="M683" s="11"/>
      <c r="N683" s="11"/>
      <c r="O683" s="11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>
      <c r="A684" s="1"/>
      <c r="B684" s="2"/>
      <c r="C684" s="250"/>
      <c r="D684" s="250"/>
      <c r="E684" s="4"/>
      <c r="F684" s="408"/>
      <c r="G684" s="252"/>
      <c r="H684" s="253"/>
      <c r="I684" s="254"/>
      <c r="J684" s="255"/>
      <c r="K684" s="257"/>
      <c r="L684" s="257"/>
      <c r="M684" s="11"/>
      <c r="N684" s="11"/>
      <c r="O684" s="11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>
      <c r="A685" s="1"/>
      <c r="B685" s="2"/>
      <c r="C685" s="250"/>
      <c r="D685" s="250"/>
      <c r="E685" s="4"/>
      <c r="F685" s="408"/>
      <c r="G685" s="252"/>
      <c r="H685" s="253"/>
      <c r="I685" s="254"/>
      <c r="J685" s="255"/>
      <c r="K685" s="257"/>
      <c r="L685" s="257"/>
      <c r="M685" s="11"/>
      <c r="N685" s="11"/>
      <c r="O685" s="11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>
      <c r="A686" s="1"/>
      <c r="B686" s="2"/>
      <c r="C686" s="250"/>
      <c r="D686" s="250"/>
      <c r="E686" s="4"/>
      <c r="F686" s="408"/>
      <c r="G686" s="252"/>
      <c r="H686" s="253"/>
      <c r="I686" s="254"/>
      <c r="J686" s="255"/>
      <c r="K686" s="257"/>
      <c r="L686" s="257"/>
      <c r="M686" s="11"/>
      <c r="N686" s="11"/>
      <c r="O686" s="11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>
      <c r="A687" s="1"/>
      <c r="B687" s="2"/>
      <c r="C687" s="250"/>
      <c r="D687" s="250"/>
      <c r="E687" s="4"/>
      <c r="F687" s="408"/>
      <c r="G687" s="252"/>
      <c r="H687" s="253"/>
      <c r="I687" s="254"/>
      <c r="J687" s="255"/>
      <c r="K687" s="257"/>
      <c r="L687" s="257"/>
      <c r="M687" s="11"/>
      <c r="N687" s="11"/>
      <c r="O687" s="11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>
      <c r="A688" s="1"/>
      <c r="B688" s="2"/>
      <c r="C688" s="250"/>
      <c r="D688" s="250"/>
      <c r="E688" s="4"/>
      <c r="F688" s="408"/>
      <c r="G688" s="252"/>
      <c r="H688" s="253"/>
      <c r="I688" s="254"/>
      <c r="J688" s="255"/>
      <c r="K688" s="257"/>
      <c r="L688" s="257"/>
      <c r="M688" s="11"/>
      <c r="N688" s="11"/>
      <c r="O688" s="11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>
      <c r="A689" s="1"/>
      <c r="B689" s="2"/>
      <c r="C689" s="250"/>
      <c r="D689" s="250"/>
      <c r="E689" s="4"/>
      <c r="F689" s="408"/>
      <c r="G689" s="252"/>
      <c r="H689" s="253"/>
      <c r="I689" s="254"/>
      <c r="J689" s="255"/>
      <c r="K689" s="257"/>
      <c r="L689" s="257"/>
      <c r="M689" s="11"/>
      <c r="N689" s="11"/>
      <c r="O689" s="11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>
      <c r="A690" s="1"/>
      <c r="B690" s="2"/>
      <c r="C690" s="250"/>
      <c r="D690" s="250"/>
      <c r="E690" s="4"/>
      <c r="F690" s="408"/>
      <c r="G690" s="252"/>
      <c r="H690" s="253"/>
      <c r="I690" s="254"/>
      <c r="J690" s="255"/>
      <c r="K690" s="257"/>
      <c r="L690" s="257"/>
      <c r="M690" s="11"/>
      <c r="N690" s="11"/>
      <c r="O690" s="11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>
      <c r="A691" s="1"/>
      <c r="B691" s="2"/>
      <c r="C691" s="250"/>
      <c r="D691" s="250"/>
      <c r="E691" s="4"/>
      <c r="F691" s="408"/>
      <c r="G691" s="252"/>
      <c r="H691" s="253"/>
      <c r="I691" s="254"/>
      <c r="J691" s="255"/>
      <c r="K691" s="257"/>
      <c r="L691" s="257"/>
      <c r="M691" s="11"/>
      <c r="N691" s="11"/>
      <c r="O691" s="11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>
      <c r="A692" s="1"/>
      <c r="B692" s="2"/>
      <c r="C692" s="250"/>
      <c r="D692" s="250"/>
      <c r="E692" s="4"/>
      <c r="F692" s="408"/>
      <c r="G692" s="252"/>
      <c r="H692" s="253"/>
      <c r="I692" s="254"/>
      <c r="J692" s="255"/>
      <c r="K692" s="257"/>
      <c r="L692" s="257"/>
      <c r="M692" s="11"/>
      <c r="N692" s="11"/>
      <c r="O692" s="11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>
      <c r="A693" s="1"/>
      <c r="B693" s="2"/>
      <c r="C693" s="250"/>
      <c r="D693" s="250"/>
      <c r="E693" s="4"/>
      <c r="F693" s="408"/>
      <c r="G693" s="252"/>
      <c r="H693" s="253"/>
      <c r="I693" s="254"/>
      <c r="J693" s="255"/>
      <c r="K693" s="257"/>
      <c r="L693" s="257"/>
      <c r="M693" s="11"/>
      <c r="N693" s="11"/>
      <c r="O693" s="11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>
      <c r="A694" s="1"/>
      <c r="B694" s="2"/>
      <c r="C694" s="250"/>
      <c r="D694" s="250"/>
      <c r="E694" s="4"/>
      <c r="F694" s="408"/>
      <c r="G694" s="252"/>
      <c r="H694" s="253"/>
      <c r="I694" s="254"/>
      <c r="J694" s="255"/>
      <c r="K694" s="257"/>
      <c r="L694" s="257"/>
      <c r="M694" s="11"/>
      <c r="N694" s="11"/>
      <c r="O694" s="11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>
      <c r="A695" s="1"/>
      <c r="B695" s="2"/>
      <c r="C695" s="250"/>
      <c r="D695" s="250"/>
      <c r="E695" s="4"/>
      <c r="F695" s="408"/>
      <c r="G695" s="252"/>
      <c r="H695" s="253"/>
      <c r="I695" s="254"/>
      <c r="J695" s="255"/>
      <c r="K695" s="257"/>
      <c r="L695" s="257"/>
      <c r="M695" s="11"/>
      <c r="N695" s="11"/>
      <c r="O695" s="11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>
      <c r="A696" s="1"/>
      <c r="B696" s="2"/>
      <c r="C696" s="250"/>
      <c r="D696" s="250"/>
      <c r="E696" s="4"/>
      <c r="F696" s="408"/>
      <c r="G696" s="252"/>
      <c r="H696" s="253"/>
      <c r="I696" s="254"/>
      <c r="J696" s="255"/>
      <c r="K696" s="257"/>
      <c r="L696" s="257"/>
      <c r="M696" s="11"/>
      <c r="N696" s="11"/>
      <c r="O696" s="11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>
      <c r="A697" s="1"/>
      <c r="B697" s="2"/>
      <c r="C697" s="250"/>
      <c r="D697" s="250"/>
      <c r="E697" s="4"/>
      <c r="F697" s="408"/>
      <c r="G697" s="252"/>
      <c r="H697" s="253"/>
      <c r="I697" s="254"/>
      <c r="J697" s="255"/>
      <c r="K697" s="257"/>
      <c r="L697" s="257"/>
      <c r="M697" s="11"/>
      <c r="N697" s="11"/>
      <c r="O697" s="11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>
      <c r="A698" s="1"/>
      <c r="B698" s="2"/>
      <c r="C698" s="250"/>
      <c r="D698" s="250"/>
      <c r="E698" s="4"/>
      <c r="F698" s="408"/>
      <c r="G698" s="252"/>
      <c r="H698" s="253"/>
      <c r="I698" s="254"/>
      <c r="J698" s="255"/>
      <c r="K698" s="257"/>
      <c r="L698" s="257"/>
      <c r="M698" s="11"/>
      <c r="N698" s="11"/>
      <c r="O698" s="11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>
      <c r="A699" s="1"/>
      <c r="B699" s="2"/>
      <c r="C699" s="250"/>
      <c r="D699" s="250"/>
      <c r="E699" s="4"/>
      <c r="F699" s="408"/>
      <c r="G699" s="252"/>
      <c r="H699" s="253"/>
      <c r="I699" s="254"/>
      <c r="J699" s="255"/>
      <c r="K699" s="257"/>
      <c r="L699" s="257"/>
      <c r="M699" s="11"/>
      <c r="N699" s="11"/>
      <c r="O699" s="11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>
      <c r="A700" s="1"/>
      <c r="B700" s="2"/>
      <c r="C700" s="250"/>
      <c r="D700" s="250"/>
      <c r="E700" s="4"/>
      <c r="F700" s="408"/>
      <c r="G700" s="252"/>
      <c r="H700" s="253"/>
      <c r="I700" s="254"/>
      <c r="J700" s="255"/>
      <c r="K700" s="257"/>
      <c r="L700" s="257"/>
      <c r="M700" s="11"/>
      <c r="N700" s="11"/>
      <c r="O700" s="11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>
      <c r="A701" s="1"/>
      <c r="B701" s="2"/>
      <c r="C701" s="250"/>
      <c r="D701" s="250"/>
      <c r="E701" s="4"/>
      <c r="F701" s="408"/>
      <c r="G701" s="252"/>
      <c r="H701" s="253"/>
      <c r="I701" s="254"/>
      <c r="J701" s="255"/>
      <c r="K701" s="257"/>
      <c r="L701" s="257"/>
      <c r="M701" s="11"/>
      <c r="N701" s="11"/>
      <c r="O701" s="11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>
      <c r="A702" s="1"/>
      <c r="B702" s="2"/>
      <c r="C702" s="250"/>
      <c r="D702" s="250"/>
      <c r="E702" s="4"/>
      <c r="F702" s="408"/>
      <c r="G702" s="252"/>
      <c r="H702" s="253"/>
      <c r="I702" s="254"/>
      <c r="J702" s="255"/>
      <c r="K702" s="257"/>
      <c r="L702" s="257"/>
      <c r="M702" s="11"/>
      <c r="N702" s="11"/>
      <c r="O702" s="11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>
      <c r="A703" s="1"/>
      <c r="B703" s="2"/>
      <c r="C703" s="250"/>
      <c r="D703" s="250"/>
      <c r="E703" s="4"/>
      <c r="F703" s="408"/>
      <c r="G703" s="252"/>
      <c r="H703" s="253"/>
      <c r="I703" s="254"/>
      <c r="J703" s="255"/>
      <c r="K703" s="257"/>
      <c r="L703" s="257"/>
      <c r="M703" s="11"/>
      <c r="N703" s="11"/>
      <c r="O703" s="11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>
      <c r="A704" s="1"/>
      <c r="B704" s="2"/>
      <c r="C704" s="250"/>
      <c r="D704" s="250"/>
      <c r="E704" s="4"/>
      <c r="F704" s="408"/>
      <c r="G704" s="252"/>
      <c r="H704" s="253"/>
      <c r="I704" s="254"/>
      <c r="J704" s="255"/>
      <c r="K704" s="257"/>
      <c r="L704" s="257"/>
      <c r="M704" s="11"/>
      <c r="N704" s="11"/>
      <c r="O704" s="11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>
      <c r="A705" s="1"/>
      <c r="B705" s="2"/>
      <c r="C705" s="250"/>
      <c r="D705" s="250"/>
      <c r="E705" s="4"/>
      <c r="F705" s="408"/>
      <c r="G705" s="252"/>
      <c r="H705" s="253"/>
      <c r="I705" s="254"/>
      <c r="J705" s="255"/>
      <c r="K705" s="257"/>
      <c r="L705" s="257"/>
      <c r="M705" s="11"/>
      <c r="N705" s="11"/>
      <c r="O705" s="11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>
      <c r="A706" s="1"/>
      <c r="B706" s="2"/>
      <c r="C706" s="250"/>
      <c r="D706" s="250"/>
      <c r="E706" s="4"/>
      <c r="F706" s="408"/>
      <c r="G706" s="252"/>
      <c r="H706" s="253"/>
      <c r="I706" s="254"/>
      <c r="J706" s="255"/>
      <c r="K706" s="257"/>
      <c r="L706" s="257"/>
      <c r="M706" s="11"/>
      <c r="N706" s="11"/>
      <c r="O706" s="11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>
      <c r="A707" s="1"/>
      <c r="B707" s="2"/>
      <c r="C707" s="250"/>
      <c r="D707" s="250"/>
      <c r="E707" s="4"/>
      <c r="F707" s="408"/>
      <c r="G707" s="252"/>
      <c r="H707" s="253"/>
      <c r="I707" s="254"/>
      <c r="J707" s="255"/>
      <c r="K707" s="257"/>
      <c r="L707" s="257"/>
      <c r="M707" s="11"/>
      <c r="N707" s="11"/>
      <c r="O707" s="11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>
      <c r="A708" s="1"/>
      <c r="B708" s="2"/>
      <c r="C708" s="250"/>
      <c r="D708" s="250"/>
      <c r="E708" s="4"/>
      <c r="F708" s="408"/>
      <c r="G708" s="252"/>
      <c r="H708" s="253"/>
      <c r="I708" s="254"/>
      <c r="J708" s="255"/>
      <c r="K708" s="257"/>
      <c r="L708" s="257"/>
      <c r="M708" s="11"/>
      <c r="N708" s="11"/>
      <c r="O708" s="11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>
      <c r="A709" s="1"/>
      <c r="B709" s="2"/>
      <c r="C709" s="250"/>
      <c r="D709" s="250"/>
      <c r="E709" s="4"/>
      <c r="F709" s="408"/>
      <c r="G709" s="252"/>
      <c r="H709" s="253"/>
      <c r="I709" s="254"/>
      <c r="J709" s="255"/>
      <c r="K709" s="257"/>
      <c r="L709" s="257"/>
      <c r="M709" s="11"/>
      <c r="N709" s="11"/>
      <c r="O709" s="11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>
      <c r="A710" s="1"/>
      <c r="B710" s="2"/>
      <c r="C710" s="250"/>
      <c r="D710" s="250"/>
      <c r="E710" s="4"/>
      <c r="F710" s="408"/>
      <c r="G710" s="252"/>
      <c r="H710" s="253"/>
      <c r="I710" s="254"/>
      <c r="J710" s="255"/>
      <c r="K710" s="257"/>
      <c r="L710" s="257"/>
      <c r="M710" s="11"/>
      <c r="N710" s="11"/>
      <c r="O710" s="11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>
      <c r="A711" s="1"/>
      <c r="B711" s="2"/>
      <c r="C711" s="250"/>
      <c r="D711" s="250"/>
      <c r="E711" s="4"/>
      <c r="F711" s="408"/>
      <c r="G711" s="252"/>
      <c r="H711" s="253"/>
      <c r="I711" s="254"/>
      <c r="J711" s="255"/>
      <c r="K711" s="257"/>
      <c r="L711" s="257"/>
      <c r="M711" s="11"/>
      <c r="N711" s="11"/>
      <c r="O711" s="11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>
      <c r="A712" s="1"/>
      <c r="B712" s="2"/>
      <c r="C712" s="250"/>
      <c r="D712" s="250"/>
      <c r="E712" s="4"/>
      <c r="F712" s="408"/>
      <c r="G712" s="252"/>
      <c r="H712" s="253"/>
      <c r="I712" s="254"/>
      <c r="J712" s="255"/>
      <c r="K712" s="257"/>
      <c r="L712" s="257"/>
      <c r="M712" s="11"/>
      <c r="N712" s="11"/>
      <c r="O712" s="11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>
      <c r="A713" s="1"/>
      <c r="B713" s="2"/>
      <c r="C713" s="250"/>
      <c r="D713" s="250"/>
      <c r="E713" s="4"/>
      <c r="F713" s="408"/>
      <c r="G713" s="252"/>
      <c r="H713" s="253"/>
      <c r="I713" s="254"/>
      <c r="J713" s="255"/>
      <c r="K713" s="257"/>
      <c r="L713" s="257"/>
      <c r="M713" s="11"/>
      <c r="N713" s="11"/>
      <c r="O713" s="11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>
      <c r="A714" s="1"/>
      <c r="B714" s="2"/>
      <c r="C714" s="250"/>
      <c r="D714" s="250"/>
      <c r="E714" s="4"/>
      <c r="F714" s="408"/>
      <c r="G714" s="252"/>
      <c r="H714" s="253"/>
      <c r="I714" s="254"/>
      <c r="J714" s="255"/>
      <c r="K714" s="257"/>
      <c r="L714" s="257"/>
      <c r="M714" s="11"/>
      <c r="N714" s="11"/>
      <c r="O714" s="11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>
      <c r="A715" s="1"/>
      <c r="B715" s="2"/>
      <c r="C715" s="250"/>
      <c r="D715" s="250"/>
      <c r="E715" s="4"/>
      <c r="F715" s="408"/>
      <c r="G715" s="252"/>
      <c r="H715" s="253"/>
      <c r="I715" s="254"/>
      <c r="J715" s="255"/>
      <c r="K715" s="257"/>
      <c r="L715" s="257"/>
      <c r="M715" s="11"/>
      <c r="N715" s="11"/>
      <c r="O715" s="11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>
      <c r="A716" s="1"/>
      <c r="B716" s="2"/>
      <c r="C716" s="250"/>
      <c r="D716" s="250"/>
      <c r="E716" s="4"/>
      <c r="F716" s="408"/>
      <c r="G716" s="252"/>
      <c r="H716" s="253"/>
      <c r="I716" s="254"/>
      <c r="J716" s="255"/>
      <c r="K716" s="257"/>
      <c r="L716" s="257"/>
      <c r="M716" s="11"/>
      <c r="N716" s="11"/>
      <c r="O716" s="11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>
      <c r="A717" s="1"/>
      <c r="B717" s="2"/>
      <c r="C717" s="250"/>
      <c r="D717" s="250"/>
      <c r="E717" s="4"/>
      <c r="F717" s="408"/>
      <c r="G717" s="252"/>
      <c r="H717" s="253"/>
      <c r="I717" s="254"/>
      <c r="J717" s="255"/>
      <c r="K717" s="257"/>
      <c r="L717" s="257"/>
      <c r="M717" s="11"/>
      <c r="N717" s="11"/>
      <c r="O717" s="11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>
      <c r="A718" s="1"/>
      <c r="B718" s="2"/>
      <c r="C718" s="250"/>
      <c r="D718" s="250"/>
      <c r="E718" s="4"/>
      <c r="F718" s="408"/>
      <c r="G718" s="252"/>
      <c r="H718" s="253"/>
      <c r="I718" s="254"/>
      <c r="J718" s="255"/>
      <c r="K718" s="257"/>
      <c r="L718" s="257"/>
      <c r="M718" s="11"/>
      <c r="N718" s="11"/>
      <c r="O718" s="11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>
      <c r="A719" s="1"/>
      <c r="B719" s="2"/>
      <c r="C719" s="250"/>
      <c r="D719" s="250"/>
      <c r="E719" s="4"/>
      <c r="F719" s="408"/>
      <c r="G719" s="252"/>
      <c r="H719" s="253"/>
      <c r="I719" s="254"/>
      <c r="J719" s="255"/>
      <c r="K719" s="257"/>
      <c r="L719" s="257"/>
      <c r="M719" s="11"/>
      <c r="N719" s="11"/>
      <c r="O719" s="11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>
      <c r="A720" s="1"/>
      <c r="B720" s="2"/>
      <c r="C720" s="250"/>
      <c r="D720" s="250"/>
      <c r="E720" s="4"/>
      <c r="F720" s="408"/>
      <c r="G720" s="252"/>
      <c r="H720" s="253"/>
      <c r="I720" s="254"/>
      <c r="J720" s="255"/>
      <c r="K720" s="257"/>
      <c r="L720" s="257"/>
      <c r="M720" s="11"/>
      <c r="N720" s="11"/>
      <c r="O720" s="11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>
      <c r="A721" s="1"/>
      <c r="B721" s="2"/>
      <c r="C721" s="250"/>
      <c r="D721" s="250"/>
      <c r="E721" s="4"/>
      <c r="F721" s="408"/>
      <c r="G721" s="252"/>
      <c r="H721" s="253"/>
      <c r="I721" s="254"/>
      <c r="J721" s="255"/>
      <c r="K721" s="257"/>
      <c r="L721" s="257"/>
      <c r="M721" s="11"/>
      <c r="N721" s="11"/>
      <c r="O721" s="11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>
      <c r="A722" s="1"/>
      <c r="B722" s="2"/>
      <c r="C722" s="250"/>
      <c r="D722" s="250"/>
      <c r="E722" s="4"/>
      <c r="F722" s="408"/>
      <c r="G722" s="252"/>
      <c r="H722" s="253"/>
      <c r="I722" s="254"/>
      <c r="J722" s="255"/>
      <c r="K722" s="257"/>
      <c r="L722" s="257"/>
      <c r="M722" s="11"/>
      <c r="N722" s="11"/>
      <c r="O722" s="11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>
      <c r="A723" s="1"/>
      <c r="B723" s="2"/>
      <c r="C723" s="250"/>
      <c r="D723" s="250"/>
      <c r="E723" s="4"/>
      <c r="F723" s="408"/>
      <c r="G723" s="252"/>
      <c r="H723" s="253"/>
      <c r="I723" s="254"/>
      <c r="J723" s="255"/>
      <c r="K723" s="257"/>
      <c r="L723" s="257"/>
      <c r="M723" s="11"/>
      <c r="N723" s="11"/>
      <c r="O723" s="11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>
      <c r="A724" s="1"/>
      <c r="B724" s="2"/>
      <c r="C724" s="250"/>
      <c r="D724" s="250"/>
      <c r="E724" s="4"/>
      <c r="F724" s="408"/>
      <c r="G724" s="252"/>
      <c r="H724" s="253"/>
      <c r="I724" s="254"/>
      <c r="J724" s="255"/>
      <c r="K724" s="257"/>
      <c r="L724" s="257"/>
      <c r="M724" s="11"/>
      <c r="N724" s="11"/>
      <c r="O724" s="11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>
      <c r="A725" s="1"/>
      <c r="B725" s="2"/>
      <c r="C725" s="250"/>
      <c r="D725" s="250"/>
      <c r="E725" s="4"/>
      <c r="F725" s="408"/>
      <c r="G725" s="252"/>
      <c r="H725" s="253"/>
      <c r="I725" s="254"/>
      <c r="J725" s="255"/>
      <c r="K725" s="257"/>
      <c r="L725" s="257"/>
      <c r="M725" s="11"/>
      <c r="N725" s="11"/>
      <c r="O725" s="11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>
      <c r="A726" s="1"/>
      <c r="B726" s="2"/>
      <c r="C726" s="250"/>
      <c r="D726" s="250"/>
      <c r="E726" s="4"/>
      <c r="F726" s="408"/>
      <c r="G726" s="252"/>
      <c r="H726" s="253"/>
      <c r="I726" s="254"/>
      <c r="J726" s="255"/>
      <c r="K726" s="257"/>
      <c r="L726" s="257"/>
      <c r="M726" s="11"/>
      <c r="N726" s="11"/>
      <c r="O726" s="11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>
      <c r="A727" s="1"/>
      <c r="B727" s="2"/>
      <c r="C727" s="250"/>
      <c r="D727" s="250"/>
      <c r="E727" s="4"/>
      <c r="F727" s="408"/>
      <c r="G727" s="252"/>
      <c r="H727" s="253"/>
      <c r="I727" s="254"/>
      <c r="J727" s="255"/>
      <c r="K727" s="257"/>
      <c r="L727" s="257"/>
      <c r="M727" s="11"/>
      <c r="N727" s="11"/>
      <c r="O727" s="11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>
      <c r="A728" s="1"/>
      <c r="B728" s="2"/>
      <c r="C728" s="250"/>
      <c r="D728" s="250"/>
      <c r="E728" s="4"/>
      <c r="F728" s="408"/>
      <c r="G728" s="252"/>
      <c r="H728" s="253"/>
      <c r="I728" s="254"/>
      <c r="J728" s="255"/>
      <c r="K728" s="257"/>
      <c r="L728" s="257"/>
      <c r="M728" s="11"/>
      <c r="N728" s="11"/>
      <c r="O728" s="11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>
      <c r="A729" s="1"/>
      <c r="B729" s="2"/>
      <c r="C729" s="250"/>
      <c r="D729" s="250"/>
      <c r="E729" s="4"/>
      <c r="F729" s="408"/>
      <c r="G729" s="252"/>
      <c r="H729" s="253"/>
      <c r="I729" s="254"/>
      <c r="J729" s="255"/>
      <c r="K729" s="257"/>
      <c r="L729" s="257"/>
      <c r="M729" s="11"/>
      <c r="N729" s="11"/>
      <c r="O729" s="11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>
      <c r="A730" s="1"/>
      <c r="B730" s="2"/>
      <c r="C730" s="250"/>
      <c r="D730" s="250"/>
      <c r="E730" s="4"/>
      <c r="F730" s="408"/>
      <c r="G730" s="252"/>
      <c r="H730" s="253"/>
      <c r="I730" s="254"/>
      <c r="J730" s="255"/>
      <c r="K730" s="257"/>
      <c r="L730" s="257"/>
      <c r="M730" s="11"/>
      <c r="N730" s="11"/>
      <c r="O730" s="11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>
      <c r="A731" s="1"/>
      <c r="B731" s="2"/>
      <c r="C731" s="250"/>
      <c r="D731" s="250"/>
      <c r="E731" s="4"/>
      <c r="F731" s="408"/>
      <c r="G731" s="252"/>
      <c r="H731" s="253"/>
      <c r="I731" s="254"/>
      <c r="J731" s="255"/>
      <c r="K731" s="257"/>
      <c r="L731" s="257"/>
      <c r="M731" s="11"/>
      <c r="N731" s="11"/>
      <c r="O731" s="11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>
      <c r="A732" s="1"/>
      <c r="B732" s="2"/>
      <c r="C732" s="250"/>
      <c r="D732" s="250"/>
      <c r="E732" s="4"/>
      <c r="F732" s="408"/>
      <c r="G732" s="252"/>
      <c r="H732" s="253"/>
      <c r="I732" s="254"/>
      <c r="J732" s="255"/>
      <c r="K732" s="257"/>
      <c r="L732" s="257"/>
      <c r="M732" s="11"/>
      <c r="N732" s="11"/>
      <c r="O732" s="11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>
      <c r="A733" s="1"/>
      <c r="B733" s="2"/>
      <c r="C733" s="250"/>
      <c r="D733" s="250"/>
      <c r="E733" s="4"/>
      <c r="F733" s="408"/>
      <c r="G733" s="252"/>
      <c r="H733" s="253"/>
      <c r="I733" s="254"/>
      <c r="J733" s="255"/>
      <c r="K733" s="257"/>
      <c r="L733" s="257"/>
      <c r="M733" s="11"/>
      <c r="N733" s="11"/>
      <c r="O733" s="11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>
      <c r="A734" s="1"/>
      <c r="B734" s="2"/>
      <c r="C734" s="250"/>
      <c r="D734" s="250"/>
      <c r="E734" s="4"/>
      <c r="F734" s="408"/>
      <c r="G734" s="252"/>
      <c r="H734" s="253"/>
      <c r="I734" s="254"/>
      <c r="J734" s="255"/>
      <c r="K734" s="257"/>
      <c r="L734" s="257"/>
      <c r="M734" s="11"/>
      <c r="N734" s="11"/>
      <c r="O734" s="11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>
      <c r="A735" s="1"/>
      <c r="B735" s="2"/>
      <c r="C735" s="250"/>
      <c r="D735" s="250"/>
      <c r="E735" s="4"/>
      <c r="F735" s="408"/>
      <c r="G735" s="252"/>
      <c r="H735" s="253"/>
      <c r="I735" s="254"/>
      <c r="J735" s="255"/>
      <c r="K735" s="257"/>
      <c r="L735" s="257"/>
      <c r="M735" s="11"/>
      <c r="N735" s="11"/>
      <c r="O735" s="11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>
      <c r="A736" s="1"/>
      <c r="B736" s="2"/>
      <c r="C736" s="250"/>
      <c r="D736" s="250"/>
      <c r="E736" s="4"/>
      <c r="F736" s="408"/>
      <c r="G736" s="252"/>
      <c r="H736" s="253"/>
      <c r="I736" s="254"/>
      <c r="J736" s="255"/>
      <c r="K736" s="257"/>
      <c r="L736" s="257"/>
      <c r="M736" s="11"/>
      <c r="N736" s="11"/>
      <c r="O736" s="11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>
      <c r="A737" s="1"/>
      <c r="B737" s="2"/>
      <c r="C737" s="250"/>
      <c r="D737" s="250"/>
      <c r="E737" s="4"/>
      <c r="F737" s="408"/>
      <c r="G737" s="252"/>
      <c r="H737" s="253"/>
      <c r="I737" s="254"/>
      <c r="J737" s="255"/>
      <c r="K737" s="257"/>
      <c r="L737" s="257"/>
      <c r="M737" s="11"/>
      <c r="N737" s="11"/>
      <c r="O737" s="11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>
      <c r="A738" s="1"/>
      <c r="B738" s="2"/>
      <c r="C738" s="250"/>
      <c r="D738" s="250"/>
      <c r="E738" s="4"/>
      <c r="F738" s="408"/>
      <c r="G738" s="252"/>
      <c r="H738" s="253"/>
      <c r="I738" s="254"/>
      <c r="J738" s="255"/>
      <c r="K738" s="257"/>
      <c r="L738" s="257"/>
      <c r="M738" s="11"/>
      <c r="N738" s="11"/>
      <c r="O738" s="11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>
      <c r="A739" s="1"/>
      <c r="B739" s="2"/>
      <c r="C739" s="250"/>
      <c r="D739" s="250"/>
      <c r="E739" s="4"/>
      <c r="F739" s="408"/>
      <c r="G739" s="252"/>
      <c r="H739" s="253"/>
      <c r="I739" s="254"/>
      <c r="J739" s="255"/>
      <c r="K739" s="257"/>
      <c r="L739" s="257"/>
      <c r="M739" s="11"/>
      <c r="N739" s="11"/>
      <c r="O739" s="11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>
      <c r="A740" s="1"/>
      <c r="B740" s="2"/>
      <c r="C740" s="250"/>
      <c r="D740" s="250"/>
      <c r="E740" s="4"/>
      <c r="F740" s="408"/>
      <c r="G740" s="252"/>
      <c r="H740" s="253"/>
      <c r="I740" s="254"/>
      <c r="J740" s="255"/>
      <c r="K740" s="257"/>
      <c r="L740" s="257"/>
      <c r="M740" s="11"/>
      <c r="N740" s="11"/>
      <c r="O740" s="11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>
      <c r="A741" s="1"/>
      <c r="B741" s="2"/>
      <c r="C741" s="250"/>
      <c r="D741" s="250"/>
      <c r="E741" s="4"/>
      <c r="F741" s="408"/>
      <c r="G741" s="252"/>
      <c r="H741" s="253"/>
      <c r="I741" s="254"/>
      <c r="J741" s="255"/>
      <c r="K741" s="257"/>
      <c r="L741" s="257"/>
      <c r="M741" s="11"/>
      <c r="N741" s="11"/>
      <c r="O741" s="11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>
      <c r="A742" s="1"/>
      <c r="B742" s="2"/>
      <c r="C742" s="250"/>
      <c r="D742" s="250"/>
      <c r="E742" s="4"/>
      <c r="F742" s="408"/>
      <c r="G742" s="252"/>
      <c r="H742" s="253"/>
      <c r="I742" s="254"/>
      <c r="J742" s="255"/>
      <c r="K742" s="257"/>
      <c r="L742" s="257"/>
      <c r="M742" s="11"/>
      <c r="N742" s="11"/>
      <c r="O742" s="11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>
      <c r="A743" s="1"/>
      <c r="B743" s="2"/>
      <c r="C743" s="250"/>
      <c r="D743" s="250"/>
      <c r="E743" s="4"/>
      <c r="F743" s="408"/>
      <c r="G743" s="252"/>
      <c r="H743" s="253"/>
      <c r="I743" s="254"/>
      <c r="J743" s="255"/>
      <c r="K743" s="257"/>
      <c r="L743" s="257"/>
      <c r="M743" s="11"/>
      <c r="N743" s="11"/>
      <c r="O743" s="11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>
      <c r="A744" s="1"/>
      <c r="B744" s="2"/>
      <c r="C744" s="250"/>
      <c r="D744" s="250"/>
      <c r="E744" s="4"/>
      <c r="F744" s="408"/>
      <c r="G744" s="252"/>
      <c r="H744" s="253"/>
      <c r="I744" s="254"/>
      <c r="J744" s="255"/>
      <c r="K744" s="257"/>
      <c r="L744" s="257"/>
      <c r="M744" s="11"/>
      <c r="N744" s="11"/>
      <c r="O744" s="11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>
      <c r="A745" s="1"/>
      <c r="B745" s="2"/>
      <c r="C745" s="250"/>
      <c r="D745" s="250"/>
      <c r="E745" s="4"/>
      <c r="F745" s="408"/>
      <c r="G745" s="252"/>
      <c r="H745" s="253"/>
      <c r="I745" s="254"/>
      <c r="J745" s="255"/>
      <c r="K745" s="257"/>
      <c r="L745" s="257"/>
      <c r="M745" s="11"/>
      <c r="N745" s="11"/>
      <c r="O745" s="11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>
      <c r="A746" s="1"/>
      <c r="B746" s="2"/>
      <c r="C746" s="250"/>
      <c r="D746" s="250"/>
      <c r="E746" s="4"/>
      <c r="F746" s="408"/>
      <c r="G746" s="252"/>
      <c r="H746" s="253"/>
      <c r="I746" s="254"/>
      <c r="J746" s="255"/>
      <c r="K746" s="257"/>
      <c r="L746" s="257"/>
      <c r="M746" s="11"/>
      <c r="N746" s="11"/>
      <c r="O746" s="11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>
      <c r="A747" s="1"/>
      <c r="B747" s="2"/>
      <c r="C747" s="250"/>
      <c r="D747" s="250"/>
      <c r="E747" s="4"/>
      <c r="F747" s="408"/>
      <c r="G747" s="252"/>
      <c r="H747" s="253"/>
      <c r="I747" s="254"/>
      <c r="J747" s="255"/>
      <c r="K747" s="257"/>
      <c r="L747" s="257"/>
      <c r="M747" s="11"/>
      <c r="N747" s="11"/>
      <c r="O747" s="11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>
      <c r="A748" s="1"/>
      <c r="B748" s="2"/>
      <c r="C748" s="250"/>
      <c r="D748" s="250"/>
      <c r="E748" s="4"/>
      <c r="F748" s="408"/>
      <c r="G748" s="252"/>
      <c r="H748" s="253"/>
      <c r="I748" s="254"/>
      <c r="J748" s="255"/>
      <c r="K748" s="257"/>
      <c r="L748" s="257"/>
      <c r="M748" s="11"/>
      <c r="N748" s="11"/>
      <c r="O748" s="11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>
      <c r="A749" s="1"/>
      <c r="B749" s="2"/>
      <c r="C749" s="250"/>
      <c r="D749" s="250"/>
      <c r="E749" s="4"/>
      <c r="F749" s="408"/>
      <c r="G749" s="252"/>
      <c r="H749" s="253"/>
      <c r="I749" s="254"/>
      <c r="J749" s="255"/>
      <c r="K749" s="257"/>
      <c r="L749" s="257"/>
      <c r="M749" s="11"/>
      <c r="N749" s="11"/>
      <c r="O749" s="11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>
      <c r="A750" s="1"/>
      <c r="B750" s="2"/>
      <c r="C750" s="250"/>
      <c r="D750" s="250"/>
      <c r="E750" s="4"/>
      <c r="F750" s="408"/>
      <c r="G750" s="252"/>
      <c r="H750" s="253"/>
      <c r="I750" s="254"/>
      <c r="J750" s="255"/>
      <c r="K750" s="257"/>
      <c r="L750" s="257"/>
      <c r="M750" s="11"/>
      <c r="N750" s="11"/>
      <c r="O750" s="11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>
      <c r="A751" s="1"/>
      <c r="B751" s="2"/>
      <c r="C751" s="250"/>
      <c r="D751" s="250"/>
      <c r="E751" s="4"/>
      <c r="F751" s="408"/>
      <c r="G751" s="252"/>
      <c r="H751" s="253"/>
      <c r="I751" s="254"/>
      <c r="J751" s="255"/>
      <c r="K751" s="257"/>
      <c r="L751" s="257"/>
      <c r="M751" s="11"/>
      <c r="N751" s="11"/>
      <c r="O751" s="11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>
      <c r="A752" s="1"/>
      <c r="B752" s="2"/>
      <c r="C752" s="250"/>
      <c r="D752" s="250"/>
      <c r="E752" s="4"/>
      <c r="F752" s="408"/>
      <c r="G752" s="252"/>
      <c r="H752" s="253"/>
      <c r="I752" s="254"/>
      <c r="J752" s="255"/>
      <c r="K752" s="257"/>
      <c r="L752" s="257"/>
      <c r="M752" s="11"/>
      <c r="N752" s="11"/>
      <c r="O752" s="11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>
      <c r="A753" s="1"/>
      <c r="B753" s="2"/>
      <c r="C753" s="250"/>
      <c r="D753" s="250"/>
      <c r="E753" s="4"/>
      <c r="F753" s="408"/>
      <c r="G753" s="252"/>
      <c r="H753" s="253"/>
      <c r="I753" s="254"/>
      <c r="J753" s="255"/>
      <c r="K753" s="257"/>
      <c r="L753" s="257"/>
      <c r="M753" s="11"/>
      <c r="N753" s="11"/>
      <c r="O753" s="11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>
      <c r="A754" s="1"/>
      <c r="B754" s="2"/>
      <c r="C754" s="250"/>
      <c r="D754" s="250"/>
      <c r="E754" s="4"/>
      <c r="F754" s="408"/>
      <c r="G754" s="252"/>
      <c r="H754" s="253"/>
      <c r="I754" s="254"/>
      <c r="J754" s="255"/>
      <c r="K754" s="257"/>
      <c r="L754" s="257"/>
      <c r="M754" s="11"/>
      <c r="N754" s="11"/>
      <c r="O754" s="11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>
      <c r="A755" s="1"/>
      <c r="B755" s="2"/>
      <c r="C755" s="250"/>
      <c r="D755" s="250"/>
      <c r="E755" s="4"/>
      <c r="F755" s="408"/>
      <c r="G755" s="252"/>
      <c r="H755" s="253"/>
      <c r="I755" s="254"/>
      <c r="J755" s="255"/>
      <c r="K755" s="257"/>
      <c r="L755" s="257"/>
      <c r="M755" s="11"/>
      <c r="N755" s="11"/>
      <c r="O755" s="11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>
      <c r="A756" s="1"/>
      <c r="B756" s="2"/>
      <c r="C756" s="250"/>
      <c r="D756" s="250"/>
      <c r="E756" s="4"/>
      <c r="F756" s="408"/>
      <c r="G756" s="252"/>
      <c r="H756" s="253"/>
      <c r="I756" s="254"/>
      <c r="J756" s="255"/>
      <c r="K756" s="257"/>
      <c r="L756" s="257"/>
      <c r="M756" s="11"/>
      <c r="N756" s="11"/>
      <c r="O756" s="11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>
      <c r="A757" s="1"/>
      <c r="B757" s="2"/>
      <c r="C757" s="250"/>
      <c r="D757" s="250"/>
      <c r="E757" s="4"/>
      <c r="F757" s="408"/>
      <c r="G757" s="252"/>
      <c r="H757" s="253"/>
      <c r="I757" s="254"/>
      <c r="J757" s="255"/>
      <c r="K757" s="257"/>
      <c r="L757" s="257"/>
      <c r="M757" s="11"/>
      <c r="N757" s="11"/>
      <c r="O757" s="11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>
      <c r="A758" s="1"/>
      <c r="B758" s="2"/>
      <c r="C758" s="250"/>
      <c r="D758" s="250"/>
      <c r="E758" s="4"/>
      <c r="F758" s="408"/>
      <c r="G758" s="252"/>
      <c r="H758" s="253"/>
      <c r="I758" s="254"/>
      <c r="J758" s="255"/>
      <c r="K758" s="257"/>
      <c r="L758" s="257"/>
      <c r="M758" s="11"/>
      <c r="N758" s="11"/>
      <c r="O758" s="11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>
      <c r="A759" s="1"/>
      <c r="B759" s="2"/>
      <c r="C759" s="250"/>
      <c r="D759" s="250"/>
      <c r="E759" s="4"/>
      <c r="F759" s="408"/>
      <c r="G759" s="252"/>
      <c r="H759" s="253"/>
      <c r="I759" s="254"/>
      <c r="J759" s="255"/>
      <c r="K759" s="257"/>
      <c r="L759" s="257"/>
      <c r="M759" s="11"/>
      <c r="N759" s="11"/>
      <c r="O759" s="11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>
      <c r="A760" s="1"/>
      <c r="B760" s="2"/>
      <c r="C760" s="250"/>
      <c r="D760" s="250"/>
      <c r="E760" s="4"/>
      <c r="F760" s="408"/>
      <c r="G760" s="252"/>
      <c r="H760" s="253"/>
      <c r="I760" s="254"/>
      <c r="J760" s="255"/>
      <c r="K760" s="257"/>
      <c r="L760" s="257"/>
      <c r="M760" s="11"/>
      <c r="N760" s="11"/>
      <c r="O760" s="11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>
      <c r="A761" s="1"/>
      <c r="B761" s="2"/>
      <c r="C761" s="250"/>
      <c r="D761" s="250"/>
      <c r="E761" s="4"/>
      <c r="F761" s="408"/>
      <c r="G761" s="252"/>
      <c r="H761" s="253"/>
      <c r="I761" s="254"/>
      <c r="J761" s="255"/>
      <c r="K761" s="257"/>
      <c r="L761" s="257"/>
      <c r="M761" s="11"/>
      <c r="N761" s="11"/>
      <c r="O761" s="11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>
      <c r="A762" s="1"/>
      <c r="B762" s="2"/>
      <c r="C762" s="250"/>
      <c r="D762" s="250"/>
      <c r="E762" s="4"/>
      <c r="F762" s="408"/>
      <c r="G762" s="252"/>
      <c r="H762" s="253"/>
      <c r="I762" s="254"/>
      <c r="J762" s="255"/>
      <c r="K762" s="257"/>
      <c r="L762" s="257"/>
      <c r="M762" s="11"/>
      <c r="N762" s="11"/>
      <c r="O762" s="11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>
      <c r="A763" s="1"/>
      <c r="B763" s="2"/>
      <c r="C763" s="250"/>
      <c r="D763" s="250"/>
      <c r="E763" s="4"/>
      <c r="F763" s="408"/>
      <c r="G763" s="252"/>
      <c r="H763" s="253"/>
      <c r="I763" s="254"/>
      <c r="J763" s="255"/>
      <c r="K763" s="257"/>
      <c r="L763" s="257"/>
      <c r="M763" s="11"/>
      <c r="N763" s="11"/>
      <c r="O763" s="11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>
      <c r="A764" s="1"/>
      <c r="B764" s="2"/>
      <c r="C764" s="250"/>
      <c r="D764" s="250"/>
      <c r="E764" s="4"/>
      <c r="F764" s="408"/>
      <c r="G764" s="252"/>
      <c r="H764" s="253"/>
      <c r="I764" s="254"/>
      <c r="J764" s="255"/>
      <c r="K764" s="257"/>
      <c r="L764" s="257"/>
      <c r="M764" s="11"/>
      <c r="N764" s="11"/>
      <c r="O764" s="11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>
      <c r="A765" s="1"/>
      <c r="B765" s="2"/>
      <c r="C765" s="250"/>
      <c r="D765" s="250"/>
      <c r="E765" s="4"/>
      <c r="F765" s="408"/>
      <c r="G765" s="252"/>
      <c r="H765" s="253"/>
      <c r="I765" s="254"/>
      <c r="J765" s="255"/>
      <c r="K765" s="257"/>
      <c r="L765" s="257"/>
      <c r="M765" s="11"/>
      <c r="N765" s="11"/>
      <c r="O765" s="11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>
      <c r="A766" s="1"/>
      <c r="B766" s="2"/>
      <c r="C766" s="250"/>
      <c r="D766" s="250"/>
      <c r="E766" s="4"/>
      <c r="F766" s="408"/>
      <c r="G766" s="252"/>
      <c r="H766" s="253"/>
      <c r="I766" s="254"/>
      <c r="J766" s="255"/>
      <c r="K766" s="257"/>
      <c r="L766" s="257"/>
      <c r="M766" s="11"/>
      <c r="N766" s="11"/>
      <c r="O766" s="11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>
      <c r="A767" s="1"/>
      <c r="B767" s="2"/>
      <c r="C767" s="250"/>
      <c r="D767" s="250"/>
      <c r="E767" s="4"/>
      <c r="F767" s="408"/>
      <c r="G767" s="252"/>
      <c r="H767" s="253"/>
      <c r="I767" s="254"/>
      <c r="J767" s="255"/>
      <c r="K767" s="257"/>
      <c r="L767" s="257"/>
      <c r="M767" s="11"/>
      <c r="N767" s="11"/>
      <c r="O767" s="11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>
      <c r="A768" s="1"/>
      <c r="B768" s="2"/>
      <c r="C768" s="250"/>
      <c r="D768" s="250"/>
      <c r="E768" s="4"/>
      <c r="F768" s="408"/>
      <c r="G768" s="252"/>
      <c r="H768" s="253"/>
      <c r="I768" s="254"/>
      <c r="J768" s="255"/>
      <c r="K768" s="257"/>
      <c r="L768" s="257"/>
      <c r="M768" s="11"/>
      <c r="N768" s="11"/>
      <c r="O768" s="11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>
      <c r="A769" s="1"/>
      <c r="B769" s="2"/>
      <c r="C769" s="250"/>
      <c r="D769" s="250"/>
      <c r="E769" s="4"/>
      <c r="F769" s="408"/>
      <c r="G769" s="252"/>
      <c r="H769" s="253"/>
      <c r="I769" s="254"/>
      <c r="J769" s="255"/>
      <c r="K769" s="257"/>
      <c r="L769" s="257"/>
      <c r="M769" s="11"/>
      <c r="N769" s="11"/>
      <c r="O769" s="11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>
      <c r="A770" s="1"/>
      <c r="B770" s="2"/>
      <c r="C770" s="250"/>
      <c r="D770" s="250"/>
      <c r="E770" s="4"/>
      <c r="F770" s="408"/>
      <c r="G770" s="252"/>
      <c r="H770" s="253"/>
      <c r="I770" s="254"/>
      <c r="J770" s="255"/>
      <c r="K770" s="257"/>
      <c r="L770" s="257"/>
      <c r="M770" s="11"/>
      <c r="N770" s="11"/>
      <c r="O770" s="11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>
      <c r="A771" s="1"/>
      <c r="B771" s="2"/>
      <c r="C771" s="250"/>
      <c r="D771" s="250"/>
      <c r="E771" s="4"/>
      <c r="F771" s="408"/>
      <c r="G771" s="252"/>
      <c r="H771" s="253"/>
      <c r="I771" s="254"/>
      <c r="J771" s="255"/>
      <c r="K771" s="257"/>
      <c r="L771" s="257"/>
      <c r="M771" s="11"/>
      <c r="N771" s="11"/>
      <c r="O771" s="11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>
      <c r="A772" s="1"/>
      <c r="B772" s="2"/>
      <c r="C772" s="250"/>
      <c r="D772" s="250"/>
      <c r="E772" s="4"/>
      <c r="F772" s="408"/>
      <c r="G772" s="252"/>
      <c r="H772" s="253"/>
      <c r="I772" s="254"/>
      <c r="J772" s="255"/>
      <c r="K772" s="257"/>
      <c r="L772" s="257"/>
      <c r="M772" s="11"/>
      <c r="N772" s="11"/>
      <c r="O772" s="11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>
      <c r="A773" s="1"/>
      <c r="B773" s="2"/>
      <c r="C773" s="250"/>
      <c r="D773" s="250"/>
      <c r="E773" s="4"/>
      <c r="F773" s="408"/>
      <c r="G773" s="252"/>
      <c r="H773" s="253"/>
      <c r="I773" s="254"/>
      <c r="J773" s="255"/>
      <c r="K773" s="257"/>
      <c r="L773" s="257"/>
      <c r="M773" s="11"/>
      <c r="N773" s="11"/>
      <c r="O773" s="11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>
      <c r="A774" s="1"/>
      <c r="B774" s="2"/>
      <c r="C774" s="250"/>
      <c r="D774" s="250"/>
      <c r="E774" s="4"/>
      <c r="F774" s="408"/>
      <c r="G774" s="252"/>
      <c r="H774" s="253"/>
      <c r="I774" s="254"/>
      <c r="J774" s="255"/>
      <c r="K774" s="257"/>
      <c r="L774" s="257"/>
      <c r="M774" s="11"/>
      <c r="N774" s="11"/>
      <c r="O774" s="11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>
      <c r="A775" s="1"/>
      <c r="B775" s="2"/>
      <c r="C775" s="250"/>
      <c r="D775" s="250"/>
      <c r="E775" s="4"/>
      <c r="F775" s="408"/>
      <c r="G775" s="252"/>
      <c r="H775" s="253"/>
      <c r="I775" s="254"/>
      <c r="J775" s="255"/>
      <c r="K775" s="257"/>
      <c r="L775" s="257"/>
      <c r="M775" s="11"/>
      <c r="N775" s="11"/>
      <c r="O775" s="11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>
      <c r="A776" s="1"/>
      <c r="B776" s="2"/>
      <c r="C776" s="250"/>
      <c r="D776" s="250"/>
      <c r="E776" s="4"/>
      <c r="F776" s="408"/>
      <c r="G776" s="252"/>
      <c r="H776" s="253"/>
      <c r="I776" s="254"/>
      <c r="J776" s="255"/>
      <c r="K776" s="257"/>
      <c r="L776" s="257"/>
      <c r="M776" s="11"/>
      <c r="N776" s="11"/>
      <c r="O776" s="11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>
      <c r="A777" s="1"/>
      <c r="B777" s="2"/>
      <c r="C777" s="250"/>
      <c r="D777" s="250"/>
      <c r="E777" s="4"/>
      <c r="F777" s="408"/>
      <c r="G777" s="252"/>
      <c r="H777" s="253"/>
      <c r="I777" s="254"/>
      <c r="J777" s="255"/>
      <c r="K777" s="257"/>
      <c r="L777" s="257"/>
      <c r="M777" s="11"/>
      <c r="N777" s="11"/>
      <c r="O777" s="11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>
      <c r="A778" s="1"/>
      <c r="B778" s="2"/>
      <c r="C778" s="250"/>
      <c r="D778" s="250"/>
      <c r="E778" s="4"/>
      <c r="F778" s="408"/>
      <c r="G778" s="252"/>
      <c r="H778" s="253"/>
      <c r="I778" s="254"/>
      <c r="J778" s="255"/>
      <c r="K778" s="257"/>
      <c r="L778" s="257"/>
      <c r="M778" s="11"/>
      <c r="N778" s="11"/>
      <c r="O778" s="11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>
      <c r="A779" s="1"/>
      <c r="B779" s="2"/>
      <c r="C779" s="250"/>
      <c r="D779" s="250"/>
      <c r="E779" s="4"/>
      <c r="F779" s="408"/>
      <c r="G779" s="252"/>
      <c r="H779" s="253"/>
      <c r="I779" s="254"/>
      <c r="J779" s="255"/>
      <c r="K779" s="257"/>
      <c r="L779" s="257"/>
      <c r="M779" s="11"/>
      <c r="N779" s="11"/>
      <c r="O779" s="11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>
      <c r="A780" s="1"/>
      <c r="B780" s="2"/>
      <c r="C780" s="250"/>
      <c r="D780" s="250"/>
      <c r="E780" s="4"/>
      <c r="F780" s="408"/>
      <c r="G780" s="252"/>
      <c r="H780" s="253"/>
      <c r="I780" s="254"/>
      <c r="J780" s="255"/>
      <c r="K780" s="257"/>
      <c r="L780" s="257"/>
      <c r="M780" s="11"/>
      <c r="N780" s="11"/>
      <c r="O780" s="11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>
      <c r="A781" s="1"/>
      <c r="B781" s="2"/>
      <c r="C781" s="250"/>
      <c r="D781" s="250"/>
      <c r="E781" s="4"/>
      <c r="F781" s="408"/>
      <c r="G781" s="252"/>
      <c r="H781" s="253"/>
      <c r="I781" s="254"/>
      <c r="J781" s="255"/>
      <c r="K781" s="257"/>
      <c r="L781" s="257"/>
      <c r="M781" s="11"/>
      <c r="N781" s="11"/>
      <c r="O781" s="11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>
      <c r="A782" s="1"/>
      <c r="B782" s="2"/>
      <c r="C782" s="250"/>
      <c r="D782" s="250"/>
      <c r="E782" s="4"/>
      <c r="F782" s="408"/>
      <c r="G782" s="252"/>
      <c r="H782" s="253"/>
      <c r="I782" s="254"/>
      <c r="J782" s="255"/>
      <c r="K782" s="257"/>
      <c r="L782" s="257"/>
      <c r="M782" s="11"/>
      <c r="N782" s="11"/>
      <c r="O782" s="11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>
      <c r="A783" s="1"/>
      <c r="B783" s="2"/>
      <c r="C783" s="250"/>
      <c r="D783" s="250"/>
      <c r="E783" s="4"/>
      <c r="F783" s="408"/>
      <c r="G783" s="252"/>
      <c r="H783" s="253"/>
      <c r="I783" s="254"/>
      <c r="J783" s="255"/>
      <c r="K783" s="257"/>
      <c r="L783" s="257"/>
      <c r="M783" s="11"/>
      <c r="N783" s="11"/>
      <c r="O783" s="11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>
      <c r="A784" s="1"/>
      <c r="B784" s="2"/>
      <c r="C784" s="250"/>
      <c r="D784" s="250"/>
      <c r="E784" s="4"/>
      <c r="F784" s="408"/>
      <c r="G784" s="252"/>
      <c r="H784" s="253"/>
      <c r="I784" s="254"/>
      <c r="J784" s="255"/>
      <c r="K784" s="257"/>
      <c r="L784" s="257"/>
      <c r="M784" s="11"/>
      <c r="N784" s="11"/>
      <c r="O784" s="11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>
      <c r="A785" s="1"/>
      <c r="B785" s="2"/>
      <c r="C785" s="250"/>
      <c r="D785" s="250"/>
      <c r="E785" s="4"/>
      <c r="F785" s="408"/>
      <c r="G785" s="252"/>
      <c r="H785" s="253"/>
      <c r="I785" s="254"/>
      <c r="J785" s="255"/>
      <c r="K785" s="257"/>
      <c r="L785" s="257"/>
      <c r="M785" s="11"/>
      <c r="N785" s="11"/>
      <c r="O785" s="11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>
      <c r="A786" s="1"/>
      <c r="B786" s="2"/>
      <c r="C786" s="250"/>
      <c r="D786" s="250"/>
      <c r="E786" s="4"/>
      <c r="F786" s="408"/>
      <c r="G786" s="252"/>
      <c r="H786" s="253"/>
      <c r="I786" s="254"/>
      <c r="J786" s="255"/>
      <c r="K786" s="257"/>
      <c r="L786" s="257"/>
      <c r="M786" s="11"/>
      <c r="N786" s="11"/>
      <c r="O786" s="11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>
      <c r="A787" s="1"/>
      <c r="B787" s="2"/>
      <c r="C787" s="250"/>
      <c r="D787" s="250"/>
      <c r="E787" s="4"/>
      <c r="F787" s="408"/>
      <c r="G787" s="252"/>
      <c r="H787" s="253"/>
      <c r="I787" s="254"/>
      <c r="J787" s="255"/>
      <c r="K787" s="257"/>
      <c r="L787" s="257"/>
      <c r="M787" s="11"/>
      <c r="N787" s="11"/>
      <c r="O787" s="11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>
      <c r="A788" s="1"/>
      <c r="B788" s="2"/>
      <c r="C788" s="250"/>
      <c r="D788" s="250"/>
      <c r="E788" s="4"/>
      <c r="F788" s="408"/>
      <c r="G788" s="252"/>
      <c r="H788" s="253"/>
      <c r="I788" s="254"/>
      <c r="J788" s="255"/>
      <c r="K788" s="257"/>
      <c r="L788" s="257"/>
      <c r="M788" s="11"/>
      <c r="N788" s="11"/>
      <c r="O788" s="11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>
      <c r="A789" s="1"/>
      <c r="B789" s="2"/>
      <c r="C789" s="250"/>
      <c r="D789" s="250"/>
      <c r="E789" s="4"/>
      <c r="F789" s="408"/>
      <c r="G789" s="252"/>
      <c r="H789" s="253"/>
      <c r="I789" s="254"/>
      <c r="J789" s="255"/>
      <c r="K789" s="257"/>
      <c r="L789" s="257"/>
      <c r="M789" s="11"/>
      <c r="N789" s="11"/>
      <c r="O789" s="11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>
      <c r="A790" s="1"/>
      <c r="B790" s="2"/>
      <c r="C790" s="250"/>
      <c r="D790" s="250"/>
      <c r="E790" s="4"/>
      <c r="F790" s="408"/>
      <c r="G790" s="252"/>
      <c r="H790" s="253"/>
      <c r="I790" s="254"/>
      <c r="J790" s="255"/>
      <c r="K790" s="257"/>
      <c r="L790" s="257"/>
      <c r="M790" s="11"/>
      <c r="N790" s="11"/>
      <c r="O790" s="11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>
      <c r="A791" s="1"/>
      <c r="B791" s="2"/>
      <c r="C791" s="250"/>
      <c r="D791" s="250"/>
      <c r="E791" s="4"/>
      <c r="F791" s="408"/>
      <c r="G791" s="252"/>
      <c r="H791" s="253"/>
      <c r="I791" s="254"/>
      <c r="J791" s="255"/>
      <c r="K791" s="257"/>
      <c r="L791" s="257"/>
      <c r="M791" s="11"/>
      <c r="N791" s="11"/>
      <c r="O791" s="11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>
      <c r="A792" s="1"/>
      <c r="B792" s="2"/>
      <c r="C792" s="250"/>
      <c r="D792" s="250"/>
      <c r="E792" s="4"/>
      <c r="F792" s="408"/>
      <c r="G792" s="252"/>
      <c r="H792" s="253"/>
      <c r="I792" s="254"/>
      <c r="J792" s="255"/>
      <c r="K792" s="257"/>
      <c r="L792" s="257"/>
      <c r="M792" s="11"/>
      <c r="N792" s="11"/>
      <c r="O792" s="11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>
      <c r="A793" s="1"/>
      <c r="B793" s="2"/>
      <c r="C793" s="250"/>
      <c r="D793" s="250"/>
      <c r="E793" s="4"/>
      <c r="F793" s="408"/>
      <c r="G793" s="252"/>
      <c r="H793" s="253"/>
      <c r="I793" s="254"/>
      <c r="J793" s="255"/>
      <c r="K793" s="257"/>
      <c r="L793" s="257"/>
      <c r="M793" s="11"/>
      <c r="N793" s="11"/>
      <c r="O793" s="11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>
      <c r="A794" s="1"/>
      <c r="B794" s="2"/>
      <c r="C794" s="250"/>
      <c r="D794" s="250"/>
      <c r="E794" s="4"/>
      <c r="F794" s="408"/>
      <c r="G794" s="252"/>
      <c r="H794" s="253"/>
      <c r="I794" s="254"/>
      <c r="J794" s="255"/>
      <c r="K794" s="257"/>
      <c r="L794" s="257"/>
      <c r="M794" s="11"/>
      <c r="N794" s="11"/>
      <c r="O794" s="11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>
      <c r="A795" s="1"/>
      <c r="B795" s="2"/>
      <c r="C795" s="250"/>
      <c r="D795" s="250"/>
      <c r="E795" s="4"/>
      <c r="F795" s="408"/>
      <c r="G795" s="252"/>
      <c r="H795" s="253"/>
      <c r="I795" s="254"/>
      <c r="J795" s="255"/>
      <c r="K795" s="257"/>
      <c r="L795" s="257"/>
      <c r="M795" s="11"/>
      <c r="N795" s="11"/>
      <c r="O795" s="11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>
      <c r="A796" s="1"/>
      <c r="B796" s="2"/>
      <c r="C796" s="250"/>
      <c r="D796" s="250"/>
      <c r="E796" s="4"/>
      <c r="F796" s="408"/>
      <c r="G796" s="252"/>
      <c r="H796" s="253"/>
      <c r="I796" s="254"/>
      <c r="J796" s="255"/>
      <c r="K796" s="257"/>
      <c r="L796" s="257"/>
      <c r="M796" s="11"/>
      <c r="N796" s="11"/>
      <c r="O796" s="11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>
      <c r="A797" s="1"/>
      <c r="B797" s="2"/>
      <c r="C797" s="250"/>
      <c r="D797" s="250"/>
      <c r="E797" s="4"/>
      <c r="F797" s="408"/>
      <c r="G797" s="252"/>
      <c r="H797" s="253"/>
      <c r="I797" s="254"/>
      <c r="J797" s="255"/>
      <c r="K797" s="257"/>
      <c r="L797" s="257"/>
      <c r="M797" s="11"/>
      <c r="N797" s="11"/>
      <c r="O797" s="11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>
      <c r="A798" s="1"/>
      <c r="B798" s="2"/>
      <c r="C798" s="250"/>
      <c r="D798" s="250"/>
      <c r="E798" s="4"/>
      <c r="F798" s="408"/>
      <c r="G798" s="252"/>
      <c r="H798" s="253"/>
      <c r="I798" s="254"/>
      <c r="J798" s="255"/>
      <c r="K798" s="257"/>
      <c r="L798" s="257"/>
      <c r="M798" s="11"/>
      <c r="N798" s="11"/>
      <c r="O798" s="11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>
      <c r="A799" s="1"/>
      <c r="B799" s="2"/>
      <c r="C799" s="250"/>
      <c r="D799" s="250"/>
      <c r="E799" s="4"/>
      <c r="F799" s="408"/>
      <c r="G799" s="252"/>
      <c r="H799" s="253"/>
      <c r="I799" s="254"/>
      <c r="J799" s="255"/>
      <c r="K799" s="257"/>
      <c r="L799" s="257"/>
      <c r="M799" s="11"/>
      <c r="N799" s="11"/>
      <c r="O799" s="11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>
      <c r="A800" s="1"/>
      <c r="B800" s="2"/>
      <c r="C800" s="250"/>
      <c r="D800" s="250"/>
      <c r="E800" s="4"/>
      <c r="F800" s="408"/>
      <c r="G800" s="252"/>
      <c r="H800" s="253"/>
      <c r="I800" s="254"/>
      <c r="J800" s="255"/>
      <c r="K800" s="257"/>
      <c r="L800" s="257"/>
      <c r="M800" s="11"/>
      <c r="N800" s="11"/>
      <c r="O800" s="11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>
      <c r="A801" s="1"/>
      <c r="B801" s="2"/>
      <c r="C801" s="250"/>
      <c r="D801" s="250"/>
      <c r="E801" s="4"/>
      <c r="F801" s="408"/>
      <c r="G801" s="252"/>
      <c r="H801" s="253"/>
      <c r="I801" s="254"/>
      <c r="J801" s="255"/>
      <c r="K801" s="257"/>
      <c r="L801" s="257"/>
      <c r="M801" s="11"/>
      <c r="N801" s="11"/>
      <c r="O801" s="11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>
      <c r="A802" s="1"/>
      <c r="B802" s="2"/>
      <c r="C802" s="250"/>
      <c r="D802" s="250"/>
      <c r="E802" s="4"/>
      <c r="F802" s="408"/>
      <c r="G802" s="252"/>
      <c r="H802" s="253"/>
      <c r="I802" s="254"/>
      <c r="J802" s="255"/>
      <c r="K802" s="257"/>
      <c r="L802" s="257"/>
      <c r="M802" s="11"/>
      <c r="N802" s="11"/>
      <c r="O802" s="11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>
      <c r="A803" s="1"/>
      <c r="B803" s="2"/>
      <c r="C803" s="250"/>
      <c r="D803" s="250"/>
      <c r="E803" s="4"/>
      <c r="F803" s="408"/>
      <c r="G803" s="252"/>
      <c r="H803" s="253"/>
      <c r="I803" s="254"/>
      <c r="J803" s="255"/>
      <c r="K803" s="257"/>
      <c r="L803" s="257"/>
      <c r="M803" s="11"/>
      <c r="N803" s="11"/>
      <c r="O803" s="11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>
      <c r="A804" s="1"/>
      <c r="B804" s="2"/>
      <c r="C804" s="250"/>
      <c r="D804" s="250"/>
      <c r="E804" s="4"/>
      <c r="F804" s="408"/>
      <c r="G804" s="252"/>
      <c r="H804" s="253"/>
      <c r="I804" s="254"/>
      <c r="J804" s="255"/>
      <c r="K804" s="257"/>
      <c r="L804" s="257"/>
      <c r="M804" s="11"/>
      <c r="N804" s="11"/>
      <c r="O804" s="11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>
      <c r="A805" s="1"/>
      <c r="B805" s="2"/>
      <c r="C805" s="250"/>
      <c r="D805" s="250"/>
      <c r="E805" s="4"/>
      <c r="F805" s="408"/>
      <c r="G805" s="252"/>
      <c r="H805" s="253"/>
      <c r="I805" s="254"/>
      <c r="J805" s="255"/>
      <c r="K805" s="257"/>
      <c r="L805" s="257"/>
      <c r="M805" s="11"/>
      <c r="N805" s="11"/>
      <c r="O805" s="11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>
      <c r="A806" s="1"/>
      <c r="B806" s="2"/>
      <c r="C806" s="250"/>
      <c r="D806" s="250"/>
      <c r="E806" s="4"/>
      <c r="F806" s="408"/>
      <c r="G806" s="252"/>
      <c r="H806" s="253"/>
      <c r="I806" s="254"/>
      <c r="J806" s="255"/>
      <c r="K806" s="257"/>
      <c r="L806" s="257"/>
      <c r="M806" s="11"/>
      <c r="N806" s="11"/>
      <c r="O806" s="11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>
      <c r="A807" s="1"/>
      <c r="B807" s="2"/>
      <c r="C807" s="250"/>
      <c r="D807" s="250"/>
      <c r="E807" s="4"/>
      <c r="F807" s="408"/>
      <c r="G807" s="252"/>
      <c r="H807" s="253"/>
      <c r="I807" s="254"/>
      <c r="J807" s="255"/>
      <c r="K807" s="257"/>
      <c r="L807" s="257"/>
      <c r="M807" s="11"/>
      <c r="N807" s="11"/>
      <c r="O807" s="11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>
      <c r="A808" s="1"/>
      <c r="B808" s="2"/>
      <c r="C808" s="250"/>
      <c r="D808" s="250"/>
      <c r="E808" s="4"/>
      <c r="F808" s="408"/>
      <c r="G808" s="252"/>
      <c r="H808" s="253"/>
      <c r="I808" s="254"/>
      <c r="J808" s="255"/>
      <c r="K808" s="257"/>
      <c r="L808" s="257"/>
      <c r="M808" s="11"/>
      <c r="N808" s="11"/>
      <c r="O808" s="11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>
      <c r="A809" s="1"/>
      <c r="B809" s="2"/>
      <c r="C809" s="250"/>
      <c r="D809" s="250"/>
      <c r="E809" s="4"/>
      <c r="F809" s="408"/>
      <c r="G809" s="252"/>
      <c r="H809" s="253"/>
      <c r="I809" s="254"/>
      <c r="J809" s="255"/>
      <c r="K809" s="257"/>
      <c r="L809" s="257"/>
      <c r="M809" s="11"/>
      <c r="N809" s="11"/>
      <c r="O809" s="11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>
      <c r="A810" s="1"/>
      <c r="B810" s="2"/>
      <c r="C810" s="250"/>
      <c r="D810" s="250"/>
      <c r="E810" s="4"/>
      <c r="F810" s="408"/>
      <c r="G810" s="252"/>
      <c r="H810" s="253"/>
      <c r="I810" s="254"/>
      <c r="J810" s="255"/>
      <c r="K810" s="257"/>
      <c r="L810" s="257"/>
      <c r="M810" s="11"/>
      <c r="N810" s="11"/>
      <c r="O810" s="11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>
      <c r="A811" s="1"/>
      <c r="B811" s="2"/>
      <c r="C811" s="250"/>
      <c r="D811" s="250"/>
      <c r="E811" s="4"/>
      <c r="F811" s="408"/>
      <c r="G811" s="252"/>
      <c r="H811" s="253"/>
      <c r="I811" s="254"/>
      <c r="J811" s="255"/>
      <c r="K811" s="257"/>
      <c r="L811" s="257"/>
      <c r="M811" s="11"/>
      <c r="N811" s="11"/>
      <c r="O811" s="11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>
      <c r="A812" s="1"/>
      <c r="B812" s="2"/>
      <c r="C812" s="250"/>
      <c r="D812" s="250"/>
      <c r="E812" s="4"/>
      <c r="F812" s="408"/>
      <c r="G812" s="252"/>
      <c r="H812" s="253"/>
      <c r="I812" s="254"/>
      <c r="J812" s="255"/>
      <c r="K812" s="257"/>
      <c r="L812" s="257"/>
      <c r="M812" s="11"/>
      <c r="N812" s="11"/>
      <c r="O812" s="11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>
      <c r="A813" s="1"/>
      <c r="B813" s="2"/>
      <c r="C813" s="250"/>
      <c r="D813" s="250"/>
      <c r="E813" s="4"/>
      <c r="F813" s="408"/>
      <c r="G813" s="252"/>
      <c r="H813" s="253"/>
      <c r="I813" s="254"/>
      <c r="J813" s="255"/>
      <c r="K813" s="257"/>
      <c r="L813" s="257"/>
      <c r="M813" s="11"/>
      <c r="N813" s="11"/>
      <c r="O813" s="11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>
      <c r="A814" s="1"/>
      <c r="B814" s="2"/>
      <c r="C814" s="250"/>
      <c r="D814" s="250"/>
      <c r="E814" s="4"/>
      <c r="F814" s="408"/>
      <c r="G814" s="252"/>
      <c r="H814" s="253"/>
      <c r="I814" s="254"/>
      <c r="J814" s="255"/>
      <c r="K814" s="257"/>
      <c r="L814" s="257"/>
      <c r="M814" s="11"/>
      <c r="N814" s="11"/>
      <c r="O814" s="11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>
      <c r="A815" s="1"/>
      <c r="B815" s="2"/>
      <c r="C815" s="250"/>
      <c r="D815" s="250"/>
      <c r="E815" s="4"/>
      <c r="F815" s="408"/>
      <c r="G815" s="252"/>
      <c r="H815" s="253"/>
      <c r="I815" s="254"/>
      <c r="J815" s="255"/>
      <c r="K815" s="257"/>
      <c r="L815" s="257"/>
      <c r="M815" s="11"/>
      <c r="N815" s="11"/>
      <c r="O815" s="11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>
      <c r="A816" s="1"/>
      <c r="B816" s="2"/>
      <c r="C816" s="250"/>
      <c r="D816" s="250"/>
      <c r="E816" s="4"/>
      <c r="F816" s="408"/>
      <c r="G816" s="252"/>
      <c r="H816" s="253"/>
      <c r="I816" s="254"/>
      <c r="J816" s="255"/>
      <c r="K816" s="257"/>
      <c r="L816" s="257"/>
      <c r="M816" s="11"/>
      <c r="N816" s="11"/>
      <c r="O816" s="11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>
      <c r="A817" s="1"/>
      <c r="B817" s="2"/>
      <c r="C817" s="250"/>
      <c r="D817" s="250"/>
      <c r="E817" s="4"/>
      <c r="F817" s="408"/>
      <c r="G817" s="252"/>
      <c r="H817" s="253"/>
      <c r="I817" s="254"/>
      <c r="J817" s="255"/>
      <c r="K817" s="257"/>
      <c r="L817" s="257"/>
      <c r="M817" s="11"/>
      <c r="N817" s="11"/>
      <c r="O817" s="11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>
      <c r="A818" s="1"/>
      <c r="B818" s="2"/>
      <c r="C818" s="250"/>
      <c r="D818" s="250"/>
      <c r="E818" s="4"/>
      <c r="F818" s="408"/>
      <c r="G818" s="252"/>
      <c r="H818" s="253"/>
      <c r="I818" s="254"/>
      <c r="J818" s="255"/>
      <c r="K818" s="257"/>
      <c r="L818" s="257"/>
      <c r="M818" s="11"/>
      <c r="N818" s="11"/>
      <c r="O818" s="11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>
      <c r="A819" s="1"/>
      <c r="B819" s="2"/>
      <c r="C819" s="250"/>
      <c r="D819" s="250"/>
      <c r="E819" s="4"/>
      <c r="F819" s="408"/>
      <c r="G819" s="252"/>
      <c r="H819" s="253"/>
      <c r="I819" s="254"/>
      <c r="J819" s="255"/>
      <c r="K819" s="257"/>
      <c r="L819" s="257"/>
      <c r="M819" s="11"/>
      <c r="N819" s="11"/>
      <c r="O819" s="11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>
      <c r="A820" s="1"/>
      <c r="B820" s="2"/>
      <c r="C820" s="250"/>
      <c r="D820" s="250"/>
      <c r="E820" s="4"/>
      <c r="F820" s="408"/>
      <c r="G820" s="252"/>
      <c r="H820" s="253"/>
      <c r="I820" s="254"/>
      <c r="J820" s="255"/>
      <c r="K820" s="257"/>
      <c r="L820" s="257"/>
      <c r="M820" s="11"/>
      <c r="N820" s="11"/>
      <c r="O820" s="11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>
      <c r="A821" s="1"/>
      <c r="B821" s="2"/>
      <c r="C821" s="250"/>
      <c r="D821" s="250"/>
      <c r="E821" s="4"/>
      <c r="F821" s="408"/>
      <c r="G821" s="252"/>
      <c r="H821" s="253"/>
      <c r="I821" s="254"/>
      <c r="J821" s="255"/>
      <c r="K821" s="257"/>
      <c r="L821" s="257"/>
      <c r="M821" s="11"/>
      <c r="N821" s="11"/>
      <c r="O821" s="11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>
      <c r="A822" s="1"/>
      <c r="B822" s="2"/>
      <c r="C822" s="250"/>
      <c r="D822" s="250"/>
      <c r="E822" s="4"/>
      <c r="F822" s="408"/>
      <c r="G822" s="252"/>
      <c r="H822" s="253"/>
      <c r="I822" s="254"/>
      <c r="J822" s="255"/>
      <c r="K822" s="257"/>
      <c r="L822" s="257"/>
      <c r="M822" s="11"/>
      <c r="N822" s="11"/>
      <c r="O822" s="11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>
      <c r="A823" s="1"/>
      <c r="B823" s="2"/>
      <c r="C823" s="250"/>
      <c r="D823" s="250"/>
      <c r="E823" s="4"/>
      <c r="F823" s="408"/>
      <c r="G823" s="252"/>
      <c r="H823" s="253"/>
      <c r="I823" s="254"/>
      <c r="J823" s="255"/>
      <c r="K823" s="257"/>
      <c r="L823" s="257"/>
      <c r="M823" s="11"/>
      <c r="N823" s="11"/>
      <c r="O823" s="11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>
      <c r="A824" s="1"/>
      <c r="B824" s="2"/>
      <c r="C824" s="250"/>
      <c r="D824" s="250"/>
      <c r="E824" s="4"/>
      <c r="F824" s="408"/>
      <c r="G824" s="252"/>
      <c r="H824" s="253"/>
      <c r="I824" s="254"/>
      <c r="J824" s="255"/>
      <c r="K824" s="257"/>
      <c r="L824" s="257"/>
      <c r="M824" s="11"/>
      <c r="N824" s="11"/>
      <c r="O824" s="11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>
      <c r="A825" s="1"/>
      <c r="B825" s="2"/>
      <c r="C825" s="250"/>
      <c r="D825" s="250"/>
      <c r="E825" s="4"/>
      <c r="F825" s="408"/>
      <c r="G825" s="252"/>
      <c r="H825" s="253"/>
      <c r="I825" s="254"/>
      <c r="J825" s="255"/>
      <c r="K825" s="257"/>
      <c r="L825" s="257"/>
      <c r="M825" s="11"/>
      <c r="N825" s="11"/>
      <c r="O825" s="11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>
      <c r="A826" s="1"/>
      <c r="B826" s="2"/>
      <c r="C826" s="250"/>
      <c r="D826" s="250"/>
      <c r="E826" s="4"/>
      <c r="F826" s="408"/>
      <c r="G826" s="252"/>
      <c r="H826" s="253"/>
      <c r="I826" s="254"/>
      <c r="J826" s="255"/>
      <c r="K826" s="257"/>
      <c r="L826" s="257"/>
      <c r="M826" s="11"/>
      <c r="N826" s="11"/>
      <c r="O826" s="11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>
      <c r="A827" s="1"/>
      <c r="B827" s="2"/>
      <c r="C827" s="250"/>
      <c r="D827" s="250"/>
      <c r="E827" s="4"/>
      <c r="F827" s="408"/>
      <c r="G827" s="252"/>
      <c r="H827" s="253"/>
      <c r="I827" s="254"/>
      <c r="J827" s="255"/>
      <c r="K827" s="257"/>
      <c r="L827" s="257"/>
      <c r="M827" s="11"/>
      <c r="N827" s="11"/>
      <c r="O827" s="11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>
      <c r="A828" s="1"/>
      <c r="B828" s="2"/>
      <c r="C828" s="250"/>
      <c r="D828" s="250"/>
      <c r="E828" s="4"/>
      <c r="F828" s="408"/>
      <c r="G828" s="252"/>
      <c r="H828" s="253"/>
      <c r="I828" s="254"/>
      <c r="J828" s="255"/>
      <c r="K828" s="257"/>
      <c r="L828" s="257"/>
      <c r="M828" s="11"/>
      <c r="N828" s="11"/>
      <c r="O828" s="11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>
      <c r="A829" s="1"/>
      <c r="B829" s="2"/>
      <c r="C829" s="250"/>
      <c r="D829" s="250"/>
      <c r="E829" s="4"/>
      <c r="F829" s="408"/>
      <c r="G829" s="252"/>
      <c r="H829" s="253"/>
      <c r="I829" s="254"/>
      <c r="J829" s="255"/>
      <c r="K829" s="257"/>
      <c r="L829" s="257"/>
      <c r="M829" s="11"/>
      <c r="N829" s="11"/>
      <c r="O829" s="11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>
      <c r="A830" s="1"/>
      <c r="B830" s="2"/>
      <c r="C830" s="250"/>
      <c r="D830" s="250"/>
      <c r="E830" s="4"/>
      <c r="F830" s="408"/>
      <c r="G830" s="252"/>
      <c r="H830" s="253"/>
      <c r="I830" s="254"/>
      <c r="J830" s="255"/>
      <c r="K830" s="257"/>
      <c r="L830" s="257"/>
      <c r="M830" s="11"/>
      <c r="N830" s="11"/>
      <c r="O830" s="11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>
      <c r="A831" s="1"/>
      <c r="B831" s="2"/>
      <c r="C831" s="250"/>
      <c r="D831" s="250"/>
      <c r="E831" s="4"/>
      <c r="F831" s="408"/>
      <c r="G831" s="252"/>
      <c r="H831" s="253"/>
      <c r="I831" s="254"/>
      <c r="J831" s="255"/>
      <c r="K831" s="257"/>
      <c r="L831" s="257"/>
      <c r="M831" s="11"/>
      <c r="N831" s="11"/>
      <c r="O831" s="11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>
      <c r="A832" s="1"/>
      <c r="B832" s="2"/>
      <c r="C832" s="250"/>
      <c r="D832" s="250"/>
      <c r="E832" s="4"/>
      <c r="F832" s="408"/>
      <c r="G832" s="252"/>
      <c r="H832" s="253"/>
      <c r="I832" s="254"/>
      <c r="J832" s="255"/>
      <c r="K832" s="257"/>
      <c r="L832" s="257"/>
      <c r="M832" s="11"/>
      <c r="N832" s="11"/>
      <c r="O832" s="11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>
      <c r="A833" s="1"/>
      <c r="B833" s="2"/>
      <c r="C833" s="250"/>
      <c r="D833" s="250"/>
      <c r="E833" s="4"/>
      <c r="F833" s="408"/>
      <c r="G833" s="252"/>
      <c r="H833" s="253"/>
      <c r="I833" s="254"/>
      <c r="J833" s="255"/>
      <c r="K833" s="257"/>
      <c r="L833" s="257"/>
      <c r="M833" s="11"/>
      <c r="N833" s="11"/>
      <c r="O833" s="11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>
      <c r="A834" s="1"/>
      <c r="B834" s="2"/>
      <c r="C834" s="250"/>
      <c r="D834" s="250"/>
      <c r="E834" s="4"/>
      <c r="F834" s="408"/>
      <c r="G834" s="252"/>
      <c r="H834" s="253"/>
      <c r="I834" s="254"/>
      <c r="J834" s="255"/>
      <c r="K834" s="257"/>
      <c r="L834" s="257"/>
      <c r="M834" s="11"/>
      <c r="N834" s="11"/>
      <c r="O834" s="11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>
      <c r="A835" s="1"/>
      <c r="B835" s="2"/>
      <c r="C835" s="250"/>
      <c r="D835" s="250"/>
      <c r="E835" s="4"/>
      <c r="F835" s="408"/>
      <c r="G835" s="252"/>
      <c r="H835" s="253"/>
      <c r="I835" s="254"/>
      <c r="J835" s="255"/>
      <c r="K835" s="257"/>
      <c r="L835" s="257"/>
      <c r="M835" s="11"/>
      <c r="N835" s="11"/>
      <c r="O835" s="11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>
      <c r="A836" s="1"/>
      <c r="B836" s="2"/>
      <c r="C836" s="250"/>
      <c r="D836" s="250"/>
      <c r="E836" s="4"/>
      <c r="F836" s="408"/>
      <c r="G836" s="252"/>
      <c r="H836" s="253"/>
      <c r="I836" s="254"/>
      <c r="J836" s="255"/>
      <c r="K836" s="257"/>
      <c r="L836" s="257"/>
      <c r="M836" s="11"/>
      <c r="N836" s="11"/>
      <c r="O836" s="11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>
      <c r="A837" s="1"/>
      <c r="B837" s="2"/>
      <c r="C837" s="250"/>
      <c r="D837" s="250"/>
      <c r="E837" s="4"/>
      <c r="F837" s="408"/>
      <c r="G837" s="252"/>
      <c r="H837" s="253"/>
      <c r="I837" s="254"/>
      <c r="J837" s="255"/>
      <c r="K837" s="257"/>
      <c r="L837" s="257"/>
      <c r="M837" s="11"/>
      <c r="N837" s="11"/>
      <c r="O837" s="11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>
      <c r="A838" s="1"/>
      <c r="B838" s="2"/>
      <c r="C838" s="250"/>
      <c r="D838" s="250"/>
      <c r="E838" s="4"/>
      <c r="F838" s="408"/>
      <c r="G838" s="252"/>
      <c r="H838" s="253"/>
      <c r="I838" s="254"/>
      <c r="J838" s="255"/>
      <c r="K838" s="257"/>
      <c r="L838" s="257"/>
      <c r="M838" s="11"/>
      <c r="N838" s="11"/>
      <c r="O838" s="11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>
      <c r="A839" s="1"/>
      <c r="B839" s="2"/>
      <c r="C839" s="250"/>
      <c r="D839" s="250"/>
      <c r="E839" s="4"/>
      <c r="F839" s="408"/>
      <c r="G839" s="252"/>
      <c r="H839" s="253"/>
      <c r="I839" s="254"/>
      <c r="J839" s="255"/>
      <c r="K839" s="257"/>
      <c r="L839" s="257"/>
      <c r="M839" s="11"/>
      <c r="N839" s="11"/>
      <c r="O839" s="11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>
      <c r="A840" s="1"/>
      <c r="B840" s="2"/>
      <c r="C840" s="250"/>
      <c r="D840" s="250"/>
      <c r="E840" s="4"/>
      <c r="F840" s="408"/>
      <c r="G840" s="252"/>
      <c r="H840" s="253"/>
      <c r="I840" s="254"/>
      <c r="J840" s="255"/>
      <c r="K840" s="257"/>
      <c r="L840" s="257"/>
      <c r="M840" s="11"/>
      <c r="N840" s="11"/>
      <c r="O840" s="11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>
      <c r="A841" s="1"/>
      <c r="B841" s="2"/>
      <c r="C841" s="250"/>
      <c r="D841" s="250"/>
      <c r="E841" s="4"/>
      <c r="F841" s="408"/>
      <c r="G841" s="252"/>
      <c r="H841" s="253"/>
      <c r="I841" s="254"/>
      <c r="J841" s="255"/>
      <c r="K841" s="257"/>
      <c r="L841" s="257"/>
      <c r="M841" s="11"/>
      <c r="N841" s="11"/>
      <c r="O841" s="11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>
      <c r="A842" s="1"/>
      <c r="B842" s="2"/>
      <c r="C842" s="250"/>
      <c r="D842" s="250"/>
      <c r="E842" s="4"/>
      <c r="F842" s="408"/>
      <c r="G842" s="252"/>
      <c r="H842" s="253"/>
      <c r="I842" s="254"/>
      <c r="J842" s="255"/>
      <c r="K842" s="257"/>
      <c r="L842" s="257"/>
      <c r="M842" s="11"/>
      <c r="N842" s="11"/>
      <c r="O842" s="11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>
      <c r="A843" s="1"/>
      <c r="B843" s="2"/>
      <c r="C843" s="250"/>
      <c r="D843" s="250"/>
      <c r="E843" s="4"/>
      <c r="F843" s="408"/>
      <c r="G843" s="252"/>
      <c r="H843" s="253"/>
      <c r="I843" s="254"/>
      <c r="J843" s="255"/>
      <c r="K843" s="257"/>
      <c r="L843" s="257"/>
      <c r="M843" s="11"/>
      <c r="N843" s="11"/>
      <c r="O843" s="11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>
      <c r="A844" s="1"/>
      <c r="B844" s="2"/>
      <c r="C844" s="250"/>
      <c r="D844" s="250"/>
      <c r="E844" s="4"/>
      <c r="F844" s="408"/>
      <c r="G844" s="252"/>
      <c r="H844" s="253"/>
      <c r="I844" s="254"/>
      <c r="J844" s="255"/>
      <c r="K844" s="257"/>
      <c r="L844" s="257"/>
      <c r="M844" s="11"/>
      <c r="N844" s="11"/>
      <c r="O844" s="11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>
      <c r="A845" s="1"/>
      <c r="B845" s="2"/>
      <c r="C845" s="250"/>
      <c r="D845" s="250"/>
      <c r="E845" s="4"/>
      <c r="F845" s="408"/>
      <c r="G845" s="252"/>
      <c r="H845" s="253"/>
      <c r="I845" s="254"/>
      <c r="J845" s="255"/>
      <c r="K845" s="257"/>
      <c r="L845" s="257"/>
      <c r="M845" s="11"/>
      <c r="N845" s="11"/>
      <c r="O845" s="11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>
      <c r="A846" s="1"/>
      <c r="B846" s="2"/>
      <c r="C846" s="250"/>
      <c r="D846" s="250"/>
      <c r="E846" s="4"/>
      <c r="F846" s="408"/>
      <c r="G846" s="252"/>
      <c r="H846" s="253"/>
      <c r="I846" s="254"/>
      <c r="J846" s="255"/>
      <c r="K846" s="257"/>
      <c r="L846" s="257"/>
      <c r="M846" s="11"/>
      <c r="N846" s="11"/>
      <c r="O846" s="11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>
      <c r="A847" s="1"/>
      <c r="B847" s="2"/>
      <c r="C847" s="250"/>
      <c r="D847" s="250"/>
      <c r="E847" s="4"/>
      <c r="F847" s="408"/>
      <c r="G847" s="252"/>
      <c r="H847" s="253"/>
      <c r="I847" s="254"/>
      <c r="J847" s="255"/>
      <c r="K847" s="257"/>
      <c r="L847" s="257"/>
      <c r="M847" s="11"/>
      <c r="N847" s="11"/>
      <c r="O847" s="11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>
      <c r="A848" s="1"/>
      <c r="B848" s="2"/>
      <c r="C848" s="250"/>
      <c r="D848" s="250"/>
      <c r="E848" s="4"/>
      <c r="F848" s="408"/>
      <c r="G848" s="252"/>
      <c r="H848" s="253"/>
      <c r="I848" s="254"/>
      <c r="J848" s="255"/>
      <c r="K848" s="257"/>
      <c r="L848" s="257"/>
      <c r="M848" s="11"/>
      <c r="N848" s="11"/>
      <c r="O848" s="11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>
      <c r="A849" s="1"/>
      <c r="B849" s="2"/>
      <c r="C849" s="250"/>
      <c r="D849" s="250"/>
      <c r="E849" s="4"/>
      <c r="F849" s="408"/>
      <c r="G849" s="252"/>
      <c r="H849" s="253"/>
      <c r="I849" s="254"/>
      <c r="J849" s="255"/>
      <c r="K849" s="257"/>
      <c r="L849" s="257"/>
      <c r="M849" s="11"/>
      <c r="N849" s="11"/>
      <c r="O849" s="11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>
      <c r="A850" s="1"/>
      <c r="B850" s="2"/>
      <c r="C850" s="250"/>
      <c r="D850" s="250"/>
      <c r="E850" s="4"/>
      <c r="F850" s="408"/>
      <c r="G850" s="252"/>
      <c r="H850" s="253"/>
      <c r="I850" s="254"/>
      <c r="J850" s="255"/>
      <c r="K850" s="257"/>
      <c r="L850" s="257"/>
      <c r="M850" s="11"/>
      <c r="N850" s="11"/>
      <c r="O850" s="11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>
      <c r="A851" s="1"/>
      <c r="B851" s="2"/>
      <c r="C851" s="250"/>
      <c r="D851" s="250"/>
      <c r="E851" s="4"/>
      <c r="F851" s="408"/>
      <c r="G851" s="252"/>
      <c r="H851" s="253"/>
      <c r="I851" s="254"/>
      <c r="J851" s="255"/>
      <c r="K851" s="257"/>
      <c r="L851" s="257"/>
      <c r="M851" s="11"/>
      <c r="N851" s="11"/>
      <c r="O851" s="11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>
      <c r="A852" s="1"/>
      <c r="B852" s="2"/>
      <c r="C852" s="250"/>
      <c r="D852" s="250"/>
      <c r="E852" s="4"/>
      <c r="F852" s="408"/>
      <c r="G852" s="252"/>
      <c r="H852" s="253"/>
      <c r="I852" s="254"/>
      <c r="J852" s="255"/>
      <c r="K852" s="257"/>
      <c r="L852" s="257"/>
      <c r="M852" s="11"/>
      <c r="N852" s="11"/>
      <c r="O852" s="11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>
      <c r="A853" s="1"/>
      <c r="B853" s="2"/>
      <c r="C853" s="250"/>
      <c r="D853" s="250"/>
      <c r="E853" s="4"/>
      <c r="F853" s="408"/>
      <c r="G853" s="252"/>
      <c r="H853" s="253"/>
      <c r="I853" s="254"/>
      <c r="J853" s="255"/>
      <c r="K853" s="257"/>
      <c r="L853" s="257"/>
      <c r="M853" s="11"/>
      <c r="N853" s="11"/>
      <c r="O853" s="11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>
      <c r="A854" s="1"/>
      <c r="B854" s="2"/>
      <c r="C854" s="250"/>
      <c r="D854" s="250"/>
      <c r="E854" s="4"/>
      <c r="F854" s="408"/>
      <c r="G854" s="252"/>
      <c r="H854" s="253"/>
      <c r="I854" s="254"/>
      <c r="J854" s="255"/>
      <c r="K854" s="257"/>
      <c r="L854" s="257"/>
      <c r="M854" s="11"/>
      <c r="N854" s="11"/>
      <c r="O854" s="11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>
      <c r="A855" s="1"/>
      <c r="B855" s="2"/>
      <c r="C855" s="250"/>
      <c r="D855" s="250"/>
      <c r="E855" s="4"/>
      <c r="F855" s="408"/>
      <c r="G855" s="252"/>
      <c r="H855" s="253"/>
      <c r="I855" s="254"/>
      <c r="J855" s="255"/>
      <c r="K855" s="257"/>
      <c r="L855" s="257"/>
      <c r="M855" s="11"/>
      <c r="N855" s="11"/>
      <c r="O855" s="11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>
      <c r="A856" s="1"/>
      <c r="B856" s="2"/>
      <c r="C856" s="250"/>
      <c r="D856" s="250"/>
      <c r="E856" s="4"/>
      <c r="F856" s="408"/>
      <c r="G856" s="252"/>
      <c r="H856" s="253"/>
      <c r="I856" s="254"/>
      <c r="J856" s="255"/>
      <c r="K856" s="257"/>
      <c r="L856" s="257"/>
      <c r="M856" s="11"/>
      <c r="N856" s="11"/>
      <c r="O856" s="11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>
      <c r="A857" s="1"/>
      <c r="B857" s="2"/>
      <c r="C857" s="250"/>
      <c r="D857" s="250"/>
      <c r="E857" s="4"/>
      <c r="F857" s="408"/>
      <c r="G857" s="252"/>
      <c r="H857" s="253"/>
      <c r="I857" s="254"/>
      <c r="J857" s="255"/>
      <c r="K857" s="257"/>
      <c r="L857" s="257"/>
      <c r="M857" s="11"/>
      <c r="N857" s="11"/>
      <c r="O857" s="11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>
      <c r="A858" s="1"/>
      <c r="B858" s="2"/>
      <c r="C858" s="250"/>
      <c r="D858" s="250"/>
      <c r="E858" s="4"/>
      <c r="F858" s="408"/>
      <c r="G858" s="252"/>
      <c r="H858" s="253"/>
      <c r="I858" s="254"/>
      <c r="J858" s="255"/>
      <c r="K858" s="257"/>
      <c r="L858" s="257"/>
      <c r="M858" s="11"/>
      <c r="N858" s="11"/>
      <c r="O858" s="11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>
      <c r="A859" s="1"/>
      <c r="B859" s="2"/>
      <c r="C859" s="250"/>
      <c r="D859" s="250"/>
      <c r="E859" s="4"/>
      <c r="F859" s="408"/>
      <c r="G859" s="252"/>
      <c r="H859" s="253"/>
      <c r="I859" s="254"/>
      <c r="J859" s="255"/>
      <c r="K859" s="257"/>
      <c r="L859" s="257"/>
      <c r="M859" s="11"/>
      <c r="N859" s="11"/>
      <c r="O859" s="11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>
      <c r="A860" s="1"/>
      <c r="B860" s="2"/>
      <c r="C860" s="250"/>
      <c r="D860" s="250"/>
      <c r="E860" s="4"/>
      <c r="F860" s="408"/>
      <c r="G860" s="252"/>
      <c r="H860" s="253"/>
      <c r="I860" s="254"/>
      <c r="J860" s="255"/>
      <c r="K860" s="257"/>
      <c r="L860" s="257"/>
      <c r="M860" s="11"/>
      <c r="N860" s="11"/>
      <c r="O860" s="11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>
      <c r="A861" s="1"/>
      <c r="B861" s="2"/>
      <c r="C861" s="250"/>
      <c r="D861" s="250"/>
      <c r="E861" s="4"/>
      <c r="F861" s="408"/>
      <c r="G861" s="252"/>
      <c r="H861" s="253"/>
      <c r="I861" s="254"/>
      <c r="J861" s="255"/>
      <c r="K861" s="257"/>
      <c r="L861" s="257"/>
      <c r="M861" s="11"/>
      <c r="N861" s="11"/>
      <c r="O861" s="11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>
      <c r="A862" s="1"/>
      <c r="B862" s="2"/>
      <c r="C862" s="250"/>
      <c r="D862" s="250"/>
      <c r="E862" s="4"/>
      <c r="F862" s="408"/>
      <c r="G862" s="252"/>
      <c r="H862" s="253"/>
      <c r="I862" s="254"/>
      <c r="J862" s="255"/>
      <c r="K862" s="257"/>
      <c r="L862" s="257"/>
      <c r="M862" s="11"/>
      <c r="N862" s="11"/>
      <c r="O862" s="11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>
      <c r="A863" s="1"/>
      <c r="B863" s="2"/>
      <c r="C863" s="250"/>
      <c r="D863" s="250"/>
      <c r="E863" s="4"/>
      <c r="F863" s="408"/>
      <c r="G863" s="252"/>
      <c r="H863" s="253"/>
      <c r="I863" s="254"/>
      <c r="J863" s="255"/>
      <c r="K863" s="257"/>
      <c r="L863" s="257"/>
      <c r="M863" s="11"/>
      <c r="N863" s="11"/>
      <c r="O863" s="11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>
      <c r="A864" s="1"/>
      <c r="B864" s="2"/>
      <c r="C864" s="250"/>
      <c r="D864" s="250"/>
      <c r="E864" s="4"/>
      <c r="F864" s="408"/>
      <c r="G864" s="252"/>
      <c r="H864" s="253"/>
      <c r="I864" s="254"/>
      <c r="J864" s="255"/>
      <c r="K864" s="257"/>
      <c r="L864" s="257"/>
      <c r="M864" s="11"/>
      <c r="N864" s="11"/>
      <c r="O864" s="11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>
      <c r="A865" s="1"/>
      <c r="B865" s="2"/>
      <c r="C865" s="250"/>
      <c r="D865" s="250"/>
      <c r="E865" s="4"/>
      <c r="F865" s="408"/>
      <c r="G865" s="252"/>
      <c r="H865" s="253"/>
      <c r="I865" s="254"/>
      <c r="J865" s="255"/>
      <c r="K865" s="257"/>
      <c r="L865" s="257"/>
      <c r="M865" s="11"/>
      <c r="N865" s="11"/>
      <c r="O865" s="11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>
      <c r="A866" s="1"/>
      <c r="B866" s="2"/>
      <c r="C866" s="250"/>
      <c r="D866" s="250"/>
      <c r="E866" s="4"/>
      <c r="F866" s="408"/>
      <c r="G866" s="252"/>
      <c r="H866" s="253"/>
      <c r="I866" s="254"/>
      <c r="J866" s="255"/>
      <c r="K866" s="257"/>
      <c r="L866" s="257"/>
      <c r="M866" s="11"/>
      <c r="N866" s="11"/>
      <c r="O866" s="11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>
      <c r="A867" s="1"/>
      <c r="B867" s="2"/>
      <c r="C867" s="250"/>
      <c r="D867" s="250"/>
      <c r="E867" s="4"/>
      <c r="F867" s="408"/>
      <c r="G867" s="252"/>
      <c r="H867" s="253"/>
      <c r="I867" s="254"/>
      <c r="J867" s="255"/>
      <c r="K867" s="257"/>
      <c r="L867" s="257"/>
      <c r="M867" s="11"/>
      <c r="N867" s="11"/>
      <c r="O867" s="11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>
      <c r="A868" s="1"/>
      <c r="B868" s="2"/>
      <c r="C868" s="250"/>
      <c r="D868" s="250"/>
      <c r="E868" s="4"/>
      <c r="F868" s="408"/>
      <c r="G868" s="252"/>
      <c r="H868" s="253"/>
      <c r="I868" s="254"/>
      <c r="J868" s="255"/>
      <c r="K868" s="257"/>
      <c r="L868" s="257"/>
      <c r="M868" s="11"/>
      <c r="N868" s="11"/>
      <c r="O868" s="11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>
      <c r="A869" s="1"/>
      <c r="B869" s="2"/>
      <c r="C869" s="250"/>
      <c r="D869" s="250"/>
      <c r="E869" s="4"/>
      <c r="F869" s="408"/>
      <c r="G869" s="252"/>
      <c r="H869" s="253"/>
      <c r="I869" s="254"/>
      <c r="J869" s="255"/>
      <c r="K869" s="257"/>
      <c r="L869" s="257"/>
      <c r="M869" s="11"/>
      <c r="N869" s="11"/>
      <c r="O869" s="11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>
      <c r="A870" s="1"/>
      <c r="B870" s="2"/>
      <c r="C870" s="250"/>
      <c r="D870" s="250"/>
      <c r="E870" s="4"/>
      <c r="F870" s="408"/>
      <c r="G870" s="252"/>
      <c r="H870" s="253"/>
      <c r="I870" s="254"/>
      <c r="J870" s="255"/>
      <c r="K870" s="257"/>
      <c r="L870" s="257"/>
      <c r="M870" s="11"/>
      <c r="N870" s="11"/>
      <c r="O870" s="11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>
      <c r="A871" s="1"/>
      <c r="B871" s="2"/>
      <c r="C871" s="250"/>
      <c r="D871" s="250"/>
      <c r="E871" s="4"/>
      <c r="F871" s="408"/>
      <c r="G871" s="252"/>
      <c r="H871" s="253"/>
      <c r="I871" s="254"/>
      <c r="J871" s="255"/>
      <c r="K871" s="257"/>
      <c r="L871" s="257"/>
      <c r="M871" s="11"/>
      <c r="N871" s="11"/>
      <c r="O871" s="11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>
      <c r="A872" s="1"/>
      <c r="B872" s="2"/>
      <c r="C872" s="250"/>
      <c r="D872" s="250"/>
      <c r="E872" s="4"/>
      <c r="F872" s="408"/>
      <c r="G872" s="252"/>
      <c r="H872" s="253"/>
      <c r="I872" s="254"/>
      <c r="J872" s="255"/>
      <c r="K872" s="257"/>
      <c r="L872" s="257"/>
      <c r="M872" s="11"/>
      <c r="N872" s="11"/>
      <c r="O872" s="11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>
      <c r="A873" s="1"/>
      <c r="B873" s="2"/>
      <c r="C873" s="250"/>
      <c r="D873" s="250"/>
      <c r="E873" s="4"/>
      <c r="F873" s="408"/>
      <c r="G873" s="252"/>
      <c r="H873" s="253"/>
      <c r="I873" s="254"/>
      <c r="J873" s="255"/>
      <c r="K873" s="257"/>
      <c r="L873" s="257"/>
      <c r="M873" s="11"/>
      <c r="N873" s="11"/>
      <c r="O873" s="11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>
      <c r="A874" s="1"/>
      <c r="B874" s="2"/>
      <c r="C874" s="250"/>
      <c r="D874" s="250"/>
      <c r="E874" s="4"/>
      <c r="F874" s="408"/>
      <c r="G874" s="252"/>
      <c r="H874" s="253"/>
      <c r="I874" s="254"/>
      <c r="J874" s="255"/>
      <c r="K874" s="257"/>
      <c r="L874" s="257"/>
      <c r="M874" s="11"/>
      <c r="N874" s="11"/>
      <c r="O874" s="11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>
      <c r="A875" s="1"/>
      <c r="B875" s="2"/>
      <c r="C875" s="250"/>
      <c r="D875" s="250"/>
      <c r="E875" s="4"/>
      <c r="F875" s="408"/>
      <c r="G875" s="252"/>
      <c r="H875" s="253"/>
      <c r="I875" s="254"/>
      <c r="J875" s="255"/>
      <c r="K875" s="257"/>
      <c r="L875" s="257"/>
      <c r="M875" s="11"/>
      <c r="N875" s="11"/>
      <c r="O875" s="11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>
      <c r="A876" s="1"/>
      <c r="B876" s="2"/>
      <c r="C876" s="250"/>
      <c r="D876" s="250"/>
      <c r="E876" s="4"/>
      <c r="F876" s="408"/>
      <c r="G876" s="252"/>
      <c r="H876" s="253"/>
      <c r="I876" s="254"/>
      <c r="J876" s="255"/>
      <c r="K876" s="257"/>
      <c r="L876" s="257"/>
      <c r="M876" s="11"/>
      <c r="N876" s="11"/>
      <c r="O876" s="11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>
      <c r="A877" s="1"/>
      <c r="B877" s="2"/>
      <c r="C877" s="250"/>
      <c r="D877" s="250"/>
      <c r="E877" s="4"/>
      <c r="F877" s="408"/>
      <c r="G877" s="252"/>
      <c r="H877" s="253"/>
      <c r="I877" s="254"/>
      <c r="J877" s="255"/>
      <c r="K877" s="257"/>
      <c r="L877" s="257"/>
      <c r="M877" s="11"/>
      <c r="N877" s="11"/>
      <c r="O877" s="11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>
      <c r="A878" s="1"/>
      <c r="B878" s="2"/>
      <c r="C878" s="250"/>
      <c r="D878" s="250"/>
      <c r="E878" s="4"/>
      <c r="F878" s="408"/>
      <c r="G878" s="252"/>
      <c r="H878" s="253"/>
      <c r="I878" s="254"/>
      <c r="J878" s="255"/>
      <c r="K878" s="257"/>
      <c r="L878" s="257"/>
      <c r="M878" s="11"/>
      <c r="N878" s="11"/>
      <c r="O878" s="11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>
      <c r="A879" s="1"/>
      <c r="B879" s="2"/>
      <c r="C879" s="250"/>
      <c r="D879" s="250"/>
      <c r="E879" s="4"/>
      <c r="F879" s="408"/>
      <c r="G879" s="252"/>
      <c r="H879" s="253"/>
      <c r="I879" s="254"/>
      <c r="J879" s="255"/>
      <c r="K879" s="257"/>
      <c r="L879" s="257"/>
      <c r="M879" s="11"/>
      <c r="N879" s="11"/>
      <c r="O879" s="11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>
      <c r="A880" s="1"/>
      <c r="B880" s="2"/>
      <c r="C880" s="250"/>
      <c r="D880" s="250"/>
      <c r="E880" s="4"/>
      <c r="F880" s="408"/>
      <c r="G880" s="252"/>
      <c r="H880" s="253"/>
      <c r="I880" s="254"/>
      <c r="J880" s="255"/>
      <c r="K880" s="257"/>
      <c r="L880" s="257"/>
      <c r="M880" s="11"/>
      <c r="N880" s="11"/>
      <c r="O880" s="11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>
      <c r="A881" s="1"/>
      <c r="B881" s="2"/>
      <c r="C881" s="250"/>
      <c r="D881" s="250"/>
      <c r="E881" s="4"/>
      <c r="F881" s="408"/>
      <c r="G881" s="252"/>
      <c r="H881" s="253"/>
      <c r="I881" s="254"/>
      <c r="J881" s="255"/>
      <c r="K881" s="257"/>
      <c r="L881" s="257"/>
      <c r="M881" s="11"/>
      <c r="N881" s="11"/>
      <c r="O881" s="11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>
      <c r="A882" s="1"/>
      <c r="B882" s="2"/>
      <c r="C882" s="250"/>
      <c r="D882" s="250"/>
      <c r="E882" s="4"/>
      <c r="F882" s="408"/>
      <c r="G882" s="252"/>
      <c r="H882" s="253"/>
      <c r="I882" s="254"/>
      <c r="J882" s="255"/>
      <c r="K882" s="257"/>
      <c r="L882" s="257"/>
      <c r="M882" s="11"/>
      <c r="N882" s="11"/>
      <c r="O882" s="11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>
      <c r="A883" s="1"/>
      <c r="B883" s="2"/>
      <c r="C883" s="250"/>
      <c r="D883" s="250"/>
      <c r="E883" s="4"/>
      <c r="F883" s="408"/>
      <c r="G883" s="252"/>
      <c r="H883" s="253"/>
      <c r="I883" s="254"/>
      <c r="J883" s="255"/>
      <c r="K883" s="257"/>
      <c r="L883" s="257"/>
      <c r="M883" s="11"/>
      <c r="N883" s="11"/>
      <c r="O883" s="11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>
      <c r="A884" s="1"/>
      <c r="B884" s="2"/>
      <c r="C884" s="250"/>
      <c r="D884" s="250"/>
      <c r="E884" s="4"/>
      <c r="F884" s="408"/>
      <c r="G884" s="252"/>
      <c r="H884" s="253"/>
      <c r="I884" s="254"/>
      <c r="J884" s="255"/>
      <c r="K884" s="257"/>
      <c r="L884" s="257"/>
      <c r="M884" s="11"/>
      <c r="N884" s="11"/>
      <c r="O884" s="11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>
      <c r="A885" s="1"/>
      <c r="B885" s="2"/>
      <c r="C885" s="250"/>
      <c r="D885" s="250"/>
      <c r="E885" s="4"/>
      <c r="F885" s="408"/>
      <c r="G885" s="252"/>
      <c r="H885" s="253"/>
      <c r="I885" s="254"/>
      <c r="J885" s="255"/>
      <c r="K885" s="257"/>
      <c r="L885" s="257"/>
      <c r="M885" s="11"/>
      <c r="N885" s="11"/>
      <c r="O885" s="11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>
      <c r="A886" s="1"/>
      <c r="B886" s="2"/>
      <c r="C886" s="250"/>
      <c r="D886" s="250"/>
      <c r="E886" s="4"/>
      <c r="F886" s="408"/>
      <c r="G886" s="252"/>
      <c r="H886" s="253"/>
      <c r="I886" s="254"/>
      <c r="J886" s="255"/>
      <c r="K886" s="257"/>
      <c r="L886" s="257"/>
      <c r="M886" s="11"/>
      <c r="N886" s="11"/>
      <c r="O886" s="11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>
      <c r="A887" s="1"/>
      <c r="B887" s="2"/>
      <c r="C887" s="250"/>
      <c r="D887" s="250"/>
      <c r="E887" s="4"/>
      <c r="F887" s="408"/>
      <c r="G887" s="252"/>
      <c r="H887" s="253"/>
      <c r="I887" s="254"/>
      <c r="J887" s="255"/>
      <c r="K887" s="257"/>
      <c r="L887" s="257"/>
      <c r="M887" s="11"/>
      <c r="N887" s="11"/>
      <c r="O887" s="11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>
      <c r="A888" s="1"/>
      <c r="B888" s="2"/>
      <c r="C888" s="250"/>
      <c r="D888" s="250"/>
      <c r="E888" s="4"/>
      <c r="F888" s="408"/>
      <c r="G888" s="252"/>
      <c r="H888" s="253"/>
      <c r="I888" s="254"/>
      <c r="J888" s="255"/>
      <c r="K888" s="257"/>
      <c r="L888" s="257"/>
      <c r="M888" s="11"/>
      <c r="N888" s="11"/>
      <c r="O888" s="11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>
      <c r="A889" s="1"/>
      <c r="B889" s="2"/>
      <c r="C889" s="250"/>
      <c r="D889" s="250"/>
      <c r="E889" s="4"/>
      <c r="F889" s="408"/>
      <c r="G889" s="252"/>
      <c r="H889" s="253"/>
      <c r="I889" s="254"/>
      <c r="J889" s="255"/>
      <c r="K889" s="257"/>
      <c r="L889" s="257"/>
      <c r="M889" s="11"/>
      <c r="N889" s="11"/>
      <c r="O889" s="11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>
      <c r="A890" s="1"/>
      <c r="B890" s="2"/>
      <c r="C890" s="250"/>
      <c r="D890" s="250"/>
      <c r="E890" s="4"/>
      <c r="F890" s="408"/>
      <c r="G890" s="252"/>
      <c r="H890" s="253"/>
      <c r="I890" s="254"/>
      <c r="J890" s="255"/>
      <c r="K890" s="257"/>
      <c r="L890" s="257"/>
      <c r="M890" s="11"/>
      <c r="N890" s="11"/>
      <c r="O890" s="11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>
      <c r="A891" s="1"/>
      <c r="B891" s="2"/>
      <c r="C891" s="250"/>
      <c r="D891" s="250"/>
      <c r="E891" s="4"/>
      <c r="F891" s="408"/>
      <c r="G891" s="252"/>
      <c r="H891" s="253"/>
      <c r="I891" s="254"/>
      <c r="J891" s="255"/>
      <c r="K891" s="257"/>
      <c r="L891" s="257"/>
      <c r="M891" s="11"/>
      <c r="N891" s="11"/>
      <c r="O891" s="11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>
      <c r="A892" s="1"/>
      <c r="B892" s="2"/>
      <c r="C892" s="250"/>
      <c r="D892" s="250"/>
      <c r="E892" s="4"/>
      <c r="F892" s="408"/>
      <c r="G892" s="252"/>
      <c r="H892" s="253"/>
      <c r="I892" s="254"/>
      <c r="J892" s="255"/>
      <c r="K892" s="257"/>
      <c r="L892" s="257"/>
      <c r="M892" s="11"/>
      <c r="N892" s="11"/>
      <c r="O892" s="11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>
      <c r="A893" s="1"/>
      <c r="B893" s="2"/>
      <c r="C893" s="250"/>
      <c r="D893" s="250"/>
      <c r="E893" s="4"/>
      <c r="F893" s="408"/>
      <c r="G893" s="252"/>
      <c r="H893" s="253"/>
      <c r="I893" s="254"/>
      <c r="J893" s="255"/>
      <c r="K893" s="257"/>
      <c r="L893" s="257"/>
      <c r="M893" s="11"/>
      <c r="N893" s="11"/>
      <c r="O893" s="11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>
      <c r="A894" s="1"/>
      <c r="B894" s="2"/>
      <c r="C894" s="250"/>
      <c r="D894" s="250"/>
      <c r="E894" s="4"/>
      <c r="F894" s="408"/>
      <c r="G894" s="252"/>
      <c r="H894" s="253"/>
      <c r="I894" s="254"/>
      <c r="J894" s="255"/>
      <c r="K894" s="257"/>
      <c r="L894" s="257"/>
      <c r="M894" s="11"/>
      <c r="N894" s="11"/>
      <c r="O894" s="11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>
      <c r="A895" s="1"/>
      <c r="B895" s="2"/>
      <c r="C895" s="250"/>
      <c r="D895" s="250"/>
      <c r="E895" s="4"/>
      <c r="F895" s="408"/>
      <c r="G895" s="252"/>
      <c r="H895" s="253"/>
      <c r="I895" s="254"/>
      <c r="J895" s="255"/>
      <c r="K895" s="257"/>
      <c r="L895" s="257"/>
      <c r="M895" s="11"/>
      <c r="N895" s="11"/>
      <c r="O895" s="11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>
      <c r="A896" s="1"/>
      <c r="B896" s="2"/>
      <c r="C896" s="250"/>
      <c r="D896" s="250"/>
      <c r="E896" s="4"/>
      <c r="F896" s="408"/>
      <c r="G896" s="252"/>
      <c r="H896" s="253"/>
      <c r="I896" s="254"/>
      <c r="J896" s="255"/>
      <c r="K896" s="257"/>
      <c r="L896" s="257"/>
      <c r="M896" s="11"/>
      <c r="N896" s="11"/>
      <c r="O896" s="11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>
      <c r="A897" s="1"/>
      <c r="B897" s="2"/>
      <c r="C897" s="250"/>
      <c r="D897" s="250"/>
      <c r="E897" s="4"/>
      <c r="F897" s="408"/>
      <c r="G897" s="252"/>
      <c r="H897" s="253"/>
      <c r="I897" s="254"/>
      <c r="J897" s="255"/>
      <c r="K897" s="257"/>
      <c r="L897" s="257"/>
      <c r="M897" s="11"/>
      <c r="N897" s="11"/>
      <c r="O897" s="11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>
      <c r="A898" s="1"/>
      <c r="B898" s="2"/>
      <c r="C898" s="250"/>
      <c r="D898" s="250"/>
      <c r="E898" s="4"/>
      <c r="F898" s="408"/>
      <c r="G898" s="252"/>
      <c r="H898" s="253"/>
      <c r="I898" s="254"/>
      <c r="J898" s="255"/>
      <c r="K898" s="257"/>
      <c r="L898" s="257"/>
      <c r="M898" s="11"/>
      <c r="N898" s="11"/>
      <c r="O898" s="11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>
      <c r="A899" s="1"/>
      <c r="B899" s="2"/>
      <c r="C899" s="250"/>
      <c r="D899" s="250"/>
      <c r="E899" s="4"/>
      <c r="F899" s="408"/>
      <c r="G899" s="252"/>
      <c r="H899" s="253"/>
      <c r="I899" s="254"/>
      <c r="J899" s="255"/>
      <c r="K899" s="257"/>
      <c r="L899" s="257"/>
      <c r="M899" s="11"/>
      <c r="N899" s="11"/>
      <c r="O899" s="11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>
      <c r="A900" s="1"/>
      <c r="B900" s="2"/>
      <c r="C900" s="250"/>
      <c r="D900" s="250"/>
      <c r="E900" s="4"/>
      <c r="F900" s="408"/>
      <c r="G900" s="252"/>
      <c r="H900" s="253"/>
      <c r="I900" s="254"/>
      <c r="J900" s="255"/>
      <c r="K900" s="257"/>
      <c r="L900" s="257"/>
      <c r="M900" s="11"/>
      <c r="N900" s="11"/>
      <c r="O900" s="11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>
      <c r="A901" s="1"/>
      <c r="B901" s="2"/>
      <c r="C901" s="250"/>
      <c r="D901" s="250"/>
      <c r="E901" s="4"/>
      <c r="F901" s="408"/>
      <c r="G901" s="252"/>
      <c r="H901" s="253"/>
      <c r="I901" s="254"/>
      <c r="J901" s="255"/>
      <c r="K901" s="257"/>
      <c r="L901" s="257"/>
      <c r="M901" s="11"/>
      <c r="N901" s="11"/>
      <c r="O901" s="11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>
      <c r="A902" s="1"/>
      <c r="B902" s="2"/>
      <c r="C902" s="250"/>
      <c r="D902" s="250"/>
      <c r="E902" s="4"/>
      <c r="F902" s="408"/>
      <c r="G902" s="252"/>
      <c r="H902" s="253"/>
      <c r="I902" s="254"/>
      <c r="J902" s="255"/>
      <c r="K902" s="257"/>
      <c r="L902" s="257"/>
      <c r="M902" s="11"/>
      <c r="N902" s="11"/>
      <c r="O902" s="11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>
      <c r="A903" s="1"/>
      <c r="B903" s="2"/>
      <c r="C903" s="250"/>
      <c r="D903" s="250"/>
      <c r="E903" s="4"/>
      <c r="F903" s="408"/>
      <c r="G903" s="252"/>
      <c r="H903" s="253"/>
      <c r="I903" s="254"/>
      <c r="J903" s="255"/>
      <c r="K903" s="257"/>
      <c r="L903" s="257"/>
      <c r="M903" s="11"/>
      <c r="N903" s="11"/>
      <c r="O903" s="11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>
      <c r="A904" s="1"/>
      <c r="B904" s="2"/>
      <c r="C904" s="250"/>
      <c r="D904" s="250"/>
      <c r="E904" s="4"/>
      <c r="F904" s="408"/>
      <c r="G904" s="252"/>
      <c r="H904" s="253"/>
      <c r="I904" s="254"/>
      <c r="J904" s="255"/>
      <c r="K904" s="257"/>
      <c r="L904" s="257"/>
      <c r="M904" s="11"/>
      <c r="N904" s="11"/>
      <c r="O904" s="11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>
      <c r="A905" s="1"/>
      <c r="B905" s="2"/>
      <c r="C905" s="250"/>
      <c r="D905" s="250"/>
      <c r="E905" s="4"/>
      <c r="F905" s="408"/>
      <c r="G905" s="252"/>
      <c r="H905" s="253"/>
      <c r="I905" s="254"/>
      <c r="J905" s="255"/>
      <c r="K905" s="257"/>
      <c r="L905" s="257"/>
      <c r="M905" s="11"/>
      <c r="N905" s="11"/>
      <c r="O905" s="11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>
      <c r="A906" s="1"/>
      <c r="B906" s="2"/>
      <c r="C906" s="250"/>
      <c r="D906" s="250"/>
      <c r="E906" s="4"/>
      <c r="F906" s="408"/>
      <c r="G906" s="252"/>
      <c r="H906" s="253"/>
      <c r="I906" s="254"/>
      <c r="J906" s="255"/>
      <c r="K906" s="257"/>
      <c r="L906" s="257"/>
      <c r="M906" s="11"/>
      <c r="N906" s="11"/>
      <c r="O906" s="11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>
      <c r="A907" s="1"/>
      <c r="B907" s="2"/>
      <c r="C907" s="250"/>
      <c r="D907" s="250"/>
      <c r="E907" s="4"/>
      <c r="F907" s="408"/>
      <c r="G907" s="252"/>
      <c r="H907" s="253"/>
      <c r="I907" s="254"/>
      <c r="J907" s="255"/>
      <c r="K907" s="257"/>
      <c r="L907" s="257"/>
      <c r="M907" s="11"/>
      <c r="N907" s="11"/>
      <c r="O907" s="11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>
      <c r="A908" s="1"/>
      <c r="B908" s="2"/>
      <c r="C908" s="250"/>
      <c r="D908" s="250"/>
      <c r="E908" s="4"/>
      <c r="F908" s="408"/>
      <c r="G908" s="252"/>
      <c r="H908" s="253"/>
      <c r="I908" s="254"/>
      <c r="J908" s="255"/>
      <c r="K908" s="257"/>
      <c r="L908" s="257"/>
      <c r="M908" s="11"/>
      <c r="N908" s="11"/>
      <c r="O908" s="11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>
      <c r="A909" s="1"/>
      <c r="B909" s="2"/>
      <c r="C909" s="250"/>
      <c r="D909" s="250"/>
      <c r="E909" s="4"/>
      <c r="F909" s="408"/>
      <c r="G909" s="252"/>
      <c r="H909" s="253"/>
      <c r="I909" s="254"/>
      <c r="J909" s="255"/>
      <c r="K909" s="257"/>
      <c r="L909" s="257"/>
      <c r="M909" s="11"/>
      <c r="N909" s="11"/>
      <c r="O909" s="11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>
      <c r="A910" s="1"/>
      <c r="B910" s="2"/>
      <c r="C910" s="250"/>
      <c r="D910" s="250"/>
      <c r="E910" s="4"/>
      <c r="F910" s="408"/>
      <c r="G910" s="252"/>
      <c r="H910" s="253"/>
      <c r="I910" s="254"/>
      <c r="J910" s="255"/>
      <c r="K910" s="257"/>
      <c r="L910" s="257"/>
      <c r="M910" s="11"/>
      <c r="N910" s="11"/>
      <c r="O910" s="11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>
      <c r="A911" s="1"/>
      <c r="B911" s="2"/>
      <c r="C911" s="250"/>
      <c r="D911" s="250"/>
      <c r="E911" s="4"/>
      <c r="F911" s="408"/>
      <c r="G911" s="252"/>
      <c r="H911" s="253"/>
      <c r="I911" s="254"/>
      <c r="J911" s="255"/>
      <c r="K911" s="257"/>
      <c r="L911" s="257"/>
      <c r="M911" s="11"/>
      <c r="N911" s="11"/>
      <c r="O911" s="11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>
      <c r="A912" s="1"/>
      <c r="B912" s="2"/>
      <c r="C912" s="250"/>
      <c r="D912" s="250"/>
      <c r="E912" s="4"/>
      <c r="F912" s="408"/>
      <c r="G912" s="252"/>
      <c r="H912" s="253"/>
      <c r="I912" s="254"/>
      <c r="J912" s="255"/>
      <c r="K912" s="257"/>
      <c r="L912" s="257"/>
      <c r="M912" s="11"/>
      <c r="N912" s="11"/>
      <c r="O912" s="11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>
      <c r="A913" s="1"/>
      <c r="B913" s="2"/>
      <c r="C913" s="250"/>
      <c r="D913" s="250"/>
      <c r="E913" s="4"/>
      <c r="F913" s="408"/>
      <c r="G913" s="252"/>
      <c r="H913" s="253"/>
      <c r="I913" s="254"/>
      <c r="J913" s="255"/>
      <c r="K913" s="257"/>
      <c r="L913" s="257"/>
      <c r="M913" s="11"/>
      <c r="N913" s="11"/>
      <c r="O913" s="11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>
      <c r="A914" s="1"/>
      <c r="B914" s="2"/>
      <c r="C914" s="250"/>
      <c r="D914" s="250"/>
      <c r="E914" s="4"/>
      <c r="F914" s="408"/>
      <c r="G914" s="252"/>
      <c r="H914" s="253"/>
      <c r="I914" s="254"/>
      <c r="J914" s="255"/>
      <c r="K914" s="257"/>
      <c r="L914" s="257"/>
      <c r="M914" s="11"/>
      <c r="N914" s="11"/>
      <c r="O914" s="11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>
      <c r="A915" s="1"/>
      <c r="B915" s="2"/>
      <c r="C915" s="250"/>
      <c r="D915" s="250"/>
      <c r="E915" s="4"/>
      <c r="F915" s="408"/>
      <c r="G915" s="252"/>
      <c r="H915" s="253"/>
      <c r="I915" s="254"/>
      <c r="J915" s="255"/>
      <c r="K915" s="257"/>
      <c r="L915" s="257"/>
      <c r="M915" s="11"/>
      <c r="N915" s="11"/>
      <c r="O915" s="11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>
      <c r="A916" s="1"/>
      <c r="B916" s="2"/>
      <c r="C916" s="250"/>
      <c r="D916" s="250"/>
      <c r="E916" s="4"/>
      <c r="F916" s="408"/>
      <c r="G916" s="252"/>
      <c r="H916" s="253"/>
      <c r="I916" s="254"/>
      <c r="J916" s="255"/>
      <c r="K916" s="257"/>
      <c r="L916" s="257"/>
      <c r="M916" s="11"/>
      <c r="N916" s="11"/>
      <c r="O916" s="11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>
      <c r="A917" s="1"/>
      <c r="B917" s="2"/>
      <c r="C917" s="250"/>
      <c r="D917" s="250"/>
      <c r="E917" s="4"/>
      <c r="F917" s="408"/>
      <c r="G917" s="252"/>
      <c r="H917" s="253"/>
      <c r="I917" s="254"/>
      <c r="J917" s="255"/>
      <c r="K917" s="257"/>
      <c r="L917" s="257"/>
      <c r="M917" s="11"/>
      <c r="N917" s="11"/>
      <c r="O917" s="11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>
      <c r="A918" s="1"/>
      <c r="B918" s="2"/>
      <c r="C918" s="250"/>
      <c r="D918" s="250"/>
      <c r="E918" s="4"/>
      <c r="F918" s="408"/>
      <c r="G918" s="252"/>
      <c r="H918" s="253"/>
      <c r="I918" s="254"/>
      <c r="J918" s="255"/>
      <c r="K918" s="257"/>
      <c r="L918" s="257"/>
      <c r="M918" s="11"/>
      <c r="N918" s="11"/>
      <c r="O918" s="11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>
      <c r="A919" s="1"/>
      <c r="B919" s="2"/>
      <c r="C919" s="250"/>
      <c r="D919" s="250"/>
      <c r="E919" s="4"/>
      <c r="F919" s="408"/>
      <c r="G919" s="252"/>
      <c r="H919" s="253"/>
      <c r="I919" s="254"/>
      <c r="J919" s="255"/>
      <c r="K919" s="257"/>
      <c r="L919" s="257"/>
      <c r="M919" s="11"/>
      <c r="N919" s="11"/>
      <c r="O919" s="11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>
      <c r="A920" s="1"/>
      <c r="B920" s="2"/>
      <c r="C920" s="250"/>
      <c r="D920" s="250"/>
      <c r="E920" s="4"/>
      <c r="F920" s="408"/>
      <c r="G920" s="252"/>
      <c r="H920" s="253"/>
      <c r="I920" s="254"/>
      <c r="J920" s="255"/>
      <c r="K920" s="257"/>
      <c r="L920" s="257"/>
      <c r="M920" s="11"/>
      <c r="N920" s="11"/>
      <c r="O920" s="11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>
      <c r="A921" s="1"/>
      <c r="B921" s="2"/>
      <c r="C921" s="250"/>
      <c r="D921" s="250"/>
      <c r="E921" s="4"/>
      <c r="F921" s="408"/>
      <c r="G921" s="252"/>
      <c r="H921" s="253"/>
      <c r="I921" s="254"/>
      <c r="J921" s="255"/>
      <c r="K921" s="257"/>
      <c r="L921" s="257"/>
      <c r="M921" s="11"/>
      <c r="N921" s="11"/>
      <c r="O921" s="11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>
      <c r="A922" s="1"/>
      <c r="B922" s="2"/>
      <c r="C922" s="250"/>
      <c r="D922" s="250"/>
      <c r="E922" s="4"/>
      <c r="F922" s="408"/>
      <c r="G922" s="252"/>
      <c r="H922" s="253"/>
      <c r="I922" s="254"/>
      <c r="J922" s="255"/>
      <c r="K922" s="257"/>
      <c r="L922" s="257"/>
      <c r="M922" s="11"/>
      <c r="N922" s="11"/>
      <c r="O922" s="11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>
      <c r="A923" s="1"/>
      <c r="B923" s="2"/>
      <c r="C923" s="250"/>
      <c r="D923" s="250"/>
      <c r="E923" s="4"/>
      <c r="F923" s="408"/>
      <c r="G923" s="252"/>
      <c r="H923" s="253"/>
      <c r="I923" s="254"/>
      <c r="J923" s="255"/>
      <c r="K923" s="257"/>
      <c r="L923" s="257"/>
      <c r="M923" s="11"/>
      <c r="N923" s="11"/>
      <c r="O923" s="11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>
      <c r="A924" s="1"/>
      <c r="B924" s="2"/>
      <c r="C924" s="250"/>
      <c r="D924" s="250"/>
      <c r="E924" s="4"/>
      <c r="F924" s="408"/>
      <c r="G924" s="252"/>
      <c r="H924" s="253"/>
      <c r="I924" s="254"/>
      <c r="J924" s="255"/>
      <c r="K924" s="257"/>
      <c r="L924" s="257"/>
      <c r="M924" s="11"/>
      <c r="N924" s="11"/>
      <c r="O924" s="11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>
      <c r="A925" s="1"/>
      <c r="B925" s="2"/>
      <c r="C925" s="250"/>
      <c r="D925" s="250"/>
      <c r="E925" s="4"/>
      <c r="F925" s="408"/>
      <c r="G925" s="252"/>
      <c r="H925" s="253"/>
      <c r="I925" s="254"/>
      <c r="J925" s="255"/>
      <c r="K925" s="257"/>
      <c r="L925" s="257"/>
      <c r="M925" s="11"/>
      <c r="N925" s="11"/>
      <c r="O925" s="11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>
      <c r="A926" s="1"/>
      <c r="B926" s="2"/>
      <c r="C926" s="250"/>
      <c r="D926" s="250"/>
      <c r="E926" s="4"/>
      <c r="F926" s="408"/>
      <c r="G926" s="252"/>
      <c r="H926" s="253"/>
      <c r="I926" s="254"/>
      <c r="J926" s="255"/>
      <c r="K926" s="257"/>
      <c r="L926" s="257"/>
      <c r="M926" s="11"/>
      <c r="N926" s="11"/>
      <c r="O926" s="11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>
      <c r="A927" s="1"/>
      <c r="B927" s="2"/>
      <c r="C927" s="250"/>
      <c r="D927" s="250"/>
      <c r="E927" s="4"/>
      <c r="F927" s="408"/>
      <c r="G927" s="252"/>
      <c r="H927" s="253"/>
      <c r="I927" s="254"/>
      <c r="J927" s="255"/>
      <c r="K927" s="257"/>
      <c r="L927" s="257"/>
      <c r="M927" s="11"/>
      <c r="N927" s="11"/>
      <c r="O927" s="11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>
      <c r="A928" s="1"/>
      <c r="B928" s="2"/>
      <c r="C928" s="250"/>
      <c r="D928" s="250"/>
      <c r="E928" s="4"/>
      <c r="F928" s="408"/>
      <c r="G928" s="252"/>
      <c r="H928" s="253"/>
      <c r="I928" s="254"/>
      <c r="J928" s="255"/>
      <c r="K928" s="257"/>
      <c r="L928" s="257"/>
      <c r="M928" s="11"/>
      <c r="N928" s="11"/>
      <c r="O928" s="11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>
      <c r="A929" s="1"/>
      <c r="B929" s="2"/>
      <c r="C929" s="250"/>
      <c r="D929" s="250"/>
      <c r="E929" s="4"/>
      <c r="F929" s="408"/>
      <c r="G929" s="252"/>
      <c r="H929" s="253"/>
      <c r="I929" s="254"/>
      <c r="J929" s="255"/>
      <c r="K929" s="257"/>
      <c r="L929" s="257"/>
      <c r="M929" s="11"/>
      <c r="N929" s="11"/>
      <c r="O929" s="11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>
      <c r="A930" s="1"/>
      <c r="B930" s="2"/>
      <c r="C930" s="250"/>
      <c r="D930" s="250"/>
      <c r="E930" s="4"/>
      <c r="F930" s="408"/>
      <c r="G930" s="252"/>
      <c r="H930" s="253"/>
      <c r="I930" s="254"/>
      <c r="J930" s="255"/>
      <c r="K930" s="257"/>
      <c r="L930" s="257"/>
      <c r="M930" s="11"/>
      <c r="N930" s="11"/>
      <c r="O930" s="11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>
      <c r="A931" s="1"/>
      <c r="B931" s="2"/>
      <c r="C931" s="250"/>
      <c r="D931" s="250"/>
      <c r="E931" s="4"/>
      <c r="F931" s="408"/>
      <c r="G931" s="252"/>
      <c r="H931" s="253"/>
      <c r="I931" s="254"/>
      <c r="J931" s="255"/>
      <c r="K931" s="257"/>
      <c r="L931" s="257"/>
      <c r="M931" s="11"/>
      <c r="N931" s="11"/>
      <c r="O931" s="11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>
      <c r="A932" s="1"/>
      <c r="B932" s="2"/>
      <c r="C932" s="250"/>
      <c r="D932" s="250"/>
      <c r="E932" s="4"/>
      <c r="F932" s="408"/>
      <c r="G932" s="252"/>
      <c r="H932" s="253"/>
      <c r="I932" s="254"/>
      <c r="J932" s="255"/>
      <c r="K932" s="257"/>
      <c r="L932" s="257"/>
      <c r="M932" s="11"/>
      <c r="N932" s="11"/>
      <c r="O932" s="11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>
      <c r="A933" s="1"/>
      <c r="B933" s="2"/>
      <c r="C933" s="250"/>
      <c r="D933" s="250"/>
      <c r="E933" s="4"/>
      <c r="F933" s="408"/>
      <c r="G933" s="252"/>
      <c r="H933" s="253"/>
      <c r="I933" s="254"/>
      <c r="J933" s="255"/>
      <c r="K933" s="257"/>
      <c r="L933" s="257"/>
      <c r="M933" s="11"/>
      <c r="N933" s="11"/>
      <c r="O933" s="11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>
      <c r="A934" s="1"/>
      <c r="B934" s="2"/>
      <c r="C934" s="250"/>
      <c r="D934" s="250"/>
      <c r="E934" s="4"/>
      <c r="F934" s="408"/>
      <c r="G934" s="252"/>
      <c r="H934" s="253"/>
      <c r="I934" s="254"/>
      <c r="J934" s="255"/>
      <c r="K934" s="257"/>
      <c r="L934" s="257"/>
      <c r="M934" s="11"/>
      <c r="N934" s="11"/>
      <c r="O934" s="11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>
      <c r="A935" s="1"/>
      <c r="B935" s="2"/>
      <c r="C935" s="250"/>
      <c r="D935" s="250"/>
      <c r="E935" s="4"/>
      <c r="F935" s="408"/>
      <c r="G935" s="252"/>
      <c r="H935" s="253"/>
      <c r="I935" s="254"/>
      <c r="J935" s="255"/>
      <c r="K935" s="257"/>
      <c r="L935" s="257"/>
      <c r="M935" s="11"/>
      <c r="N935" s="11"/>
      <c r="O935" s="11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>
      <c r="A936" s="1"/>
      <c r="B936" s="2"/>
      <c r="C936" s="250"/>
      <c r="D936" s="250"/>
      <c r="E936" s="4"/>
      <c r="F936" s="408"/>
      <c r="G936" s="252"/>
      <c r="H936" s="253"/>
      <c r="I936" s="254"/>
      <c r="J936" s="255"/>
      <c r="K936" s="257"/>
      <c r="L936" s="257"/>
      <c r="M936" s="11"/>
      <c r="N936" s="11"/>
      <c r="O936" s="11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>
      <c r="A937" s="1"/>
      <c r="B937" s="2"/>
      <c r="C937" s="250"/>
      <c r="D937" s="250"/>
      <c r="E937" s="4"/>
      <c r="F937" s="408"/>
      <c r="G937" s="252"/>
      <c r="H937" s="253"/>
      <c r="I937" s="254"/>
      <c r="J937" s="255"/>
      <c r="K937" s="257"/>
      <c r="L937" s="257"/>
      <c r="M937" s="11"/>
      <c r="N937" s="11"/>
      <c r="O937" s="11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>
      <c r="A938" s="1"/>
      <c r="B938" s="2"/>
      <c r="C938" s="250"/>
      <c r="D938" s="250"/>
      <c r="E938" s="4"/>
      <c r="F938" s="408"/>
      <c r="G938" s="252"/>
      <c r="H938" s="253"/>
      <c r="I938" s="254"/>
      <c r="J938" s="255"/>
      <c r="K938" s="257"/>
      <c r="L938" s="257"/>
      <c r="M938" s="11"/>
      <c r="N938" s="11"/>
      <c r="O938" s="11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>
      <c r="A939" s="1"/>
      <c r="B939" s="2"/>
      <c r="C939" s="250"/>
      <c r="D939" s="250"/>
      <c r="E939" s="4"/>
      <c r="F939" s="408"/>
      <c r="G939" s="252"/>
      <c r="H939" s="253"/>
      <c r="I939" s="254"/>
      <c r="J939" s="255"/>
      <c r="K939" s="257"/>
      <c r="L939" s="257"/>
      <c r="M939" s="11"/>
      <c r="N939" s="11"/>
      <c r="O939" s="11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>
      <c r="A940" s="1"/>
      <c r="B940" s="2"/>
      <c r="C940" s="250"/>
      <c r="D940" s="250"/>
      <c r="E940" s="4"/>
      <c r="F940" s="408"/>
      <c r="G940" s="252"/>
      <c r="H940" s="253"/>
      <c r="I940" s="254"/>
      <c r="J940" s="255"/>
      <c r="K940" s="257"/>
      <c r="L940" s="257"/>
      <c r="M940" s="11"/>
      <c r="N940" s="11"/>
      <c r="O940" s="11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>
      <c r="A941" s="1"/>
      <c r="B941" s="2"/>
      <c r="C941" s="250"/>
      <c r="D941" s="250"/>
      <c r="E941" s="4"/>
      <c r="F941" s="408"/>
      <c r="G941" s="252"/>
      <c r="H941" s="253"/>
      <c r="I941" s="254"/>
      <c r="J941" s="255"/>
      <c r="K941" s="257"/>
      <c r="L941" s="257"/>
      <c r="M941" s="11"/>
      <c r="N941" s="11"/>
      <c r="O941" s="11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>
      <c r="A942" s="1"/>
      <c r="B942" s="2"/>
      <c r="C942" s="250"/>
      <c r="D942" s="250"/>
      <c r="E942" s="4"/>
      <c r="F942" s="408"/>
      <c r="G942" s="252"/>
      <c r="H942" s="253"/>
      <c r="I942" s="254"/>
      <c r="J942" s="255"/>
      <c r="K942" s="257"/>
      <c r="L942" s="257"/>
      <c r="M942" s="11"/>
      <c r="N942" s="11"/>
      <c r="O942" s="11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>
      <c r="A943" s="1"/>
      <c r="B943" s="2"/>
      <c r="C943" s="250"/>
      <c r="D943" s="250"/>
      <c r="E943" s="4"/>
      <c r="F943" s="408"/>
      <c r="G943" s="252"/>
      <c r="H943" s="253"/>
      <c r="I943" s="254"/>
      <c r="J943" s="255"/>
      <c r="K943" s="257"/>
      <c r="L943" s="257"/>
      <c r="M943" s="11"/>
      <c r="N943" s="11"/>
      <c r="O943" s="11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>
      <c r="A944" s="1"/>
      <c r="B944" s="2"/>
      <c r="C944" s="250"/>
      <c r="D944" s="250"/>
      <c r="E944" s="4"/>
      <c r="F944" s="408"/>
      <c r="G944" s="252"/>
      <c r="H944" s="253"/>
      <c r="I944" s="254"/>
      <c r="J944" s="255"/>
      <c r="K944" s="257"/>
      <c r="L944" s="257"/>
      <c r="M944" s="11"/>
      <c r="N944" s="11"/>
      <c r="O944" s="11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>
      <c r="A945" s="1"/>
      <c r="B945" s="2"/>
      <c r="C945" s="250"/>
      <c r="D945" s="250"/>
      <c r="E945" s="4"/>
      <c r="F945" s="408"/>
      <c r="G945" s="252"/>
      <c r="H945" s="253"/>
      <c r="I945" s="254"/>
      <c r="J945" s="255"/>
      <c r="K945" s="257"/>
      <c r="L945" s="257"/>
      <c r="M945" s="11"/>
      <c r="N945" s="11"/>
      <c r="O945" s="11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>
      <c r="A946" s="1"/>
      <c r="B946" s="2"/>
      <c r="C946" s="250"/>
      <c r="D946" s="250"/>
      <c r="E946" s="4"/>
      <c r="F946" s="408"/>
      <c r="G946" s="252"/>
      <c r="H946" s="253"/>
      <c r="I946" s="254"/>
      <c r="J946" s="255"/>
      <c r="K946" s="257"/>
      <c r="L946" s="257"/>
      <c r="M946" s="11"/>
      <c r="N946" s="11"/>
      <c r="O946" s="11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>
      <c r="A947" s="1"/>
      <c r="B947" s="2"/>
      <c r="C947" s="250"/>
      <c r="D947" s="250"/>
      <c r="E947" s="4"/>
      <c r="F947" s="408"/>
      <c r="G947" s="252"/>
      <c r="H947" s="253"/>
      <c r="I947" s="254"/>
      <c r="J947" s="255"/>
      <c r="K947" s="257"/>
      <c r="L947" s="257"/>
      <c r="M947" s="11"/>
      <c r="N947" s="11"/>
      <c r="O947" s="11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>
      <c r="A948" s="1"/>
      <c r="B948" s="2"/>
      <c r="C948" s="250"/>
      <c r="D948" s="250"/>
      <c r="E948" s="4"/>
      <c r="F948" s="408"/>
      <c r="G948" s="252"/>
      <c r="H948" s="253"/>
      <c r="I948" s="254"/>
      <c r="J948" s="255"/>
      <c r="K948" s="257"/>
      <c r="L948" s="257"/>
      <c r="M948" s="11"/>
      <c r="N948" s="11"/>
      <c r="O948" s="11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>
      <c r="A949" s="1"/>
      <c r="B949" s="2"/>
      <c r="C949" s="250"/>
      <c r="D949" s="250"/>
      <c r="E949" s="4"/>
      <c r="F949" s="408"/>
      <c r="G949" s="252"/>
      <c r="H949" s="253"/>
      <c r="I949" s="254"/>
      <c r="J949" s="255"/>
      <c r="K949" s="257"/>
      <c r="L949" s="257"/>
      <c r="M949" s="11"/>
      <c r="N949" s="11"/>
      <c r="O949" s="11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>
      <c r="A950" s="1"/>
      <c r="B950" s="2"/>
      <c r="C950" s="250"/>
      <c r="D950" s="250"/>
      <c r="E950" s="4"/>
      <c r="F950" s="408"/>
      <c r="G950" s="252"/>
      <c r="H950" s="253"/>
      <c r="I950" s="254"/>
      <c r="J950" s="255"/>
      <c r="K950" s="257"/>
      <c r="L950" s="257"/>
      <c r="M950" s="11"/>
      <c r="N950" s="11"/>
      <c r="O950" s="11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>
      <c r="A951" s="1"/>
      <c r="B951" s="2"/>
      <c r="C951" s="250"/>
      <c r="D951" s="250"/>
      <c r="E951" s="4"/>
      <c r="F951" s="408"/>
      <c r="G951" s="252"/>
      <c r="H951" s="253"/>
      <c r="I951" s="254"/>
      <c r="J951" s="255"/>
      <c r="K951" s="257"/>
      <c r="L951" s="257"/>
      <c r="M951" s="11"/>
      <c r="N951" s="11"/>
      <c r="O951" s="11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>
      <c r="A952" s="1"/>
      <c r="B952" s="2"/>
      <c r="C952" s="250"/>
      <c r="D952" s="250"/>
      <c r="E952" s="4"/>
      <c r="F952" s="408"/>
      <c r="G952" s="252"/>
      <c r="H952" s="253"/>
      <c r="I952" s="254"/>
      <c r="J952" s="255"/>
      <c r="K952" s="257"/>
      <c r="L952" s="257"/>
      <c r="M952" s="11"/>
      <c r="N952" s="11"/>
      <c r="O952" s="11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>
      <c r="A953" s="1"/>
      <c r="B953" s="2"/>
      <c r="C953" s="250"/>
      <c r="D953" s="250"/>
      <c r="E953" s="4"/>
      <c r="F953" s="408"/>
      <c r="G953" s="252"/>
      <c r="H953" s="253"/>
      <c r="I953" s="254"/>
      <c r="J953" s="255"/>
      <c r="K953" s="257"/>
      <c r="L953" s="257"/>
      <c r="M953" s="11"/>
      <c r="N953" s="11"/>
      <c r="O953" s="11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>
      <c r="A954" s="1"/>
      <c r="B954" s="2"/>
      <c r="C954" s="250"/>
      <c r="D954" s="250"/>
      <c r="E954" s="4"/>
      <c r="F954" s="408"/>
      <c r="G954" s="252"/>
      <c r="H954" s="253"/>
      <c r="I954" s="254"/>
      <c r="J954" s="255"/>
      <c r="K954" s="257"/>
      <c r="L954" s="257"/>
      <c r="M954" s="11"/>
      <c r="N954" s="11"/>
      <c r="O954" s="11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>
      <c r="A955" s="1"/>
      <c r="B955" s="2"/>
      <c r="C955" s="250"/>
      <c r="D955" s="250"/>
      <c r="E955" s="4"/>
      <c r="F955" s="408"/>
      <c r="G955" s="252"/>
      <c r="H955" s="253"/>
      <c r="I955" s="254"/>
      <c r="J955" s="255"/>
      <c r="K955" s="257"/>
      <c r="L955" s="257"/>
      <c r="M955" s="11"/>
      <c r="N955" s="11"/>
      <c r="O955" s="11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>
      <c r="A956" s="1"/>
      <c r="B956" s="2"/>
      <c r="C956" s="250"/>
      <c r="D956" s="250"/>
      <c r="E956" s="4"/>
      <c r="F956" s="408"/>
      <c r="G956" s="252"/>
      <c r="H956" s="253"/>
      <c r="I956" s="254"/>
      <c r="J956" s="255"/>
      <c r="K956" s="257"/>
      <c r="L956" s="257"/>
      <c r="M956" s="11"/>
      <c r="N956" s="11"/>
      <c r="O956" s="11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>
      <c r="A957" s="1"/>
      <c r="B957" s="2"/>
      <c r="C957" s="250"/>
      <c r="D957" s="250"/>
      <c r="E957" s="4"/>
      <c r="F957" s="408"/>
      <c r="G957" s="252"/>
      <c r="H957" s="253"/>
      <c r="I957" s="254"/>
      <c r="J957" s="255"/>
      <c r="K957" s="257"/>
      <c r="L957" s="257"/>
      <c r="M957" s="11"/>
      <c r="N957" s="11"/>
      <c r="O957" s="11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>
      <c r="A958" s="1"/>
      <c r="B958" s="2"/>
      <c r="C958" s="250"/>
      <c r="D958" s="250"/>
      <c r="E958" s="4"/>
      <c r="F958" s="408"/>
      <c r="G958" s="252"/>
      <c r="H958" s="253"/>
      <c r="I958" s="254"/>
      <c r="J958" s="255"/>
      <c r="K958" s="257"/>
      <c r="L958" s="257"/>
      <c r="M958" s="11"/>
      <c r="N958" s="11"/>
      <c r="O958" s="11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>
      <c r="A959" s="1"/>
      <c r="B959" s="2"/>
      <c r="C959" s="250"/>
      <c r="D959" s="250"/>
      <c r="E959" s="4"/>
      <c r="F959" s="408"/>
      <c r="G959" s="252"/>
      <c r="H959" s="253"/>
      <c r="I959" s="254"/>
      <c r="J959" s="255"/>
      <c r="K959" s="257"/>
      <c r="L959" s="257"/>
      <c r="M959" s="11"/>
      <c r="N959" s="11"/>
      <c r="O959" s="11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>
      <c r="A960" s="1"/>
      <c r="B960" s="2"/>
      <c r="C960" s="250"/>
      <c r="D960" s="250"/>
      <c r="E960" s="4"/>
      <c r="F960" s="408"/>
      <c r="G960" s="252"/>
      <c r="H960" s="253"/>
      <c r="I960" s="254"/>
      <c r="J960" s="255"/>
      <c r="K960" s="257"/>
      <c r="L960" s="257"/>
      <c r="M960" s="11"/>
      <c r="N960" s="11"/>
      <c r="O960" s="11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>
      <c r="A961" s="1"/>
      <c r="B961" s="2"/>
      <c r="C961" s="250"/>
      <c r="D961" s="250"/>
      <c r="E961" s="4"/>
      <c r="F961" s="408"/>
      <c r="G961" s="252"/>
      <c r="H961" s="253"/>
      <c r="I961" s="254"/>
      <c r="J961" s="255"/>
      <c r="K961" s="257"/>
      <c r="L961" s="257"/>
      <c r="M961" s="11"/>
      <c r="N961" s="11"/>
      <c r="O961" s="11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>
      <c r="A962" s="1"/>
      <c r="B962" s="2"/>
      <c r="C962" s="250"/>
      <c r="D962" s="250"/>
      <c r="E962" s="4"/>
      <c r="F962" s="408"/>
      <c r="G962" s="252"/>
      <c r="H962" s="253"/>
      <c r="I962" s="254"/>
      <c r="J962" s="255"/>
      <c r="K962" s="257"/>
      <c r="L962" s="257"/>
      <c r="M962" s="11"/>
      <c r="N962" s="11"/>
      <c r="O962" s="11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>
      <c r="A963" s="1"/>
      <c r="B963" s="2"/>
      <c r="C963" s="250"/>
      <c r="D963" s="250"/>
      <c r="E963" s="4"/>
      <c r="F963" s="408"/>
      <c r="G963" s="252"/>
      <c r="H963" s="253"/>
      <c r="I963" s="254"/>
      <c r="J963" s="255"/>
      <c r="K963" s="257"/>
      <c r="L963" s="257"/>
      <c r="M963" s="11"/>
      <c r="N963" s="11"/>
      <c r="O963" s="11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>
      <c r="A964" s="1"/>
      <c r="B964" s="2"/>
      <c r="C964" s="250"/>
      <c r="D964" s="250"/>
      <c r="E964" s="4"/>
      <c r="F964" s="408"/>
      <c r="G964" s="252"/>
      <c r="H964" s="253"/>
      <c r="I964" s="254"/>
      <c r="J964" s="255"/>
      <c r="K964" s="257"/>
      <c r="L964" s="257"/>
      <c r="M964" s="11"/>
      <c r="N964" s="11"/>
      <c r="O964" s="11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>
      <c r="A965" s="1"/>
      <c r="B965" s="2"/>
      <c r="C965" s="250"/>
      <c r="D965" s="250"/>
      <c r="E965" s="4"/>
      <c r="F965" s="408"/>
      <c r="G965" s="252"/>
      <c r="H965" s="253"/>
      <c r="I965" s="254"/>
      <c r="J965" s="255"/>
      <c r="K965" s="257"/>
      <c r="L965" s="257"/>
      <c r="M965" s="11"/>
      <c r="N965" s="11"/>
      <c r="O965" s="11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>
      <c r="A966" s="1"/>
      <c r="B966" s="2"/>
      <c r="C966" s="250"/>
      <c r="D966" s="250"/>
      <c r="E966" s="4"/>
      <c r="F966" s="408"/>
      <c r="G966" s="252"/>
      <c r="H966" s="253"/>
      <c r="I966" s="254"/>
      <c r="J966" s="255"/>
      <c r="K966" s="257"/>
      <c r="L966" s="257"/>
      <c r="M966" s="11"/>
      <c r="N966" s="11"/>
      <c r="O966" s="11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>
      <c r="A967" s="1"/>
      <c r="B967" s="2"/>
      <c r="C967" s="250"/>
      <c r="D967" s="250"/>
      <c r="E967" s="4"/>
      <c r="F967" s="408"/>
      <c r="G967" s="252"/>
      <c r="H967" s="253"/>
      <c r="I967" s="254"/>
      <c r="J967" s="255"/>
      <c r="K967" s="257"/>
      <c r="L967" s="257"/>
      <c r="M967" s="11"/>
      <c r="N967" s="11"/>
      <c r="O967" s="11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>
      <c r="A968" s="1"/>
      <c r="B968" s="2"/>
      <c r="C968" s="250"/>
      <c r="D968" s="250"/>
      <c r="E968" s="4"/>
      <c r="F968" s="408"/>
      <c r="G968" s="252"/>
      <c r="H968" s="253"/>
      <c r="I968" s="254"/>
      <c r="J968" s="255"/>
      <c r="K968" s="257"/>
      <c r="L968" s="257"/>
      <c r="M968" s="11"/>
      <c r="N968" s="11"/>
      <c r="O968" s="11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>
      <c r="A969" s="1"/>
      <c r="B969" s="2"/>
      <c r="C969" s="250"/>
      <c r="D969" s="250"/>
      <c r="E969" s="4"/>
      <c r="F969" s="408"/>
      <c r="G969" s="252"/>
      <c r="H969" s="253"/>
      <c r="I969" s="254"/>
      <c r="J969" s="255"/>
      <c r="K969" s="257"/>
      <c r="L969" s="257"/>
      <c r="M969" s="11"/>
      <c r="N969" s="11"/>
      <c r="O969" s="11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>
      <c r="A970" s="1"/>
      <c r="B970" s="2"/>
      <c r="C970" s="250"/>
      <c r="D970" s="250"/>
      <c r="E970" s="4"/>
      <c r="F970" s="408"/>
      <c r="G970" s="252"/>
      <c r="H970" s="253"/>
      <c r="I970" s="254"/>
      <c r="J970" s="255"/>
      <c r="K970" s="257"/>
      <c r="L970" s="257"/>
      <c r="M970" s="11"/>
      <c r="N970" s="11"/>
      <c r="O970" s="11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>
      <c r="A971" s="1"/>
      <c r="B971" s="2"/>
      <c r="C971" s="250"/>
      <c r="D971" s="250"/>
      <c r="E971" s="4"/>
      <c r="F971" s="408"/>
      <c r="G971" s="252"/>
      <c r="H971" s="253"/>
      <c r="I971" s="254"/>
      <c r="J971" s="255"/>
      <c r="K971" s="257"/>
      <c r="L971" s="257"/>
      <c r="M971" s="11"/>
      <c r="N971" s="11"/>
      <c r="O971" s="11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>
      <c r="A972" s="1"/>
      <c r="B972" s="2"/>
      <c r="C972" s="250"/>
      <c r="D972" s="250"/>
      <c r="E972" s="4"/>
      <c r="F972" s="408"/>
      <c r="G972" s="252"/>
      <c r="H972" s="253"/>
      <c r="I972" s="254"/>
      <c r="J972" s="255"/>
      <c r="K972" s="257"/>
      <c r="L972" s="257"/>
      <c r="M972" s="11"/>
      <c r="N972" s="11"/>
      <c r="O972" s="11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>
      <c r="A973" s="1"/>
      <c r="B973" s="2"/>
      <c r="C973" s="250"/>
      <c r="D973" s="250"/>
      <c r="E973" s="4"/>
      <c r="F973" s="408"/>
      <c r="G973" s="252"/>
      <c r="H973" s="253"/>
      <c r="I973" s="254"/>
      <c r="J973" s="255"/>
      <c r="K973" s="257"/>
      <c r="L973" s="257"/>
      <c r="M973" s="11"/>
      <c r="N973" s="11"/>
      <c r="O973" s="11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>
      <c r="A974" s="1"/>
      <c r="B974" s="2"/>
      <c r="C974" s="250"/>
      <c r="D974" s="250"/>
      <c r="E974" s="4"/>
      <c r="F974" s="408"/>
      <c r="G974" s="252"/>
      <c r="H974" s="253"/>
      <c r="I974" s="254"/>
      <c r="J974" s="255"/>
      <c r="K974" s="257"/>
      <c r="L974" s="257"/>
      <c r="M974" s="11"/>
      <c r="N974" s="11"/>
      <c r="O974" s="11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>
      <c r="A975" s="1"/>
      <c r="B975" s="2"/>
      <c r="C975" s="250"/>
      <c r="D975" s="250"/>
      <c r="E975" s="4"/>
      <c r="F975" s="408"/>
      <c r="G975" s="252"/>
      <c r="H975" s="253"/>
      <c r="I975" s="254"/>
      <c r="J975" s="255"/>
      <c r="K975" s="257"/>
      <c r="L975" s="257"/>
      <c r="M975" s="11"/>
      <c r="N975" s="11"/>
      <c r="O975" s="11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>
      <c r="A976" s="1"/>
      <c r="B976" s="2"/>
      <c r="C976" s="250"/>
      <c r="D976" s="250"/>
      <c r="E976" s="4"/>
      <c r="F976" s="408"/>
      <c r="G976" s="252"/>
      <c r="H976" s="253"/>
      <c r="I976" s="254"/>
      <c r="J976" s="255"/>
      <c r="K976" s="257"/>
      <c r="L976" s="257"/>
      <c r="M976" s="11"/>
      <c r="N976" s="11"/>
      <c r="O976" s="11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>
      <c r="A977" s="1"/>
      <c r="B977" s="2"/>
      <c r="C977" s="250"/>
      <c r="D977" s="250"/>
      <c r="E977" s="4"/>
      <c r="F977" s="408"/>
      <c r="G977" s="252"/>
      <c r="H977" s="253"/>
      <c r="I977" s="254"/>
      <c r="J977" s="255"/>
      <c r="K977" s="257"/>
      <c r="L977" s="257"/>
      <c r="M977" s="11"/>
      <c r="N977" s="11"/>
      <c r="O977" s="11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>
      <c r="A978" s="1"/>
      <c r="B978" s="2"/>
      <c r="C978" s="250"/>
      <c r="D978" s="250"/>
      <c r="E978" s="4"/>
      <c r="F978" s="408"/>
      <c r="G978" s="252"/>
      <c r="H978" s="253"/>
      <c r="I978" s="254"/>
      <c r="J978" s="255"/>
      <c r="K978" s="257"/>
      <c r="L978" s="257"/>
      <c r="M978" s="11"/>
      <c r="N978" s="11"/>
      <c r="O978" s="11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>
      <c r="A979" s="1"/>
      <c r="B979" s="2"/>
      <c r="C979" s="250"/>
      <c r="D979" s="250"/>
      <c r="E979" s="4"/>
      <c r="F979" s="408"/>
      <c r="G979" s="252"/>
      <c r="H979" s="253"/>
      <c r="I979" s="254"/>
      <c r="J979" s="255"/>
      <c r="K979" s="257"/>
      <c r="L979" s="257"/>
      <c r="M979" s="11"/>
      <c r="N979" s="11"/>
      <c r="O979" s="11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>
      <c r="A980" s="1"/>
      <c r="B980" s="2"/>
      <c r="C980" s="250"/>
      <c r="D980" s="250"/>
      <c r="E980" s="4"/>
      <c r="F980" s="408"/>
      <c r="G980" s="252"/>
      <c r="H980" s="253"/>
      <c r="I980" s="254"/>
      <c r="J980" s="255"/>
      <c r="K980" s="257"/>
      <c r="L980" s="257"/>
      <c r="M980" s="11"/>
      <c r="N980" s="11"/>
      <c r="O980" s="11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>
      <c r="A981" s="1"/>
      <c r="B981" s="2"/>
      <c r="C981" s="250"/>
      <c r="D981" s="250"/>
      <c r="E981" s="4"/>
      <c r="F981" s="408"/>
      <c r="G981" s="252"/>
      <c r="H981" s="253"/>
      <c r="I981" s="254"/>
      <c r="J981" s="255"/>
      <c r="K981" s="257"/>
      <c r="L981" s="257"/>
      <c r="M981" s="11"/>
      <c r="N981" s="11"/>
      <c r="O981" s="11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>
      <c r="A982" s="1"/>
      <c r="B982" s="2"/>
      <c r="C982" s="250"/>
      <c r="D982" s="250"/>
      <c r="E982" s="4"/>
      <c r="F982" s="408"/>
      <c r="G982" s="252"/>
      <c r="H982" s="253"/>
      <c r="I982" s="254"/>
      <c r="J982" s="255"/>
      <c r="K982" s="257"/>
      <c r="L982" s="257"/>
      <c r="M982" s="11"/>
      <c r="N982" s="11"/>
      <c r="O982" s="11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>
      <c r="A983" s="1"/>
      <c r="B983" s="2"/>
      <c r="C983" s="250"/>
      <c r="D983" s="250"/>
      <c r="E983" s="4"/>
      <c r="F983" s="408"/>
      <c r="G983" s="252"/>
      <c r="H983" s="253"/>
      <c r="I983" s="254"/>
      <c r="J983" s="255"/>
      <c r="K983" s="257"/>
      <c r="L983" s="257"/>
      <c r="M983" s="11"/>
      <c r="N983" s="11"/>
      <c r="O983" s="11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>
      <c r="A984" s="1"/>
      <c r="B984" s="2"/>
      <c r="C984" s="250"/>
      <c r="D984" s="250"/>
      <c r="E984" s="4"/>
      <c r="F984" s="408"/>
      <c r="G984" s="252"/>
      <c r="H984" s="253"/>
      <c r="I984" s="254"/>
      <c r="J984" s="255"/>
      <c r="K984" s="257"/>
      <c r="L984" s="257"/>
      <c r="M984" s="11"/>
      <c r="N984" s="11"/>
      <c r="O984" s="11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>
      <c r="A985" s="1"/>
      <c r="B985" s="2"/>
      <c r="C985" s="250"/>
      <c r="D985" s="250"/>
      <c r="E985" s="4"/>
      <c r="F985" s="408"/>
      <c r="G985" s="252"/>
      <c r="H985" s="253"/>
      <c r="I985" s="254"/>
      <c r="J985" s="255"/>
      <c r="K985" s="257"/>
      <c r="L985" s="257"/>
      <c r="M985" s="11"/>
      <c r="N985" s="11"/>
      <c r="O985" s="11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>
      <c r="A986" s="1"/>
      <c r="B986" s="2"/>
      <c r="C986" s="250"/>
      <c r="D986" s="250"/>
      <c r="E986" s="4"/>
      <c r="F986" s="408"/>
      <c r="G986" s="252"/>
      <c r="H986" s="253"/>
      <c r="I986" s="254"/>
      <c r="J986" s="255"/>
      <c r="K986" s="257"/>
      <c r="L986" s="257"/>
      <c r="M986" s="11"/>
      <c r="N986" s="11"/>
      <c r="O986" s="11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>
      <c r="A987" s="1"/>
      <c r="B987" s="2"/>
      <c r="C987" s="250"/>
      <c r="D987" s="250"/>
      <c r="E987" s="4"/>
      <c r="F987" s="408"/>
      <c r="G987" s="252"/>
      <c r="H987" s="253"/>
      <c r="I987" s="254"/>
      <c r="J987" s="255"/>
      <c r="K987" s="257"/>
      <c r="L987" s="257"/>
      <c r="M987" s="11"/>
      <c r="N987" s="11"/>
      <c r="O987" s="11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>
      <c r="A988" s="1"/>
      <c r="B988" s="2"/>
      <c r="C988" s="250"/>
      <c r="D988" s="250"/>
      <c r="E988" s="4"/>
      <c r="F988" s="408"/>
      <c r="G988" s="252"/>
      <c r="H988" s="253"/>
      <c r="I988" s="254"/>
      <c r="J988" s="255"/>
      <c r="K988" s="257"/>
      <c r="L988" s="257"/>
      <c r="M988" s="11"/>
      <c r="N988" s="11"/>
      <c r="O988" s="11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>
      <c r="A989" s="1"/>
      <c r="B989" s="2"/>
      <c r="C989" s="250"/>
      <c r="D989" s="250"/>
      <c r="E989" s="4"/>
      <c r="F989" s="408"/>
      <c r="G989" s="252"/>
      <c r="H989" s="253"/>
      <c r="I989" s="254"/>
      <c r="J989" s="255"/>
      <c r="K989" s="257"/>
      <c r="L989" s="257"/>
      <c r="M989" s="11"/>
      <c r="N989" s="11"/>
      <c r="O989" s="11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>
      <c r="A990" s="1"/>
      <c r="B990" s="2"/>
      <c r="C990" s="250"/>
      <c r="D990" s="250"/>
      <c r="E990" s="4"/>
      <c r="F990" s="408"/>
      <c r="G990" s="252"/>
      <c r="H990" s="253"/>
      <c r="I990" s="254"/>
      <c r="J990" s="255"/>
      <c r="K990" s="257"/>
      <c r="L990" s="257"/>
      <c r="M990" s="11"/>
      <c r="N990" s="11"/>
      <c r="O990" s="11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>
      <c r="A991" s="1"/>
      <c r="B991" s="2"/>
      <c r="C991" s="250"/>
      <c r="D991" s="250"/>
      <c r="E991" s="4"/>
      <c r="F991" s="408"/>
      <c r="G991" s="252"/>
      <c r="H991" s="253"/>
      <c r="I991" s="254"/>
      <c r="J991" s="255"/>
      <c r="K991" s="257"/>
      <c r="L991" s="257"/>
      <c r="M991" s="11"/>
      <c r="N991" s="11"/>
      <c r="O991" s="11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>
      <c r="A992" s="1"/>
      <c r="B992" s="2"/>
      <c r="C992" s="250"/>
      <c r="D992" s="250"/>
      <c r="E992" s="4"/>
      <c r="F992" s="408"/>
      <c r="G992" s="252"/>
      <c r="H992" s="253"/>
      <c r="I992" s="254"/>
      <c r="J992" s="255"/>
      <c r="K992" s="257"/>
      <c r="L992" s="257"/>
      <c r="M992" s="11"/>
      <c r="N992" s="11"/>
      <c r="O992" s="11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>
      <c r="A993" s="1"/>
      <c r="B993" s="2"/>
      <c r="C993" s="250"/>
      <c r="D993" s="250"/>
      <c r="E993" s="4"/>
      <c r="F993" s="408"/>
      <c r="G993" s="252"/>
      <c r="H993" s="253"/>
      <c r="I993" s="254"/>
      <c r="J993" s="255"/>
      <c r="K993" s="257"/>
      <c r="L993" s="257"/>
      <c r="M993" s="11"/>
      <c r="N993" s="11"/>
      <c r="O993" s="11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>
      <c r="A994" s="1"/>
      <c r="B994" s="2"/>
      <c r="C994" s="250"/>
      <c r="D994" s="250"/>
      <c r="E994" s="4"/>
      <c r="F994" s="408"/>
      <c r="G994" s="252"/>
      <c r="H994" s="253"/>
      <c r="I994" s="254"/>
      <c r="J994" s="255"/>
      <c r="K994" s="257"/>
      <c r="L994" s="257"/>
      <c r="M994" s="11"/>
      <c r="N994" s="11"/>
      <c r="O994" s="11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>
      <c r="A995" s="1"/>
      <c r="B995" s="2"/>
      <c r="C995" s="250"/>
      <c r="D995" s="250"/>
      <c r="E995" s="4"/>
      <c r="F995" s="408"/>
      <c r="G995" s="252"/>
      <c r="H995" s="253"/>
      <c r="I995" s="254"/>
      <c r="J995" s="255"/>
      <c r="K995" s="257"/>
      <c r="L995" s="257"/>
      <c r="M995" s="11"/>
      <c r="N995" s="11"/>
      <c r="O995" s="11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>
      <c r="A996" s="1"/>
      <c r="B996" s="2"/>
      <c r="C996" s="250"/>
      <c r="D996" s="250"/>
      <c r="E996" s="4"/>
      <c r="F996" s="408"/>
      <c r="G996" s="252"/>
      <c r="H996" s="253"/>
      <c r="I996" s="254"/>
      <c r="J996" s="255"/>
      <c r="K996" s="257"/>
      <c r="L996" s="257"/>
      <c r="M996" s="11"/>
      <c r="N996" s="11"/>
      <c r="O996" s="11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>
      <c r="A997" s="1"/>
      <c r="B997" s="2"/>
      <c r="C997" s="250"/>
      <c r="D997" s="250"/>
      <c r="E997" s="4"/>
      <c r="F997" s="408"/>
      <c r="G997" s="252"/>
      <c r="H997" s="253"/>
      <c r="I997" s="254"/>
      <c r="J997" s="255"/>
      <c r="K997" s="257"/>
      <c r="L997" s="257"/>
      <c r="M997" s="11"/>
      <c r="N997" s="11"/>
      <c r="O997" s="11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>
      <c r="A998" s="1"/>
      <c r="B998" s="2"/>
      <c r="C998" s="250"/>
      <c r="D998" s="250"/>
      <c r="E998" s="4"/>
      <c r="F998" s="408"/>
      <c r="G998" s="252"/>
      <c r="H998" s="253"/>
      <c r="I998" s="254"/>
      <c r="J998" s="255"/>
      <c r="K998" s="257"/>
      <c r="L998" s="257"/>
      <c r="M998" s="11"/>
      <c r="N998" s="11"/>
      <c r="O998" s="11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>
      <c r="A999" s="1"/>
      <c r="B999" s="2"/>
      <c r="C999" s="250"/>
      <c r="D999" s="250"/>
      <c r="E999" s="4"/>
      <c r="F999" s="408"/>
      <c r="G999" s="252"/>
      <c r="H999" s="253"/>
      <c r="I999" s="254"/>
      <c r="J999" s="255"/>
      <c r="K999" s="257"/>
      <c r="L999" s="257"/>
      <c r="M999" s="11"/>
      <c r="N999" s="11"/>
      <c r="O999" s="11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>
      <c r="A1000" s="1"/>
      <c r="B1000" s="2"/>
      <c r="C1000" s="250"/>
      <c r="D1000" s="250"/>
      <c r="E1000" s="4"/>
      <c r="F1000" s="408"/>
      <c r="G1000" s="252"/>
      <c r="H1000" s="253"/>
      <c r="I1000" s="254"/>
      <c r="J1000" s="255"/>
      <c r="K1000" s="257"/>
      <c r="L1000" s="257"/>
      <c r="M1000" s="11"/>
      <c r="N1000" s="11"/>
      <c r="O1000" s="11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5:B5"/>
    <mergeCell ref="A41:B41"/>
    <mergeCell ref="A77:B77"/>
    <mergeCell ref="A113:B113"/>
    <mergeCell ref="A149:B149"/>
    <mergeCell ref="A185:B185"/>
    <mergeCell ref="A221:B221"/>
    <mergeCell ref="A509:B509"/>
    <mergeCell ref="A545:B545"/>
    <mergeCell ref="A581:B581"/>
    <mergeCell ref="A617:B617"/>
    <mergeCell ref="A257:B257"/>
    <mergeCell ref="A293:B293"/>
    <mergeCell ref="A329:B329"/>
    <mergeCell ref="A365:B365"/>
    <mergeCell ref="A401:B401"/>
    <mergeCell ref="A437:B437"/>
    <mergeCell ref="A473:B473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4E04-1843-4610-A9EE-17D9E725A865}"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0C13-191A-4CAB-8BEB-98F2FA35D19B}">
  <dimension ref="A1"/>
  <sheetViews>
    <sheetView workbookViewId="0"/>
  </sheetViews>
  <sheetFormatPr defaultRowHeight="13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HP-G3572L</dc:creator>
  <cp:keywords/>
  <dc:description/>
  <cp:lastModifiedBy/>
  <cp:revision/>
  <dcterms:created xsi:type="dcterms:W3CDTF">2012-03-06T14:22:49Z</dcterms:created>
  <dcterms:modified xsi:type="dcterms:W3CDTF">2026-06-20T06:04:46Z</dcterms:modified>
  <cp:category/>
  <cp:contentStatus/>
</cp:coreProperties>
</file>